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comments5.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2.xml" ContentType="application/vnd.openxmlformats-officedocument.spreadsheetml.comments+xml"/>
  <Override PartName="/xl/threadedComments/threadedComment5.xml" ContentType="application/vnd.ms-excel.threadedcomments+xml"/>
  <Override PartName="/xl/threadedComments/threadedComment7.xml" ContentType="application/vnd.ms-excel.threadedcomments+xml"/>
  <Override PartName="/xl/threadedComments/threadedComment8.xml" ContentType="application/vnd.ms-excel.threadedcomments+xml"/>
  <Override PartName="/xl/threadedComments/threadedComment9.xml" ContentType="application/vnd.ms-excel.threadedcomments+xml"/>
  <Override PartName="/xl/metadata.xml" ContentType="application/vnd.openxmlformats-officedocument.spreadsheetml.sheetMetadata+xml"/>
  <Override PartName="/xl/persons/person.xml" ContentType="application/vnd.ms-excel.person+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hidePivotFieldList="true"/>
  <bookViews>
    <workbookView firstSheet="1" activeTab="1"/>
  </bookViews>
  <sheets>
    <sheet name="WG BI Wide 2026 (2)" sheetId="1" r:id="rId1" state="hidden"/>
    <sheet name="WG BI Wide 2026" sheetId="2" r:id="rId2"/>
    <sheet name="SIT Deliverables" sheetId="3" r:id="rId3"/>
    <sheet name="Sheet2" sheetId="4" r:id="rId4"/>
    <sheet name="Proyek" sheetId="5" r:id="rId5"/>
    <sheet name="UKER RBT" sheetId="6" r:id="rId6" state="hidden"/>
    <sheet name="Non Proyek" sheetId="7" r:id="rId7"/>
    <sheet name="Proyek PPT" sheetId="8" r:id="rId8"/>
    <sheet name="Non Proyek PPT" sheetId="9" r:id="rId9"/>
    <sheet name="PIVOT" sheetId="10" r:id="rId10"/>
    <sheet name="Tabel 1" sheetId="11" r:id="rId11"/>
    <sheet name="Tabel 2" sheetId="12" r:id="rId12"/>
    <sheet name="Tabel 3" sheetId="13" r:id="rId13"/>
  </sheets>
  <definedNames>
    <definedName name="_xlnm._FilterDatabase" localSheetId="6" hidden="1">'Non Proyek'!A2:FU52</definedName>
    <definedName name="_xlnm._FilterDatabase" localSheetId="8" hidden="1">'Non Proyek PPT'!$A$2:$FC$50</definedName>
    <definedName name="_xlnm._FilterDatabase" localSheetId="4" hidden="1">'Proyek'!A2:FU157</definedName>
    <definedName name="_xlnm._FilterDatabase" localSheetId="7" hidden="1">'Proyek PPT'!A2:HD12</definedName>
    <definedName name="_xlnm._FilterDatabase" localSheetId="2" hidden="1">'SIT Deliverables'!A1:Y29</definedName>
    <definedName name="_xlnm._FilterDatabase" localSheetId="10" hidden="1">'Tabel 1'!A2:G199</definedName>
    <definedName name="_xlnm._FilterDatabase" localSheetId="11" hidden="1">'Tabel 2'!A1:I52</definedName>
    <definedName name="_xlnm._FilterDatabase" localSheetId="12" hidden="1">'Tabel 3'!A1:E16</definedName>
    <definedName name="_xlnm._FilterDatabase" localSheetId="5" hidden="1">'UKER RBT'!A1:D20</definedName>
    <definedName name="_Toc126584005" localSheetId="4">Proyek!#REF!</definedName>
    <definedName name="_Toc126584005" localSheetId="7">'Proyek PPT'!#REF!</definedName>
    <definedName name="_Toc126584005">#REF!</definedName>
    <definedName name="HariLibur2020">#REF!</definedName>
    <definedName name="TabelNA">#REF!</definedName>
    <definedName name="TargetHK">#REF!</definedName>
    <definedName name="Tkomoditi">#REF!</definedName>
  </definedNames>
</workbook>
</file>

<file path=xl/comments5.xml><?xml version="1.0" encoding="utf-8"?>
<comments xmlns="http://schemas.openxmlformats.org/spreadsheetml/2006/main">
  <authors>
    <author>Aya Sophia</author>
    <author>Sri Mulya Hasanah (THI)</author>
    <author>Rachmi Septiana (THI)</author>
    <author>Rizky Arga Tristian (P)</author>
    <author>tc={54EE7951-7262-4200-6969-000000000000}</author>
    <author>Adinda Tri Wulandari</author>
    <author>tc={54EE7951-7262-4200-6969-000000000001}</author>
    <author>tc={54EE7951-7262-4200-6969-000000000002}</author>
    <author>tc={54EE7951-7262-4200-6969-000000000003}</author>
    <author>tc={54EE7951-7262-4200-6969-000000000004}</author>
    <author>tc={54EE7951-7262-4200-6969-000000000005}</author>
    <author>tc={54EE7951-7262-4200-6969-000000000006}</author>
    <author>Among Rogo Wicaksono</author>
    <author>tc={54EE7951-7262-4200-6969-000000000007}</author>
    <author>tc={54EE7951-7262-4200-6969-000000000008}</author>
    <author>tc={54EE7951-7262-4200-6969-000000000009}</author>
    <author>tc={54EE7951-7262-4200-6969-000000000010}</author>
    <author>tc={54EE7951-7262-4200-6969-000000000011}</author>
    <author>tc={54EE7951-7262-4200-6969-000000000012}</author>
    <author>tc={54EE7951-7262-4200-6969-000000000013}</author>
    <author>tc={54EE7951-7262-4200-6969-000000000014}</author>
    <author>tc={54EE7951-7262-4200-6969-000000000015}</author>
    <author>tc={54EE7951-7262-4200-6969-000000000016}</author>
    <author>tc={54EE7951-7262-4200-6969-000000000017}</author>
    <author>tc={54EE7951-7262-4200-6969-000000000018}</author>
    <author>tc={54EE7951-7262-4200-6969-000000000019}</author>
    <author>tc={54EE7951-7262-4200-6969-000000000020}</author>
    <author>tc={54EE7951-7262-4200-6969-000000000021}</author>
    <author>tc={54EE7951-7262-4200-6969-000000000022}</author>
    <author>tc={54EE7951-7262-4200-6969-000000000023}</author>
    <author>tc={54EE7951-7262-4200-6969-000000000024}</author>
    <author>tc={54EE7951-7262-4200-6969-000000000025}</author>
    <author>Iramia Triastika</author>
    <author>tc={54EE7951-7262-4200-6969-000000000026}</author>
    <author>Mochammad Misbahus Surur (PKWT)</author>
    <author>tc={54EE7951-7262-4200-6969-000000000027}</author>
    <author>Muhamad Fahmi Ridwan (P)</author>
    <author>tc={54EE7951-7262-4200-6969-000000000028}</author>
    <author>tc={54EE7951-7262-4200-6969-000000000029}</author>
    <author>tc={54EE7951-7262-4200-6969-000000000030}</author>
    <author>tc={54EE7951-7262-4200-6969-000000000031}</author>
    <author>Rangga Dhaniarto (P)</author>
    <author>tc={54EE7951-7262-4200-6969-000000000032}</author>
    <author>tc={54EE7951-7262-4200-6969-000000000033}</author>
    <author>tc={54EE7951-7262-4200-6969-000000000034}</author>
    <author>tc={54EE7951-7262-4200-6969-000000000035}</author>
    <author>tc={54EE7951-7262-4200-6969-000000000036}</author>
    <author>tc={54EE7951-7262-4200-6969-000000000037}</author>
    <author>tc={54EE7951-7262-4200-6969-000000000038}</author>
    <author>tc={54EE7951-7262-4200-6969-000000000039}</author>
    <author>tc={54EE7951-7262-4200-6969-000000000040}</author>
    <author>tc={54EE7951-7262-4200-6969-000000000041}</author>
    <author>tc={54EE7951-7262-4200-6969-000000000042}</author>
    <author>tc={54EE7951-7262-4200-6969-000000000043}</author>
    <author>tc={54EE7951-7262-4200-6969-000000000044}</author>
    <author>tc={54EE7951-7262-4200-6969-000000000045}</author>
    <author>tc={54EE7951-7262-4200-6969-000000000046}</author>
    <author>tc={54EE7951-7262-4200-6969-000000000047}</author>
  </authors>
  <commentList>
    <comment ref="EG2" authorId="0">
      <text>
        <t xml:space="preserve">Aya Sophia:
21/01 : %progres deploy/siap implementasi, sedangkan kolom Target Implementasi adalah tanggal implementasi oleh Satker User. Secara umum tanggal selesai deploy = target implementasi. Namun ada case2 tertentu selesai deploy namun masih belum implementasi oleh satker user. 
</t>
      </text>
    </comment>
    <comment ref="I6" authorId="1">
      <text>
        <t xml:space="preserve">Sri Mulya Hasanah (THI):
Berubah kode proyek menjadi P-4</t>
      </text>
    </comment>
    <comment ref="EH6" authorId="0">
      <text>
        <t xml:space="preserve">Aya Sophia:
1/2 sedang sirkulasi sign RBT</t>
      </text>
    </comment>
    <comment ref="I7" authorId="1">
      <text>
        <t xml:space="preserve">Sri Mulya Hasanah (THI):
Berubah kode proyek menjadi P-4</t>
      </text>
    </comment>
    <comment ref="I8" authorId="1">
      <text>
        <t xml:space="preserve">Sri Mulya Hasanah (THI):
Berubah kode proyek menjadi P-4</t>
      </text>
    </comment>
    <comment ref="I9" authorId="1">
      <text>
        <t xml:space="preserve">Sri Mulya Hasanah (THI):
Berubah kode proyek menjadi P-4</t>
      </text>
    </comment>
    <comment ref="I10" authorId="1">
      <text>
        <t xml:space="preserve">Sri Mulya Hasanah (THI):
Berubah kode proyek menjadi P-4</t>
      </text>
    </comment>
    <comment ref="I11" authorId="1">
      <text>
        <t xml:space="preserve">Sri Mulya Hasanah (THI):
Berubah kode proyek menjadi P-4</t>
      </text>
    </comment>
    <comment ref="I12" authorId="1">
      <text>
        <t xml:space="preserve">Sri Mulya Hasanah (THI):
Berubah kode proyek menjadi P-4</t>
      </text>
    </comment>
    <comment ref="I13" authorId="1">
      <text>
        <t xml:space="preserve">Sri Mulya Hasanah (THI):
Berubah kode proyek menjadi P-4</t>
      </text>
    </comment>
    <comment ref="I15" authorId="1">
      <text>
        <t xml:space="preserve">Sri Mulya Hasanah (THI):
Berubah kode proyek menjadi P-4</t>
      </text>
    </comment>
    <comment ref="I16" authorId="1">
      <text>
        <t xml:space="preserve">Sri Mulya Hasanah (THI):
Berubah kode proyek menjadi P-4</t>
      </text>
    </comment>
    <comment ref="I17" authorId="1">
      <text>
        <t xml:space="preserve">Sri Mulya Hasanah (THI):
Berubah kode proyek menjadi P-4</t>
      </text>
    </comment>
    <comment ref="I19" authorId="1">
      <text>
        <t xml:space="preserve">Sri Mulya Hasanah (THI):
Berubah kode proyek menjadi P-4</t>
      </text>
    </comment>
    <comment ref="I20" authorId="1">
      <text>
        <t xml:space="preserve">Sri Mulya Hasanah (THI):
Berubah kode proyek menjadi P-4</t>
      </text>
    </comment>
    <comment ref="I21" authorId="1">
      <text>
        <t xml:space="preserve">Sri Mulya Hasanah (THI):
di pdf penyesuaian RIVIBI P-5 untuk dDLS adalah enh. Aplikasi legacy ANTASENA</t>
      </text>
    </comment>
    <comment ref="AB30" authorId="2">
      <text>
        <t xml:space="preserve">Rachmi Septiana (THI):
di PDF penyesuaian RIVIBI RBT dan RPP tahun 2024</t>
      </text>
    </comment>
    <comment ref="DA30" authorId="0">
      <text>
        <t xml:space="preserve">Aya Sophia:
1/2 BS milestone, OS implementasi</t>
      </text>
    </comment>
    <comment ref="DB30" authorId="0">
      <text>
        <t xml:space="preserve">Aya Sophia:
1/2 BS milestone, OS implementasi</t>
      </text>
    </comment>
    <comment ref="EB30" authorId="4">
      <text>
        <t/>
      </text>
    </comment>
    <comment ref="EG30" authorId="6">
      <text>
        <t/>
      </text>
    </comment>
    <comment ref="EA31" authorId="7">
      <text>
        <t/>
      </text>
    </comment>
    <comment ref="EH31" authorId="8">
      <text>
        <t/>
      </text>
    </comment>
    <comment ref="DC32" authorId="0">
      <text>
        <t xml:space="preserve">Aya Sophia:
1/2 BS milestone, OS implementasi</t>
      </text>
    </comment>
    <comment ref="DD32" authorId="0">
      <text>
        <t xml:space="preserve">Aya Sophia:
1/2 BS milestone, OS implementasi</t>
      </text>
    </comment>
    <comment ref="DE32" authorId="0">
      <text>
        <t xml:space="preserve">Aya Sophia:
1/2 BS milestone, OS implementasi</t>
      </text>
    </comment>
    <comment ref="DF32" authorId="0">
      <text>
        <t xml:space="preserve">Aya Sophia:
1/2 BS milestone, OS implementasi</t>
      </text>
    </comment>
    <comment ref="EA32" authorId="14">
      <text>
        <t/>
      </text>
    </comment>
    <comment ref="EB32" authorId="15">
      <text>
        <t/>
      </text>
    </comment>
    <comment ref="EH32" authorId="16">
      <text>
        <t/>
      </text>
    </comment>
    <comment ref="EA34" authorId="20">
      <text>
        <t/>
      </text>
    </comment>
    <comment ref="EH34" authorId="21">
      <text>
        <t/>
      </text>
    </comment>
    <comment ref="EI34" authorId="3">
      <text>
        <t xml:space="preserve">Rizky Arga Tristian (P):
Deployment 11 Juli 2025
Aktivasi 17 Oktober 2025</t>
      </text>
    </comment>
    <comment ref="EH35" authorId="22">
      <text>
        <t/>
      </text>
    </comment>
    <comment ref="EH36" authorId="23">
      <text>
        <t/>
      </text>
    </comment>
    <comment ref="DC39" authorId="0">
      <text>
        <t xml:space="preserve">Aya Sophia:
1/2 BS milestone, OS implementasi</t>
      </text>
    </comment>
    <comment ref="DD39" authorId="0">
      <text>
        <t xml:space="preserve">Aya Sophia:
1/2 BS milestone, OS implementasi</t>
      </text>
    </comment>
    <comment ref="DE39" authorId="0">
      <text>
        <t xml:space="preserve">Aya Sophia:
1/2 BS milestone, OS implementasi</t>
      </text>
    </comment>
    <comment ref="DF39" authorId="0">
      <text>
        <t xml:space="preserve">Aya Sophia:
1/2 BS milestone, OS implementasi</t>
      </text>
    </comment>
    <comment ref="DA46" authorId="0">
      <text>
        <t xml:space="preserve">Aya Sophia:
1/2 AR implementasi</t>
      </text>
    </comment>
    <comment ref="DB46" authorId="0">
      <text>
        <t xml:space="preserve">Aya Sophia:
1/2 AR implementasi</t>
      </text>
    </comment>
    <comment ref="AN47" authorId="24">
      <text>
        <t/>
      </text>
    </comment>
    <comment ref="EH47" authorId="25">
      <text>
        <t/>
      </text>
    </comment>
    <comment ref="EI47" authorId="0">
      <text>
        <t xml:space="preserve">Aya Sophia:
7/10 update mulai Apr'25 selesai diperkirakan Nov 2026
</t>
      </text>
    </comment>
    <comment ref="EJ47" authorId="0">
      <text>
        <t xml:space="preserve">Aya Sophia:
7/10 update mulai Apr'25 selesai diperkirakan Nov 2026
</t>
      </text>
    </comment>
    <comment ref="I48" authorId="1">
      <text>
        <t xml:space="preserve">Sri Mulya Hasanah (THI): nama lengkap di pdf : Modernize LLD Non Bank Terintegtasi : DJBC
</t>
      </text>
    </comment>
    <comment ref="DC48" authorId="0">
      <text>
        <t xml:space="preserve">Aya Sophia:
1/2 AR implementasi</t>
      </text>
    </comment>
    <comment ref="DD48" authorId="0">
      <text>
        <t xml:space="preserve">Aya Sophia:
1/2 AR implementasi</t>
      </text>
    </comment>
    <comment ref="DE48" authorId="0">
      <text>
        <t xml:space="preserve">Aya Sophia:
1/2 AR implementasi</t>
      </text>
    </comment>
    <comment ref="DF48" authorId="0">
      <text>
        <t xml:space="preserve">Aya Sophia:
1/2 AR implementasi</t>
      </text>
    </comment>
    <comment ref="AR51" authorId="2">
      <text>
        <t xml:space="preserve">Rachmi Septiana (THI):
IMP TW II 2028 pada PDF penyesuaian RIVIBI</t>
      </text>
    </comment>
    <comment ref="AR52" authorId="2">
      <text>
        <t xml:space="preserve">Rachmi Septiana (THI):
IMP TW II 2028 pada PDF penyesuaian RIVIBI</t>
      </text>
    </comment>
    <comment ref="EH53" authorId="27">
      <text>
        <t/>
      </text>
    </comment>
    <comment ref="EH54" authorId="28">
      <text>
        <t/>
      </text>
    </comment>
    <comment ref="EH57" authorId="29">
      <text>
        <t/>
      </text>
    </comment>
    <comment ref="EH61" authorId="30">
      <text>
        <t/>
      </text>
    </comment>
    <comment ref="EH62" authorId="31">
      <text>
        <t/>
      </text>
    </comment>
    <comment ref="DA63" authorId="0">
      <text>
        <t xml:space="preserve">Aya Sophia:
1/2 BS RBT (solusi SI, SRS belum, EE draft), BS RPP, OS Implementasi </t>
      </text>
    </comment>
    <comment ref="DB63" authorId="0">
      <text>
        <t xml:space="preserve">Aya Sophia:
1/2 BS RBT (solusi SI, SRS belum, EE draft), BS RPP, OS Implementasi </t>
      </text>
    </comment>
    <comment ref="AN64" authorId="33">
      <text>
        <t/>
      </text>
    </comment>
    <comment ref="DC64" authorId="0">
      <text>
        <t xml:space="preserve">Aya Sophia:
1/2 BS RBT (solusi SI, SRS belum, EE draft), BS RPP, OS Implementasi </t>
      </text>
    </comment>
    <comment ref="DD64" authorId="0">
      <text>
        <t xml:space="preserve">Aya Sophia:
1/2 BS RBT (solusi SI, SRS belum, EE draft), BS RPP, OS Implementasi </t>
      </text>
    </comment>
    <comment ref="DE64" authorId="0">
      <text>
        <t xml:space="preserve">Aya Sophia:
1/2 BS RBT (solusi SI, SRS belum, EE draft), BS RPP, OS Implementasi </t>
      </text>
    </comment>
    <comment ref="DF64" authorId="0">
      <text>
        <t xml:space="preserve">Aya Sophia:
1/2 BS RBT (solusi SI, SRS belum, EE draft), BS RPP, OS Implementasi </t>
      </text>
    </comment>
    <comment ref="EJ64" authorId="34">
      <text>
        <t xml:space="preserve">Mochammad Misbahus Surur (PKWT):
28102024 : Target Implementasi atas kesepakatan bersama satker bisnis namun BRD masih on progress</t>
      </text>
    </comment>
    <comment ref="EH65" authorId="0">
      <text>
        <t xml:space="preserve">Aya Sophia:
akhir kontrak 16 Februari'25
pantau RBT full sign &amp; lanjut RBTD</t>
      </text>
    </comment>
    <comment ref="AM68" authorId="35">
      <text>
        <t/>
      </text>
    </comment>
    <comment ref="DA71" authorId="0">
      <text>
        <t xml:space="preserve">Aya Sophia:
1/2 BS milestone desain, OS implementasi</t>
      </text>
    </comment>
    <comment ref="DB71" authorId="0">
      <text>
        <t xml:space="preserve">Aya Sophia:
1/2 BS milestone desain, OS implementasi</t>
      </text>
    </comment>
    <comment ref="CT72" authorId="36">
      <text>
        <t/>
      </text>
    </comment>
    <comment ref="CU72" authorId="36">
      <text>
        <t/>
      </text>
    </comment>
    <comment ref="DC72" authorId="0">
      <text>
        <t xml:space="preserve">Aya Sophia:
1/2 BS milestone desain, OS implementasi</t>
      </text>
    </comment>
    <comment ref="DD72" authorId="0">
      <text>
        <t xml:space="preserve">Aya Sophia:
1/2 BS milestone desain, OS implementasi</t>
      </text>
    </comment>
    <comment ref="DE72" authorId="0">
      <text>
        <t xml:space="preserve">Aya Sophia:
1/2 BS milestone desain, OS implementasi</t>
      </text>
    </comment>
    <comment ref="DC73" authorId="0">
      <text>
        <t xml:space="preserve">Aya Sophia:
1/2 BS milestone RBT, potensi BS pengadaan DMAP, OS implementasi</t>
      </text>
    </comment>
    <comment ref="DD73" authorId="0">
      <text>
        <t xml:space="preserve">Aya Sophia:
1/2 BS milestone RBT, potensi BS pengadaan DMAP, OS implementasi</t>
      </text>
    </comment>
    <comment ref="DE73" authorId="0">
      <text>
        <t xml:space="preserve">Aya Sophia:
1/2 BS milestone RBT, potensi BS pengadaan DMAP, OS implementasi</t>
      </text>
    </comment>
    <comment ref="DF73" authorId="0">
      <text>
        <t xml:space="preserve">Aya Sophia:
1/2 BS milestone RBT, potensi BS pengadaan DMAP, OS implementasi</t>
      </text>
    </comment>
    <comment ref="DA74" authorId="0">
      <text>
        <t xml:space="preserve">Aya Sophia:
1/2 BS RBT, BS desain, OS implementasi</t>
      </text>
    </comment>
    <comment ref="DB74" authorId="0">
      <text>
        <t xml:space="preserve">Aya Sophia:
1/2 BS RBT, BS desain, OS implementasi</t>
      </text>
    </comment>
    <comment ref="AN79" authorId="37">
      <text>
        <t/>
      </text>
    </comment>
    <comment ref="DA80" authorId="0">
      <text>
        <t xml:space="preserve">Aya Sophia:
BS RBT-WO, OS Implementasi</t>
      </text>
    </comment>
    <comment ref="DB80" authorId="0">
      <text>
        <t xml:space="preserve">Aya Sophia:
BS RBT-WO, OS Implementasi</t>
      </text>
    </comment>
    <comment ref="W81" authorId="38">
      <text>
        <t/>
      </text>
    </comment>
    <comment ref="DA81" authorId="0">
      <text>
        <t xml:space="preserve">Aya Sophia:
BS RBT-WO, OS Implementasi</t>
      </text>
    </comment>
    <comment ref="DB81" authorId="0">
      <text>
        <t xml:space="preserve">Aya Sophia:
BS RBT-WO, OS Implementasi</t>
      </text>
    </comment>
    <comment ref="W82" authorId="39">
      <text>
        <t/>
      </text>
    </comment>
    <comment ref="DC82" authorId="0">
      <text>
        <t xml:space="preserve">Aya Sophia:
BS RBT-WO, OS Implementasi</t>
      </text>
    </comment>
    <comment ref="DD82" authorId="0">
      <text>
        <t xml:space="preserve">Aya Sophia:
BS RBT-WO, OS Implementasi</t>
      </text>
    </comment>
    <comment ref="DE82" authorId="0">
      <text>
        <t xml:space="preserve">Aya Sophia:
BS RBT-WO, OS Implementasi</t>
      </text>
    </comment>
    <comment ref="DF82" authorId="0">
      <text>
        <t xml:space="preserve">Aya Sophia:
BS RBT-WO, OS Implementasi</t>
      </text>
    </comment>
    <comment ref="DC83" authorId="0">
      <text>
        <t xml:space="preserve">Aya Sophia:
BS RBT-WO, OS Implementasi</t>
      </text>
    </comment>
    <comment ref="DD83" authorId="0">
      <text>
        <t xml:space="preserve">Aya Sophia:
BS RBT-WO, OS Implementasi</t>
      </text>
    </comment>
    <comment ref="DE83" authorId="0">
      <text>
        <t xml:space="preserve">Aya Sophia:
BS RBT-WO, OS Implementasi</t>
      </text>
    </comment>
    <comment ref="DF83" authorId="0">
      <text>
        <t xml:space="preserve">Aya Sophia:
BS RBT-WO, OS Implementasi</t>
      </text>
    </comment>
    <comment ref="DC86" authorId="0">
      <text>
        <t xml:space="preserve">Aya Sophia:
BS RBT-WO, OS Implementasi</t>
      </text>
    </comment>
    <comment ref="DD86" authorId="0">
      <text>
        <t xml:space="preserve">Aya Sophia:
BS RBT-WO, OS Implementasi</t>
      </text>
    </comment>
    <comment ref="DE86" authorId="0">
      <text>
        <t xml:space="preserve">Aya Sophia:
BS RBT-WO, OS Implementasi</t>
      </text>
    </comment>
    <comment ref="DF86" authorId="0">
      <text>
        <t xml:space="preserve">Aya Sophia:
BS RBT-WO, OS Implementasi</t>
      </text>
    </comment>
    <comment ref="X90" authorId="40">
      <text>
        <t/>
      </text>
    </comment>
    <comment ref="AR90" authorId="2">
      <text>
        <t xml:space="preserve">Rachmi Septiana (THI):
IMP TW I 2025 di pdf Penyesuaian RIVIBI 2025-2030</t>
      </text>
    </comment>
    <comment ref="DA91" authorId="0">
      <text>
        <t xml:space="preserve">Aya Sophia:
BS RBB</t>
      </text>
    </comment>
    <comment ref="DB91" authorId="0">
      <text>
        <t xml:space="preserve">Aya Sophia:
BS RBB</t>
      </text>
    </comment>
    <comment ref="DC92" authorId="0">
      <text>
        <t xml:space="preserve">Aya Sophia:
BS RBB</t>
      </text>
    </comment>
    <comment ref="DD92" authorId="0">
      <text>
        <t xml:space="preserve">Aya Sophia:
BS RBB</t>
      </text>
    </comment>
    <comment ref="DE92" authorId="0">
      <text>
        <t xml:space="preserve">Aya Sophia:
BS RBB</t>
      </text>
    </comment>
    <comment ref="DF92" authorId="0">
      <text>
        <t xml:space="preserve">Aya Sophia:
BS RBB</t>
      </text>
    </comment>
    <comment ref="DC93" authorId="0">
      <text>
        <t xml:space="preserve">Aya Sophia:
BS RBB</t>
      </text>
    </comment>
    <comment ref="DD93" authorId="0">
      <text>
        <t xml:space="preserve">Aya Sophia:
BS RBB</t>
      </text>
    </comment>
    <comment ref="DE93" authorId="0">
      <text>
        <t xml:space="preserve">Aya Sophia:
BS RBB</t>
      </text>
    </comment>
    <comment ref="DF93" authorId="0">
      <text>
        <t xml:space="preserve">Aya Sophia:
BS RBB</t>
      </text>
    </comment>
    <comment ref="DA99" authorId="0">
      <text>
        <t xml:space="preserve">Aya Sophia:
BS RBB</t>
      </text>
    </comment>
    <comment ref="DB99" authorId="0">
      <text>
        <t xml:space="preserve">Aya Sophia:
BS RBB</t>
      </text>
    </comment>
    <comment ref="DC99" authorId="0">
      <text>
        <t xml:space="preserve">Aya Sophia:
BS RBB</t>
      </text>
    </comment>
    <comment ref="DD99" authorId="0">
      <text>
        <t xml:space="preserve">Aya Sophia:
BS RBB</t>
      </text>
    </comment>
    <comment ref="DE99" authorId="0">
      <text>
        <t xml:space="preserve">Aya Sophia:
BS RBB</t>
      </text>
    </comment>
    <comment ref="DF99" authorId="0">
      <text>
        <t xml:space="preserve">Aya Sophia:
BS RBB</t>
      </text>
    </comment>
    <comment ref="I103" authorId="41">
      <text>
        <t xml:space="preserve">Rangga Dhaniarto (P):
Penamaan proyek mohon diganti menjadi Modernisasi BI-SSS</t>
      </text>
    </comment>
    <comment ref="W105" authorId="1">
      <text>
        <t xml:space="preserve">Sri Mulya Hasanah (THI):
TW Iv 2025</t>
      </text>
    </comment>
    <comment ref="EH109" authorId="42">
      <text>
        <t/>
      </text>
    </comment>
    <comment ref="EH110" authorId="12">
      <text>
        <t xml:space="preserve">Among Rogo Wicaksono:
Update Progress 25 Agustus 2025:
Penyusunan IN:
1. Draft IN telah disampaikan ke DPU dan DPPT melalui email 1 Juli 2025.
2. DPPT dan DPU telah memberikan feedback.
3. Draf IN yang telah mengakomodasi feedback DPPT dan DPU masih dalam review internal KPPA bersama Bu Julia. Rencananya M1 September 2025 akan maju ke Pak Arifin dan Bu Retno.
4. Selanjutnya IN ini akan dipaparkan juga kepada pimpinan DPPT, DPU, dan DPID.
Penyusunan RBT:
1. Draft RBT telah disampaikan ke DPU dan DPPT melalui memorandum no.27/678/DLDS-GPAp/M.01/B perihal Tindak Lanjut Penyusunan RBT Modernize CBS
2. DPPT telah melakukan finalisasi tahap 1 melalui konsi 16 - 22 Juni 2025 dan dilanjutkan pada bulan agustus (Konsinyering 20 s.d. 23 Agustus 2025)
3. DPU masih on progress review dan rencananya pada forum PUR di M5 Juli, akan dilakukan gathering info dari PUR BI-Wide dan dilanjutkan pada bulan agustus melalui konsinyering 20 s.d. 23 Agustus 2025.
4. Adapun target penyelesaian RBT adalah akhir Oktober 2025 (revisit RIVIBI, target RBT adalah TW 1 2026)
Update Progress 21 Juli 2025:
Penyusunan RBT:
1. Draft RBT telah disampaikan ke DPU dan DPPT melalui memorandum no.27/678/DLDS-GPAp/M.01/B perihal Tindak Lanjut Penyusunan RBT Modernize CBS
2. DPPT telah melakukan finalisasi tahap 1 melalui konsi 16 - 22 Juni 2025 dan akan dilanjutkan pada bulan agustus (M1, M3 dan M4 Aug)
3. DPU masih on progress review dan rencananya pada forum PUR di M5 Juli, akan dilakukan gathering info dari PUR BI-Wide.
Penyusunan IN:
1. Draft IN telah disampaikan ke DPU dan DPPT melalui email 1 Juli 2025.
2. DPPT telah memberikan feedback.
3. DPU masih on progress review dan rencananya pada forum PUR di M5 Juli, akan dilakukan gathering info dari PUR BI-Wide.
Tindaklanjut 21 Juli 2025:
1. KMBD akan kembali mengirimkan memo terkait penegasan kepada DPU terkait penyusunan RBT dan IN
2. RKP untuk IN dan RBT akan turut mengundang DPID, DPPT, dan DPU.
Update Progress 14 Juli 2025:
1. Draft IN telah disusun DLDS saat ini telah disampaikan kepada DPPT untuk selanjutnya difinalkan dan diajukan ke ADG Bidang dengan target M3 Juli 2025.
2. Paralel telah dilakukan finalisasi RBT bersama DPPT secara konsinyering yang selesai di tanggal 22 Juni 2025
3. Selanjutnya akan dilakukan finalisasi RBT bersama DPU.
Tindaklanjut 14 Juli 2025:
1. RKP untuk IN CBS yang mengundang DPID, DPPT, dan DPU.
Update Progress 7 Juli 2025:
1. Draft IN telah disusun DLDS saat ini telah disampaikan kepada DPPT untuk selanjutnya difinalkan dan diajukan ke ADG Bidang dengan target M3 Juli 2025.
2. Paralel telah dilakukan finalisasi RBT bersama DPPT secara konsinyering yang selesai di tanggal 22 Juni 2025
3. Selanjutnya akan dilakukan finalisasi RBT bersama DPU.
Tindaklanjut 7 Juli 2025:
1. RKP untuk IN CBS yang mengundang DPID, DPPT, dan DPU.
Update Progress 1 Juli 2025:
1. Draft IN msh on progress di DLDS dengan target M2 Juli. Untuk selanjutnya disampaikan kepada DPPT untuk difinalkan dan diajukan ke ADG Bidang.
2. Paralel telah dilakukan finalisasi RBT bersama DPPT secara konsinyering yang selesai di tanggal 22 Juni 2025
3. Selanjutnya akan dilakukan finalisasi RBT bersama DPU.
4. Plan saat ini CBS masih menggunakan Timeline RIVIBI dengan mempertimbangkan:
a. Kapabilitas CBS saat ini sudah tidak mumpuni untuk mendukung operasional dan kebutuhan bisnis terkini termasuk tindaklanjut atas temuan audit BPK (CR), sehingga beberapa kebutuhan bisnis di-hold.
b. Jadwal pengembangan saat ini telah diselaraskan dengan pengembangan New BIFAST, BI-RTGS Gen III, BI-SSSS Gen III dan MHE-IS yang akan mulai pengembangannya di 2026.
c. Kontrak pemeliharaan CBS yang akan berakhir di September 2027.
Tindaklanjut 1 Juli 2025:
1. RKP untuk IN CBS yang mengundang DPID, DPPT, dan DPU.
Update Progress 16 Juni 2025:
1. Asesmen Modernize CBS on progress dan direncanakan untuk maju RKP di M1 Juli, dilanjutkan audiensi kepada ADG Bidang 2, 3, dan 4 di M2 s.d. M4 Juli 2025. Asesmen ini BS dari plan awal RKP di M2 April dan audiensi di M3 s.d. M5 April 2025.
2. Penyusunan RBT sudah masuk ke tahapan finalisasi dan rencananya akan dilakukan konsinyering dengan satker bisnis:
a. DPPT: 16 s.d. 22 Juni 2025
b. DPU: M1 Juli 2025
3. Berdasarkan arahan pimpinan DPID dan DLDS dalam koordinasi satker dalam rangka Board Retreat, diarahkan agar modernize CBS dilakukan dengan komprehensif dan tidak terburu" sehingga diharapkan New CBS dapat memenuhi kebutuhan bisnis untuk 3 s.d. 5 tahun ke depan. Untuk tahun 2025 difokuskan untuk didahului dengan penyusunan IN Modernize CBS dan tahun 2026 untuk penyusunan RBT.
4. Hasil diskusi dengan tim teknis CBS, terdapat concern apabila dilakukan penyesuaian timeline modernize CBS sbb:
a. Kapabilitas CBS saat ini sudah tidak mumpuni untuk mendukung operasional dan kebutuhan bisnis terkini termasuk tindaklanjut atas temuan audit BPK (CR), sehingga beberapa kebutuhan bisnis di-hold.
b. Penyusunan RBT modernize CBS telah diselaraskan dengan BSPI dan BPPUR 2030 sehingga telah menjawab kebutuhan bisnis sampai dengan 2030.
c. Jadwal pengembangan saat ini telah diselaraskan dengan pengembangan New BIFAST, BI-RTGS Gen III, BI-SSSS Gen III dan MHE-IS yang akan mulai pengembangannya di 2026.
d. Kontrak pemeliharaan CBS yang akan berakhir di September 2027.
Update sebelumnya:
1. Sosialisasi modernize CBS ke satker (DPPT dan DPU) dan Rencana Benchmarking ke Perbankan (7 Januari 2025)
2. Telah dilakukan meeting koordinasi di tanggal 14 Januari 2025 untuk mulai pembahasan penyusunan RBT. Untuk draft RBT fungsi eksisting telah selesai selanjutnya akan disampaikan kepada satker user untuk dapat direview dan dilengkapi.
3. Penyusunan RBT bersama DPPT dan DPU akan mulai dilakukan di bulan Maret s.d. Mei 2025.
4. Penyusunan kajian modernisasi ditargetnya selesai di bulan Maret 2025.4. Penyusunan KAK akan dilakukan di bulan Juni 2025.
5. Proses pengadaan dengan asumsi metode lelang akan dilakukan selama 6 bulan dari Juni s.d. Desember 2025.
6. Pada M2 Februari 2025 telah dilakukan benchmark ke BRI yang menggunakan silverlake AS400.
7. Penyusunan UPG Modernize CBS dengan target M1 Maret 2025
8. Penyusunan asesmen modernize CBS masih on progress di tim teknis.</t>
      </text>
    </comment>
    <comment ref="R111" authorId="1">
      <text>
        <t xml:space="preserve">Sri Mulya Hasanah (THI):
Soa exclude</t>
      </text>
    </comment>
    <comment ref="AM111" authorId="43">
      <text>
        <t/>
      </text>
    </comment>
    <comment ref="DA111" authorId="0">
      <text>
        <t xml:space="preserve">Aya Sophia:
1/2 BS WO</t>
      </text>
    </comment>
    <comment ref="DB111" authorId="0">
      <text>
        <t xml:space="preserve">Aya Sophia:
1/2 BS WO</t>
      </text>
    </comment>
    <comment ref="EH111" authorId="0">
      <text>
        <t xml:space="preserve">Aya Sophia:
1/2 akan ada beberapa tahapan untuk penyelesaian 100 fungsi (beberapa WO dan beberapa RPP sesuai WO secara sekuensial) dan akhir selesai 2026. saat ini tahap 1</t>
      </text>
    </comment>
    <comment ref="R112" authorId="1">
      <text>
        <t xml:space="preserve">Sri Mulya Hasanah (THI):
Soa exclude</t>
      </text>
    </comment>
    <comment ref="DA112" authorId="0">
      <text>
        <t xml:space="preserve">Aya Sophia:
1/2 BS WO</t>
      </text>
    </comment>
    <comment ref="DB112" authorId="0">
      <text>
        <t xml:space="preserve">Aya Sophia:
1/2 BS WO</t>
      </text>
    </comment>
    <comment ref="R114" authorId="1">
      <text>
        <t xml:space="preserve">Sri Mulya Hasanah (THI):
Soa exclude</t>
      </text>
    </comment>
    <comment ref="AM114" authorId="44">
      <text>
        <t/>
      </text>
    </comment>
    <comment ref="DA114" authorId="0">
      <text>
        <t xml:space="preserve">Aya Sophia:
1/2 BS WO</t>
      </text>
    </comment>
    <comment ref="DB114" authorId="0">
      <text>
        <t xml:space="preserve">Aya Sophia:
1/2 BS WO</t>
      </text>
    </comment>
    <comment ref="EH114" authorId="0">
      <text>
        <t xml:space="preserve">Aya Sophia:
1/2 akan ada beberapa tahapan untuk penyelesaian 100 fungsi (beberapa WO dan beberapa RPP sesuai WO secara sekuensial) dan akhir selesai 2026. saat ini tahap 1</t>
      </text>
    </comment>
    <comment ref="I116" authorId="1">
      <text>
        <t xml:space="preserve">Sri Mulya Hasanah (THI):
nama pdf : modernize sistem perizinan (EASE)</t>
      </text>
    </comment>
    <comment ref="DC117" authorId="0">
      <text>
        <t xml:space="preserve">Aya Sophia:
1/2 BS WO</t>
      </text>
    </comment>
    <comment ref="DD117" authorId="0">
      <text>
        <t xml:space="preserve">Aya Sophia:
1/2 BS WO</t>
      </text>
    </comment>
    <comment ref="DE117" authorId="0">
      <text>
        <t xml:space="preserve">Aya Sophia:
1/2 BS WO</t>
      </text>
    </comment>
    <comment ref="DF117" authorId="0">
      <text>
        <t xml:space="preserve">Aya Sophia:
1/2 BS WO</t>
      </text>
    </comment>
    <comment ref="AN119" authorId="45">
      <text>
        <t/>
      </text>
    </comment>
    <comment ref="EB119" authorId="0">
      <text>
        <t xml:space="preserve">Aya Sophia:
21/01: 100% pengadaan untuk seluruh tahap (1,2,3)</t>
      </text>
    </comment>
    <comment ref="EC119" authorId="0">
      <text>
        <t xml:space="preserve">Aya Sophia:
21/01: 100% desain untuk tahap 1</t>
      </text>
    </comment>
    <comment ref="ED119" authorId="0">
      <text>
        <t xml:space="preserve">Aya Sophia:
21/01: 100% pengembangan untuk tahap 1</t>
      </text>
    </comment>
    <comment ref="EH120" authorId="46">
      <text>
        <t/>
      </text>
    </comment>
    <comment ref="EH121" authorId="47">
      <text>
        <t/>
      </text>
    </comment>
    <comment ref="AR125" authorId="48">
      <text>
        <t/>
      </text>
    </comment>
    <comment ref="EH133" authorId="49">
      <text>
        <t/>
      </text>
    </comment>
    <comment ref="R135" authorId="1">
      <text>
        <t xml:space="preserve">Sri Mulya Hasanah (THI):
Soa exclude</t>
      </text>
    </comment>
    <comment ref="DY135" authorId="50">
      <text>
        <t/>
      </text>
    </comment>
    <comment ref="AN136" authorId="51">
      <text>
        <t/>
      </text>
    </comment>
    <comment ref="DA136" authorId="0">
      <text>
        <t xml:space="preserve">Aya Sophia:
1/2 BS desain, OS Implementasi</t>
      </text>
    </comment>
    <comment ref="DB136" authorId="0">
      <text>
        <t xml:space="preserve">Aya Sophia:
1/2 BS desain, OS Implementasi</t>
      </text>
    </comment>
    <comment ref="DA137" authorId="0">
      <text>
        <t xml:space="preserve">Aya Sophia:
1/2 BS RPP, OS Implementasi</t>
      </text>
    </comment>
    <comment ref="DB137" authorId="0">
      <text>
        <t xml:space="preserve">Aya Sophia:
1/2 BS RPP, OS Implementasi</t>
      </text>
    </comment>
    <comment ref="DC138" authorId="0">
      <text>
        <t xml:space="preserve">Aya Sophia:
1/2 BS RPP, OS Implementasi</t>
      </text>
    </comment>
    <comment ref="DD138" authorId="0">
      <text>
        <t xml:space="preserve">Aya Sophia:
1/2 BS RPP, OS Implementasi</t>
      </text>
    </comment>
    <comment ref="DE138" authorId="0">
      <text>
        <t xml:space="preserve">Aya Sophia:
1/2 BS RPP, OS Implementasi</t>
      </text>
    </comment>
    <comment ref="DF138" authorId="0">
      <text>
        <t xml:space="preserve">Aya Sophia:
1/2 BS RPP, OS Implementasi</t>
      </text>
    </comment>
    <comment ref="I139" authorId="1">
      <text>
        <t xml:space="preserve">Sri Mulya Hasanah (THI):
nama di pdf : Enhancement NCP fungsi rekalkulasi otomatis transaksi OMV</t>
      </text>
    </comment>
    <comment ref="DC139" authorId="0">
      <text>
        <t xml:space="preserve">Aya Sophia:
1/2 BS RPP, OS Implementasi</t>
      </text>
    </comment>
    <comment ref="DD139" authorId="0">
      <text>
        <t xml:space="preserve">Aya Sophia:
1/2 BS RPP, OS Implementasi</t>
      </text>
    </comment>
    <comment ref="DE139" authorId="0">
      <text>
        <t xml:space="preserve">Aya Sophia:
1/2 BS RPP, OS Implementasi</t>
      </text>
    </comment>
    <comment ref="DF139" authorId="0">
      <text>
        <t xml:space="preserve">Aya Sophia:
1/2 BS RPP, OS Implementasi</t>
      </text>
    </comment>
    <comment ref="AN140" authorId="52">
      <text>
        <t/>
      </text>
    </comment>
    <comment ref="DA140" authorId="0">
      <text>
        <t xml:space="preserve">Aya Sophia:
1/2 BS desain, OS implementasi</t>
      </text>
    </comment>
    <comment ref="DB140" authorId="0">
      <text>
        <t xml:space="preserve">Aya Sophia:
1/2 BS desain, OS implementasi</t>
      </text>
    </comment>
    <comment ref="EJ140" authorId="53">
      <text>
        <t/>
      </text>
    </comment>
    <comment ref="DC141" authorId="0">
      <text>
        <t xml:space="preserve">Aya Sophia:
1/2 BS desain, OS implementasi</t>
      </text>
    </comment>
    <comment ref="EH141" authorId="54">
      <text>
        <t/>
      </text>
    </comment>
    <comment ref="DA142" authorId="0">
      <text>
        <t xml:space="preserve">Aya Sophia:
1/2 BS Surat Tugas, OS implementasi</t>
      </text>
    </comment>
    <comment ref="DB142" authorId="0">
      <text>
        <t xml:space="preserve">Aya Sophia:
1/2 BS Surat Tugas, OS implementasi</t>
      </text>
    </comment>
    <comment ref="DC144" authorId="0">
      <text>
        <t xml:space="preserve">Aya Sophia:
1/2 BS Surat Tugas, OS implementasi</t>
      </text>
    </comment>
    <comment ref="DD144" authorId="0">
      <text>
        <t xml:space="preserve">Aya Sophia:
1/2 BS Surat Tugas, OS implementasi</t>
      </text>
    </comment>
    <comment ref="DE144" authorId="0">
      <text>
        <t xml:space="preserve">Aya Sophia:
1/2 BS Surat Tugas, OS implementasi</t>
      </text>
    </comment>
    <comment ref="DF144" authorId="0">
      <text>
        <t xml:space="preserve">Aya Sophia:
1/2 BS Surat Tugas, OS implementasi</t>
      </text>
    </comment>
    <comment ref="EH144" authorId="55">
      <text>
        <t/>
      </text>
    </comment>
    <comment ref="I145" authorId="1">
      <text>
        <t xml:space="preserve">Sri Mulya Hasanah (THI):
Sistem pelaporan non bank pada ANTASENA : Pelaporan SK SP Tahap 2
</t>
      </text>
    </comment>
    <comment ref="AN145" authorId="56">
      <text>
        <t/>
      </text>
    </comment>
    <comment ref="EH145" authorId="0">
      <text>
        <t xml:space="preserve">Aya Sophia:
ada kebutuhan industrial test, tidak bisa go live 31 Jul 2025, potensi mundur go live sekitar 2 minggu</t>
      </text>
    </comment>
    <comment ref="EJ145" authorId="34">
      <text>
        <t xml:space="preserve">Mochammad Misbahus Surur (PKWT):
28102024 : Target Implementasi atas kesepakatan bersama satker bisnis namun BRD masih on progress</t>
      </text>
    </comment>
    <comment ref="R148" authorId="1">
      <text>
        <t xml:space="preserve">Sri Mulya Hasanah (THI):
Soa exclude
</t>
      </text>
    </comment>
    <comment ref="AM148" authorId="57">
      <text>
        <t/>
      </text>
    </comment>
    <comment ref="R149" authorId="1">
      <text>
        <t xml:space="preserve">Sri Mulya Hasanah (THI):
Soa exclude
</t>
      </text>
    </comment>
    <comment ref="I153" authorId="1">
      <text>
        <t xml:space="preserve">Sri Mulya Hasanah (THI):
di pdf kode proyek : P-88</t>
      </text>
    </comment>
    <comment ref="I154" authorId="1">
      <text>
        <t xml:space="preserve">Sri Mulya Hasanah (THI):
di pdf kode proyek : P-89</t>
      </text>
    </comment>
    <comment ref="I155" authorId="1">
      <text>
        <t xml:space="preserve">Sri Mulya Hasanah (THI):
kode proyek pdf : P-90</t>
      </text>
    </comment>
    <comment ref="H156" authorId="1">
      <text>
        <t xml:space="preserve">Sri Mulya Hasanah (THI):
di pdf nama : migrasi SKNBI kode proyek : P-91</t>
      </text>
    </comment>
    <comment ref="I156" authorId="1">
      <text>
        <t xml:space="preserve">Sri Mulya Hasanah (THI):
di pdf nama : migrasi SKNBI kode proyek : P-91</t>
      </text>
    </comment>
    <comment ref="I157" authorId="1">
      <text>
        <t xml:space="preserve">Sri Mulya Hasanah (THI):
pdf kode proyek : P-92</t>
      </text>
    </comment>
  </commentList>
</comments>
</file>

<file path=xl/comments7.xml><?xml version="1.0" encoding="utf-8"?>
<comments xmlns="http://schemas.openxmlformats.org/spreadsheetml/2006/main">
  <authors>
    <author>Aya Sophia</author>
    <author>Adinda Tri Wulandari</author>
    <author>tc={54EE7951-7262-4200-6969-000000000048}</author>
    <author>Sri Mulya Hasanah (THI)</author>
  </authors>
  <commentList>
    <comment ref="DI5" authorId="0">
      <text>
        <t xml:space="preserve">Aya Sophia:
31/10 info KMBD di EKB deploy Des 2024 agar selesai di 2024
timeline proj cahter sebelumnya Juni 2024, kemudian proj charter diupdate menjadi Nov'24
</t>
      </text>
    </comment>
    <comment ref="D34" authorId="2">
      <text>
        <t/>
      </text>
    </comment>
    <comment ref="D42" authorId="3">
      <text>
        <t xml:space="preserve">Sri Mulya Hasanah (THI):
pdf : NP-35</t>
      </text>
    </comment>
    <comment ref="D43" authorId="3">
      <text>
        <t xml:space="preserve">Sri Mulya Hasanah (THI):
PDf : NP-35</t>
      </text>
    </comment>
    <comment ref="D49" authorId="3">
      <text>
        <t xml:space="preserve">Sri Mulya Hasanah (THI):
nama pdf : konfigurasi penyempurnaan notifikasi flow proses pemeriksaan pada wbs.</t>
      </text>
    </comment>
    <comment ref="C50" authorId="3">
      <text>
        <t xml:space="preserve">Sri Mulya Hasanah (THI):
tidak ada di pdf penyesuain RIVIBI
</t>
      </text>
    </comment>
    <comment ref="D50" authorId="3">
      <text>
        <t xml:space="preserve">Sri Mulya Hasanah (THI):
tidak ada di pdf penyesuain RIVIBI
</t>
      </text>
    </comment>
  </commentList>
</comments>
</file>

<file path=xl/comments8.xml><?xml version="1.0" encoding="utf-8"?>
<comments xmlns="http://schemas.openxmlformats.org/spreadsheetml/2006/main">
  <authors>
    <author>Among Rogo Wicaksono</author>
    <author>tc={54EE7951-7262-4200-6969-000000000049}</author>
    <author>tc={54EE7951-7262-4200-6969-000000000050}</author>
    <author>Muhamad Rifki Rizaldi (THI)</author>
    <author>tc={54EE7951-7262-4200-6969-000000000051}</author>
    <author>tc={54EE7951-7262-4200-6969-000000000052}</author>
    <author>tc={54EE7951-7262-4200-6969-000000000053}</author>
    <author>tc={54EE7951-7262-4200-6969-000000000054}</author>
    <author>tc={54EE7951-7262-4200-6969-000000000055}</author>
    <author>tc={54EE7951-7262-4200-6969-000000000056}</author>
  </authors>
  <commentList>
    <comment ref="FT3" authorId="1">
      <text>
        <t/>
      </text>
    </comment>
    <comment ref="FT4" authorId="5">
      <text>
        <t/>
      </text>
    </comment>
    <comment ref="FT5" authorId="7">
      <text>
        <t/>
      </text>
    </comment>
  </commentList>
</comments>
</file>

<file path=xl/comments9.xml><?xml version="1.0" encoding="utf-8"?>
<comments xmlns="http://schemas.openxmlformats.org/spreadsheetml/2006/main">
  <authors>
    <author>Muhamad Rifki Rizaldi (THI)</author>
    <author>Among Rogo Wicaksono</author>
    <author>tc={54EE7951-7262-4200-6969-000000000057}</author>
    <author>tc={54EE7951-7262-4200-6969-000000000058}</author>
    <author>tc={54EE7951-7262-4200-6969-000000000059}</author>
  </authors>
  <commentList>
    <comment ref="R18" authorId="0">
      <text>
        <t xml:space="preserve">Muhamad Rifki Rizaldi (THI):
Maksimal memo ke MKA terkait pembelian barang</t>
      </text>
    </comment>
    <comment ref="DR34" authorId="2">
      <text>
        <t/>
      </text>
    </comment>
    <comment ref="DR35" authorId="4">
      <text>
        <t/>
      </text>
    </comment>
  </commentList>
</comments>
</file>

<file path=xl/comments12.xml><?xml version="1.0" encoding="utf-8"?>
<comments xmlns="http://schemas.openxmlformats.org/spreadsheetml/2006/main">
  <authors>
    <author>Sri Mulya Hasanah (THI)</author>
  </authors>
  <commentList>
    <comment ref="B51" authorId="0">
      <text>
        <t xml:space="preserve">Sri Mulya Hasanah (THI):
di pdf nama : migrasi SKNBI kode proyek : P-91</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4">
    <numFmt numFmtId="56" formatCode="&quot;上午/下午 &quot;hh&quot;時&quot;mm&quot;分&quot;ss&quot;秒 &quot;"/>
    <numFmt numFmtId="164" formatCode="[$-409]dd\-mmm\-yy;@"/>
    <numFmt numFmtId="165" formatCode="0.0%"/>
    <numFmt numFmtId="166" formatCode="0.0000000000000%"/>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theme" Target="theme/theme1.xml"/><Relationship Id="rId15" Type="http://schemas.openxmlformats.org/officeDocument/2006/relationships/styles" Target="styles.xml"/><Relationship Id="rId16" Type="http://schemas.openxmlformats.org/officeDocument/2006/relationships/sheetMetadata" Target="metadata.xml"/><Relationship Id="rId17"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person displayName="SheetJ5" id="{54EE7950-7262-4200-6969-000000000000}" userId="SheetJ5" providerId="None"/>
  <person displayName="Rizky Arga Tristian (P)" id="{54EE7950-7262-4200-6969-000000000001}" userId="Rizky Arga Tristian (P)" providerId="None"/>
  <person displayName="Adinda Tri Wulandari" id="{54EE7950-7262-4200-6969-000000000002}" userId="Adinda Tri Wulandari" providerId="None"/>
  <person displayName="Among Rogo Wicaksono" id="{54EE7950-7262-4200-6969-000000000003}" userId="Among Rogo Wicaksono" providerId="None"/>
  <person displayName="Sri Mulya Hasanah (THI)" id="{54EE7950-7262-4200-6969-000000000004}" userId="Sri Mulya Hasanah (THI)" providerId="None"/>
  <person displayName="Aya Sophia" id="{54EE7950-7262-4200-6969-000000000005}" userId="Aya Sophia" providerId="None"/>
  <person displayName="Iramia Triastika" id="{54EE7950-7262-4200-6969-000000000006}" userId="Iramia Triastika" providerId="None"/>
  <person displayName="Mochammad Misbahus Surur (PKWT)" id="{54EE7950-7262-4200-6969-000000000007}" userId="Mochammad Misbahus Surur (PKWT)" providerId="None"/>
  <person displayName="Muhamad Rifki Rizaldi (THI)" id="{54EE7950-7262-4200-6969-000000000008}" userId="Muhamad Rifki Rizaldi (THI)"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hreadedComments/threadedComment5.xml><?xml version="1.0" encoding="utf-8"?>
<ThreadedComments xmlns="http://schemas.microsoft.com/office/spreadsheetml/2018/threadedcomments">
  <threadedComment ref="EB30" id="{54EE7951-7262-4200-6969-000000000000}" personId="{54EE7950-7262-4200-6969-000000000001}">
    <text>Inhouse</text>
  </threadedComment>
  <threadedComment ref="EG30" id="{54EE7951-7262-4200-6969-000000000001}" personId="{54EE7950-7262-4200-6969-000000000002}">
    <text>To do : finalisasi dokumen BAI</text>
  </threadedComment>
  <threadedComment ref="EA31" id="{54EE7951-7262-4200-6969-000000000002}" personId="{54EE7950-7262-4200-6969-000000000001}">
    <text>WO</text>
  </threadedComment>
  <threadedComment ref="EH31" id="{54EE7951-7262-4200-6969-000000000003}" personId="{54EE7950-7262-4200-6969-000000000001}" xml:space="preserve">
    <text xml:space="preserve">1. Menggunakan BRD Eksisting dari proyek reissuance SRBI.
Melalui RDG diminta implementasi searchable collateral maju dari target RIVIBI pada TW IV 2025 menjadi siap implementasi pada Sep 2025 (berbarengan dgn BI-FRN).  
2. KPPA telah berdiskusi terkait percepatan ini kepada vendor pengembang (PCI dan CMA) dan akan berdampak kepada perubahan source code Aplikasi PP BI-ETP.â
</text>
  </threadedComment>
  <threadedComment ref="EH31" id="{54EE7951-7262-4200-6969-000000000004}" parentId="{54EE7951-7262-4200-6969-000000000003}" personId="{54EE7950-7262-4200-6969-000000000001}">
    <text>2. Free Text di bid Entry form tidak dilanjutkan (drop) dan digantikan dengan penyiapan sistem untuk mendukung penguatan transaksi NDF a.l pengembangan sistem FX Go untuk transaksi NDF BI di DPMA dan KPw LN</text>
  </threadedComment>
  <threadedComment ref="EH31" id="{54EE7951-7262-4200-6969-000000000005}" parentId="{54EE7951-7262-4200-6969-000000000003}" personId="{54EE7950-7262-4200-6969-000000000001}" xml:space="preserve">
    <text xml:space="preserve">1. SRS Reopening SRBI - Tahap 2 (Searchable collateral )Full Sign
2. Project Charter DONE
3. Dalam Tahapan Pengembangan, Terdapat pembahasan design mockup UI antara BI dan Principle (CMA)
</text>
  </threadedComment>
  <threadedComment ref="EH31" id="{54EE7951-7262-4200-6969-000000000006}" parentId="{54EE7951-7262-4200-6969-000000000003}" personId="{54EE7950-7262-4200-6969-000000000001}" xml:space="preserve">
    <text xml:space="preserve">1. terkait timeline pengembangan akan mundur sampai dengan M2 Agustus 2025.
2. Target UT selesai M2 Agustus, saat ini telah selesai, proses persiapan SIT
3. SIT pada 14-22 Agustus
4. 65 dari 75 Skenario PASS. 10 Skenario Blocked Terkait pengembangan Repo SVBI SUVBI VALAS
5. Sesuai rapat koordinasi antar satker bisnis, diputuskan bahwa Industrial test akan tetap dilaksanakan pada M2 September 2025.
6. Kick Off UAT 25 Agustus 2025
7. UAT &amp; Industrial Test Telah selesai dilaksanakan
8. Temuan Security telah selesai di Remediasi
</text>
  </threadedComment>
  <threadedComment ref="EH31" id="{54EE7951-7262-4200-6969-000000000007}" parentId="{54EE7951-7262-4200-6969-000000000003}" personId="{54EE7950-7262-4200-6969-000000000003}" xml:space="preserve">
    <text xml:space="preserve">251020:
1. Update informasi tanggal deployment pada charter
2. Perhatikan kondisi BI-ETP pada saat implementasi</text>
  </threadedComment>
  <threadedComment ref="EA32" id="{54EE7951-7262-4200-6969-000000000008}" personId="{54EE7950-7262-4200-6969-000000000001}">
    <text>WO</text>
  </threadedComment>
  <threadedComment ref="EB32" id="{54EE7951-7262-4200-6969-000000000009}" personId="{54EE7950-7262-4200-6969-000000000001}">
    <text>WO</text>
  </threadedComment>
  <threadedComment ref="EH32" id="{54EE7951-7262-4200-6969-000000000010}" personId="{54EE7950-7262-4200-6969-000000000001}" xml:space="preserve">
    <text xml:space="preserve">Deliverable FMB
dokumen
FMB modul exsisting
FMB modul custom</text>
  </threadedComment>
  <threadedComment ref="EH32" id="{54EE7951-7262-4200-6969-000000000011}" parentId="{54EE7951-7262-4200-6969-000000000010}" personId="{54EE7950-7262-4200-6969-000000000001}" xml:space="preserve">
    <text xml:space="preserve">On Progress:
1. Dokumen design
- Tersisa SIMP
2. Update Surrounding  
- SSK: 
GMMP, SSS (fungsi merupakan UI Eksisting bersifat parameterize, sesuai arahan Stream SSK akan mengirimkan email kepada user bahwa Terkait pengembangan di area SSK tidak akan diuji pada UT dan SIT untuk menjadi landasan proses SIT di PKLD)
SIMP (Proses Pengajuan WO) terdapat pengembangan. akan dilakukan tailoring kembali
- MON : SEKI Selesai SIT
LBUT : DIDD telah merespon Memo Dsta dengan menyesuaikan sandi referensi jenis instrumen pada Igov. metadata akan lakukan pengujian oleh Dsta.
3. SIT dilakukan tailoring agar skenario pada sisi Market dan Middleware bisa dilaksanakan
4. Skenario SIT telah di eksekusi sejumlah 101/124 Skenario (82%), 1 Skenario Fail ( 1 cosmetic), 13 Blocked untuk skenario dari BI-SSS dan GMMP, sesuai diskusi tidak akan diuji pada fase UT dan SIT. 8 skenario tersisa di area SIMP dan LBUT. total SIT sudah 92%
5. Kick-Off UAT telah dilakukan pada 1 Agustus, mulai di tanggal 4 Agustus, total terdapat 69 Skenario UAT
</text>
  </threadedComment>
  <threadedComment ref="EH32" id="{54EE7951-7262-4200-6969-000000000012}" parentId="{54EE7951-7262-4200-6969-000000000010}" personId="{54EE7950-7262-4200-6969-000000000003}" xml:space="preserve">
    <text xml:space="preserve">251020:
1. Tambahkan informasi terkait LBUT dan SEKI
2. Tambahkan informasi terkait due date deployment di 24 Oktober 2025, pada charter seharusnya Sept 2025.</text>
  </threadedComment>
  <threadedComment ref="EH32" id="{54EE7951-7262-4200-6969-000000000013}" parentId="{54EE7951-7262-4200-6969-000000000010}" personId="{54EE7950-7262-4200-6969-000000000001}" xml:space="preserve">
    <text xml:space="preserve">1. Seluruh kegiatan deployment modul utama yaitu FMB (26 September 2025), BI-SSSS, ETP, SOA, dan SIMP (10 Oktober 2025), serta LBUT (16 Oktober 2025) serta HARTIS &amp; SIBISSSS (24 Oktober) telah berhasil diselesaikan sesuai jadwal baseline.
2. Pelaksanaan UAT telah mencapai 100% (22 Oktober 2025)
3. Remediasi temuan keamanan server untuk FMB dan FMI telah selesai, sementara SOA masih dalam tahap penyelesaian dan tidak berdampak terhadap readiness sistem.
4. Komponen BI-SSS dan GMMP bersifat Parameterize,
5. SEKI &amp; LBUT masih menunggu ketentuan kebijakan lebih lanjut untuk proses kegiatan Deploy.
6. Kegiatan  deployment HARTIS, SI BI-SSSS, serta patching peserta PP BI-ETP untuk 140 bank peserta, yang seluruhnya telah dilakukan pada 24 Oktober 2025.
7. Dokumen Laporan SIT telah full sign, disampaikan beserta Memo dari PKLD
8. Laporan UAT Versi 2 cakupan SIBISSSS dan HARTIS Full sign
9. 3 BA Deployment Full sign 
- FMB
- S4, ETP, SOA, SIMP
- HARTIS, SIBISSSS
10. Adendum WO
Summary: 
Secara keseluruhan proyek berada dalam kondisi on track dengan risiko rendah dan tidak terdapat isu kritikal yang menghambat target penyelesaian TW4.
Next Plan:
Deployment LBUT &amp; SEKI 
Revisi RPP, Menunggu tanggal pada WO terbaru
BAI
</text>
  </threadedComment>
  <threadedComment ref="EA34" id="{54EE7951-7262-4200-6969-000000000014}" personId="{54EE7950-7262-4200-6969-000000000001}">
    <text>WO</text>
  </threadedComment>
  <threadedComment ref="EH34" id="{54EE7951-7262-4200-6969-000000000015}" personId="{54EE7950-7262-4200-6969-000000000003}" xml:space="preserve">
    <text xml:space="preserve">251020:
1. Informasikan tanggal deployment pada charter, indentifikasi apakah perlu penyesuaian charter</text>
  </threadedComment>
  <threadedComment ref="EH35" id="{54EE7951-7262-4200-6969-000000000016}" personId="{54EE7950-7262-4200-6969-000000000001}" xml:space="preserve">
    <text xml:space="preserve">Underlying Percepatan Keputusan RDGB Jan 2025, 
implementasi dipercepat menjadi TW IV 2025 dengan aplikasi terdampak yakni BI-ETP, BI-SSSS, HARTIS, SI BI-SSSS, SOA, FOMOBO. Rencana RBT akan mulai disusun pada bulan Juni, dengan target final pada Juli 2025
</text>
  </threadedComment>
  <threadedComment ref="EH36" id="{54EE7951-7262-4200-6969-000000000017}" personId="{54EE7950-7262-4200-6969-000000000001}" xml:space="preserve">
    <text xml:space="preserve">Pengembangan akan dimulai pada November 2026 dan implementasi akan dilaksanakan pada April 2027
Setelah pembahasan diskusi antara satker bisnis.
RBT akan dipisah antara tahap 1 dan 2. rencana Submit RBT di TW 1 2026
Implementasi TW2 2027</text>
  </threadedComment>
  <threadedComment ref="AN47" id="{54EE7951-7262-4200-6969-000000000018}" personId="{54EE7950-7262-4200-6969-000000000004}">
    <text xml:space="preserve">Belum ada SPPP,belum ada jadwal yang disepakati </text>
  </threadedComment>
  <threadedComment ref="EH47" id="{54EE7951-7262-4200-6969-000000000019}" personId="{54EE7950-7262-4200-6969-000000000003}" xml:space="preserve">
    <text xml:space="preserve">25102025:
1. Informasi due date based on project charter
2. Due penyelesaian desain SI.
3. Timeline penyelesaian DS desain SI</text>
  </threadedComment>
  <threadedComment ref="EH47" id="{54EE7951-7262-4200-6969-000000000020}" parentId="{54EE7951-7262-4200-6969-000000000019}" personId="{54EE7950-7262-4200-6969-000000000003}">
    <text>Modul tahap 1 KPPK dan TRD</text>
  </threadedComment>
  <threadedComment ref="EH53" id="{54EE7951-7262-4200-6969-000000000021}" personId="{54EE7950-7262-4200-6969-000000000003}" xml:space="preserve">
    <text xml:space="preserve">251020:
1. Target DS SRS due 24 Oktober 2025.
2. Pengembangan due M2 Maret 2026.</text>
  </threadedComment>
  <threadedComment ref="EH54" id="{54EE7951-7262-4200-6969-000000000022}" personId="{54EE7950-7262-4200-6969-000000000003}" xml:space="preserve">
    <text xml:space="preserve">251020:1
1. Update due DS charter ke 24 Oktober 2025
2. Update due DS SRD ke 24 Oktober 2025</text>
  </threadedComment>
  <threadedComment ref="EH57" id="{54EE7951-7262-4200-6969-000000000023}" personId="{54EE7950-7262-4200-6969-000000000005}">
    <text>Rencana adendum WO4 di Sem2-2025. WO4-nya sdg dibuat</text>
  </threadedComment>
  <threadedComment ref="EH61" id="{54EE7951-7262-4200-6969-000000000024}" personId="{54EE7950-7262-4200-6969-000000000005}">
    <text>Rencana adendum WO4 di Sem2-2025. WO4-nya sdg dibuat</text>
  </threadedComment>
  <threadedComment ref="EH62" id="{54EE7951-7262-4200-6969-000000000025}" personId="{54EE7950-7262-4200-6969-000000000005}">
    <text>Saat ini SOA dipegang vendor ICT</text>
  </threadedComment>
  <threadedComment ref="AN64" id="{54EE7951-7262-4200-6969-000000000026}" personId="{54EE7950-7262-4200-6969-000000000006}">
    <text>Sebelumnya small changes, timeline perlu diupdate dengan rencana (T.1.4) terbaru menjadi 14 - 21 April 2025</text>
  </threadedComment>
  <threadedComment ref="AM68" id="{54EE7951-7262-4200-6969-000000000027}" personId="{54EE7950-7262-4200-6969-000000000002}">
    <text>Jadwal SIT dibagi menjadi 2</text>
  </threadedComment>
  <threadedComment ref="AN79" id="{54EE7951-7262-4200-6969-000000000028}" personId="{54EE7950-7262-4200-6969-000000000004}">
    <text>Potensi durasi diperpanjang based on risalah rapat bersama DPU-PKLD</text>
  </threadedComment>
  <threadedComment ref="W81" id="{54EE7951-7262-4200-6969-000000000029}" personId="{54EE7950-7262-4200-6969-000000000007}">
    <text>Penyesuaian jadwal yg sebelumnya TW IV 2024</text>
  </threadedComment>
  <threadedComment ref="W82" id="{54EE7951-7262-4200-6969-000000000030}" personId="{54EE7950-7262-4200-6969-000000000007}">
    <text>Penyesuaian jadwal yg sebelumnya TW IV 2024</text>
  </threadedComment>
  <threadedComment ref="X90" id="{54EE7951-7262-4200-6969-000000000031}" personId="{54EE7950-7262-4200-6969-000000000007}">
    <text>Potensi ahead schedule dari awal jadwal Live di 31-Jan-25</text>
  </threadedComment>
  <threadedComment ref="EH109" id="{54EE7951-7262-4200-6969-000000000032}" personId="{54EE7950-7262-4200-6969-000000000001}" xml:space="preserve">
    <text xml:space="preserve">1. Target RBT di Desember 2025 dan baru mulai pengembangan di 2026
2. Untuk besaran proyek yang didahulukan di 2025 sendiri ada BI-ETP dan S4
3. Rapat Koordinasi Terkait penyusunan RBT akan dilakukan dibulan November.</text>
  </threadedComment>
  <threadedComment ref="AM111" id="{54EE7951-7262-4200-6969-000000000033}" personId="{54EE7950-7262-4200-6969-000000000002}" xml:space="preserve">
    <text xml:space="preserve">Jadwal SIT 
WO I : 1 - 14 Juli 2025
WO II : TBD</text>
  </threadedComment>
  <threadedComment ref="AM114" id="{54EE7951-7262-4200-6969-000000000034}" personId="{54EE7950-7262-4200-6969-000000000002}" xml:space="preserve">
    <text xml:space="preserve">Jadwal SIT 
WO I : 1 - 14 Juli 2025
WO II : TBD</text>
  </threadedComment>
  <threadedComment ref="AN119" id="{54EE7951-7262-4200-6969-000000000035}" personId="{54EE7950-7262-4200-6969-000000000002}" xml:space="preserve">
    <text xml:space="preserve">SIT dibagi menjadi 3:
1. M4 Januari - M5 Januari
2a. M3 Februari - M4 Februari
2b. M2 April - M3 April</text>
  </threadedComment>
  <threadedComment ref="EH120" id="{54EE7951-7262-4200-6969-000000000036}" personId="{54EE7950-7262-4200-6969-000000000003}" xml:space="preserve">
    <text xml:space="preserve">251020:
1. Due sesuai charter untuk desain SI? Penyesuaiannya selesai 31 Oktober 2025 (sesuai charter)
2. Pengembangan M1 Oktober s.d. M1 November (sesuai charter)
3. SIT rencana dimulai M2 November 2025 (sesuai charter)</text>
  </threadedComment>
  <threadedComment ref="EH121" id="{54EE7951-7262-4200-6969-000000000037}" personId="{54EE7950-7262-4200-6969-000000000003}" xml:space="preserve">
    <text xml:space="preserve">251020:
1. Perlu dipastikan rpp telah sesuai dengan tanggal selesainya RBT di M1 Oktober.
2. Informasi WO terbit di M4 Januari
3. Mulai pengembangan di M1 Februari</text>
  </threadedComment>
  <threadedComment ref="AR125" id="{54EE7951-7262-4200-6969-000000000038}" personId="{54EE7950-7262-4200-6969-000000000002}">
    <text>Di project charter agustus 2025</text>
  </threadedComment>
  <threadedComment ref="EH133" id="{54EE7951-7262-4200-6969-000000000039}" personId="{54EE7950-7262-4200-6969-000000000003}" xml:space="preserve">
    <text xml:space="preserve">251020:
1. Koordinasi dengan KMBD dan KPPA untuk tanggal pemenuhannya
2. Koordinasi dengan DAI untuk tanggal pemenuhannya.
note: buat buffer 1 bulan.</text>
  </threadedComment>
  <threadedComment ref="DY135" id="{54EE7951-7262-4200-6969-000000000040}" personId="{54EE7950-7262-4200-6969-000000000006}">
    <text>Dianggap sudah ada persentase karena ada BRD</text>
  </threadedComment>
  <threadedComment ref="AN136" id="{54EE7951-7262-4200-6969-000000000041}" personId="{54EE7950-7262-4200-6969-000000000004}">
    <text>Sudah mulai coding, namun jadwal SIT blm final, konfirm SP - PKLD</text>
  </threadedComment>
  <threadedComment ref="AN140" id="{54EE7951-7262-4200-6969-000000000042}" personId="{54EE7950-7262-4200-6969-000000000004}">
    <text>Jadwal ini sebelum pengadaan, potensi akan berubah sesuai project charter</text>
  </threadedComment>
  <threadedComment ref="EJ140" id="{54EE7951-7262-4200-6969-000000000043}" personId="{54EE7950-7262-4200-6969-000000000007}">
    <text>03122024 : Berdasarkan konsinyering KPPA 28-Nov-24, Target implementasi di 31-Jul-25</text>
  </threadedComment>
  <threadedComment ref="EH141" id="{54EE7951-7262-4200-6969-000000000044}" personId="{54EE7950-7262-4200-6969-000000000003}" xml:space="preserve">
    <text xml:space="preserve">251022:
1. Konfirmasi due penyampaian P.06? 31 Oktober 2025</text>
  </threadedComment>
  <threadedComment ref="EH144" id="{54EE7951-7262-4200-6969-000000000045}" personId="{54EE7950-7262-4200-6969-000000000001}">
    <text>6. sesuai dengan CAB meeting pada tanggal 2 Januari 2025, terdapat concern jika tidak dilakukan test login oleh bank peserta (Issue DRP pada deployment ditahun sebelumnya) dikarenakan proses deployment berdampak pada RTGS dan SSSS . karena bank peserta belum terinfo terkait adanya enhancement pada sisi ETP, dari DPSP menyarankan untuk kembali di undur ke tanggal 10 Januari 2025 agar info yang diberikan kepada bank peserta tidak mendadak.</text>
  </threadedComment>
  <threadedComment ref="AN145" id="{54EE7951-7262-4200-6969-000000000046}" personId="{54EE7950-7262-4200-6969-000000000004}">
    <text>Belum ada timeline yg disepakati</text>
  </threadedComment>
  <threadedComment ref="AM148" id="{54EE7951-7262-4200-6969-000000000047}" personId="{54EE7950-7262-4200-6969-000000000004}">
    <text>TBD bersama KMBD</text>
  </threadedComment>
</ThreadedComments>
</file>

<file path=xl/threadedComments/threadedComment7.xml><?xml version="1.0" encoding="utf-8"?>
<ThreadedComments xmlns="http://schemas.microsoft.com/office/spreadsheetml/2018/threadedcomments">
  <threadedComment ref="D34" id="{54EE7951-7262-4200-6969-000000000048}" personId="{54EE7950-7262-4200-6969-000000000002}">
    <text>x</text>
  </threadedComment>
</ThreadedComments>
</file>

<file path=xl/threadedComments/threadedComment8.xml><?xml version="1.0" encoding="utf-8"?>
<ThreadedComments xmlns="http://schemas.microsoft.com/office/spreadsheetml/2018/threadedcomments">
  <threadedComment ref="FT3" id="{54EE7951-7262-4200-6969-000000000049}" personId="{54EE7950-7262-4200-6969-000000000003}">
    <text>Digabung ke P-30</text>
  </threadedComment>
  <threadedComment ref="FT3" id="{54EE7951-7262-4200-6969-000000000050}" parentId="{54EE7951-7262-4200-6969-000000000049}" personId="{54EE7950-7262-4200-6969-000000000003}" xml:space="preserve">
    <text xml:space="preserve">251022:
1. Informasikan due date untuk RBT, RPP, KAK, RPP?</text>
  </threadedComment>
  <threadedComment ref="FT3" id="{54EE7951-7262-4200-6969-000000000051}" parentId="{54EE7951-7262-4200-6969-000000000049}" personId="{54EE7950-7262-4200-6969-000000000008}" xml:space="preserve">
    <text xml:space="preserve">RBT sudah di sirkular per tgl 7 Oktober 2025
Untuk KAK dan RPP, informasi yang baru didapatkan akhir TW 4. Detailnya masih belum dapat, akan coba di follow up kembali</text>
  </threadedComment>
  <threadedComment ref="FT4" id="{54EE7951-7262-4200-6969-000000000052}" personId="{54EE7950-7262-4200-6969-000000000003}" xml:space="preserve">
    <text xml:space="preserve">251022:
1. Due date penyelesaian instalasai DKU dan SPU</text>
  </threadedComment>
  <threadedComment ref="FT4" id="{54EE7951-7262-4200-6969-000000000053}" parentId="{54EE7951-7262-4200-6969-000000000052}" personId="{54EE7950-7262-4200-6969-000000000003}">
    <text>Dipindah ke P-34</text>
  </threadedComment>
  <threadedComment ref="FT5" id="{54EE7951-7262-4200-6969-000000000054}" personId="{54EE7950-7262-4200-6969-000000000003}" xml:space="preserve">
    <text xml:space="preserve">251020:
1. Due date penyelesaian hasil QA? M2 Oktober 2025 (plan awal), target baru 24 Oktober 2025.
</text>
  </threadedComment>
  <threadedComment ref="FT5" id="{54EE7951-7262-4200-6969-000000000055}" parentId="{54EE7951-7262-4200-6969-000000000054}" personId="{54EE7950-7262-4200-6969-000000000003}">
    <text>Digabung ke P-34</text>
  </threadedComment>
  <threadedComment ref="FT5" id="{54EE7951-7262-4200-6969-000000000056}" parentId="{54EE7951-7262-4200-6969-000000000054}" personId="{54EE7950-7262-4200-6969-000000000008}">
    <text>Dari tiap uker dari Satker sudah sirkular per tgl 22 Oktober 2025, sisa sirkular dari Ka Grup GPID-DPID dan GPPD-DPID</text>
  </threadedComment>
</ThreadedComments>
</file>

<file path=xl/threadedComments/threadedComment9.xml><?xml version="1.0" encoding="utf-8"?>
<ThreadedComments xmlns="http://schemas.microsoft.com/office/spreadsheetml/2018/threadedcomments">
  <threadedComment ref="DR34" id="{54EE7951-7262-4200-6969-000000000057}" personId="{54EE7950-7262-4200-6969-000000000003}" xml:space="preserve">
    <text xml:space="preserve">251022:
1. Konfirmasi BAPB dan BAI due date-nya? 24 Oktober 2025</text>
  </threadedComment>
  <threadedComment ref="DR34" id="{54EE7951-7262-4200-6969-000000000058}" parentId="{54EE7951-7262-4200-6969-000000000057}" personId="{54EE7950-7262-4200-6969-000000000008}">
    <text>BAPB &amp; BAI: 28 Oktober 2025</text>
  </threadedComment>
  <threadedComment ref="DR35" id="{54EE7951-7262-4200-6969-000000000059}" personId="{54EE7950-7262-4200-6969-000000000003}" xml:space="preserve">
    <text xml:space="preserve">251022:
1. konfirmasi due penyelesaian laporan dan BA? Propose di 24 Oktober 2025</text>
  </threadedComment>
</ThreadedComments>
</file>

<file path=xl/worksheets/_rels/sheet5.xml.rels><?xml version="1.0" encoding="UTF-8" standalone="yes"?>
<Relationships xmlns="http://schemas.openxmlformats.org/package/2006/relationships"><Relationship Id="rId1" Type="http://schemas.openxmlformats.org/officeDocument/2006/relationships/vmlDrawing" Target="../drawings/vmlDrawing5.vml"/><Relationship Id="rId2" Type="http://schemas.microsoft.com/office/2017/10/relationships/threadedComment" Target="../threadedComments/threadedComment5.xml"/><Relationship Id="rId3" Type="http://schemas.openxmlformats.org/officeDocument/2006/relationships/comments" Target="../comments5.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7.vml"/><Relationship Id="rId2" Type="http://schemas.microsoft.com/office/2017/10/relationships/threadedComment" Target="../threadedComments/threadedComment7.xml"/><Relationship Id="rId3" Type="http://schemas.openxmlformats.org/officeDocument/2006/relationships/comments" Target="../comments7.xml"/></Relationships>
</file>

<file path=xl/worksheets/_rels/sheet8.xml.rels><?xml version="1.0" encoding="UTF-8" standalone="yes"?>
<Relationships xmlns="http://schemas.openxmlformats.org/package/2006/relationships"><Relationship Id="rId1" Type="http://schemas.openxmlformats.org/officeDocument/2006/relationships/vmlDrawing" Target="../drawings/vmlDrawing8.vml"/><Relationship Id="rId2" Type="http://schemas.microsoft.com/office/2017/10/relationships/threadedComment" Target="../threadedComments/threadedComment8.xml"/><Relationship Id="rId3" Type="http://schemas.openxmlformats.org/officeDocument/2006/relationships/comments" Target="../comments8.xml"/></Relationships>
</file>

<file path=xl/worksheets/_rels/sheet9.xml.rels><?xml version="1.0" encoding="UTF-8" standalone="yes"?>
<Relationships xmlns="http://schemas.openxmlformats.org/package/2006/relationships"><Relationship Id="rId1" Type="http://schemas.openxmlformats.org/officeDocument/2006/relationships/vmlDrawing" Target="../drawings/vmlDrawing9.vml"/><Relationship Id="rId2" Type="http://schemas.microsoft.com/office/2017/10/relationships/threadedComment" Target="../threadedComments/threadedComment9.xml"/><Relationship Id="rId3" Type="http://schemas.openxmlformats.org/officeDocument/2006/relationships/comments" Target="../comments9.xml"/></Relationships>
</file>

<file path=xl/worksheets/_rels/sheet12.xml.rels><?xml version="1.0" encoding="UTF-8" standalone="yes"?>
<Relationships xmlns="http://schemas.openxmlformats.org/package/2006/relationships"><Relationship Id="rId1" Type="http://schemas.openxmlformats.org/officeDocument/2006/relationships/vmlDrawing" Target="../drawings/vmlDrawing12.vml"/><Relationship Id="rId2" Type="http://schemas.openxmlformats.org/officeDocument/2006/relationships/comments" Target="../comments12.xml"/></Relationships>
</file>

<file path=xl/worksheets/sheet1.xml><?xml version="1.0" encoding="utf-8"?>
<worksheet xmlns="http://schemas.openxmlformats.org/spreadsheetml/2006/main" xmlns:r="http://schemas.openxmlformats.org/officeDocument/2006/relationships">
  <dimension ref="A1:N74"/>
  <sheetViews>
    <sheetView workbookViewId="0" rightToLeft="0"/>
  </sheetViews>
  <sheetData>
    <row r="1">
      <c r="A1" t="str">
        <v>WG-1</v>
      </c>
    </row>
    <row r="2">
      <c r="A2" t="str">
        <v>Surrounding BIFAST Multiyears</v>
      </c>
    </row>
    <row r="3">
      <c r="A3" t="str">
        <v>JAN</v>
      </c>
      <c r="B3" t="str">
        <v>FEB</v>
      </c>
      <c r="C3" t="str">
        <v>MAR</v>
      </c>
      <c r="D3" t="str">
        <v>APR</v>
      </c>
      <c r="E3" t="str">
        <v>MEI</v>
      </c>
      <c r="F3" t="str">
        <v>JUN</v>
      </c>
      <c r="G3" t="str">
        <v>JUL</v>
      </c>
      <c r="H3" t="str">
        <v>AUG</v>
      </c>
      <c r="I3" t="str">
        <v>SEP</v>
      </c>
      <c r="J3" t="str">
        <v>OCT</v>
      </c>
      <c r="K3" t="str">
        <v>NOV</v>
      </c>
      <c r="L3" t="str">
        <v>DEC</v>
      </c>
    </row>
    <row r="4">
      <c r="A4">
        <v>0.08</v>
      </c>
      <c r="B4">
        <v>0.1</v>
      </c>
      <c r="C4">
        <v>0.12</v>
      </c>
      <c r="D4">
        <v>0.15</v>
      </c>
      <c r="E4">
        <v>0.175</v>
      </c>
      <c r="F4">
        <v>0.2</v>
      </c>
      <c r="G4">
        <v>0.215</v>
      </c>
      <c r="H4">
        <v>0.23</v>
      </c>
      <c r="I4">
        <v>0.245</v>
      </c>
      <c r="J4">
        <v>0.26</v>
      </c>
      <c r="K4">
        <v>0.275</v>
      </c>
      <c r="L4">
        <v>0.3</v>
      </c>
    </row>
    <row r="5">
      <c r="A5" t="str">
        <v>Surrounding BIFAST 2026</v>
      </c>
    </row>
    <row r="6">
      <c r="A6" t="str">
        <v>JAN</v>
      </c>
      <c r="B6" t="str">
        <v>FEB</v>
      </c>
      <c r="C6" t="str">
        <v>MAR</v>
      </c>
      <c r="D6" t="str">
        <v>APR</v>
      </c>
      <c r="E6" t="str">
        <v>MEI</v>
      </c>
      <c r="F6" t="str">
        <v>JUN</v>
      </c>
      <c r="G6" t="str">
        <v>JUL</v>
      </c>
      <c r="H6" t="str">
        <v>AUG</v>
      </c>
      <c r="I6" t="str">
        <v>SEP</v>
      </c>
      <c r="J6" t="str">
        <v>OCT</v>
      </c>
      <c r="K6" t="str">
        <v>NOV</v>
      </c>
      <c r="L6" t="str">
        <v>DEC</v>
      </c>
    </row>
    <row r="7">
      <c r="A7">
        <f>A4/$L$4</f>
        <v>0.26666666666666666</v>
      </c>
      <c r="B7">
        <f>B4/$L$4</f>
        <v>0.33333333333333337</v>
      </c>
      <c r="C7">
        <f>C4/$L$4</f>
        <v>0.4</v>
      </c>
      <c r="D7">
        <f>D4/$L$4</f>
        <v>0.5</v>
      </c>
      <c r="E7">
        <f>E4/$L$4</f>
        <v>0.5833333333333334</v>
      </c>
      <c r="F7">
        <f>F4/$L$4</f>
        <v>0.6666666666666667</v>
      </c>
      <c r="G7">
        <f>G4/$L$4</f>
        <v>0.7166666666666667</v>
      </c>
      <c r="H7">
        <f>H4/$L$4</f>
        <v>0.7666666666666667</v>
      </c>
      <c r="I7">
        <f>I4/$L$4</f>
        <v>0.8166666666666667</v>
      </c>
      <c r="J7">
        <f>J4/$L$4</f>
        <v>0.8666666666666667</v>
      </c>
      <c r="K7">
        <f>K4/$L$4</f>
        <v>0.9166666666666667</v>
      </c>
      <c r="L7">
        <f>L4/$L$4</f>
        <v>1</v>
      </c>
    </row>
    <row r="9">
      <c r="A9" t="str">
        <v>WG-2</v>
      </c>
    </row>
    <row r="10">
      <c r="A10" t="str">
        <v>Surrounding BI-RTGS Gen III (Multiyears)</v>
      </c>
    </row>
    <row r="11">
      <c r="A11" t="str">
        <v>JAN</v>
      </c>
      <c r="B11" t="str">
        <v>FEB</v>
      </c>
      <c r="C11" t="str">
        <v>MAR</v>
      </c>
      <c r="D11" t="str">
        <v>APR</v>
      </c>
      <c r="E11" t="str">
        <v>MEI</v>
      </c>
      <c r="F11" t="str">
        <v>JUN</v>
      </c>
      <c r="G11" t="str">
        <v>JUL</v>
      </c>
      <c r="H11" t="str">
        <v>AUG</v>
      </c>
      <c r="I11" t="str">
        <v>SEP</v>
      </c>
      <c r="J11" t="str">
        <v>OCT</v>
      </c>
      <c r="K11" t="str">
        <v>NOV</v>
      </c>
      <c r="L11" t="str">
        <v>DEC</v>
      </c>
    </row>
    <row r="12">
      <c r="A12">
        <v>0</v>
      </c>
      <c r="B12">
        <v>0</v>
      </c>
      <c r="C12">
        <v>0</v>
      </c>
      <c r="D12">
        <v>0</v>
      </c>
      <c r="E12">
        <v>0</v>
      </c>
      <c r="F12">
        <v>0</v>
      </c>
      <c r="G12">
        <v>0</v>
      </c>
      <c r="H12">
        <v>0</v>
      </c>
      <c r="I12">
        <v>0</v>
      </c>
      <c r="J12">
        <v>0.016</v>
      </c>
      <c r="K12">
        <v>0.03</v>
      </c>
      <c r="L12">
        <v>0.045</v>
      </c>
    </row>
    <row r="13">
      <c r="A13" t="str">
        <v>Surrounding BI-RTGS Gen III 2026</v>
      </c>
    </row>
    <row r="14">
      <c r="A14" t="str">
        <v>JAN</v>
      </c>
      <c r="B14" t="str">
        <v>FEB</v>
      </c>
      <c r="C14" t="str">
        <v>MAR</v>
      </c>
      <c r="D14" t="str">
        <v>APR</v>
      </c>
      <c r="E14" t="str">
        <v>MEI</v>
      </c>
      <c r="F14" t="str">
        <v>JUN</v>
      </c>
      <c r="G14" t="str">
        <v>JUL</v>
      </c>
      <c r="H14" t="str">
        <v>AUG</v>
      </c>
      <c r="I14" t="str">
        <v>SEP</v>
      </c>
      <c r="J14" t="str">
        <v>OCT</v>
      </c>
      <c r="K14" t="str">
        <v>NOV</v>
      </c>
      <c r="L14" t="str">
        <v>DEC</v>
      </c>
    </row>
    <row r="15">
      <c r="A15">
        <f>A12/$L$12</f>
        <v>0</v>
      </c>
      <c r="B15">
        <f>B12/$L$12</f>
        <v>0</v>
      </c>
      <c r="C15">
        <f>C12/$L$12</f>
        <v>0</v>
      </c>
      <c r="D15">
        <f>D12/$L$12</f>
        <v>0</v>
      </c>
      <c r="E15">
        <f>E12/$L$12</f>
        <v>0</v>
      </c>
      <c r="F15">
        <f>F12/$L$12</f>
        <v>0</v>
      </c>
      <c r="G15">
        <f>G12/$L$12</f>
        <v>0</v>
      </c>
      <c r="H15">
        <f>H12/$L$12</f>
        <v>0</v>
      </c>
      <c r="I15">
        <f>I12/$L$12</f>
        <v>0</v>
      </c>
      <c r="J15">
        <f>J12/$L$12</f>
        <v>0.35555555555555557</v>
      </c>
      <c r="K15">
        <f>K12/$L$12</f>
        <v>0.6666666666666666</v>
      </c>
      <c r="L15">
        <f>L12/$L$12</f>
        <v>1</v>
      </c>
    </row>
    <row r="17">
      <c r="A17" t="str">
        <v>Transaksi Repo SVBI dan SUVBI valas (Tahap 1) 2026</v>
      </c>
    </row>
    <row r="18">
      <c r="A18" t="str">
        <v>JAN</v>
      </c>
      <c r="B18" t="str">
        <v>FEB</v>
      </c>
      <c r="C18" t="str">
        <v>MAR</v>
      </c>
      <c r="D18" t="str">
        <v>APR</v>
      </c>
      <c r="E18" t="str">
        <v>MEI</v>
      </c>
      <c r="F18" t="str">
        <v>JUN</v>
      </c>
      <c r="G18" t="str">
        <v>JUL</v>
      </c>
      <c r="H18" t="str">
        <v>AUG</v>
      </c>
      <c r="I18" t="str">
        <v>SEP</v>
      </c>
      <c r="J18" t="str">
        <v>OCT</v>
      </c>
      <c r="K18" t="str">
        <v>NOV</v>
      </c>
      <c r="L18" t="str">
        <v>DEC</v>
      </c>
    </row>
    <row r="19">
      <c r="A19">
        <v>0.2</v>
      </c>
      <c r="B19">
        <v>0.45</v>
      </c>
      <c r="C19">
        <v>0.875</v>
      </c>
      <c r="D19">
        <v>1</v>
      </c>
      <c r="E19">
        <v>1</v>
      </c>
      <c r="F19">
        <v>1</v>
      </c>
      <c r="G19">
        <v>1</v>
      </c>
      <c r="H19">
        <v>1</v>
      </c>
      <c r="I19">
        <v>1</v>
      </c>
      <c r="J19">
        <v>1</v>
      </c>
      <c r="K19">
        <v>1</v>
      </c>
      <c r="L19">
        <v>1</v>
      </c>
    </row>
    <row r="21">
      <c r="A21" t="str">
        <v>Transaksi Repo SVBI dan SUVBI Rupiah (CCR - Tahap 2) Multiyears</v>
      </c>
    </row>
    <row r="22">
      <c r="A22" t="str">
        <v>JAN</v>
      </c>
      <c r="B22" t="str">
        <v>FEB</v>
      </c>
      <c r="C22" t="str">
        <v>MAR</v>
      </c>
      <c r="D22" t="str">
        <v>APR</v>
      </c>
      <c r="E22" t="str">
        <v>MEI</v>
      </c>
      <c r="F22" t="str">
        <v>JUN</v>
      </c>
      <c r="G22" t="str">
        <v>JUL</v>
      </c>
      <c r="H22" t="str">
        <v>AUG</v>
      </c>
      <c r="I22" t="str">
        <v>SEP</v>
      </c>
      <c r="J22" t="str">
        <v>OCT</v>
      </c>
      <c r="K22" t="str">
        <v>NOV</v>
      </c>
      <c r="L22" t="str">
        <v>DEC</v>
      </c>
    </row>
    <row r="23">
      <c r="A23">
        <v>0</v>
      </c>
      <c r="B23">
        <v>0</v>
      </c>
      <c r="C23">
        <v>0</v>
      </c>
      <c r="D23">
        <v>0</v>
      </c>
      <c r="E23">
        <v>0</v>
      </c>
      <c r="F23">
        <v>0</v>
      </c>
      <c r="G23">
        <v>0</v>
      </c>
      <c r="H23">
        <v>0</v>
      </c>
      <c r="I23">
        <v>0</v>
      </c>
      <c r="J23">
        <v>0.075</v>
      </c>
      <c r="K23">
        <v>0.15</v>
      </c>
      <c r="L23">
        <v>0.2</v>
      </c>
    </row>
    <row r="24">
      <c r="A24" t="str">
        <v>Transaksi Repo SVBI dan SUVBI Rupiah (CCR - Tahap 2) 2026</v>
      </c>
    </row>
    <row r="25">
      <c r="A25" t="str">
        <v>JAN</v>
      </c>
      <c r="B25" t="str">
        <v>FEB</v>
      </c>
      <c r="C25" t="str">
        <v>MAR</v>
      </c>
      <c r="D25" t="str">
        <v>APR</v>
      </c>
      <c r="E25" t="str">
        <v>MEI</v>
      </c>
      <c r="F25" t="str">
        <v>JUN</v>
      </c>
      <c r="G25" t="str">
        <v>JUL</v>
      </c>
      <c r="H25" t="str">
        <v>AUG</v>
      </c>
      <c r="I25" t="str">
        <v>SEP</v>
      </c>
      <c r="J25" t="str">
        <v>OCT</v>
      </c>
      <c r="K25" t="str">
        <v>NOV</v>
      </c>
      <c r="L25" t="str">
        <v>DEC</v>
      </c>
    </row>
    <row r="26">
      <c r="A26">
        <f>A23/$L$23</f>
        <v>0</v>
      </c>
      <c r="B26">
        <f>B23/$L$23</f>
        <v>0</v>
      </c>
      <c r="C26">
        <f>C23/$L$23</f>
        <v>0</v>
      </c>
      <c r="D26">
        <f>D23/$L$23</f>
        <v>0</v>
      </c>
      <c r="E26">
        <f>E23/$L$23</f>
        <v>0</v>
      </c>
      <c r="F26">
        <f>F23/$L$23</f>
        <v>0</v>
      </c>
      <c r="G26">
        <f>G23/$L$23</f>
        <v>0</v>
      </c>
      <c r="H26">
        <f>H23/$L$23</f>
        <v>0</v>
      </c>
      <c r="I26">
        <f>I23/$L$23</f>
        <v>0</v>
      </c>
      <c r="J26">
        <f>J23/$L$23</f>
        <v>0.37499999999999994</v>
      </c>
      <c r="K26">
        <f>K23/$L$23</f>
        <v>0.7499999999999999</v>
      </c>
      <c r="L26">
        <f>L23/$L$23</f>
        <v>1</v>
      </c>
    </row>
    <row r="28">
      <c r="A28" t="str">
        <v>WG-2</v>
      </c>
    </row>
    <row r="29">
      <c r="A29" t="str">
        <v>CBS Multiyears</v>
      </c>
    </row>
    <row r="30">
      <c r="A30" t="str">
        <v>JAN</v>
      </c>
      <c r="B30" t="str">
        <v>FEB</v>
      </c>
      <c r="C30" t="str">
        <v>MAR</v>
      </c>
      <c r="D30" t="str">
        <v>APR</v>
      </c>
      <c r="E30" t="str">
        <v>MEI</v>
      </c>
      <c r="F30" t="str">
        <v>JUN</v>
      </c>
      <c r="G30" t="str">
        <v>JUL</v>
      </c>
      <c r="H30" t="str">
        <v>AUG</v>
      </c>
      <c r="I30" t="str">
        <v>SEP</v>
      </c>
      <c r="J30" t="str">
        <v>OCT</v>
      </c>
      <c r="K30" t="str">
        <v>NOV</v>
      </c>
      <c r="L30" t="str">
        <v>DEC</v>
      </c>
    </row>
    <row r="31">
      <c r="A31">
        <v>0.08</v>
      </c>
      <c r="B31">
        <v>0.1</v>
      </c>
      <c r="C31">
        <v>0.12</v>
      </c>
      <c r="D31">
        <v>0.15</v>
      </c>
      <c r="E31">
        <v>0.175</v>
      </c>
      <c r="F31">
        <v>0.2</v>
      </c>
      <c r="G31">
        <v>0.215</v>
      </c>
      <c r="H31">
        <v>0.23</v>
      </c>
      <c r="I31">
        <v>0.245</v>
      </c>
      <c r="J31">
        <v>0.26</v>
      </c>
      <c r="K31">
        <v>0.275</v>
      </c>
      <c r="L31">
        <v>0.3</v>
      </c>
    </row>
    <row r="32">
      <c r="A32" t="str">
        <v>CBS 2026</v>
      </c>
    </row>
    <row r="33">
      <c r="A33" t="str">
        <v>JAN</v>
      </c>
      <c r="B33" t="str">
        <v>FEB</v>
      </c>
      <c r="C33" t="str">
        <v>MAR</v>
      </c>
      <c r="D33" t="str">
        <v>APR</v>
      </c>
      <c r="E33" t="str">
        <v>MEI</v>
      </c>
      <c r="F33" t="str">
        <v>JUN</v>
      </c>
      <c r="G33" t="str">
        <v>JUL</v>
      </c>
      <c r="H33" t="str">
        <v>AUG</v>
      </c>
      <c r="I33" t="str">
        <v>SEP</v>
      </c>
      <c r="J33" t="str">
        <v>OCT</v>
      </c>
      <c r="K33" t="str">
        <v>NOV</v>
      </c>
      <c r="L33" t="str">
        <v>DEC</v>
      </c>
    </row>
    <row r="34">
      <c r="A34">
        <f>A31/$L$4</f>
        <v>0.26666666666666666</v>
      </c>
      <c r="B34">
        <f>B31/$L$4</f>
        <v>0.33333333333333337</v>
      </c>
      <c r="C34">
        <f>C31/$L$4</f>
        <v>0.4</v>
      </c>
      <c r="D34">
        <f>D31/$L$4</f>
        <v>0.5</v>
      </c>
      <c r="E34">
        <f>E31/$L$4</f>
        <v>0.5833333333333334</v>
      </c>
      <c r="F34">
        <f>F31/$L$4</f>
        <v>0.6666666666666667</v>
      </c>
      <c r="G34">
        <f>G31/$L$4</f>
        <v>0.7166666666666667</v>
      </c>
      <c r="H34">
        <f>H31/$L$4</f>
        <v>0.7666666666666667</v>
      </c>
      <c r="I34">
        <f>I31/$L$4</f>
        <v>0.8166666666666667</v>
      </c>
      <c r="J34">
        <f>J31/$L$4</f>
        <v>0.8666666666666667</v>
      </c>
      <c r="K34">
        <f>K31/$L$4</f>
        <v>0.9166666666666667</v>
      </c>
      <c r="L34">
        <f>L31/$L$4</f>
        <v>1</v>
      </c>
    </row>
    <row r="41">
      <c r="K41">
        <f>35/8</f>
        <v>4.375</v>
      </c>
      <c r="L41">
        <f>K41*6</f>
        <v>26.25</v>
      </c>
      <c r="M41">
        <f>L41+26</f>
        <v>52.25</v>
      </c>
    </row>
    <row r="47">
      <c r="C47" t="str">
        <v>Target</v>
      </c>
    </row>
    <row r="48">
      <c r="C48" t="str">
        <v>Pengembangan Product OM Pro Market (Rupiah dan Valas) Multiyears</v>
      </c>
    </row>
    <row r="49">
      <c r="C49" t="str">
        <v>JAN</v>
      </c>
      <c r="D49" t="str">
        <v>FEB</v>
      </c>
      <c r="E49" t="str">
        <v>MAR</v>
      </c>
      <c r="F49" t="str">
        <v>APR</v>
      </c>
      <c r="G49" t="str">
        <v>MEI</v>
      </c>
      <c r="H49" t="str">
        <v>JUN</v>
      </c>
      <c r="I49" t="str">
        <v>JUL</v>
      </c>
      <c r="J49" t="str">
        <v>AUG</v>
      </c>
      <c r="K49" t="str">
        <v>SEP</v>
      </c>
      <c r="L49" t="str">
        <v>OCT</v>
      </c>
      <c r="M49" t="str">
        <v>NOV</v>
      </c>
      <c r="N49" t="str">
        <v>DEC</v>
      </c>
    </row>
    <row r="50">
      <c r="B50" t="str">
        <v>AVERAGE</v>
      </c>
      <c r="C50">
        <f>AVERAGE(C52:C64)</f>
        <v>0.06923076923076923</v>
      </c>
      <c r="D50">
        <f>AVERAGE(D52:D64)</f>
        <v>0.12499999999999999</v>
      </c>
      <c r="E50">
        <f>AVERAGE(E52:E64)</f>
        <v>0.1576923076923077</v>
      </c>
      <c r="F50">
        <f>AVERAGE(F52:F64)</f>
        <v>0.18230769230769228</v>
      </c>
      <c r="G50">
        <f>AVERAGE(G52:G64)</f>
        <v>0.23307692307692307</v>
      </c>
      <c r="H50">
        <f>AVERAGE(H52:H64)</f>
        <v>0.25384615384615383</v>
      </c>
      <c r="I50">
        <f>AVERAGE(I52:I64)</f>
        <v>0.2942307692307692</v>
      </c>
      <c r="J50">
        <f>AVERAGE(J52:J64)</f>
        <v>0.3076923076923077</v>
      </c>
      <c r="K50">
        <f>AVERAGE(K52:K64)</f>
        <v>0.32499999999999996</v>
      </c>
      <c r="L50">
        <f>AVERAGE(L52:L64)</f>
        <v>0.38269230769230766</v>
      </c>
      <c r="M50">
        <f>AVERAGE(M52:M64)</f>
        <v>0.4</v>
      </c>
      <c r="N50">
        <f>AVERAGE(N52:N64)</f>
        <v>0.40384615384615385</v>
      </c>
    </row>
    <row r="51">
      <c r="E51">
        <f>E50/N50</f>
        <v>0.3904761904761905</v>
      </c>
      <c r="H51">
        <f>H50/N50</f>
        <v>0.6285714285714286</v>
      </c>
      <c r="K51">
        <f>K50/N50</f>
        <v>0.8047619047619047</v>
      </c>
      <c r="N51">
        <f>N50/N50</f>
        <v>1</v>
      </c>
    </row>
    <row r="52">
      <c r="B52" t="str">
        <v>Penambahan Portfolio SBN AC/HTM pada transaksi OM</v>
      </c>
      <c r="C52">
        <v>0.45</v>
      </c>
      <c r="D52">
        <v>0.875</v>
      </c>
      <c r="E52">
        <v>1</v>
      </c>
      <c r="F52">
        <v>1</v>
      </c>
      <c r="G52">
        <v>1</v>
      </c>
      <c r="H52">
        <v>1</v>
      </c>
      <c r="I52">
        <v>1</v>
      </c>
      <c r="J52">
        <v>1</v>
      </c>
      <c r="K52">
        <v>1</v>
      </c>
      <c r="L52">
        <v>1</v>
      </c>
      <c r="M52">
        <v>1</v>
      </c>
      <c r="N52">
        <v>1</v>
      </c>
    </row>
    <row r="53">
      <c r="B53" t="str">
        <v>Reopening SRBI - Tahap 2 (Searchable collateral)</v>
      </c>
      <c r="C53">
        <v>0.15</v>
      </c>
      <c r="D53">
        <v>0.15</v>
      </c>
      <c r="E53">
        <v>0.15</v>
      </c>
      <c r="F53">
        <v>0.15</v>
      </c>
      <c r="G53">
        <v>0.3</v>
      </c>
      <c r="H53">
        <v>0.45</v>
      </c>
      <c r="I53">
        <v>0.8</v>
      </c>
      <c r="J53">
        <v>0.9</v>
      </c>
      <c r="K53">
        <v>0.95</v>
      </c>
      <c r="L53">
        <v>0.95</v>
      </c>
      <c r="M53">
        <v>1</v>
      </c>
      <c r="N53">
        <v>1</v>
      </c>
    </row>
    <row r="54">
      <c r="B54" t="str">
        <v>Penerbitan Bank Indonesia Floating Rate Note (BI-FRN)</v>
      </c>
      <c r="C54">
        <v>0.15</v>
      </c>
      <c r="D54">
        <v>0.3</v>
      </c>
      <c r="E54">
        <v>0.45</v>
      </c>
      <c r="F54">
        <v>0.57</v>
      </c>
      <c r="G54">
        <v>0.7</v>
      </c>
      <c r="H54">
        <v>0.8</v>
      </c>
      <c r="I54">
        <v>0.875</v>
      </c>
      <c r="J54">
        <v>0.9</v>
      </c>
      <c r="K54">
        <v>0.925</v>
      </c>
      <c r="L54">
        <v>0.95</v>
      </c>
      <c r="M54">
        <v>1</v>
      </c>
      <c r="N54">
        <v>1</v>
      </c>
    </row>
    <row r="55">
      <c r="B55" t="str">
        <v>Integrasi dengan Market Operator untuk Transaksi OM dg Agent Bank</v>
      </c>
      <c r="C55">
        <v>0</v>
      </c>
      <c r="D55">
        <v>0</v>
      </c>
      <c r="E55">
        <v>0</v>
      </c>
      <c r="F55">
        <v>0</v>
      </c>
      <c r="G55">
        <v>0</v>
      </c>
      <c r="H55">
        <v>0</v>
      </c>
      <c r="I55">
        <v>0</v>
      </c>
      <c r="J55">
        <v>0</v>
      </c>
      <c r="K55">
        <v>0</v>
      </c>
      <c r="L55">
        <v>0</v>
      </c>
      <c r="M55">
        <v>0</v>
      </c>
      <c r="N55">
        <v>0</v>
      </c>
    </row>
    <row r="56">
      <c r="B56" t="str">
        <v>Perluasan investor SUKBI Non Bank</v>
      </c>
      <c r="C56">
        <v>0</v>
      </c>
      <c r="D56">
        <v>0.15</v>
      </c>
      <c r="E56">
        <v>0.3</v>
      </c>
      <c r="F56">
        <v>0.5</v>
      </c>
      <c r="G56">
        <v>0.88</v>
      </c>
      <c r="H56">
        <v>0.9</v>
      </c>
      <c r="I56">
        <v>0.95</v>
      </c>
      <c r="J56">
        <v>0.95</v>
      </c>
      <c r="K56">
        <v>0.95</v>
      </c>
      <c r="L56">
        <v>1</v>
      </c>
      <c r="M56">
        <v>1</v>
      </c>
      <c r="N56">
        <v>1</v>
      </c>
    </row>
    <row r="57">
      <c r="B57" t="str">
        <v xml:space="preserve">Transaksi Repo SVBI dan SUVBI valas (Tahap 1) </v>
      </c>
      <c r="C57">
        <v>0</v>
      </c>
      <c r="D57">
        <v>0</v>
      </c>
      <c r="E57">
        <v>0</v>
      </c>
      <c r="F57">
        <v>0</v>
      </c>
      <c r="G57">
        <v>0</v>
      </c>
      <c r="H57">
        <v>0</v>
      </c>
      <c r="I57">
        <v>0</v>
      </c>
      <c r="J57">
        <v>0</v>
      </c>
      <c r="K57">
        <v>0</v>
      </c>
      <c r="L57">
        <v>0</v>
      </c>
      <c r="M57">
        <v>0.05</v>
      </c>
      <c r="N57">
        <v>0.1</v>
      </c>
    </row>
    <row r="58">
      <c r="B58" t="str">
        <v xml:space="preserve">Transaksi Repo SVBI dan SUVBI Rupiah (CCR - Tahap 2) </v>
      </c>
      <c r="C58">
        <v>0</v>
      </c>
      <c r="D58">
        <v>0</v>
      </c>
      <c r="E58">
        <v>0</v>
      </c>
      <c r="F58">
        <v>0</v>
      </c>
      <c r="G58">
        <v>0</v>
      </c>
      <c r="H58">
        <v>0</v>
      </c>
      <c r="I58">
        <v>0</v>
      </c>
      <c r="J58">
        <v>0</v>
      </c>
      <c r="K58">
        <v>0</v>
      </c>
      <c r="L58">
        <v>0</v>
      </c>
      <c r="M58">
        <v>0</v>
      </c>
      <c r="N58">
        <v>0</v>
      </c>
    </row>
    <row r="59">
      <c r="B59" t="str">
        <v>Transaksi DNDF Syariah melalui PDs</v>
      </c>
      <c r="C59">
        <v>0</v>
      </c>
      <c r="D59">
        <v>0</v>
      </c>
      <c r="E59">
        <v>0</v>
      </c>
      <c r="F59">
        <v>0</v>
      </c>
      <c r="G59">
        <v>0</v>
      </c>
      <c r="H59">
        <v>0</v>
      </c>
      <c r="I59">
        <v>0</v>
      </c>
      <c r="J59">
        <v>0</v>
      </c>
      <c r="K59">
        <v>0</v>
      </c>
      <c r="L59">
        <v>0</v>
      </c>
      <c r="M59">
        <v>0</v>
      </c>
      <c r="N59">
        <v>0</v>
      </c>
    </row>
    <row r="60">
      <c r="B60" t="str">
        <v>Integrasi BI-ETP dan CMS-OM</v>
      </c>
      <c r="C60">
        <v>0</v>
      </c>
      <c r="D60">
        <v>0</v>
      </c>
      <c r="E60">
        <v>0</v>
      </c>
      <c r="F60">
        <v>0</v>
      </c>
      <c r="G60">
        <v>0</v>
      </c>
      <c r="H60">
        <v>0</v>
      </c>
      <c r="I60">
        <v>0</v>
      </c>
      <c r="J60">
        <v>0</v>
      </c>
      <c r="K60">
        <v>0</v>
      </c>
      <c r="L60">
        <v>0</v>
      </c>
      <c r="M60">
        <v>0</v>
      </c>
      <c r="N60">
        <v>0</v>
      </c>
    </row>
    <row r="61">
      <c r="B61" t="str">
        <v xml:space="preserve">Penerbitan Bank Indonesia Floating Rate Note (BI-FRN) pengembangan Alternate ETP </v>
      </c>
      <c r="C61">
        <v>0.15</v>
      </c>
      <c r="D61">
        <v>0.15</v>
      </c>
      <c r="E61">
        <v>0.15</v>
      </c>
      <c r="F61">
        <v>0.15</v>
      </c>
      <c r="G61">
        <v>0.15</v>
      </c>
      <c r="H61">
        <v>0.15</v>
      </c>
      <c r="I61">
        <v>0.15</v>
      </c>
      <c r="J61">
        <v>0.15</v>
      </c>
      <c r="K61">
        <v>0.15</v>
      </c>
      <c r="L61">
        <v>0.15</v>
      </c>
      <c r="M61">
        <v>0.15</v>
      </c>
      <c r="N61">
        <v>0.15</v>
      </c>
    </row>
    <row r="62">
      <c r="B62" t="str">
        <v>Pengembangan Infrastruktur Penguatan Pasar Obligasi Korporasi dan EBA Tahap 1</v>
      </c>
      <c r="C62">
        <v>0</v>
      </c>
      <c r="D62">
        <v>0</v>
      </c>
      <c r="E62">
        <v>0</v>
      </c>
      <c r="F62">
        <v>0</v>
      </c>
      <c r="G62">
        <v>0</v>
      </c>
      <c r="H62">
        <v>0</v>
      </c>
      <c r="I62">
        <v>0.05</v>
      </c>
      <c r="J62">
        <v>0.1</v>
      </c>
      <c r="K62">
        <v>0.25</v>
      </c>
      <c r="L62">
        <v>0.925</v>
      </c>
      <c r="M62">
        <v>1</v>
      </c>
      <c r="N62">
        <v>1</v>
      </c>
    </row>
    <row r="63">
      <c r="B63" t="str">
        <v>Pengembangan Infrastruktur Penguatan Pasar Obligasi Korporasi dan EBA Tahap 2</v>
      </c>
      <c r="C63">
        <v>0</v>
      </c>
      <c r="D63">
        <v>0</v>
      </c>
      <c r="E63">
        <v>0</v>
      </c>
      <c r="F63">
        <v>0</v>
      </c>
      <c r="G63">
        <v>0</v>
      </c>
      <c r="H63">
        <v>0</v>
      </c>
      <c r="I63">
        <v>0</v>
      </c>
      <c r="J63">
        <v>0</v>
      </c>
      <c r="K63">
        <v>0</v>
      </c>
      <c r="L63">
        <v>0</v>
      </c>
      <c r="M63">
        <v>0</v>
      </c>
      <c r="N63">
        <v>0</v>
      </c>
    </row>
    <row r="64">
      <c r="B64" t="str">
        <v>Securities Borrowing Lending BI</v>
      </c>
      <c r="C64">
        <v>0</v>
      </c>
      <c r="D64">
        <v>0</v>
      </c>
      <c r="E64">
        <v>0</v>
      </c>
      <c r="F64">
        <v>0</v>
      </c>
      <c r="G64">
        <v>0</v>
      </c>
      <c r="H64">
        <v>0</v>
      </c>
      <c r="I64">
        <v>0</v>
      </c>
      <c r="J64">
        <v>0</v>
      </c>
      <c r="K64">
        <v>0</v>
      </c>
      <c r="L64">
        <v>0</v>
      </c>
      <c r="M64">
        <v>0</v>
      </c>
      <c r="N64">
        <v>0</v>
      </c>
    </row>
    <row r="68">
      <c r="C68" t="str">
        <v>Pengembangan Product OM Pro Market (Rupiah dan Valas) Multiyears</v>
      </c>
    </row>
    <row r="69">
      <c r="C69" t="str">
        <v>JAN</v>
      </c>
      <c r="D69" t="str">
        <v>FEB</v>
      </c>
      <c r="E69" t="str">
        <v>MAR</v>
      </c>
      <c r="F69" t="str">
        <v>APR</v>
      </c>
      <c r="G69" t="str">
        <v>MEI</v>
      </c>
      <c r="H69" t="str">
        <v>JUN</v>
      </c>
      <c r="I69" t="str">
        <v>JUL</v>
      </c>
      <c r="J69" t="str">
        <v>AUG</v>
      </c>
      <c r="K69" t="str">
        <v>SEP</v>
      </c>
      <c r="L69" t="str">
        <v>OCT</v>
      </c>
      <c r="M69" t="str">
        <v>NOV</v>
      </c>
      <c r="N69" t="str">
        <v>DEC</v>
      </c>
    </row>
    <row r="70">
      <c r="B70" t="str">
        <v>AVERAGE</v>
      </c>
      <c r="C70">
        <f>AVERAGE(C72:C74)</f>
        <v>0.03333333333333333</v>
      </c>
      <c r="D70">
        <f>AVERAGE(D72:D84)</f>
        <v>0.05666666666666667</v>
      </c>
      <c r="E70">
        <f>AVERAGE(E72:E84)</f>
        <v>0.18333333333333335</v>
      </c>
      <c r="F70">
        <f>AVERAGE(F72:F84)</f>
        <v>0.31666666666666665</v>
      </c>
      <c r="G70">
        <f>AVERAGE(G72:G84)</f>
        <v>0.45</v>
      </c>
      <c r="H70">
        <f>AVERAGE(H72:H84)</f>
        <v>0.5416666666666666</v>
      </c>
      <c r="I70">
        <f>AVERAGE(I72:I84)</f>
        <v>0.6666666666666666</v>
      </c>
      <c r="J70">
        <f>AVERAGE(J72:J84)</f>
        <v>0.7666666666666667</v>
      </c>
      <c r="K70">
        <f>AVERAGE(K72:K84)</f>
        <v>0.8333333333333334</v>
      </c>
      <c r="L70">
        <f>AVERAGE(L72:L84)</f>
        <v>0.9333333333333332</v>
      </c>
      <c r="M70">
        <f>AVERAGE(M72:M84)</f>
        <v>0.9583333333333334</v>
      </c>
      <c r="N70">
        <f>AVERAGE(N72:N84)</f>
        <v>1</v>
      </c>
    </row>
    <row r="71">
      <c r="E71">
        <f>E70/N70</f>
        <v>0.18333333333333335</v>
      </c>
      <c r="H71">
        <f>H70/N70</f>
        <v>0.5416666666666666</v>
      </c>
      <c r="K71">
        <f>K70/N70</f>
        <v>0.8333333333333334</v>
      </c>
      <c r="N71">
        <f>N70/N70</f>
        <v>1</v>
      </c>
    </row>
    <row r="72">
      <c r="B72" t="str">
        <v>Capturing Matchmaking OIS</v>
      </c>
      <c r="C72">
        <v>0.05</v>
      </c>
      <c r="D72">
        <v>0.1</v>
      </c>
      <c r="E72">
        <v>0.45</v>
      </c>
      <c r="F72">
        <v>0.6</v>
      </c>
      <c r="G72">
        <v>0.8</v>
      </c>
      <c r="H72">
        <v>0.875</v>
      </c>
      <c r="I72">
        <v>0.9</v>
      </c>
      <c r="J72">
        <v>0.95</v>
      </c>
      <c r="K72">
        <v>1</v>
      </c>
      <c r="L72">
        <v>1</v>
      </c>
      <c r="M72">
        <v>1</v>
      </c>
      <c r="N72">
        <v>1</v>
      </c>
    </row>
    <row r="73">
      <c r="B73" t="str">
        <v>EDP Capturing Pricing - Pricing Calculation &amp; Dissemination: Perluasan kurs acuan non-USD/IDR (AED/IDR)</v>
      </c>
      <c r="C73">
        <v>0.05</v>
      </c>
      <c r="D73">
        <v>0.07</v>
      </c>
      <c r="E73">
        <v>0.1</v>
      </c>
      <c r="F73">
        <v>0.3</v>
      </c>
      <c r="G73">
        <v>0.45</v>
      </c>
      <c r="H73">
        <v>0.6</v>
      </c>
      <c r="I73">
        <v>0.8</v>
      </c>
      <c r="J73">
        <v>0.9</v>
      </c>
      <c r="K73">
        <v>1</v>
      </c>
      <c r="L73">
        <v>1</v>
      </c>
      <c r="M73">
        <v>1</v>
      </c>
      <c r="N73">
        <v>1</v>
      </c>
    </row>
    <row r="74">
      <c r="B74" t="str">
        <v>Penerbitan Bank Indonesia Floating Rate Note (BI-FRN)</v>
      </c>
      <c r="C74">
        <v>0</v>
      </c>
      <c r="D74">
        <v>0</v>
      </c>
      <c r="E74">
        <v>0</v>
      </c>
      <c r="F74">
        <v>0.05</v>
      </c>
      <c r="G74">
        <v>0.1</v>
      </c>
      <c r="H74">
        <v>0.15</v>
      </c>
      <c r="I74">
        <v>0.3</v>
      </c>
      <c r="J74">
        <v>0.45</v>
      </c>
      <c r="K74">
        <v>0.5</v>
      </c>
      <c r="L74">
        <v>0.8</v>
      </c>
      <c r="M74">
        <v>0.875</v>
      </c>
      <c r="N74">
        <v>1</v>
      </c>
    </row>
  </sheetData>
  <mergeCells count="11">
    <mergeCell ref="A24:L24"/>
    <mergeCell ref="A29:L29"/>
    <mergeCell ref="A32:L32"/>
    <mergeCell ref="C48:N48"/>
    <mergeCell ref="C68:N68"/>
    <mergeCell ref="A21:L21"/>
    <mergeCell ref="A2:L2"/>
    <mergeCell ref="A5:L5"/>
    <mergeCell ref="A10:L10"/>
    <mergeCell ref="A13:L13"/>
    <mergeCell ref="A17:L17"/>
  </mergeCells>
  <pageMargins left="0.7" right="0.7" top="0.75" bottom="0.75" header="0.3" footer="0.3"/>
  <ignoredErrors>
    <ignoredError numberStoredAsText="1" sqref="A1:N74"/>
  </ignoredErrors>
</worksheet>
</file>

<file path=xl/worksheets/sheet2.xml><?xml version="1.0" encoding="utf-8"?>
<worksheet xmlns="http://schemas.openxmlformats.org/spreadsheetml/2006/main" xmlns:r="http://schemas.openxmlformats.org/officeDocument/2006/relationships">
  <dimension ref="A1:O74"/>
  <sheetViews>
    <sheetView workbookViewId="0" rightToLeft="0"/>
  </sheetViews>
  <sheetData>
    <row r="1">
      <c r="A1" t="str">
        <v>WG-1</v>
      </c>
    </row>
    <row r="2">
      <c r="A2" t="str">
        <v>Surrounding BIFAST Multiyears</v>
      </c>
    </row>
    <row r="3">
      <c r="A3" t="str">
        <v>JAN</v>
      </c>
      <c r="B3" t="str">
        <v>FEB</v>
      </c>
      <c r="C3" t="str">
        <v>MAR</v>
      </c>
      <c r="D3" t="str">
        <v>APR</v>
      </c>
      <c r="E3" t="str">
        <v>MEI</v>
      </c>
      <c r="F3" t="str">
        <v>JUN</v>
      </c>
      <c r="G3" t="str">
        <v>JUL</v>
      </c>
      <c r="H3" t="str">
        <v>AUG</v>
      </c>
      <c r="I3" t="str">
        <v>SEP</v>
      </c>
      <c r="J3" t="str">
        <v>OCT</v>
      </c>
      <c r="K3" t="str">
        <v>NOV</v>
      </c>
      <c r="L3" t="str">
        <v>DEC</v>
      </c>
    </row>
    <row r="4">
      <c r="A4">
        <v>0.135</v>
      </c>
      <c r="B4">
        <v>0.14</v>
      </c>
      <c r="C4">
        <v>0.15</v>
      </c>
      <c r="D4">
        <v>0.2</v>
      </c>
      <c r="E4">
        <v>0.225</v>
      </c>
      <c r="F4">
        <v>0.25</v>
      </c>
      <c r="G4">
        <v>0.26</v>
      </c>
      <c r="H4">
        <v>0.27</v>
      </c>
      <c r="I4">
        <v>0.28</v>
      </c>
      <c r="J4">
        <v>0.29</v>
      </c>
      <c r="K4">
        <v>0.295</v>
      </c>
      <c r="L4">
        <v>0.3</v>
      </c>
    </row>
    <row r="5">
      <c r="A5" t="str">
        <v>Surrounding BIFAST 2026</v>
      </c>
    </row>
    <row r="6">
      <c r="A6" t="str">
        <v>JAN</v>
      </c>
      <c r="B6" t="str">
        <v>FEB</v>
      </c>
      <c r="C6" t="str">
        <v>MAR</v>
      </c>
      <c r="D6" t="str">
        <v>APR</v>
      </c>
      <c r="E6" t="str">
        <v>MEI</v>
      </c>
      <c r="F6" t="str">
        <v>JUN</v>
      </c>
      <c r="G6" t="str">
        <v>JUL</v>
      </c>
      <c r="H6" t="str">
        <v>AUG</v>
      </c>
      <c r="I6" t="str">
        <v>SEP</v>
      </c>
      <c r="J6" t="str">
        <v>OCT</v>
      </c>
      <c r="K6" t="str">
        <v>NOV</v>
      </c>
      <c r="L6" t="str">
        <v>DEC</v>
      </c>
    </row>
    <row r="7">
      <c r="A7">
        <f>A4/$L$4</f>
        <v>0.45000000000000007</v>
      </c>
      <c r="B7">
        <f>B4/$L$4</f>
        <v>0.46666666666666673</v>
      </c>
      <c r="C7">
        <f>C4/$L$4</f>
        <v>0.5</v>
      </c>
      <c r="D7">
        <f>D4/$L$4</f>
        <v>0.6666666666666667</v>
      </c>
      <c r="E7">
        <f>E4/$L$4</f>
        <v>0.75</v>
      </c>
      <c r="F7">
        <f>F4/$L$4</f>
        <v>0.8333333333333334</v>
      </c>
      <c r="G7">
        <f>G4/$L$4</f>
        <v>0.8666666666666667</v>
      </c>
      <c r="H7">
        <f>H4/$L$4</f>
        <v>0.9000000000000001</v>
      </c>
      <c r="I7">
        <f>I4/$L$4</f>
        <v>0.9333333333333335</v>
      </c>
      <c r="J7">
        <f>J4/$L$4</f>
        <v>0.9666666666666667</v>
      </c>
      <c r="K7">
        <f>K4/$L$4</f>
        <v>0.9833333333333333</v>
      </c>
      <c r="L7">
        <f>L4/$L$4</f>
        <v>1</v>
      </c>
    </row>
    <row r="10">
      <c r="A10" t="str">
        <v>WG-2</v>
      </c>
    </row>
    <row r="11">
      <c r="A11" t="str">
        <v>Surrounding BI-RTGS Gen III (Multiyears)</v>
      </c>
    </row>
    <row r="12">
      <c r="A12" t="str">
        <v>JAN</v>
      </c>
      <c r="B12" t="str">
        <v>FEB</v>
      </c>
      <c r="C12" t="str">
        <v>MAR</v>
      </c>
      <c r="D12" t="str">
        <v>APR</v>
      </c>
      <c r="E12" t="str">
        <v>MEI</v>
      </c>
      <c r="F12" t="str">
        <v>JUN</v>
      </c>
      <c r="G12" t="str">
        <v>JUL</v>
      </c>
      <c r="H12" t="str">
        <v>AUG</v>
      </c>
      <c r="I12" t="str">
        <v>SEP</v>
      </c>
      <c r="J12" t="str">
        <v>OCT</v>
      </c>
      <c r="K12" t="str">
        <v>NOV</v>
      </c>
      <c r="L12" t="str">
        <v>DEC</v>
      </c>
    </row>
    <row r="13">
      <c r="A13">
        <v>0</v>
      </c>
      <c r="B13">
        <v>0</v>
      </c>
      <c r="C13">
        <v>0</v>
      </c>
      <c r="D13">
        <v>0</v>
      </c>
      <c r="E13">
        <v>0</v>
      </c>
      <c r="F13">
        <v>0</v>
      </c>
      <c r="G13">
        <v>0</v>
      </c>
      <c r="H13">
        <v>0</v>
      </c>
      <c r="I13">
        <v>0</v>
      </c>
      <c r="J13">
        <v>0.016</v>
      </c>
      <c r="K13">
        <v>0.03</v>
      </c>
      <c r="L13">
        <v>0.045</v>
      </c>
    </row>
    <row r="14">
      <c r="A14" t="str">
        <v>Surrounding BI-RTGS Gen III 2026</v>
      </c>
    </row>
    <row r="15">
      <c r="A15" t="str">
        <v>JAN</v>
      </c>
      <c r="B15" t="str">
        <v>FEB</v>
      </c>
      <c r="C15" t="str">
        <v>MAR</v>
      </c>
      <c r="D15" t="str">
        <v>APR</v>
      </c>
      <c r="E15" t="str">
        <v>MEI</v>
      </c>
      <c r="F15" t="str">
        <v>JUN</v>
      </c>
      <c r="G15" t="str">
        <v>JUL</v>
      </c>
      <c r="H15" t="str">
        <v>AUG</v>
      </c>
      <c r="I15" t="str">
        <v>SEP</v>
      </c>
      <c r="J15" t="str">
        <v>OCT</v>
      </c>
      <c r="K15" t="str">
        <v>NOV</v>
      </c>
      <c r="L15" t="str">
        <v>DEC</v>
      </c>
    </row>
    <row r="16">
      <c r="A16">
        <f>A13/$L$13</f>
        <v>0</v>
      </c>
      <c r="B16">
        <f>B13/$L$13</f>
        <v>0</v>
      </c>
      <c r="C16">
        <f>C13/$L$13</f>
        <v>0</v>
      </c>
      <c r="D16">
        <f>D13/$L$13</f>
        <v>0</v>
      </c>
      <c r="E16">
        <f>E13/$L$13</f>
        <v>0</v>
      </c>
      <c r="F16">
        <f>F13/$L$13</f>
        <v>0</v>
      </c>
      <c r="G16">
        <f>G13/$L$13</f>
        <v>0</v>
      </c>
      <c r="H16">
        <f>H13/$L$13</f>
        <v>0</v>
      </c>
      <c r="I16">
        <f>I13/$L$13</f>
        <v>0</v>
      </c>
      <c r="J16">
        <f>J13/$L$13</f>
        <v>0.35555555555555557</v>
      </c>
      <c r="K16">
        <f>K13/$L$13</f>
        <v>0.6666666666666666</v>
      </c>
      <c r="L16">
        <f>L13/$L$13</f>
        <v>1</v>
      </c>
    </row>
    <row r="18">
      <c r="A18" t="str">
        <v>WG-2</v>
      </c>
    </row>
    <row r="19">
      <c r="A19" t="str">
        <v>CBS Multiyears</v>
      </c>
    </row>
    <row r="20">
      <c r="A20" t="str">
        <v>JAN</v>
      </c>
      <c r="B20" t="str">
        <v>FEB</v>
      </c>
      <c r="C20" t="str">
        <v>MAR</v>
      </c>
      <c r="D20" t="str">
        <v>APR</v>
      </c>
      <c r="E20" t="str">
        <v>MEI</v>
      </c>
      <c r="F20" t="str">
        <v>JUN</v>
      </c>
      <c r="G20" t="str">
        <v>JUL</v>
      </c>
      <c r="H20" t="str">
        <v>AUG</v>
      </c>
      <c r="I20" t="str">
        <v>SEP</v>
      </c>
      <c r="J20" t="str">
        <v>OCT</v>
      </c>
      <c r="K20" t="str">
        <v>NOV</v>
      </c>
      <c r="L20" t="str">
        <v>DEC</v>
      </c>
      <c r="O20">
        <f>25/30</f>
        <v>0.8333333333333334</v>
      </c>
    </row>
    <row r="21">
      <c r="A21">
        <v>0.08</v>
      </c>
      <c r="B21">
        <v>0.1</v>
      </c>
      <c r="C21">
        <v>0.15</v>
      </c>
      <c r="D21">
        <v>0.2</v>
      </c>
      <c r="E21">
        <v>0.21</v>
      </c>
      <c r="F21">
        <v>0.22</v>
      </c>
      <c r="G21">
        <v>0.23</v>
      </c>
      <c r="H21">
        <v>0.24</v>
      </c>
      <c r="I21">
        <v>0.25</v>
      </c>
      <c r="J21">
        <v>0.26</v>
      </c>
      <c r="K21">
        <v>0.27</v>
      </c>
      <c r="L21">
        <v>0.28</v>
      </c>
      <c r="O21">
        <f>28/30</f>
        <v>0.9333333333333333</v>
      </c>
    </row>
    <row r="22">
      <c r="A22" t="str">
        <v>CBS 2026</v>
      </c>
    </row>
    <row r="23">
      <c r="A23" t="str">
        <v>JAN</v>
      </c>
      <c r="B23" t="str">
        <v>FEB</v>
      </c>
      <c r="C23" t="str">
        <v>MAR</v>
      </c>
      <c r="D23" t="str">
        <v>APR</v>
      </c>
      <c r="E23" t="str">
        <v>MEI</v>
      </c>
      <c r="F23" t="str">
        <v>JUN</v>
      </c>
      <c r="G23" t="str">
        <v>JUL</v>
      </c>
      <c r="H23" t="str">
        <v>AUG</v>
      </c>
      <c r="I23" t="str">
        <v>SEP</v>
      </c>
      <c r="J23" t="str">
        <v>OCT</v>
      </c>
      <c r="K23" t="str">
        <v>NOV</v>
      </c>
      <c r="L23" t="str">
        <v>DEC</v>
      </c>
    </row>
    <row r="24">
      <c r="A24">
        <f>A21/$L$21</f>
        <v>0.2857142857142857</v>
      </c>
      <c r="B24">
        <f>B21/$L$21</f>
        <v>0.35714285714285715</v>
      </c>
      <c r="C24">
        <f>C21/$L$21</f>
        <v>0.5357142857142857</v>
      </c>
      <c r="D24">
        <f>D21/$L$21</f>
        <v>0.7142857142857143</v>
      </c>
      <c r="E24">
        <f>E21/$L$21</f>
        <v>0.7499999999999999</v>
      </c>
      <c r="F24">
        <f>F21/$L$21</f>
        <v>0.7857142857142857</v>
      </c>
      <c r="G24">
        <f>G21/$L$21</f>
        <v>0.8214285714285714</v>
      </c>
      <c r="H24">
        <f>H21/$L$21</f>
        <v>0.857142857142857</v>
      </c>
      <c r="I24">
        <f>I21/$L$21</f>
        <v>0.8928571428571428</v>
      </c>
      <c r="J24">
        <f>J21/$L$21</f>
        <v>0.9285714285714285</v>
      </c>
      <c r="K24">
        <f>K21/$L$21</f>
        <v>0.9642857142857143</v>
      </c>
      <c r="L24">
        <f>L21/$L$21</f>
        <v>1</v>
      </c>
    </row>
    <row r="26">
      <c r="B26" t="str">
        <v>Pengembangan Product OM Pro Market (Rupiah dan Valas) Multiyears</v>
      </c>
    </row>
    <row r="28">
      <c r="B28" t="str">
        <v>JAN</v>
      </c>
      <c r="C28" t="str">
        <v>FEB</v>
      </c>
      <c r="D28" t="str">
        <v>MAR</v>
      </c>
      <c r="E28" t="str">
        <v>APR</v>
      </c>
      <c r="F28" t="str">
        <v>MEI</v>
      </c>
      <c r="G28" t="str">
        <v>JUN</v>
      </c>
      <c r="H28" t="str">
        <v>JUL</v>
      </c>
      <c r="I28" t="str">
        <v>AUG</v>
      </c>
      <c r="J28" t="str">
        <v>SEP</v>
      </c>
      <c r="K28" t="str">
        <v>OCT</v>
      </c>
      <c r="L28" t="str">
        <v>NOV</v>
      </c>
      <c r="M28" t="str">
        <v>DEC</v>
      </c>
    </row>
    <row r="29">
      <c r="A29" t="str">
        <v>Multi</v>
      </c>
      <c r="B29">
        <f>AVERAGE(B32:B35)</f>
        <v>0.05</v>
      </c>
      <c r="C29">
        <f>AVERAGE(C32:C35)</f>
        <v>0.1375</v>
      </c>
      <c r="D29">
        <f>AVERAGE(D32:D35)</f>
        <v>0.1825</v>
      </c>
      <c r="E29">
        <f>AVERAGE(E32:E35)</f>
        <v>0.235</v>
      </c>
      <c r="F29">
        <f>AVERAGE(F32:F35)</f>
        <v>0.3875</v>
      </c>
      <c r="G29">
        <f>AVERAGE(G32:G35)</f>
        <v>0.4675</v>
      </c>
      <c r="H29">
        <f>AVERAGE(H32:H35)</f>
        <v>0.4875</v>
      </c>
      <c r="I29">
        <f>AVERAGE(I32:I35)</f>
        <v>0.505</v>
      </c>
      <c r="J29">
        <f>AVERAGE(J32:J35)</f>
        <v>0.51</v>
      </c>
      <c r="K29">
        <f>AVERAGE(K32:K35)</f>
        <v>0.5275</v>
      </c>
      <c r="L29">
        <f>AVERAGE(L32:L35)</f>
        <v>0.545</v>
      </c>
      <c r="M29">
        <f>AVERAGE(M32:M35)</f>
        <v>0.5625</v>
      </c>
    </row>
    <row r="30">
      <c r="A30">
        <v>2026</v>
      </c>
      <c r="B30">
        <f>B29/$M$29</f>
        <v>0.08888888888888889</v>
      </c>
      <c r="C30">
        <f>C29/$M$29</f>
        <v>0.24444444444444446</v>
      </c>
      <c r="D30">
        <f>D29/$M$29</f>
        <v>0.3244444444444444</v>
      </c>
      <c r="E30">
        <f>E29/$M$29</f>
        <v>0.41777777777777775</v>
      </c>
      <c r="F30">
        <f>F29/$M$29</f>
        <v>0.6888888888888889</v>
      </c>
      <c r="G30">
        <f>G29/$M$29</f>
        <v>0.8311111111111111</v>
      </c>
      <c r="H30">
        <f>H29/$M$29</f>
        <v>0.8666666666666667</v>
      </c>
      <c r="I30">
        <f>I29/$M$29</f>
        <v>0.8977777777777778</v>
      </c>
      <c r="J30">
        <f>J29/$M$29</f>
        <v>0.9066666666666667</v>
      </c>
      <c r="K30">
        <f>K29/$M$29</f>
        <v>0.9377777777777777</v>
      </c>
      <c r="L30">
        <f>L29/$M$29</f>
        <v>0.9688888888888889</v>
      </c>
      <c r="M30">
        <f>M29/$M$29</f>
        <v>1</v>
      </c>
    </row>
    <row r="31">
      <c r="A31" t="str">
        <v>Integrasi dengan Market Operator untuk Transaksi OM dg Agent Bank</v>
      </c>
      <c r="B31">
        <v>0</v>
      </c>
      <c r="C31">
        <v>0</v>
      </c>
      <c r="D31">
        <v>0</v>
      </c>
      <c r="E31">
        <v>0</v>
      </c>
      <c r="F31">
        <v>0</v>
      </c>
      <c r="G31">
        <v>0</v>
      </c>
      <c r="H31">
        <v>0</v>
      </c>
      <c r="I31">
        <v>0</v>
      </c>
      <c r="J31">
        <v>0</v>
      </c>
      <c r="K31">
        <v>0</v>
      </c>
      <c r="L31">
        <v>0</v>
      </c>
      <c r="M31">
        <v>0.03</v>
      </c>
    </row>
    <row r="32">
      <c r="A32" t="str">
        <v xml:space="preserve">Transaksi Repo SVBI dan SUVBI valas (Tahap 1) </v>
      </c>
      <c r="B32">
        <v>0.05</v>
      </c>
      <c r="C32">
        <v>0.1</v>
      </c>
      <c r="D32">
        <v>0.15</v>
      </c>
      <c r="E32">
        <v>0.2</v>
      </c>
      <c r="F32">
        <v>0.75</v>
      </c>
      <c r="G32">
        <v>1</v>
      </c>
      <c r="H32">
        <v>1</v>
      </c>
      <c r="I32">
        <v>1</v>
      </c>
      <c r="J32">
        <v>1</v>
      </c>
      <c r="K32">
        <v>1</v>
      </c>
      <c r="L32">
        <v>1</v>
      </c>
      <c r="M32">
        <v>1</v>
      </c>
    </row>
    <row r="33">
      <c r="A33" t="str">
        <v xml:space="preserve">Transaksi Repo SVBI dan SUVBI Rupiah (CCR - Tahap 2) </v>
      </c>
      <c r="B33">
        <v>0</v>
      </c>
      <c r="C33">
        <v>0</v>
      </c>
      <c r="D33">
        <v>0</v>
      </c>
      <c r="E33">
        <v>0</v>
      </c>
      <c r="F33">
        <v>0</v>
      </c>
      <c r="G33">
        <v>0</v>
      </c>
      <c r="H33">
        <v>0</v>
      </c>
      <c r="I33">
        <v>0</v>
      </c>
      <c r="J33">
        <v>0</v>
      </c>
      <c r="K33">
        <v>0.05</v>
      </c>
      <c r="L33">
        <v>0.1</v>
      </c>
      <c r="M33">
        <v>0.15</v>
      </c>
    </row>
    <row r="34">
      <c r="A34" t="str">
        <v xml:space="preserve">Penerbitan Bank Indonesia Floating Rate Note (BI-FRN) pengembangan Alternate ETP </v>
      </c>
      <c r="B34">
        <v>0.15</v>
      </c>
      <c r="C34">
        <v>0.45</v>
      </c>
      <c r="D34">
        <v>0.58</v>
      </c>
      <c r="E34">
        <v>0.74</v>
      </c>
      <c r="F34">
        <v>0.8</v>
      </c>
      <c r="G34">
        <v>0.87</v>
      </c>
      <c r="H34">
        <v>0.95</v>
      </c>
      <c r="I34">
        <v>1</v>
      </c>
      <c r="J34">
        <v>1</v>
      </c>
      <c r="K34">
        <v>1</v>
      </c>
      <c r="L34">
        <v>1</v>
      </c>
      <c r="M34">
        <v>1</v>
      </c>
    </row>
    <row r="35">
      <c r="A35" t="str">
        <v>Pengembangan Infrastruktur Penguatan Pasar Obligasi Korporasi dan EBA Tahap 2</v>
      </c>
      <c r="B35">
        <v>0</v>
      </c>
      <c r="C35">
        <v>0</v>
      </c>
      <c r="D35">
        <v>0</v>
      </c>
      <c r="E35">
        <v>0</v>
      </c>
      <c r="F35">
        <v>0</v>
      </c>
      <c r="G35">
        <v>0</v>
      </c>
      <c r="H35">
        <v>0</v>
      </c>
      <c r="I35">
        <v>0.02</v>
      </c>
      <c r="J35">
        <v>0.04</v>
      </c>
      <c r="K35">
        <v>0.06</v>
      </c>
      <c r="L35">
        <v>0.08</v>
      </c>
      <c r="M35">
        <v>0.1</v>
      </c>
    </row>
    <row r="36">
      <c r="A36" t="str">
        <v>Pengembangan Infrastruktur Penguatan Pasar Obligasi Korporasi dan EBA Tahap 1</v>
      </c>
      <c r="B36">
        <v>1</v>
      </c>
      <c r="C36">
        <v>1</v>
      </c>
      <c r="D36">
        <v>1</v>
      </c>
      <c r="E36">
        <v>1</v>
      </c>
      <c r="F36">
        <v>1</v>
      </c>
      <c r="G36">
        <v>1</v>
      </c>
      <c r="H36">
        <v>1</v>
      </c>
      <c r="I36">
        <v>1</v>
      </c>
      <c r="J36">
        <v>1</v>
      </c>
      <c r="K36">
        <v>1</v>
      </c>
      <c r="L36">
        <v>1</v>
      </c>
      <c r="M36">
        <v>1</v>
      </c>
    </row>
    <row r="37">
      <c r="A37" t="str">
        <v>Penambahan Portfolio SBN AC/HTM pada transaksi OM</v>
      </c>
      <c r="B37">
        <v>1</v>
      </c>
      <c r="C37">
        <v>1</v>
      </c>
      <c r="D37">
        <v>1</v>
      </c>
      <c r="E37">
        <v>1</v>
      </c>
      <c r="F37">
        <v>1</v>
      </c>
      <c r="G37">
        <v>1</v>
      </c>
      <c r="H37">
        <v>1</v>
      </c>
      <c r="I37">
        <v>1</v>
      </c>
      <c r="J37">
        <v>1</v>
      </c>
      <c r="K37">
        <v>1</v>
      </c>
      <c r="L37">
        <v>1</v>
      </c>
      <c r="M37">
        <v>1</v>
      </c>
    </row>
    <row r="38">
      <c r="A38" t="str">
        <v>Reopening SRBI - Tahap 2 (Searchable collateral)</v>
      </c>
      <c r="B38">
        <v>1</v>
      </c>
      <c r="C38">
        <v>1</v>
      </c>
      <c r="D38">
        <v>1</v>
      </c>
      <c r="E38">
        <v>1</v>
      </c>
      <c r="F38">
        <v>1</v>
      </c>
      <c r="G38">
        <v>1</v>
      </c>
      <c r="H38">
        <v>1</v>
      </c>
      <c r="I38">
        <v>1</v>
      </c>
      <c r="J38">
        <v>1</v>
      </c>
      <c r="K38">
        <v>1</v>
      </c>
      <c r="L38">
        <v>1</v>
      </c>
      <c r="M38">
        <v>1</v>
      </c>
    </row>
    <row r="39">
      <c r="A39" t="str">
        <v>Penerbitan Bank Indonesia Floating Rate Note (BI-FRN)</v>
      </c>
      <c r="B39">
        <v>1</v>
      </c>
      <c r="C39">
        <v>1</v>
      </c>
      <c r="D39">
        <v>1</v>
      </c>
      <c r="E39">
        <v>1</v>
      </c>
      <c r="F39">
        <v>1</v>
      </c>
      <c r="G39">
        <v>1</v>
      </c>
      <c r="H39">
        <v>1</v>
      </c>
      <c r="I39">
        <v>1</v>
      </c>
      <c r="J39">
        <v>1</v>
      </c>
      <c r="K39">
        <v>1</v>
      </c>
      <c r="L39">
        <v>1</v>
      </c>
      <c r="M39">
        <v>1</v>
      </c>
    </row>
    <row r="40">
      <c r="A40" t="str">
        <v>Perluasan investor SUKBI Non Bank</v>
      </c>
      <c r="B40">
        <v>1</v>
      </c>
      <c r="C40">
        <v>1</v>
      </c>
      <c r="D40">
        <v>1</v>
      </c>
      <c r="E40">
        <v>1</v>
      </c>
      <c r="F40">
        <v>1</v>
      </c>
      <c r="G40">
        <v>1</v>
      </c>
      <c r="H40">
        <v>1</v>
      </c>
      <c r="I40">
        <v>1</v>
      </c>
      <c r="J40">
        <v>1</v>
      </c>
      <c r="K40">
        <v>1</v>
      </c>
      <c r="L40">
        <v>1</v>
      </c>
      <c r="M40">
        <v>1</v>
      </c>
    </row>
    <row r="41">
      <c r="A41" t="str">
        <v>Transaksi DNDF Syariah melalui PDs</v>
      </c>
      <c r="B41">
        <v>0</v>
      </c>
      <c r="C41">
        <v>0</v>
      </c>
      <c r="D41">
        <v>0</v>
      </c>
      <c r="E41">
        <v>0</v>
      </c>
      <c r="F41">
        <v>0</v>
      </c>
      <c r="G41">
        <v>0</v>
      </c>
      <c r="H41">
        <v>0</v>
      </c>
      <c r="I41">
        <v>0</v>
      </c>
      <c r="J41">
        <v>0</v>
      </c>
      <c r="K41">
        <v>0</v>
      </c>
      <c r="L41">
        <v>0</v>
      </c>
      <c r="M41">
        <v>0</v>
      </c>
    </row>
    <row r="42">
      <c r="A42" t="str">
        <v>Integrasi BI-ETP dan CMS-OM</v>
      </c>
      <c r="B42">
        <v>0</v>
      </c>
      <c r="C42">
        <v>0</v>
      </c>
      <c r="D42">
        <v>0</v>
      </c>
      <c r="E42">
        <v>0</v>
      </c>
      <c r="F42">
        <v>0</v>
      </c>
      <c r="G42">
        <v>0</v>
      </c>
      <c r="H42">
        <v>0</v>
      </c>
      <c r="I42">
        <v>0</v>
      </c>
      <c r="J42">
        <v>0</v>
      </c>
      <c r="K42">
        <v>0</v>
      </c>
      <c r="L42">
        <v>0</v>
      </c>
      <c r="M42">
        <v>0</v>
      </c>
    </row>
    <row r="43">
      <c r="A43" t="str">
        <v>Securities Borrowing Lending BI</v>
      </c>
      <c r="B43">
        <v>0</v>
      </c>
      <c r="C43">
        <v>0</v>
      </c>
      <c r="D43">
        <v>0</v>
      </c>
      <c r="E43">
        <v>0</v>
      </c>
      <c r="F43">
        <v>0</v>
      </c>
      <c r="G43">
        <v>0</v>
      </c>
      <c r="H43">
        <v>0</v>
      </c>
      <c r="I43">
        <v>0</v>
      </c>
      <c r="J43">
        <v>0</v>
      </c>
      <c r="K43">
        <v>0</v>
      </c>
      <c r="L43">
        <v>0</v>
      </c>
      <c r="M43">
        <v>0</v>
      </c>
    </row>
    <row r="46">
      <c r="B46" t="str">
        <v>BI_WEB</v>
      </c>
    </row>
    <row r="47">
      <c r="B47" t="str">
        <v>JAN</v>
      </c>
      <c r="C47" t="str">
        <v>FEB</v>
      </c>
      <c r="D47" t="str">
        <v>MAR</v>
      </c>
      <c r="E47" t="str">
        <v>APR</v>
      </c>
      <c r="F47" t="str">
        <v>MEI</v>
      </c>
      <c r="G47" t="str">
        <v>JUN</v>
      </c>
      <c r="H47" t="str">
        <v>JUL</v>
      </c>
      <c r="I47" t="str">
        <v>AUG</v>
      </c>
      <c r="J47" t="str">
        <v>SEP</v>
      </c>
      <c r="K47" t="str">
        <v>OCT</v>
      </c>
      <c r="L47" t="str">
        <v>NOV</v>
      </c>
      <c r="M47" t="str">
        <v>DEC</v>
      </c>
    </row>
    <row r="48">
      <c r="A48">
        <v>2025</v>
      </c>
      <c r="B48">
        <f>AVERAGE(B50:B51)</f>
        <v>0.475</v>
      </c>
      <c r="C48">
        <f>AVERAGE(C50:C51)</f>
        <v>0.5</v>
      </c>
      <c r="D48">
        <f>AVERAGE(D50:D51)</f>
        <v>0.525</v>
      </c>
      <c r="E48">
        <f>AVERAGE(E50:E51)</f>
        <v>0.55</v>
      </c>
      <c r="F48">
        <f>AVERAGE(F50:F51)</f>
        <v>0.575</v>
      </c>
      <c r="G48">
        <f>AVERAGE(G50:G51)</f>
        <v>0.5875</v>
      </c>
      <c r="H48">
        <f>AVERAGE(H50:H51)</f>
        <v>0.625</v>
      </c>
      <c r="I48">
        <f>AVERAGE(I50:I51)</f>
        <v>0.6375</v>
      </c>
      <c r="J48">
        <f>AVERAGE(J50:J51)</f>
        <v>0.65</v>
      </c>
      <c r="K48">
        <f>AVERAGE(K50:K51)</f>
        <v>0.6875</v>
      </c>
      <c r="L48">
        <f>AVERAGE(L50:L51)</f>
        <v>0.725</v>
      </c>
      <c r="M48">
        <f>AVERAGE(M50:M51)</f>
        <v>0.75</v>
      </c>
    </row>
    <row r="49">
      <c r="A49">
        <v>2026</v>
      </c>
      <c r="B49">
        <f>B48/$M$48</f>
        <v>0.6333333333333333</v>
      </c>
      <c r="C49">
        <f>C48/$M$48</f>
        <v>0.6666666666666666</v>
      </c>
      <c r="D49">
        <f>D48/$M$48</f>
        <v>0.7000000000000001</v>
      </c>
      <c r="E49">
        <f>E48/$M$48</f>
        <v>0.7333333333333334</v>
      </c>
      <c r="F49">
        <f>F48/$M$48</f>
        <v>0.7666666666666666</v>
      </c>
      <c r="G49">
        <f>G48/$M$48</f>
        <v>0.7833333333333333</v>
      </c>
      <c r="H49">
        <f>H48/$M$48</f>
        <v>0.8333333333333334</v>
      </c>
      <c r="I49">
        <f>I48/$M$48</f>
        <v>0.85</v>
      </c>
      <c r="J49">
        <f>J48/$M$48</f>
        <v>0.8666666666666667</v>
      </c>
      <c r="K49">
        <f>K48/$M$48</f>
        <v>0.9166666666666666</v>
      </c>
      <c r="L49">
        <f>L48/$M$48</f>
        <v>0.9666666666666667</v>
      </c>
      <c r="M49">
        <f>M48/$M$48</f>
        <v>1</v>
      </c>
    </row>
    <row r="50">
      <c r="A50" t="str">
        <v>BI-WEB</v>
      </c>
      <c r="B50">
        <v>0.65</v>
      </c>
      <c r="C50">
        <v>0.7</v>
      </c>
      <c r="D50">
        <v>0.75</v>
      </c>
      <c r="E50">
        <v>0.8</v>
      </c>
      <c r="F50">
        <v>0.85</v>
      </c>
      <c r="G50">
        <v>0.875</v>
      </c>
      <c r="H50">
        <v>0.95</v>
      </c>
      <c r="I50">
        <v>0.975</v>
      </c>
      <c r="J50">
        <v>1</v>
      </c>
      <c r="K50">
        <v>1</v>
      </c>
      <c r="L50">
        <v>1</v>
      </c>
      <c r="M50">
        <v>1</v>
      </c>
    </row>
    <row r="51">
      <c r="A51" t="str">
        <v>BIMA</v>
      </c>
      <c r="B51">
        <v>0.3</v>
      </c>
      <c r="C51">
        <v>0.3</v>
      </c>
      <c r="D51">
        <v>0.3</v>
      </c>
      <c r="E51">
        <v>0.3</v>
      </c>
      <c r="F51">
        <v>0.3</v>
      </c>
      <c r="G51">
        <v>0.3</v>
      </c>
      <c r="H51">
        <v>0.3</v>
      </c>
      <c r="I51">
        <v>0.3</v>
      </c>
      <c r="J51">
        <v>0.3</v>
      </c>
      <c r="K51">
        <v>0.375</v>
      </c>
      <c r="L51">
        <v>0.45</v>
      </c>
      <c r="M51">
        <v>0.5</v>
      </c>
    </row>
    <row r="54">
      <c r="B54" t="str">
        <v>MHE-IS</v>
      </c>
    </row>
    <row r="55">
      <c r="B55" t="str">
        <v>JAN</v>
      </c>
      <c r="C55" t="str">
        <v>FEB</v>
      </c>
      <c r="D55" t="str">
        <v>MAR</v>
      </c>
      <c r="E55" t="str">
        <v>APR</v>
      </c>
      <c r="F55" t="str">
        <v>MEI</v>
      </c>
      <c r="G55" t="str">
        <v>JUN</v>
      </c>
      <c r="H55" t="str">
        <v>JUL</v>
      </c>
      <c r="I55" t="str">
        <v>AUG</v>
      </c>
      <c r="J55" t="str">
        <v>SEP</v>
      </c>
      <c r="K55" t="str">
        <v>OCT</v>
      </c>
      <c r="L55" t="str">
        <v>NOV</v>
      </c>
      <c r="M55" t="str">
        <v>DEC</v>
      </c>
    </row>
    <row r="56">
      <c r="A56">
        <v>2025</v>
      </c>
      <c r="B56">
        <f>AVERAGE(B58:B64)</f>
        <v>0.3871428571428572</v>
      </c>
      <c r="C56">
        <f>AVERAGE(C58:C64)</f>
        <v>0.43142857142857144</v>
      </c>
      <c r="D56">
        <f>AVERAGE(D58:D64)</f>
        <v>0.49714285714285716</v>
      </c>
      <c r="E56">
        <f>AVERAGE(E58:E64)</f>
        <v>0.5571428571428572</v>
      </c>
      <c r="F56">
        <f>AVERAGE(F58:F64)</f>
        <v>0.6285714285714284</v>
      </c>
      <c r="G56">
        <f>AVERAGE(G58:G64)</f>
        <v>0.66</v>
      </c>
      <c r="H56">
        <f>AVERAGE(H58:H64)</f>
        <v>0.6957142857142856</v>
      </c>
      <c r="I56">
        <f>AVERAGE(I58:I64)</f>
        <v>0.7400000000000001</v>
      </c>
      <c r="J56">
        <f>AVERAGE(J58:J64)</f>
        <v>0.7828571428571429</v>
      </c>
      <c r="K56">
        <f>AVERAGE(K58:K64)</f>
        <v>0.8357142857142857</v>
      </c>
      <c r="L56">
        <f>AVERAGE(L58:L64)</f>
        <v>0.897142857142857</v>
      </c>
      <c r="M56">
        <f>AVERAGE(M58:M64)</f>
        <v>0.9142857142857144</v>
      </c>
    </row>
    <row r="57">
      <c r="A57">
        <v>2026</v>
      </c>
      <c r="B57">
        <f>B56/$M$56</f>
        <v>0.4234375</v>
      </c>
      <c r="C57">
        <f>C56/$M$56</f>
        <v>0.471875</v>
      </c>
      <c r="D57">
        <f>D56/$M$56</f>
        <v>0.54375</v>
      </c>
      <c r="E57">
        <f>E56/$M$56</f>
        <v>0.609375</v>
      </c>
      <c r="F57">
        <f>F56/$M$56</f>
        <v>0.6874999999999998</v>
      </c>
      <c r="G57">
        <f>G56/$M$56</f>
        <v>0.7218749999999999</v>
      </c>
      <c r="H57">
        <f>H56/$M$56</f>
        <v>0.7609374999999998</v>
      </c>
      <c r="I57">
        <f>I56/$M$56</f>
        <v>0.8093750000000001</v>
      </c>
      <c r="J57">
        <f>J56/$M$56</f>
        <v>0.85625</v>
      </c>
      <c r="K57">
        <f>K56/$M$56</f>
        <v>0.9140625</v>
      </c>
      <c r="L57">
        <f>L56/$M$56</f>
        <v>0.9812499999999997</v>
      </c>
      <c r="M57">
        <f>M56/$M$56</f>
        <v>1</v>
      </c>
    </row>
    <row r="58">
      <c r="A58" t="str">
        <v>Surrounding MHE-IS: BI-SILK SPU</v>
      </c>
      <c r="B58">
        <v>0.34</v>
      </c>
      <c r="C58">
        <v>0.38</v>
      </c>
      <c r="D58">
        <v>0.42</v>
      </c>
      <c r="E58">
        <v>0.45</v>
      </c>
      <c r="F58">
        <v>0.5</v>
      </c>
      <c r="G58">
        <v>0.54</v>
      </c>
      <c r="H58">
        <v>0.58</v>
      </c>
      <c r="I58">
        <v>0.62</v>
      </c>
      <c r="J58">
        <v>0.68</v>
      </c>
      <c r="K58">
        <v>0.75</v>
      </c>
      <c r="L58">
        <v>0.82</v>
      </c>
      <c r="M58">
        <v>0.85</v>
      </c>
    </row>
    <row r="59">
      <c r="A59" t="str">
        <v>Surrounding MHE-IS: ERP SPU</v>
      </c>
      <c r="B59">
        <v>0.34</v>
      </c>
      <c r="C59">
        <v>0.38</v>
      </c>
      <c r="D59">
        <v>0.42</v>
      </c>
      <c r="E59">
        <v>0.45</v>
      </c>
      <c r="F59">
        <v>0.5</v>
      </c>
      <c r="G59">
        <v>0.54</v>
      </c>
      <c r="H59">
        <v>0.58</v>
      </c>
      <c r="I59">
        <v>0.62</v>
      </c>
      <c r="J59">
        <v>0.68</v>
      </c>
      <c r="K59">
        <v>0.75</v>
      </c>
      <c r="L59">
        <v>0.82</v>
      </c>
      <c r="M59">
        <v>0.85</v>
      </c>
    </row>
    <row r="60">
      <c r="A60" t="str">
        <v>Surrounding MHE-IS: SOA SPU</v>
      </c>
      <c r="B60">
        <v>0.34</v>
      </c>
      <c r="C60">
        <v>0.38</v>
      </c>
      <c r="D60">
        <v>0.42</v>
      </c>
      <c r="E60">
        <v>0.45</v>
      </c>
      <c r="F60">
        <v>0.5</v>
      </c>
      <c r="G60">
        <v>0.54</v>
      </c>
      <c r="H60">
        <v>0.58</v>
      </c>
      <c r="I60">
        <v>0.62</v>
      </c>
      <c r="J60">
        <v>0.68</v>
      </c>
      <c r="K60">
        <v>0.75</v>
      </c>
      <c r="L60">
        <v>0.82</v>
      </c>
      <c r="M60">
        <v>0.85</v>
      </c>
    </row>
    <row r="61">
      <c r="A61" t="str">
        <v>Surrounding MHE-IS: CBS SPU</v>
      </c>
      <c r="B61">
        <v>0.34</v>
      </c>
      <c r="C61">
        <v>0.38</v>
      </c>
      <c r="D61">
        <v>0.42</v>
      </c>
      <c r="E61">
        <v>0.45</v>
      </c>
      <c r="F61">
        <v>0.5</v>
      </c>
      <c r="G61">
        <v>0.54</v>
      </c>
      <c r="H61">
        <v>0.58</v>
      </c>
      <c r="I61">
        <v>0.62</v>
      </c>
      <c r="J61">
        <v>0.68</v>
      </c>
      <c r="K61">
        <v>0.75</v>
      </c>
      <c r="L61">
        <v>0.82</v>
      </c>
      <c r="M61">
        <v>0.85</v>
      </c>
    </row>
    <row r="62">
      <c r="A62" t="str">
        <v>Surrounding MHE-IS: BI-SILK DKU</v>
      </c>
      <c r="B62">
        <v>0.45</v>
      </c>
      <c r="C62">
        <v>0.5</v>
      </c>
      <c r="D62">
        <v>0.6</v>
      </c>
      <c r="E62">
        <v>0.7</v>
      </c>
      <c r="F62">
        <v>0.8</v>
      </c>
      <c r="G62">
        <v>0.82</v>
      </c>
      <c r="H62">
        <v>0.85</v>
      </c>
      <c r="I62">
        <v>0.9</v>
      </c>
      <c r="J62">
        <v>0.92</v>
      </c>
      <c r="K62">
        <v>0.95</v>
      </c>
      <c r="L62">
        <v>1</v>
      </c>
      <c r="M62">
        <v>1</v>
      </c>
    </row>
    <row r="63">
      <c r="A63" t="str">
        <v>Surrounding MHE-IS: ERP DKU</v>
      </c>
      <c r="B63">
        <v>0.45</v>
      </c>
      <c r="C63">
        <v>0.5</v>
      </c>
      <c r="D63">
        <v>0.6</v>
      </c>
      <c r="E63">
        <v>0.7</v>
      </c>
      <c r="F63">
        <v>0.8</v>
      </c>
      <c r="G63">
        <v>0.82</v>
      </c>
      <c r="H63">
        <v>0.85</v>
      </c>
      <c r="I63">
        <v>0.9</v>
      </c>
      <c r="J63">
        <v>0.92</v>
      </c>
      <c r="K63">
        <v>0.95</v>
      </c>
      <c r="L63">
        <v>1</v>
      </c>
      <c r="M63">
        <v>1</v>
      </c>
    </row>
    <row r="64">
      <c r="A64" t="str">
        <v>Surrounding MHE-IS: SOA DKU</v>
      </c>
      <c r="B64">
        <v>0.45</v>
      </c>
      <c r="C64">
        <v>0.5</v>
      </c>
      <c r="D64">
        <v>0.6</v>
      </c>
      <c r="E64">
        <v>0.7</v>
      </c>
      <c r="F64">
        <v>0.8</v>
      </c>
      <c r="G64">
        <v>0.82</v>
      </c>
      <c r="H64">
        <v>0.85</v>
      </c>
      <c r="I64">
        <v>0.9</v>
      </c>
      <c r="J64">
        <v>0.92</v>
      </c>
      <c r="K64">
        <v>0.95</v>
      </c>
      <c r="L64">
        <v>1</v>
      </c>
      <c r="M64">
        <v>1</v>
      </c>
    </row>
    <row r="66">
      <c r="B66" t="str">
        <v xml:space="preserve">DCP HRM </v>
      </c>
    </row>
    <row r="67">
      <c r="B67" t="str">
        <v>JAN</v>
      </c>
      <c r="C67" t="str">
        <v>FEB</v>
      </c>
      <c r="D67" t="str">
        <v>MAR</v>
      </c>
      <c r="E67" t="str">
        <v>APR</v>
      </c>
      <c r="F67" t="str">
        <v>MEI</v>
      </c>
      <c r="G67" t="str">
        <v>JUN</v>
      </c>
      <c r="H67" t="str">
        <v>JUL</v>
      </c>
      <c r="I67" t="str">
        <v>AUG</v>
      </c>
      <c r="J67" t="str">
        <v>SEP</v>
      </c>
      <c r="K67" t="str">
        <v>OCT</v>
      </c>
      <c r="L67" t="str">
        <v>NOV</v>
      </c>
      <c r="M67" t="str">
        <v>DEC</v>
      </c>
    </row>
    <row r="68">
      <c r="A68" t="str">
        <v>Multi</v>
      </c>
      <c r="B68">
        <v>0.02</v>
      </c>
      <c r="C68">
        <v>0.03</v>
      </c>
      <c r="D68">
        <v>0.05</v>
      </c>
      <c r="E68">
        <v>0.07</v>
      </c>
      <c r="F68">
        <v>0.08</v>
      </c>
      <c r="G68">
        <v>0.1</v>
      </c>
      <c r="H68">
        <v>0.12</v>
      </c>
      <c r="I68">
        <v>0.13</v>
      </c>
      <c r="J68">
        <v>0.15</v>
      </c>
      <c r="K68">
        <v>0.2</v>
      </c>
      <c r="L68">
        <v>0.215</v>
      </c>
      <c r="M68">
        <v>0.23</v>
      </c>
    </row>
    <row r="69">
      <c r="A69">
        <v>2026</v>
      </c>
      <c r="B69">
        <f>B68/$M$68</f>
        <v>0.08695652173913043</v>
      </c>
      <c r="C69">
        <f>C68/$M$68</f>
        <v>0.13043478260869565</v>
      </c>
      <c r="D69">
        <f>D68/$M$68</f>
        <v>0.21739130434782608</v>
      </c>
      <c r="E69">
        <f>E68/$M$68</f>
        <v>0.30434782608695654</v>
      </c>
      <c r="F69">
        <f>F68/$M$68</f>
        <v>0.34782608695652173</v>
      </c>
      <c r="G69">
        <f>G68/$M$68</f>
        <v>0.43478260869565216</v>
      </c>
      <c r="H69">
        <f>H68/$M$68</f>
        <v>0.5217391304347826</v>
      </c>
      <c r="I69">
        <f>I68/$M$68</f>
        <v>0.5652173913043478</v>
      </c>
      <c r="J69">
        <f>J68/$M$68</f>
        <v>0.6521739130434782</v>
      </c>
      <c r="K69">
        <f>K68/$M$68</f>
        <v>0.8695652173913043</v>
      </c>
      <c r="L69">
        <f>L68/$M$68</f>
        <v>0.9347826086956521</v>
      </c>
      <c r="M69">
        <f>M68/$M$68</f>
        <v>1</v>
      </c>
    </row>
    <row r="71">
      <c r="B71" t="str">
        <v>DCP DCP Integrasi HRM</v>
      </c>
    </row>
    <row r="72">
      <c r="B72" t="str">
        <v>JAN</v>
      </c>
      <c r="C72" t="str">
        <v>FEB</v>
      </c>
      <c r="D72" t="str">
        <v>MAR</v>
      </c>
      <c r="E72" t="str">
        <v>APR</v>
      </c>
      <c r="F72" t="str">
        <v>MEI</v>
      </c>
      <c r="G72" t="str">
        <v>JUN</v>
      </c>
      <c r="H72" t="str">
        <v>JUL</v>
      </c>
      <c r="I72" t="str">
        <v>AUG</v>
      </c>
      <c r="J72" t="str">
        <v>SEP</v>
      </c>
      <c r="K72" t="str">
        <v>OCT</v>
      </c>
      <c r="L72" t="str">
        <v>NOV</v>
      </c>
      <c r="M72" t="str">
        <v>DEC</v>
      </c>
    </row>
    <row r="73">
      <c r="A73" t="str">
        <v>Multi</v>
      </c>
      <c r="B73">
        <v>0.02</v>
      </c>
      <c r="C73">
        <v>0.03</v>
      </c>
      <c r="D73">
        <v>0.05</v>
      </c>
      <c r="E73">
        <v>0.07</v>
      </c>
      <c r="F73">
        <v>0.08</v>
      </c>
      <c r="G73">
        <v>0.1</v>
      </c>
      <c r="H73">
        <v>0.12</v>
      </c>
      <c r="I73">
        <v>0.13</v>
      </c>
      <c r="J73">
        <v>0.15</v>
      </c>
      <c r="K73">
        <v>0.2</v>
      </c>
      <c r="L73">
        <v>0.215</v>
      </c>
      <c r="M73">
        <v>0.23</v>
      </c>
    </row>
    <row r="74">
      <c r="A74">
        <v>2026</v>
      </c>
      <c r="B74">
        <f>B73/$M$68</f>
        <v>0.08695652173913043</v>
      </c>
      <c r="C74">
        <f>C73/$M$68</f>
        <v>0.13043478260869565</v>
      </c>
      <c r="D74">
        <f>D73/$M$68</f>
        <v>0.21739130434782608</v>
      </c>
      <c r="E74">
        <f>E73/$M$68</f>
        <v>0.30434782608695654</v>
      </c>
      <c r="F74">
        <f>F73/$M$68</f>
        <v>0.34782608695652173</v>
      </c>
      <c r="G74">
        <f>G73/$M$68</f>
        <v>0.43478260869565216</v>
      </c>
      <c r="H74">
        <f>H73/$M$68</f>
        <v>0.5217391304347826</v>
      </c>
      <c r="I74">
        <f>I73/$M$68</f>
        <v>0.5652173913043478</v>
      </c>
      <c r="J74">
        <f>J73/$M$68</f>
        <v>0.6521739130434782</v>
      </c>
      <c r="K74">
        <f>K73/$M$68</f>
        <v>0.8695652173913043</v>
      </c>
      <c r="L74">
        <f>L73/$M$68</f>
        <v>0.9347826086956521</v>
      </c>
      <c r="M74">
        <f>M73/$M$68</f>
        <v>1</v>
      </c>
    </row>
  </sheetData>
  <mergeCells count="11">
    <mergeCell ref="A22:L22"/>
    <mergeCell ref="A19:L19"/>
    <mergeCell ref="A2:L2"/>
    <mergeCell ref="A5:L5"/>
    <mergeCell ref="A11:L11"/>
    <mergeCell ref="A14:L14"/>
    <mergeCell ref="B71:M71"/>
    <mergeCell ref="B54:M54"/>
    <mergeCell ref="B66:M66"/>
    <mergeCell ref="B26:M26"/>
    <mergeCell ref="B46:M46"/>
  </mergeCells>
  <pageMargins left="0.7" right="0.7" top="0.75" bottom="0.75" header="0.3" footer="0.3"/>
  <ignoredErrors>
    <ignoredError numberStoredAsText="1" sqref="A1:O74"/>
  </ignoredErrors>
</worksheet>
</file>

<file path=xl/worksheets/sheet3.xml><?xml version="1.0" encoding="utf-8"?>
<worksheet xmlns="http://schemas.openxmlformats.org/spreadsheetml/2006/main" xmlns:r="http://schemas.openxmlformats.org/officeDocument/2006/relationships">
  <dimension ref="A1:Y87"/>
  <sheetViews>
    <sheetView workbookViewId="0" rightToLeft="0"/>
  </sheetViews>
  <sheetData>
    <row r="1">
      <c r="B1" t="str">
        <v>ON PROGRESS DEVELOPMENT</v>
      </c>
      <c r="F1" t="str">
        <v>GOLIVE</v>
      </c>
      <c r="I1" t="str">
        <v>NEED TO DISCUSS</v>
      </c>
      <c r="K1" t="str">
        <v>PERLU DISKUSI</v>
      </c>
    </row>
    <row r="2">
      <c r="I2" t="str">
        <v>TAKOUT BECAUSE MHE IS</v>
      </c>
    </row>
    <row r="3">
      <c r="A3" t="str">
        <v>No</v>
      </c>
      <c r="B3" t="str">
        <v>Kode Proyek</v>
      </c>
      <c r="C3" t="str">
        <v>Nama Proyek</v>
      </c>
      <c r="D3" t="str">
        <v>Nama Deliverables</v>
      </c>
      <c r="E3" t="str">
        <v xml:space="preserve">Proyek (Sub Proyek) </v>
      </c>
      <c r="F3" t="str">
        <v>Fungsi DPPT/DPU/DKEU-DSDM</v>
      </c>
      <c r="G3" t="str">
        <v>WO</v>
      </c>
      <c r="H3" t="str">
        <v>Size Proyek</v>
      </c>
      <c r="I3" t="str">
        <v>Target Implementasi</v>
      </c>
      <c r="J3" t="str">
        <v>% Penyelesaian Per Tahap</v>
      </c>
      <c r="K3" t="str">
        <v xml:space="preserve">PIC </v>
      </c>
      <c r="L3" t="str">
        <v>PLAN-SOLUSI SI</v>
      </c>
      <c r="N3" t="str">
        <v xml:space="preserve">PLAN-DESAIN </v>
      </c>
      <c r="P3" t="str">
        <v>PLAN-PENGEMBANGAN</v>
      </c>
      <c r="R3" t="str">
        <v>PLAN-PENGUJIAN SIT</v>
      </c>
      <c r="T3" t="str">
        <v>PLAN-PENGUJIAN UAT</v>
      </c>
      <c r="V3" t="str">
        <v>PLAN-IMPLEMENTASI</v>
      </c>
      <c r="X3" t="str">
        <v>Keterangan detail progres</v>
      </c>
      <c r="Y3" t="str">
        <v>PIC USER</v>
      </c>
    </row>
    <row r="4">
      <c r="A4">
        <v>1</v>
      </c>
      <c r="B4" t="str">
        <v>P-54</v>
      </c>
      <c r="C4" t="str">
        <v>ERPHRIS</v>
      </c>
      <c r="D4" t="str">
        <v>Pengeloaan Uang BI INV WMS</v>
      </c>
      <c r="E4" t="str">
        <v>Fungsi Penyesuaian Laporan Posisi Emas [DPPT]</v>
      </c>
      <c r="F4" t="str">
        <v>Fungsi DPPT</v>
      </c>
      <c r="G4" t="str">
        <v>WO-6</v>
      </c>
      <c r="H4" t="str">
        <v>PPA</v>
      </c>
      <c r="I4" t="str">
        <v>05-Des-25</v>
      </c>
      <c r="J4">
        <v>1</v>
      </c>
      <c r="K4" t="str">
        <v>Trees</v>
      </c>
      <c r="N4">
        <v>45915</v>
      </c>
      <c r="O4">
        <v>45926</v>
      </c>
      <c r="P4">
        <v>45929</v>
      </c>
      <c r="Q4" t="str">
        <v>24-Okt-25</v>
      </c>
      <c r="R4" t="str">
        <v>27-Okt-25</v>
      </c>
      <c r="S4">
        <v>45968</v>
      </c>
      <c r="T4">
        <v>45971</v>
      </c>
      <c r="U4">
        <v>45982</v>
      </c>
      <c r="V4">
        <v>45985</v>
      </c>
      <c r="W4" t="str">
        <v>05-Des-25</v>
      </c>
      <c r="X4" t="str">
        <v>Sudah GOLIVE 03 Desember 2025</v>
      </c>
      <c r="Y4" t="str">
        <v>Herry Prabowo DPU, Mutia Salsabila DPPT, Iip Latipudin DPU</v>
      </c>
    </row>
    <row r="5" xml:space="preserve">
      <c r="A5">
        <v>2</v>
      </c>
      <c r="E5" t="str" xml:space="preserve">
        <v xml:space="preserve">Fungsi Penambahan Tipe _x000d_
Transaksi Data Emas Batanga</v>
      </c>
      <c r="F5" t="str">
        <v>Fungsi DPPT</v>
      </c>
      <c r="H5" t="str">
        <v>PPA</v>
      </c>
      <c r="I5">
        <v>46094</v>
      </c>
      <c r="K5" t="str">
        <v>Trees</v>
      </c>
      <c r="N5">
        <v>46027</v>
      </c>
      <c r="O5">
        <v>46041</v>
      </c>
      <c r="P5">
        <v>46042</v>
      </c>
      <c r="Q5">
        <v>46055</v>
      </c>
      <c r="R5">
        <v>46056</v>
      </c>
      <c r="S5">
        <v>46066</v>
      </c>
      <c r="T5">
        <v>46071</v>
      </c>
      <c r="U5">
        <v>46085</v>
      </c>
      <c r="V5">
        <v>46086</v>
      </c>
      <c r="W5">
        <v>46094</v>
      </c>
      <c r="X5" t="str">
        <v>Di Setting oleh DLDS untuk tipe setup an (Tidak masuk WO)</v>
      </c>
      <c r="Y5" t="str">
        <v>Herry Prabowo DPU, Mutia Salsabila DPPT, Iip Latipudin DPU</v>
      </c>
    </row>
    <row r="7" xml:space="preserve">
      <c r="A7">
        <v>3</v>
      </c>
      <c r="E7" t="str" xml:space="preserve">
        <v xml:space="preserve">Fungsi Verifikasi Data _x000d_
Emas Batangan Bank Indonesia_x000d_
(Diskusi dengan DPPT saat pembahasan RPP setelah WO terbit untuk membahas memo pengadaan perangkat ke DLDS)</v>
      </c>
      <c r="F7" t="str">
        <v>Fungsi DPPT</v>
      </c>
      <c r="G7" t="str">
        <v>WO-9</v>
      </c>
      <c r="H7" t="str">
        <v>PPA</v>
      </c>
      <c r="I7">
        <v>46136</v>
      </c>
      <c r="K7" t="str">
        <v>Trees</v>
      </c>
      <c r="N7">
        <v>46027</v>
      </c>
      <c r="O7">
        <v>46041</v>
      </c>
      <c r="P7">
        <v>46042</v>
      </c>
      <c r="Q7">
        <v>46080</v>
      </c>
      <c r="R7">
        <v>46083</v>
      </c>
      <c r="S7">
        <v>46094</v>
      </c>
      <c r="T7">
        <v>46111</v>
      </c>
      <c r="U7">
        <v>46122</v>
      </c>
      <c r="V7">
        <v>46125</v>
      </c>
      <c r="W7">
        <v>46136</v>
      </c>
      <c r="X7" t="str">
        <v>Melihat kondisi ketersediaan perangkat</v>
      </c>
      <c r="Y7" t="str">
        <v>Herry Prabowo DPU, Mutia Salsabila DPPT, Iip Latipudin DPU</v>
      </c>
    </row>
    <row r="10">
      <c r="A10">
        <v>4</v>
      </c>
      <c r="E10" t="str">
        <v>Laporan Kapasitas Khazanah [DPU]</v>
      </c>
      <c r="F10" t="str">
        <v>Fungsi DPU</v>
      </c>
      <c r="G10" t="str">
        <v>WO-6</v>
      </c>
      <c r="H10" t="str">
        <v>PPA</v>
      </c>
      <c r="I10" t="str">
        <v>19-Des-25</v>
      </c>
      <c r="J10" t="str">
        <v>100`%</v>
      </c>
      <c r="K10" t="str">
        <v>Trees</v>
      </c>
      <c r="N10">
        <v>45901</v>
      </c>
      <c r="O10">
        <v>45919</v>
      </c>
      <c r="P10">
        <v>45922</v>
      </c>
      <c r="Q10">
        <v>45968</v>
      </c>
      <c r="R10">
        <v>45971</v>
      </c>
      <c r="S10">
        <v>45982</v>
      </c>
      <c r="T10">
        <v>45985</v>
      </c>
      <c r="U10">
        <v>46009</v>
      </c>
      <c r="V10" t="str">
        <v>19-Des-25</v>
      </c>
      <c r="W10" t="str">
        <v>19-Des-25</v>
      </c>
      <c r="X10" t="str">
        <v>Sudah GOLIVE 19 Des 2025</v>
      </c>
      <c r="Y10" t="str">
        <v>Herry Prabowo DPU, Mutia Salsabila DPPT, Iip Latipudin DPU</v>
      </c>
    </row>
    <row r="11">
      <c r="A11">
        <v>5</v>
      </c>
      <c r="E11" t="str">
        <v>Pengiriman Data Inventory</v>
      </c>
      <c r="F11" t="str">
        <v>Fungsi DPU</v>
      </c>
      <c r="G11" t="str">
        <v>WO-6</v>
      </c>
      <c r="H11" t="str">
        <v>PPA</v>
      </c>
      <c r="I11" t="str">
        <v>24-Okt-25</v>
      </c>
      <c r="J11">
        <v>1</v>
      </c>
      <c r="K11" t="str">
        <v>Trees</v>
      </c>
      <c r="N11">
        <v>45901</v>
      </c>
      <c r="O11">
        <v>45912</v>
      </c>
      <c r="P11">
        <v>45908</v>
      </c>
      <c r="Q11">
        <v>45930</v>
      </c>
      <c r="R11">
        <v>45931</v>
      </c>
      <c r="S11" t="str">
        <v>07-Okt-25</v>
      </c>
      <c r="T11" t="str">
        <v>13-Okt-25</v>
      </c>
      <c r="U11" t="str">
        <v>Plan 1: 17-Okt-25</v>
      </c>
      <c r="V11" t="str">
        <v>Plan 1: 20-Okt-25</v>
      </c>
      <c r="W11" t="str">
        <v>Plan 1 : 07/11/2025</v>
      </c>
      <c r="X11" t="str">
        <v>Sudah GOLIVE M1 Nov 2025</v>
      </c>
      <c r="Y11" t="str">
        <v>Herry Prabowo DPU, Mutia Salsabila DPPT, Iip Latipudin DPU</v>
      </c>
    </row>
    <row r="12">
      <c r="E12" t="str">
        <v>Kas Harian dan Kas Titipan Ke BISILK Secara Periodik [DPU]</v>
      </c>
      <c r="U12" t="str">
        <v>Realisasi : 31-Okt-25</v>
      </c>
      <c r="V12" t="str">
        <v>Plan 2: 13-Okt-25</v>
      </c>
      <c r="W12" t="str">
        <v xml:space="preserve">Realisasi : </v>
      </c>
    </row>
    <row r="13">
      <c r="V13" t="str">
        <v>Realisasi :</v>
      </c>
    </row>
    <row r="14">
      <c r="A14">
        <v>6</v>
      </c>
      <c r="E14" t="str">
        <v>Penonaktifan Fitur Transact</v>
      </c>
      <c r="F14" t="str">
        <v>Fungsi DPU</v>
      </c>
      <c r="G14" t="str">
        <v>Dibuat WO-8 Karena 2026 Fokus ke MHE IS</v>
      </c>
      <c r="H14" t="str">
        <v>PPA</v>
      </c>
      <c r="I14">
        <v>46234</v>
      </c>
      <c r="K14" t="str">
        <v>Trees</v>
      </c>
      <c r="N14">
        <v>46055</v>
      </c>
      <c r="O14">
        <v>46112</v>
      </c>
      <c r="P14">
        <v>46113</v>
      </c>
      <c r="Q14">
        <v>46142</v>
      </c>
      <c r="R14">
        <v>46143</v>
      </c>
      <c r="S14">
        <v>46171</v>
      </c>
      <c r="T14">
        <v>46174</v>
      </c>
      <c r="U14">
        <v>46203</v>
      </c>
      <c r="V14">
        <v>46204</v>
      </c>
      <c r="W14">
        <v>46234</v>
      </c>
      <c r="Y14" t="str">
        <v>Herry Prabowo DPU, Mutia Salsabila DPPT, Iip Latipudin DPU</v>
      </c>
    </row>
    <row r="18" xml:space="preserve">
      <c r="A18">
        <v>7</v>
      </c>
      <c r="E18" t="str" xml:space="preserve">
        <v xml:space="preserve">Proses Penyimpanan _x000d_
Uang Rupiah dan/atau Barang Titipan Ke Khazanah Bank Indonesia</v>
      </c>
      <c r="F18" t="str">
        <v>Fungsi DPU</v>
      </c>
      <c r="G18" t="str">
        <v>Dibuat WO-8 Karena 2026 Fokus ke MHE IS</v>
      </c>
      <c r="H18" t="str">
        <v>PPA</v>
      </c>
      <c r="I18">
        <v>46234</v>
      </c>
      <c r="K18" t="str">
        <v>Trees</v>
      </c>
      <c r="N18">
        <v>46055</v>
      </c>
      <c r="O18">
        <v>46112</v>
      </c>
      <c r="P18">
        <v>46113</v>
      </c>
      <c r="Q18">
        <v>46142</v>
      </c>
      <c r="R18">
        <v>46143</v>
      </c>
      <c r="S18">
        <v>46171</v>
      </c>
      <c r="T18">
        <v>46174</v>
      </c>
      <c r="U18">
        <v>46203</v>
      </c>
      <c r="V18">
        <v>46204</v>
      </c>
      <c r="W18">
        <v>46234</v>
      </c>
      <c r="Y18" t="str">
        <v>Herry Prabowo DPU, Mutia Salsabila DPPT, Iip Latipudin DPU</v>
      </c>
    </row>
    <row r="22" xml:space="preserve">
      <c r="A22">
        <v>8</v>
      </c>
      <c r="E22" t="str" xml:space="preserve">
        <v xml:space="preserve">Fungsi Laporan Pada Proses Pengelolaan _x000d_
Uang Rupiah Di Khazanah Bank Indonesia yang menggunakan Sistem Informasi ASRS</v>
      </c>
      <c r="F22" t="str">
        <v>Fungsi DPU</v>
      </c>
      <c r="G22" t="str">
        <v>Dibuat WO-8 Karena 2026 Fokus ke MHE IS</v>
      </c>
      <c r="H22" t="str">
        <v>PPA</v>
      </c>
      <c r="I22">
        <v>46295</v>
      </c>
      <c r="K22" t="str">
        <v>Trees</v>
      </c>
      <c r="N22">
        <v>46113</v>
      </c>
      <c r="O22">
        <v>46142</v>
      </c>
      <c r="P22">
        <v>46132</v>
      </c>
      <c r="Q22">
        <v>46203</v>
      </c>
      <c r="R22">
        <v>46204</v>
      </c>
      <c r="S22">
        <v>46234</v>
      </c>
      <c r="T22">
        <v>46237</v>
      </c>
      <c r="U22">
        <v>46265</v>
      </c>
      <c r="V22">
        <v>46266</v>
      </c>
      <c r="W22">
        <v>46295</v>
      </c>
      <c r="Y22" t="str">
        <v>Herry Prabowo DPU, Mutia Salsabila DPPT, Iip Latipudin DPU</v>
      </c>
    </row>
    <row r="26">
      <c r="A26">
        <v>9</v>
      </c>
      <c r="E26" t="str">
        <v>Proses Pengambilan atau Penyimpanan Uang dan/atau Barang Titipan Dalam Rangka Stok Opname</v>
      </c>
      <c r="F26" t="str">
        <v>Fungsi DPU</v>
      </c>
      <c r="G26" t="str">
        <v>Dibuat WO-8 Karena 2026 Fokus ke MHE IS</v>
      </c>
      <c r="H26" t="str">
        <v>PPA</v>
      </c>
      <c r="I26">
        <v>46295</v>
      </c>
      <c r="K26" t="str">
        <v>Trees</v>
      </c>
      <c r="N26">
        <v>46113</v>
      </c>
      <c r="O26">
        <v>46142</v>
      </c>
      <c r="P26">
        <v>46132</v>
      </c>
      <c r="Q26">
        <v>46203</v>
      </c>
      <c r="R26">
        <v>46204</v>
      </c>
      <c r="S26">
        <v>46234</v>
      </c>
      <c r="T26">
        <v>46237</v>
      </c>
      <c r="U26">
        <v>46265</v>
      </c>
      <c r="V26">
        <v>46266</v>
      </c>
      <c r="W26">
        <v>46295</v>
      </c>
      <c r="Y26" t="str">
        <v>Herry Prabowo DPU, Mutia Salsabila DPPT, Iip Latipudin DPU</v>
      </c>
    </row>
    <row r="31">
      <c r="A31">
        <v>1</v>
      </c>
      <c r="B31" t="str">
        <v>P-54</v>
      </c>
      <c r="C31" t="str">
        <v>ERPHRIS</v>
      </c>
      <c r="D31" t="str">
        <v>Pengelolaan Keuangan BI  (Prioritas 1 Tahap 1)</v>
      </c>
      <c r="E31" t="str">
        <v>Skema Import Pelaporan XML (FUNC.01.001)</v>
      </c>
      <c r="F31" t="str">
        <v>Fungsi DKEU (Fungsi DSDM)</v>
      </c>
      <c r="G31" t="str">
        <v>WO-6</v>
      </c>
      <c r="H31" t="str">
        <v>PPA</v>
      </c>
      <c r="I31">
        <v>45989</v>
      </c>
      <c r="J31">
        <v>1</v>
      </c>
      <c r="K31" t="str">
        <v>Trees</v>
      </c>
      <c r="N31">
        <v>45901</v>
      </c>
      <c r="O31">
        <v>45912</v>
      </c>
      <c r="P31">
        <v>45915</v>
      </c>
      <c r="Q31">
        <v>45954</v>
      </c>
      <c r="R31">
        <v>45957</v>
      </c>
      <c r="S31">
        <v>45968</v>
      </c>
      <c r="T31">
        <v>45971</v>
      </c>
      <c r="U31">
        <v>45982</v>
      </c>
      <c r="V31">
        <v>45985</v>
      </c>
      <c r="W31">
        <v>45989</v>
      </c>
      <c r="X31" t="str">
        <v>Sudah GOLIVE 27 Nov 2025</v>
      </c>
      <c r="Y31" t="str">
        <v>Diona DKEU</v>
      </c>
    </row>
    <row r="32">
      <c r="E32" t="str">
        <v>Penyesuaian Laporan anlias Akun dan Penyesuaian WEB ADI (FUNC.01.003)</v>
      </c>
      <c r="F32" t="str">
        <v>Fungsi DKEU</v>
      </c>
      <c r="G32" t="str">
        <v>WO-6</v>
      </c>
      <c r="H32" t="str">
        <v>PPA</v>
      </c>
      <c r="I32">
        <v>46003</v>
      </c>
      <c r="J32">
        <v>1</v>
      </c>
      <c r="K32" t="str">
        <v>Trees</v>
      </c>
      <c r="N32">
        <v>45915</v>
      </c>
      <c r="O32">
        <v>45926</v>
      </c>
      <c r="P32">
        <v>45929</v>
      </c>
      <c r="Q32">
        <v>45968</v>
      </c>
      <c r="R32">
        <v>45971</v>
      </c>
      <c r="S32">
        <v>45982</v>
      </c>
      <c r="T32">
        <v>45985</v>
      </c>
      <c r="U32">
        <v>45996</v>
      </c>
      <c r="V32">
        <v>45999</v>
      </c>
      <c r="W32">
        <v>46003</v>
      </c>
      <c r="X32" t="str">
        <v>Sudah GOLIVE 10 Des 2025</v>
      </c>
      <c r="Y32" t="str">
        <v>Diona DKEU</v>
      </c>
    </row>
    <row r="33">
      <c r="E33" t="str">
        <v>Laporan Monitoring Rekening Antara – Laporan Pemantauan Detail Transaksi Utang kepada Pegawai/Non Pegawai 441202 (FUNC.01.004)</v>
      </c>
      <c r="F33" t="str">
        <v>Fungsi DKEU</v>
      </c>
      <c r="G33" t="str">
        <v>WO-6</v>
      </c>
      <c r="H33" t="str">
        <v>PPA</v>
      </c>
      <c r="I33">
        <v>46003</v>
      </c>
      <c r="J33">
        <v>1</v>
      </c>
      <c r="K33" t="str">
        <v>Trees</v>
      </c>
      <c r="N33">
        <v>45908</v>
      </c>
      <c r="O33">
        <v>45919</v>
      </c>
      <c r="P33">
        <v>45922</v>
      </c>
      <c r="Q33">
        <v>45968</v>
      </c>
      <c r="R33">
        <v>45971</v>
      </c>
      <c r="S33">
        <v>45982</v>
      </c>
      <c r="T33">
        <v>45985</v>
      </c>
      <c r="U33">
        <v>45996</v>
      </c>
      <c r="V33">
        <v>45999</v>
      </c>
      <c r="W33">
        <v>46003</v>
      </c>
      <c r="X33" t="str">
        <v>Sudah GOLIVE 10 Des 2025</v>
      </c>
      <c r="Y33" t="str">
        <v>Diona DKEU</v>
      </c>
    </row>
    <row r="34">
      <c r="E34" t="str">
        <v>Laporan Natura (FUNC.01.005)</v>
      </c>
      <c r="F34" t="str">
        <v>Fungsi DKEU</v>
      </c>
      <c r="G34" t="str">
        <v>WO-6</v>
      </c>
      <c r="H34" t="str">
        <v>PPA</v>
      </c>
      <c r="I34">
        <v>45996</v>
      </c>
      <c r="J34">
        <v>1</v>
      </c>
      <c r="K34" t="str">
        <v>Trees</v>
      </c>
      <c r="N34">
        <v>45929</v>
      </c>
      <c r="O34">
        <v>45940</v>
      </c>
      <c r="P34">
        <v>45943</v>
      </c>
      <c r="Q34">
        <v>45989</v>
      </c>
      <c r="R34">
        <v>45992</v>
      </c>
      <c r="S34">
        <v>46001</v>
      </c>
      <c r="T34">
        <v>46002</v>
      </c>
      <c r="U34">
        <v>46010</v>
      </c>
      <c r="V34">
        <v>46013</v>
      </c>
      <c r="W34">
        <v>46022</v>
      </c>
      <c r="X34" t="str">
        <v>Sudah GOLIVE 30 Des 2025</v>
      </c>
      <c r="Y34" t="str">
        <v>Diona DKEU</v>
      </c>
    </row>
    <row r="35">
      <c r="E35" t="str">
        <v xml:space="preserve">Validasi Reclass Modul FA (FUNC.01.006) </v>
      </c>
      <c r="F35" t="str">
        <v>Fungsi DKEU (Fungsi DPRN)</v>
      </c>
      <c r="G35" t="str">
        <v>WO-6</v>
      </c>
      <c r="H35" t="str">
        <v>PPA</v>
      </c>
      <c r="I35">
        <v>45989</v>
      </c>
      <c r="J35">
        <v>1</v>
      </c>
      <c r="K35" t="str">
        <v>Trees</v>
      </c>
      <c r="N35">
        <v>45915</v>
      </c>
      <c r="O35">
        <v>45926</v>
      </c>
      <c r="P35">
        <v>45929</v>
      </c>
      <c r="Q35">
        <v>45954</v>
      </c>
      <c r="R35">
        <v>45957</v>
      </c>
      <c r="S35">
        <v>45968</v>
      </c>
      <c r="T35">
        <v>45971</v>
      </c>
      <c r="U35">
        <v>45982</v>
      </c>
      <c r="V35">
        <v>45985</v>
      </c>
      <c r="W35">
        <v>45989</v>
      </c>
      <c r="X35" t="str">
        <v>Sudah GOLIVE 26 Nov 2025</v>
      </c>
      <c r="Y35" t="str">
        <v>Diona DKEU</v>
      </c>
    </row>
    <row r="36">
      <c r="A36">
        <v>2</v>
      </c>
      <c r="B36" t="str">
        <v>P-54</v>
      </c>
      <c r="C36" t="str">
        <v>ERPHRIS</v>
      </c>
      <c r="D36" t="str">
        <v>Laporan Remunerasi  BI (Prioritas 1)</v>
      </c>
      <c r="E36" t="str">
        <v>Pemenuhan Internal</v>
      </c>
      <c r="F36" t="str">
        <v>Fungsi DSDM</v>
      </c>
      <c r="G36" t="str">
        <v>WO-6</v>
      </c>
      <c r="H36" t="str">
        <v>PPA</v>
      </c>
      <c r="I36" t="str">
        <v>05 Des 25</v>
      </c>
      <c r="J36">
        <v>1</v>
      </c>
      <c r="K36" t="str">
        <v>Trees</v>
      </c>
      <c r="N36">
        <v>45901</v>
      </c>
      <c r="O36">
        <v>45905</v>
      </c>
      <c r="P36">
        <v>45908</v>
      </c>
      <c r="Q36">
        <v>45961</v>
      </c>
      <c r="R36">
        <v>45964</v>
      </c>
      <c r="S36">
        <v>45975</v>
      </c>
      <c r="T36">
        <v>45978</v>
      </c>
      <c r="U36">
        <v>45989</v>
      </c>
      <c r="V36" t="str">
        <v>01 Des 25</v>
      </c>
      <c r="W36" t="str">
        <v>05 Des 25</v>
      </c>
      <c r="X36" t="str">
        <v>Sudah GOLIVE 01 Des 2025</v>
      </c>
      <c r="Y36" t="str">
        <v>Jihan DSDM</v>
      </c>
    </row>
    <row r="37">
      <c r="E37" t="str">
        <v>(FUNC.PI.001, FUNC.PI.002, FUNC.PI.005, FUNC.PI.006, FUNC.PI.007, FUNC.PI.008, dan  FUNC.PI.009)</v>
      </c>
    </row>
    <row r="38">
      <c r="E38" t="str">
        <v>Penyesuaian Pembayaran Travel dan Gaji Melalui BI-FAST dan RTGS (FUNC.FAST.001)</v>
      </c>
      <c r="F38" t="str">
        <v>Fungsi DSDM</v>
      </c>
      <c r="G38" t="str">
        <v>WO-6</v>
      </c>
      <c r="H38" t="str">
        <v>PPA</v>
      </c>
      <c r="I38">
        <v>45954</v>
      </c>
      <c r="J38">
        <v>1</v>
      </c>
      <c r="K38" t="str">
        <v>Trees</v>
      </c>
      <c r="N38">
        <v>45901</v>
      </c>
      <c r="O38">
        <v>45905</v>
      </c>
      <c r="P38">
        <v>45908</v>
      </c>
      <c r="Q38">
        <v>45936</v>
      </c>
      <c r="R38">
        <v>45938</v>
      </c>
      <c r="S38">
        <v>45944</v>
      </c>
      <c r="T38">
        <v>45944</v>
      </c>
      <c r="U38">
        <v>45947</v>
      </c>
      <c r="V38">
        <v>45950</v>
      </c>
      <c r="W38">
        <v>45954</v>
      </c>
      <c r="X38" t="str">
        <v>Sudah GOLIVE 24 Okt 2025</v>
      </c>
      <c r="Y38" t="str">
        <v>Jihan DSDM</v>
      </c>
    </row>
    <row r="39">
      <c r="E39" t="str">
        <v>Penyesuaian Perhitungan Pajak Penghasilan (PPh 21) Pegawai dan BSBI (FUNC.TAX.001, FUNC.TAX.002, FUNC.TAX.004)</v>
      </c>
      <c r="F39" t="str">
        <v>Fungsi DSDM</v>
      </c>
      <c r="G39" t="str">
        <v>WO-6</v>
      </c>
      <c r="H39" t="str">
        <v>PPA</v>
      </c>
      <c r="I39">
        <v>45996</v>
      </c>
      <c r="J39">
        <v>1</v>
      </c>
      <c r="K39" t="str">
        <v>Trees</v>
      </c>
      <c r="N39">
        <v>45901</v>
      </c>
      <c r="O39">
        <v>45905</v>
      </c>
      <c r="P39">
        <v>45908</v>
      </c>
      <c r="Q39">
        <v>45961</v>
      </c>
      <c r="R39">
        <v>45964</v>
      </c>
      <c r="S39">
        <v>45975</v>
      </c>
      <c r="T39">
        <v>45978</v>
      </c>
      <c r="U39">
        <v>45989</v>
      </c>
      <c r="V39">
        <v>45992</v>
      </c>
      <c r="W39">
        <v>45996</v>
      </c>
      <c r="X39" t="str">
        <v>Sudah GOLIVE 05 Des 2025</v>
      </c>
      <c r="Y39" t="str">
        <v>Jihan DSDM</v>
      </c>
    </row>
    <row r="40">
      <c r="A40">
        <v>3</v>
      </c>
      <c r="B40" t="str">
        <v>P-61</v>
      </c>
      <c r="C40" t="str">
        <v>LMS-BI</v>
      </c>
      <c r="D40" t="str">
        <v>Integrasi LMS</v>
      </c>
      <c r="E40" t="str">
        <v>Integrasi LMS dengan ERPHRIS</v>
      </c>
      <c r="F40" t="str">
        <v>Fungsi DSDM</v>
      </c>
      <c r="G40" t="str">
        <v>WO-6</v>
      </c>
      <c r="H40" t="str">
        <v>PPA</v>
      </c>
      <c r="I40">
        <v>45996</v>
      </c>
      <c r="J40">
        <v>1</v>
      </c>
      <c r="K40" t="str">
        <v>Trees</v>
      </c>
      <c r="N40">
        <v>45901</v>
      </c>
      <c r="O40">
        <v>45912</v>
      </c>
      <c r="P40">
        <v>45908</v>
      </c>
      <c r="Q40" t="str">
        <v>Plan 1: 31/10/2025</v>
      </c>
      <c r="R40" t="str">
        <v>Plan 1 : 03/11/2025</v>
      </c>
      <c r="S40" t="str">
        <v>Plan 1 :14/11/2025</v>
      </c>
      <c r="T40" t="str">
        <v>Plan 1: 17/11/2025</v>
      </c>
      <c r="U40">
        <v>45989</v>
      </c>
      <c r="V40">
        <v>45992</v>
      </c>
      <c r="W40">
        <v>45996</v>
      </c>
      <c r="X40" t="str">
        <v>Sudah GOLIVE 11 Des 2025</v>
      </c>
      <c r="Y40" t="str">
        <v>Jihan DSDM</v>
      </c>
    </row>
    <row r="41">
      <c r="Q41" t="str">
        <v>Realisasi : 11/11/2025</v>
      </c>
      <c r="R41" t="str">
        <v>Plan 2[Proposed by Hafizh] : 11/11/2025</v>
      </c>
      <c r="S41" t="str">
        <v>Plan 2 [Proposed by Hafizh] : 21/11/2025</v>
      </c>
      <c r="T41" t="str">
        <v>Plan 2 [Proposed by Hafizh] : 21/11/2025</v>
      </c>
    </row>
    <row r="43">
      <c r="A43">
        <v>1</v>
      </c>
      <c r="B43" t="str">
        <v>P-54</v>
      </c>
      <c r="C43" t="str">
        <v>ERPHRIS</v>
      </c>
      <c r="D43" t="str">
        <v>Pengelolaan Keuangan BI  (Prioritas 1 Tahap 2)</v>
      </c>
      <c r="E43" t="str">
        <v>Pertanggungjawaban Uang Muka</v>
      </c>
      <c r="F43" t="str">
        <v>Fungsi DKEU</v>
      </c>
      <c r="G43" t="str">
        <v>WO-9</v>
      </c>
      <c r="H43" t="str">
        <v>PPA</v>
      </c>
      <c r="I43">
        <v>46129</v>
      </c>
      <c r="K43" t="str">
        <v>Trees</v>
      </c>
      <c r="N43">
        <v>45931</v>
      </c>
      <c r="O43">
        <v>45989</v>
      </c>
      <c r="P43">
        <v>45992</v>
      </c>
      <c r="Q43">
        <v>46073</v>
      </c>
      <c r="R43">
        <v>46076</v>
      </c>
      <c r="S43">
        <v>46087</v>
      </c>
      <c r="T43">
        <v>46090</v>
      </c>
      <c r="U43">
        <v>46114</v>
      </c>
      <c r="V43">
        <v>46118</v>
      </c>
      <c r="W43">
        <v>46129</v>
      </c>
      <c r="X43" t="str">
        <v>Subject to discuss ke DKEU terkait</v>
      </c>
      <c r="Y43" t="str">
        <v>Diona DKEU</v>
      </c>
    </row>
    <row r="44">
      <c r="X44" t="str">
        <v>fitur Cancellation  VA sebelum</v>
      </c>
    </row>
    <row r="45">
      <c r="X45" t="str">
        <v>Desain Selesai ;</v>
      </c>
    </row>
    <row r="46">
      <c r="X46" t="str">
        <v>1. Pembahasan internal dulu dengan CBS (Dalam minggu ini sebelum M4 Nov 2025)</v>
      </c>
    </row>
    <row r="47">
      <c r="X47" t="str">
        <v>2. Pembahasan dengan DKEU (Dalam minggu ini, sebelum M4 Nov 2025)</v>
      </c>
    </row>
    <row r="49">
      <c r="E49" t="str">
        <v>Penyesuaian Laporan Detail Kesesuaian Natural Akun Penyusutan</v>
      </c>
      <c r="F49" t="str">
        <v>Fungsi DKEU</v>
      </c>
      <c r="G49" t="str">
        <v>WO-9</v>
      </c>
      <c r="H49" t="str">
        <v>PPA</v>
      </c>
      <c r="I49">
        <v>46129</v>
      </c>
      <c r="K49" t="str">
        <v>Trees</v>
      </c>
      <c r="N49">
        <v>46027</v>
      </c>
      <c r="O49">
        <v>46037</v>
      </c>
      <c r="P49">
        <v>46041</v>
      </c>
      <c r="Q49">
        <v>46073</v>
      </c>
      <c r="R49">
        <v>46076</v>
      </c>
      <c r="S49">
        <v>46087</v>
      </c>
      <c r="T49">
        <v>46090</v>
      </c>
      <c r="U49">
        <v>46114</v>
      </c>
      <c r="V49">
        <v>46118</v>
      </c>
      <c r="W49">
        <v>46129</v>
      </c>
      <c r="Y49" t="str">
        <v>Diona DKEU</v>
      </c>
    </row>
    <row r="50">
      <c r="E50" t="str">
        <v>Laporan Rekapitulasi Bulanan Aktiva Tetap yang Belum Dilakukan Penyusutan</v>
      </c>
      <c r="F50" t="str">
        <v>Fungsi DKEU</v>
      </c>
      <c r="G50" t="str">
        <v>WO-9</v>
      </c>
      <c r="H50" t="str">
        <v>PPA</v>
      </c>
      <c r="I50">
        <v>46122</v>
      </c>
      <c r="K50" t="str">
        <v>Trees</v>
      </c>
      <c r="N50">
        <v>46006</v>
      </c>
      <c r="O50">
        <v>46031</v>
      </c>
      <c r="P50">
        <v>46034</v>
      </c>
      <c r="Q50">
        <v>46066</v>
      </c>
      <c r="R50">
        <v>46069</v>
      </c>
      <c r="S50">
        <v>46080</v>
      </c>
      <c r="T50">
        <v>46083</v>
      </c>
      <c r="U50">
        <v>46108</v>
      </c>
      <c r="V50">
        <v>46111</v>
      </c>
      <c r="W50">
        <v>46122</v>
      </c>
      <c r="Y50" t="str">
        <v>Diona DKEU</v>
      </c>
    </row>
    <row r="51">
      <c r="E51" t="str">
        <v>Laporan monitoring Status Receipt</v>
      </c>
      <c r="F51" t="str">
        <v>Fungsi DKEU</v>
      </c>
      <c r="G51" t="str">
        <v>WO-9</v>
      </c>
      <c r="H51" t="str">
        <v>PPA</v>
      </c>
      <c r="I51">
        <v>46129</v>
      </c>
      <c r="K51" t="str">
        <v>Trees</v>
      </c>
      <c r="N51">
        <v>46027</v>
      </c>
      <c r="O51">
        <v>46037</v>
      </c>
      <c r="P51">
        <v>46041</v>
      </c>
      <c r="Q51">
        <v>46073</v>
      </c>
      <c r="R51">
        <v>46076</v>
      </c>
      <c r="S51">
        <v>46087</v>
      </c>
      <c r="T51">
        <v>46090</v>
      </c>
      <c r="U51">
        <v>46114</v>
      </c>
      <c r="V51">
        <v>46118</v>
      </c>
      <c r="W51">
        <v>46129</v>
      </c>
      <c r="Y51" t="str">
        <v>Diona DKEU</v>
      </c>
    </row>
    <row r="52">
      <c r="E52" t="str">
        <v>Laporan monitoring Account Receivable</v>
      </c>
      <c r="F52" t="str">
        <v>Fungsi DKEU</v>
      </c>
      <c r="G52" t="str">
        <v>WO-9</v>
      </c>
      <c r="H52" t="str">
        <v>PPA</v>
      </c>
      <c r="I52">
        <v>46122</v>
      </c>
      <c r="K52" t="str">
        <v>Trees</v>
      </c>
      <c r="N52">
        <v>46006</v>
      </c>
      <c r="O52">
        <v>46031</v>
      </c>
      <c r="P52">
        <v>46034</v>
      </c>
      <c r="Q52">
        <v>46066</v>
      </c>
      <c r="R52">
        <v>46069</v>
      </c>
      <c r="S52">
        <v>46080</v>
      </c>
      <c r="T52">
        <v>46083</v>
      </c>
      <c r="U52">
        <v>46108</v>
      </c>
      <c r="V52">
        <v>46111</v>
      </c>
      <c r="W52">
        <v>46122</v>
      </c>
      <c r="Y52" t="str">
        <v>Diona DKEU</v>
      </c>
    </row>
    <row r="53">
      <c r="A53">
        <v>2</v>
      </c>
      <c r="B53" t="str">
        <v>P-54</v>
      </c>
      <c r="C53" t="str">
        <v>ERPHRIS</v>
      </c>
      <c r="D53" t="str">
        <v>Pengelolaan Keuangan BI  (Prioritas 2)</v>
      </c>
      <c r="E53" t="str">
        <v xml:space="preserve">Pop Up Message untuk BI-FAST saat Pendaftaran Vendor </v>
      </c>
      <c r="F53" t="str">
        <v>Fungsi DKEU</v>
      </c>
      <c r="G53" t="str">
        <v xml:space="preserve">TBC </v>
      </c>
      <c r="H53" t="str">
        <v>PPA</v>
      </c>
      <c r="I53">
        <v>46241</v>
      </c>
      <c r="K53" t="str">
        <v>Trees</v>
      </c>
      <c r="N53">
        <v>46125</v>
      </c>
      <c r="O53">
        <v>46136</v>
      </c>
      <c r="P53">
        <v>46139</v>
      </c>
      <c r="Q53">
        <v>46206</v>
      </c>
      <c r="R53">
        <v>46209</v>
      </c>
      <c r="S53">
        <v>46220</v>
      </c>
      <c r="T53">
        <v>46223</v>
      </c>
      <c r="U53">
        <v>46234</v>
      </c>
      <c r="V53">
        <v>46237</v>
      </c>
      <c r="W53">
        <v>46241</v>
      </c>
      <c r="Y53" t="str">
        <v>Diona DKEU</v>
      </c>
    </row>
    <row r="54">
      <c r="E54" t="str">
        <v xml:space="preserve">Upload PPN atas transaksi RTGS, BI-SSSS, BI-ETP, SKNBI dan BI-FAST </v>
      </c>
      <c r="F54" t="str">
        <v>Fungsi DKEU</v>
      </c>
      <c r="G54" t="str">
        <v xml:space="preserve">TBC </v>
      </c>
      <c r="H54" t="str">
        <v>PPA</v>
      </c>
      <c r="I54">
        <v>46290</v>
      </c>
      <c r="K54" t="str">
        <v>Trees</v>
      </c>
      <c r="N54">
        <v>46153</v>
      </c>
      <c r="O54">
        <v>46171</v>
      </c>
      <c r="P54">
        <v>46175</v>
      </c>
      <c r="Q54">
        <v>46248</v>
      </c>
      <c r="R54">
        <v>46252</v>
      </c>
      <c r="S54">
        <v>46262</v>
      </c>
      <c r="T54">
        <v>46265</v>
      </c>
      <c r="U54">
        <v>46283</v>
      </c>
      <c r="V54">
        <v>46286</v>
      </c>
      <c r="W54">
        <v>46290</v>
      </c>
      <c r="Y54" t="str">
        <v>Diona DKEU</v>
      </c>
    </row>
    <row r="55">
      <c r="E55" t="str">
        <v xml:space="preserve">Laporan Pemantauan Pembukuan Jurnal Manual/Web ADI </v>
      </c>
      <c r="F55" t="str">
        <v>Fungsi DKEU</v>
      </c>
      <c r="G55" t="str">
        <v xml:space="preserve">TBC </v>
      </c>
      <c r="H55" t="str">
        <v>PPA</v>
      </c>
      <c r="I55">
        <v>46241</v>
      </c>
      <c r="K55" t="str">
        <v>Trees</v>
      </c>
      <c r="N55">
        <v>46125</v>
      </c>
      <c r="O55">
        <v>46136</v>
      </c>
      <c r="P55">
        <v>46139</v>
      </c>
      <c r="Q55">
        <v>46206</v>
      </c>
      <c r="R55">
        <v>46209</v>
      </c>
      <c r="S55">
        <v>46220</v>
      </c>
      <c r="T55">
        <v>46223</v>
      </c>
      <c r="U55">
        <v>46234</v>
      </c>
      <c r="V55">
        <v>46237</v>
      </c>
      <c r="W55">
        <v>46241</v>
      </c>
      <c r="Y55" t="str">
        <v>Diona DKEU</v>
      </c>
    </row>
    <row r="56">
      <c r="E56" t="str">
        <v xml:space="preserve">Enhancement Jurnal Recurring  </v>
      </c>
      <c r="F56" t="str">
        <v>Fungsi DKEU</v>
      </c>
      <c r="G56" t="str">
        <v xml:space="preserve">TBC </v>
      </c>
      <c r="H56" t="str">
        <v>PPA</v>
      </c>
      <c r="I56">
        <v>46255</v>
      </c>
      <c r="K56" t="str">
        <v>Trees</v>
      </c>
      <c r="N56">
        <v>46139</v>
      </c>
      <c r="O56">
        <v>46150</v>
      </c>
      <c r="P56">
        <v>46153</v>
      </c>
      <c r="Q56">
        <v>46220</v>
      </c>
      <c r="R56">
        <v>46223</v>
      </c>
      <c r="S56">
        <v>46234</v>
      </c>
      <c r="T56">
        <v>46237</v>
      </c>
      <c r="U56">
        <v>46248</v>
      </c>
      <c r="V56">
        <v>46252</v>
      </c>
      <c r="W56">
        <v>46255</v>
      </c>
      <c r="Y56" t="str">
        <v>Diona DKEU</v>
      </c>
    </row>
    <row r="57">
      <c r="E57" t="str">
        <v>Enhancement Penyelesaian Transaksi Keuangan Terkait Validasi Debit Memo</v>
      </c>
      <c r="F57" t="str">
        <v>Fungsi DKEU</v>
      </c>
      <c r="G57" t="str">
        <v xml:space="preserve">TBC </v>
      </c>
      <c r="H57" t="str">
        <v>PPA</v>
      </c>
      <c r="I57">
        <v>46290</v>
      </c>
      <c r="K57" t="str">
        <v>Trees</v>
      </c>
      <c r="N57">
        <v>46153</v>
      </c>
      <c r="O57">
        <v>46171</v>
      </c>
      <c r="P57">
        <v>46175</v>
      </c>
      <c r="Q57">
        <v>46248</v>
      </c>
      <c r="R57">
        <v>46252</v>
      </c>
      <c r="S57">
        <v>46262</v>
      </c>
      <c r="T57">
        <v>46265</v>
      </c>
      <c r="U57">
        <v>46283</v>
      </c>
      <c r="V57">
        <v>46286</v>
      </c>
      <c r="W57">
        <v>46290</v>
      </c>
      <c r="Y57" t="str">
        <v>Diona DKEU</v>
      </c>
    </row>
    <row r="58">
      <c r="E58" t="str">
        <v xml:space="preserve">Laporan Monitoring Detail Cadangan Tujuan dan Laporan Tidak Membuku </v>
      </c>
      <c r="F58" t="str">
        <v>Fungsi DKEU</v>
      </c>
      <c r="G58" t="str">
        <v xml:space="preserve">TBC </v>
      </c>
      <c r="H58" t="str">
        <v>PPA</v>
      </c>
      <c r="I58">
        <v>46290</v>
      </c>
      <c r="K58" t="str">
        <v>Trees</v>
      </c>
      <c r="N58">
        <v>46153</v>
      </c>
      <c r="O58">
        <v>46171</v>
      </c>
      <c r="P58">
        <v>46175</v>
      </c>
      <c r="Q58">
        <v>46248</v>
      </c>
      <c r="R58">
        <v>46252</v>
      </c>
      <c r="S58">
        <v>46262</v>
      </c>
      <c r="T58">
        <v>46265</v>
      </c>
      <c r="U58">
        <v>46283</v>
      </c>
      <c r="V58">
        <v>46286</v>
      </c>
      <c r="W58">
        <v>46290</v>
      </c>
      <c r="Y58" t="str">
        <v>Diona DKEU</v>
      </c>
    </row>
    <row r="59">
      <c r="E59" t="str">
        <v>Filtering, Sorting, dan Searching Worklist untuk Perintah Bayar pada user approval</v>
      </c>
      <c r="F59" t="str">
        <v>Fungsi DKEU</v>
      </c>
      <c r="G59" t="str">
        <v xml:space="preserve">TBC </v>
      </c>
      <c r="H59" t="str">
        <v>PPA</v>
      </c>
      <c r="I59">
        <v>46255</v>
      </c>
      <c r="K59" t="str">
        <v>Trees</v>
      </c>
      <c r="N59">
        <v>46139</v>
      </c>
      <c r="O59">
        <v>46150</v>
      </c>
      <c r="P59">
        <v>46153</v>
      </c>
      <c r="Q59">
        <v>46220</v>
      </c>
      <c r="R59">
        <v>46223</v>
      </c>
      <c r="S59">
        <v>46234</v>
      </c>
      <c r="T59">
        <v>46237</v>
      </c>
      <c r="U59">
        <v>46248</v>
      </c>
      <c r="V59">
        <v>46252</v>
      </c>
      <c r="W59">
        <v>46255</v>
      </c>
      <c r="Y59" t="str">
        <v>Diona DKEU</v>
      </c>
    </row>
    <row r="60">
      <c r="E60" t="str">
        <v>Laporan Realisasi Anggaran BI-Wide dan LRA Detail per Satker</v>
      </c>
      <c r="F60" t="str">
        <v>Fungsi DKEU</v>
      </c>
      <c r="G60" t="str">
        <v xml:space="preserve">TBC </v>
      </c>
      <c r="H60" t="str">
        <v>PPA</v>
      </c>
      <c r="I60">
        <v>46269</v>
      </c>
      <c r="K60" t="str">
        <v>Trees</v>
      </c>
      <c r="N60">
        <v>46146</v>
      </c>
      <c r="O60">
        <v>46164</v>
      </c>
      <c r="P60">
        <v>46167</v>
      </c>
      <c r="Q60">
        <v>46234</v>
      </c>
      <c r="R60">
        <v>46237</v>
      </c>
      <c r="S60">
        <v>46248</v>
      </c>
      <c r="T60">
        <v>46252</v>
      </c>
      <c r="U60">
        <v>46262</v>
      </c>
      <c r="V60">
        <v>46265</v>
      </c>
      <c r="W60">
        <v>46269</v>
      </c>
      <c r="Y60" t="str">
        <v>Diona DKEU</v>
      </c>
    </row>
    <row r="61">
      <c r="E61" t="str">
        <v>Laporan Progres Penyelesaian Aset</v>
      </c>
      <c r="F61" t="str">
        <v>Fungsi DKEU</v>
      </c>
      <c r="G61" t="str">
        <v xml:space="preserve">TBC </v>
      </c>
      <c r="H61" t="str">
        <v>PPA</v>
      </c>
      <c r="I61">
        <v>46269</v>
      </c>
      <c r="K61" t="str">
        <v>Trees</v>
      </c>
      <c r="N61">
        <v>46146</v>
      </c>
      <c r="O61">
        <v>46164</v>
      </c>
      <c r="P61">
        <v>46167</v>
      </c>
      <c r="Q61">
        <v>46234</v>
      </c>
      <c r="R61">
        <v>46237</v>
      </c>
      <c r="S61">
        <v>46248</v>
      </c>
      <c r="T61">
        <v>46252</v>
      </c>
      <c r="U61">
        <v>46262</v>
      </c>
      <c r="V61">
        <v>46265</v>
      </c>
      <c r="W61">
        <v>46269</v>
      </c>
      <c r="Y61" t="str">
        <v>Diona DKEU</v>
      </c>
    </row>
    <row r="62">
      <c r="A62">
        <v>3</v>
      </c>
      <c r="B62" t="str">
        <v>P-54</v>
      </c>
      <c r="C62" t="str">
        <v>ERPHRIS</v>
      </c>
      <c r="D62" t="str">
        <v>Laporan Remunerasi  BI (Prioritas 2)</v>
      </c>
      <c r="E62" t="str">
        <v>Pemenuhan Internal (Func 3-4)</v>
      </c>
      <c r="F62" t="str">
        <v>Fungsi DSDM</v>
      </c>
      <c r="G62" t="str">
        <v>WO-9</v>
      </c>
      <c r="H62" t="str">
        <v>PPA</v>
      </c>
      <c r="I62">
        <v>46087</v>
      </c>
      <c r="K62" t="str">
        <v>Trees</v>
      </c>
      <c r="N62">
        <v>45992</v>
      </c>
      <c r="O62">
        <v>46003</v>
      </c>
      <c r="P62">
        <v>45999</v>
      </c>
      <c r="Q62">
        <v>46052</v>
      </c>
      <c r="R62">
        <v>46055</v>
      </c>
      <c r="S62">
        <v>46066</v>
      </c>
      <c r="T62">
        <v>46069</v>
      </c>
      <c r="U62">
        <v>46080</v>
      </c>
      <c r="V62">
        <v>46083</v>
      </c>
      <c r="W62">
        <v>46087</v>
      </c>
      <c r="Y62" t="str">
        <v>Jihan DSDM</v>
      </c>
    </row>
    <row r="63">
      <c r="E63" t="str">
        <v>Kompetensi (Func 2-3)</v>
      </c>
      <c r="F63" t="str">
        <v>Fungsi DSDM</v>
      </c>
      <c r="G63" t="str">
        <v>WO-9</v>
      </c>
      <c r="H63" t="str">
        <v>PPA</v>
      </c>
      <c r="I63">
        <v>46087</v>
      </c>
      <c r="K63" t="str">
        <v>Trees</v>
      </c>
      <c r="N63">
        <v>46028</v>
      </c>
      <c r="O63">
        <v>46038</v>
      </c>
      <c r="P63">
        <v>46028</v>
      </c>
      <c r="Q63">
        <v>46052</v>
      </c>
      <c r="R63">
        <v>46055</v>
      </c>
      <c r="S63">
        <v>46066</v>
      </c>
      <c r="T63">
        <v>46069</v>
      </c>
      <c r="U63">
        <v>46080</v>
      </c>
      <c r="V63">
        <v>46084</v>
      </c>
      <c r="W63">
        <v>46087</v>
      </c>
      <c r="Y63" t="str">
        <v>Jihan DSDM</v>
      </c>
    </row>
    <row r="64">
      <c r="E64" t="str">
        <v>Uang Muka Travel</v>
      </c>
      <c r="F64" t="str">
        <v>Fungsi DSDM</v>
      </c>
      <c r="G64" t="str">
        <v>WO-9</v>
      </c>
      <c r="H64" t="str">
        <v>PPA</v>
      </c>
      <c r="I64">
        <v>46122</v>
      </c>
      <c r="K64" t="str">
        <v>Trees</v>
      </c>
      <c r="N64">
        <v>45931</v>
      </c>
      <c r="O64">
        <v>45989</v>
      </c>
      <c r="P64">
        <v>46041</v>
      </c>
      <c r="Q64">
        <v>46073</v>
      </c>
      <c r="R64">
        <v>46076</v>
      </c>
      <c r="S64">
        <v>46087</v>
      </c>
      <c r="T64">
        <v>46090</v>
      </c>
      <c r="U64">
        <v>46114</v>
      </c>
      <c r="V64">
        <v>46118</v>
      </c>
      <c r="W64">
        <v>46122</v>
      </c>
      <c r="Y64" t="str">
        <v>Jihan DSDM</v>
      </c>
    </row>
    <row r="65">
      <c r="E65" t="str">
        <v>Pajak BSBI (Func 3 dan 5-7)</v>
      </c>
      <c r="F65" t="str">
        <v>Fungsi DSDM</v>
      </c>
      <c r="G65" t="str">
        <v>WO-9</v>
      </c>
      <c r="H65" t="str">
        <v>PPA</v>
      </c>
      <c r="I65">
        <v>46073</v>
      </c>
      <c r="K65" t="str">
        <v>Trees</v>
      </c>
      <c r="N65">
        <v>46023</v>
      </c>
      <c r="O65">
        <v>46031</v>
      </c>
      <c r="P65">
        <v>46027</v>
      </c>
      <c r="Q65">
        <v>46052</v>
      </c>
      <c r="R65">
        <v>46055</v>
      </c>
      <c r="S65">
        <v>46059</v>
      </c>
      <c r="T65">
        <v>46062</v>
      </c>
      <c r="U65">
        <v>46066</v>
      </c>
      <c r="V65">
        <v>46069</v>
      </c>
      <c r="W65">
        <v>46073</v>
      </c>
      <c r="Y65" t="str">
        <v>Jihan DSDM</v>
      </c>
    </row>
    <row r="66">
      <c r="E66" t="str">
        <v>Payslip PHDP</v>
      </c>
      <c r="F66" t="str">
        <v>Fungsi DSDM</v>
      </c>
      <c r="G66" t="str">
        <v>WO-9</v>
      </c>
      <c r="H66" t="str">
        <v>PPA</v>
      </c>
      <c r="I66">
        <v>46112</v>
      </c>
      <c r="K66" t="str">
        <v>Trees</v>
      </c>
      <c r="N66">
        <v>46069</v>
      </c>
      <c r="O66">
        <v>46073</v>
      </c>
      <c r="P66">
        <v>46076</v>
      </c>
      <c r="Q66">
        <v>46087</v>
      </c>
      <c r="R66">
        <v>46090</v>
      </c>
      <c r="S66">
        <v>46098</v>
      </c>
      <c r="T66">
        <v>46111</v>
      </c>
      <c r="U66">
        <v>46122</v>
      </c>
      <c r="V66">
        <v>46125</v>
      </c>
      <c r="W66">
        <v>46127</v>
      </c>
      <c r="Y66" t="str">
        <v>Jihan DSDM</v>
      </c>
    </row>
    <row r="68">
      <c r="A68">
        <v>1</v>
      </c>
      <c r="B68" t="str">
        <v>P-54</v>
      </c>
      <c r="C68" t="str">
        <v>ERPHRIS</v>
      </c>
      <c r="D68" t="str">
        <v>Pengelolaan Keuangan BI  (Prioritas 3)</v>
      </c>
      <c r="E68" t="str">
        <v>Laporan Face RPCT dan Mutasi CT</v>
      </c>
      <c r="F68" t="str">
        <v>Fungsi DKEU</v>
      </c>
      <c r="G68" t="str">
        <v>TBC</v>
      </c>
      <c r="H68" t="str">
        <v>PPA</v>
      </c>
      <c r="I68">
        <v>46535</v>
      </c>
      <c r="K68" t="str">
        <v>Trees</v>
      </c>
      <c r="N68">
        <v>46300</v>
      </c>
      <c r="O68">
        <v>46325</v>
      </c>
      <c r="P68">
        <v>46328</v>
      </c>
      <c r="Q68">
        <v>46444</v>
      </c>
      <c r="R68">
        <v>46447</v>
      </c>
      <c r="S68">
        <v>46479</v>
      </c>
      <c r="T68">
        <v>46482</v>
      </c>
      <c r="U68">
        <v>46507</v>
      </c>
      <c r="V68">
        <v>46510</v>
      </c>
      <c r="W68">
        <v>46535</v>
      </c>
      <c r="Y68" t="str">
        <v>Diona DKEU</v>
      </c>
    </row>
    <row r="69">
      <c r="E69" t="str">
        <v>Enhancement Laporan Status Pembayaran</v>
      </c>
      <c r="F69" t="str">
        <v>Fungsi DKEU</v>
      </c>
      <c r="G69" t="str">
        <v>TBC</v>
      </c>
      <c r="H69" t="str">
        <v>PPA</v>
      </c>
      <c r="I69">
        <v>46535</v>
      </c>
      <c r="K69" t="str">
        <v>Trees</v>
      </c>
      <c r="N69">
        <v>46300</v>
      </c>
      <c r="O69">
        <v>46325</v>
      </c>
      <c r="P69">
        <v>46328</v>
      </c>
      <c r="Q69">
        <v>46444</v>
      </c>
      <c r="R69">
        <v>46447</v>
      </c>
      <c r="S69">
        <v>46479</v>
      </c>
      <c r="T69">
        <v>46482</v>
      </c>
      <c r="U69">
        <v>46507</v>
      </c>
      <c r="V69">
        <v>46510</v>
      </c>
      <c r="W69">
        <v>46535</v>
      </c>
      <c r="Y69" t="str">
        <v>Diona DKEU</v>
      </c>
    </row>
    <row r="70">
      <c r="E70" t="str">
        <v>Laporan Pemantauan Penyelesaian Transaksi Keuangan - Detil</v>
      </c>
      <c r="F70" t="str">
        <v>Fungsi DKEU</v>
      </c>
      <c r="G70" t="str">
        <v>TBC</v>
      </c>
      <c r="H70" t="str">
        <v>PPA</v>
      </c>
      <c r="I70">
        <v>46535</v>
      </c>
      <c r="K70" t="str">
        <v>Trees</v>
      </c>
      <c r="N70">
        <v>46300</v>
      </c>
      <c r="O70">
        <v>46325</v>
      </c>
      <c r="P70">
        <v>46328</v>
      </c>
      <c r="Q70">
        <v>46444</v>
      </c>
      <c r="R70">
        <v>46447</v>
      </c>
      <c r="S70">
        <v>46479</v>
      </c>
      <c r="T70">
        <v>46482</v>
      </c>
      <c r="U70">
        <v>46507</v>
      </c>
      <c r="V70">
        <v>46510</v>
      </c>
      <c r="W70">
        <v>46535</v>
      </c>
      <c r="Y70" t="str">
        <v>Diona DKEU</v>
      </c>
    </row>
    <row r="71">
      <c r="E71" t="str">
        <v>Laporan Pemantauan Penyelesaian Transaksi Keuangan - Summary</v>
      </c>
      <c r="F71" t="str">
        <v>Fungsi DKEU</v>
      </c>
      <c r="G71" t="str">
        <v>TBC</v>
      </c>
      <c r="H71" t="str">
        <v>PPA</v>
      </c>
      <c r="I71">
        <v>46535</v>
      </c>
      <c r="K71" t="str">
        <v>Trees</v>
      </c>
      <c r="N71">
        <v>46300</v>
      </c>
      <c r="O71">
        <v>46325</v>
      </c>
      <c r="P71">
        <v>46328</v>
      </c>
      <c r="Q71">
        <v>46444</v>
      </c>
      <c r="R71">
        <v>46447</v>
      </c>
      <c r="S71">
        <v>46479</v>
      </c>
      <c r="T71">
        <v>46482</v>
      </c>
      <c r="U71">
        <v>46507</v>
      </c>
      <c r="V71">
        <v>46510</v>
      </c>
      <c r="W71">
        <v>46535</v>
      </c>
      <c r="Y71" t="str">
        <v>Diona DKEU</v>
      </c>
    </row>
    <row r="72">
      <c r="E72" t="str">
        <v>Laporan Monitoring Invoice</v>
      </c>
      <c r="F72" t="str">
        <v>Fungsi DKEU</v>
      </c>
      <c r="G72" t="str">
        <v>TBC</v>
      </c>
      <c r="H72" t="str">
        <v>PPA</v>
      </c>
      <c r="I72">
        <v>46535</v>
      </c>
      <c r="K72" t="str">
        <v>Trees</v>
      </c>
      <c r="N72">
        <v>46300</v>
      </c>
      <c r="O72">
        <v>46325</v>
      </c>
      <c r="P72">
        <v>46328</v>
      </c>
      <c r="Q72">
        <v>46444</v>
      </c>
      <c r="R72">
        <v>46447</v>
      </c>
      <c r="S72">
        <v>46479</v>
      </c>
      <c r="T72">
        <v>46482</v>
      </c>
      <c r="U72">
        <v>46507</v>
      </c>
      <c r="V72">
        <v>46510</v>
      </c>
      <c r="W72">
        <v>46535</v>
      </c>
      <c r="Y72" t="str">
        <v>Diona DKEU</v>
      </c>
    </row>
    <row r="73">
      <c r="E73" t="str">
        <v>Cetak Perintah Bayar</v>
      </c>
      <c r="F73" t="str">
        <v>Fungsi DKEU</v>
      </c>
      <c r="G73" t="str">
        <v>TBC</v>
      </c>
      <c r="H73" t="str">
        <v>PPA</v>
      </c>
      <c r="I73">
        <v>46535</v>
      </c>
      <c r="K73" t="str">
        <v>Trees</v>
      </c>
      <c r="N73">
        <v>46300</v>
      </c>
      <c r="O73">
        <v>46325</v>
      </c>
      <c r="P73">
        <v>46328</v>
      </c>
      <c r="Q73">
        <v>46444</v>
      </c>
      <c r="R73">
        <v>46447</v>
      </c>
      <c r="S73">
        <v>46479</v>
      </c>
      <c r="T73">
        <v>46482</v>
      </c>
      <c r="U73">
        <v>46507</v>
      </c>
      <c r="V73">
        <v>46510</v>
      </c>
      <c r="W73">
        <v>46535</v>
      </c>
      <c r="Y73" t="str">
        <v>Diona DKEU</v>
      </c>
    </row>
    <row r="74">
      <c r="E74" t="str">
        <v xml:space="preserve">Pendaftaran Akun Anggaran oleh Satker Pemilik Akun Anggaran </v>
      </c>
      <c r="F74" t="str">
        <v>Fungsi DKEU</v>
      </c>
      <c r="G74" t="str">
        <v>TBC</v>
      </c>
      <c r="H74" t="str">
        <v>PPA</v>
      </c>
      <c r="I74">
        <v>46535</v>
      </c>
      <c r="K74" t="str">
        <v>Trees</v>
      </c>
      <c r="N74">
        <v>46300</v>
      </c>
      <c r="O74">
        <v>46325</v>
      </c>
      <c r="P74">
        <v>46328</v>
      </c>
      <c r="Q74">
        <v>46444</v>
      </c>
      <c r="R74">
        <v>46447</v>
      </c>
      <c r="S74">
        <v>46479</v>
      </c>
      <c r="T74">
        <v>46482</v>
      </c>
      <c r="U74">
        <v>46507</v>
      </c>
      <c r="V74">
        <v>46510</v>
      </c>
      <c r="W74">
        <v>46535</v>
      </c>
      <c r="Y74" t="str">
        <v>Diona DKEU</v>
      </c>
    </row>
    <row r="75">
      <c r="E75" t="str">
        <v>Enhancement Bukti Advis Rekanan</v>
      </c>
      <c r="F75" t="str">
        <v>Fungsi DKEU</v>
      </c>
      <c r="G75" t="str">
        <v>TBC</v>
      </c>
      <c r="H75" t="str">
        <v>PPA</v>
      </c>
      <c r="I75">
        <v>46535</v>
      </c>
      <c r="K75" t="str">
        <v>Trees</v>
      </c>
      <c r="N75">
        <v>46300</v>
      </c>
      <c r="O75">
        <v>46325</v>
      </c>
      <c r="P75">
        <v>46328</v>
      </c>
      <c r="Q75">
        <v>46444</v>
      </c>
      <c r="R75">
        <v>46447</v>
      </c>
      <c r="S75">
        <v>46479</v>
      </c>
      <c r="T75">
        <v>46482</v>
      </c>
      <c r="U75">
        <v>46507</v>
      </c>
      <c r="V75">
        <v>46510</v>
      </c>
      <c r="W75">
        <v>46535</v>
      </c>
      <c r="Y75" t="str">
        <v>Diona DKEU</v>
      </c>
    </row>
    <row r="76">
      <c r="E76" t="str">
        <v>Penguncian Postur ATBI PCTBI</v>
      </c>
      <c r="F76" t="str">
        <v>Fungsi DKEU</v>
      </c>
      <c r="G76" t="str">
        <v>TBC</v>
      </c>
      <c r="H76" t="str">
        <v>PPA</v>
      </c>
      <c r="I76">
        <v>46387</v>
      </c>
      <c r="K76" t="str">
        <v>Trees</v>
      </c>
      <c r="N76">
        <v>46143</v>
      </c>
      <c r="O76">
        <v>46171</v>
      </c>
      <c r="P76">
        <v>46174</v>
      </c>
      <c r="Q76">
        <v>46295</v>
      </c>
      <c r="R76">
        <v>46296</v>
      </c>
      <c r="S76">
        <v>46325</v>
      </c>
      <c r="T76">
        <v>46328</v>
      </c>
      <c r="U76">
        <v>46356</v>
      </c>
      <c r="V76">
        <v>46357</v>
      </c>
      <c r="W76">
        <v>46387</v>
      </c>
      <c r="Y76" t="str">
        <v>Diona DKEU</v>
      </c>
    </row>
    <row r="77">
      <c r="A77">
        <v>2</v>
      </c>
      <c r="B77" t="str">
        <v>P-54</v>
      </c>
      <c r="C77" t="str">
        <v>ERPHRIS</v>
      </c>
      <c r="D77" t="str">
        <v>Laporan Remunerasi  BI (Prioritas 3)</v>
      </c>
      <c r="E77" t="str">
        <v>Kompetensi (Func 1, 4, dan 5)</v>
      </c>
      <c r="F77" t="str">
        <v>Fungsi DSDM</v>
      </c>
      <c r="G77" t="str">
        <v>TBC</v>
      </c>
      <c r="H77" t="str">
        <v>PPA</v>
      </c>
      <c r="I77">
        <v>46213</v>
      </c>
      <c r="K77" t="str">
        <v>Trees</v>
      </c>
      <c r="N77">
        <v>46113</v>
      </c>
      <c r="O77">
        <v>46129</v>
      </c>
      <c r="P77">
        <v>46125</v>
      </c>
      <c r="Q77">
        <v>46178</v>
      </c>
      <c r="R77">
        <v>46181</v>
      </c>
      <c r="S77">
        <v>46192</v>
      </c>
      <c r="T77">
        <v>46195</v>
      </c>
      <c r="U77">
        <v>46206</v>
      </c>
      <c r="V77">
        <v>46209</v>
      </c>
      <c r="W77">
        <v>46213</v>
      </c>
      <c r="Y77" t="str">
        <v>Jihan DSDM</v>
      </c>
    </row>
    <row r="78">
      <c r="E78" t="str">
        <v>Uang Perpisahan PKWT</v>
      </c>
      <c r="F78" t="str">
        <v>Fungsi DSDM</v>
      </c>
      <c r="G78" t="str">
        <v>TBC</v>
      </c>
      <c r="H78" t="str">
        <v>PPA</v>
      </c>
      <c r="I78">
        <v>46157</v>
      </c>
      <c r="K78" t="str">
        <v>Trees</v>
      </c>
      <c r="N78">
        <v>46113</v>
      </c>
      <c r="O78">
        <v>46122</v>
      </c>
      <c r="P78">
        <v>46125</v>
      </c>
      <c r="Q78">
        <v>46136</v>
      </c>
      <c r="R78">
        <v>46139</v>
      </c>
      <c r="S78">
        <v>46142</v>
      </c>
      <c r="T78">
        <v>46146</v>
      </c>
      <c r="U78">
        <v>46150</v>
      </c>
      <c r="V78">
        <v>46153</v>
      </c>
      <c r="W78">
        <v>46157</v>
      </c>
      <c r="Y78" t="str">
        <v>Jihan DSDM</v>
      </c>
    </row>
    <row r="79">
      <c r="E79" t="str">
        <v>Tunjangan Kacamata</v>
      </c>
      <c r="F79" t="str">
        <v>Fungsi DSDM</v>
      </c>
      <c r="G79" t="str">
        <v>TBC</v>
      </c>
      <c r="H79" t="str">
        <v>PPA</v>
      </c>
      <c r="I79">
        <v>46234</v>
      </c>
      <c r="K79" t="str">
        <v>Trees</v>
      </c>
      <c r="N79">
        <v>46167</v>
      </c>
      <c r="O79">
        <v>46178</v>
      </c>
      <c r="P79">
        <v>46175</v>
      </c>
      <c r="Q79">
        <v>46199</v>
      </c>
      <c r="R79">
        <v>46202</v>
      </c>
      <c r="S79">
        <v>46213</v>
      </c>
      <c r="T79">
        <v>46216</v>
      </c>
      <c r="U79">
        <v>46227</v>
      </c>
      <c r="V79">
        <v>46230</v>
      </c>
      <c r="W79">
        <v>46234</v>
      </c>
      <c r="Y79" t="str">
        <v>Jihan DSDM</v>
      </c>
    </row>
    <row r="80">
      <c r="E80" t="str">
        <v>Time Management (WFH WFO)</v>
      </c>
      <c r="F80" t="str">
        <v>Fungsi DSDM</v>
      </c>
      <c r="G80" t="str">
        <v>TBC</v>
      </c>
      <c r="H80" t="str">
        <v>PPA</v>
      </c>
      <c r="I80">
        <v>46265</v>
      </c>
      <c r="K80" t="str">
        <v>Trees</v>
      </c>
      <c r="N80">
        <v>46188</v>
      </c>
      <c r="O80">
        <v>46199</v>
      </c>
      <c r="P80">
        <v>45830</v>
      </c>
      <c r="Q80">
        <v>46227</v>
      </c>
      <c r="R80">
        <v>46230</v>
      </c>
      <c r="S80">
        <v>46241</v>
      </c>
      <c r="T80">
        <v>46244</v>
      </c>
      <c r="U80">
        <v>46255</v>
      </c>
      <c r="V80">
        <v>46258</v>
      </c>
      <c r="W80">
        <v>46265</v>
      </c>
      <c r="Y80" t="str">
        <v>Jihan DSDM</v>
      </c>
    </row>
    <row r="81">
      <c r="E81" t="str">
        <v>Hak dan Kewajiban</v>
      </c>
      <c r="F81" t="str">
        <v>Fungsi DSDM</v>
      </c>
      <c r="G81" t="str">
        <v>TBC</v>
      </c>
      <c r="H81" t="str">
        <v>PPA</v>
      </c>
      <c r="I81">
        <v>46171</v>
      </c>
      <c r="K81" t="str">
        <v>Trees</v>
      </c>
      <c r="N81">
        <v>46118</v>
      </c>
      <c r="O81">
        <v>46129</v>
      </c>
      <c r="P81">
        <v>46125</v>
      </c>
      <c r="Q81">
        <v>46150</v>
      </c>
      <c r="R81">
        <v>46153</v>
      </c>
      <c r="S81">
        <v>46157</v>
      </c>
      <c r="T81">
        <v>46160</v>
      </c>
      <c r="U81">
        <v>46164</v>
      </c>
      <c r="V81">
        <v>46167</v>
      </c>
      <c r="W81">
        <v>46171</v>
      </c>
      <c r="Y81" t="str">
        <v>Jihan DSDM</v>
      </c>
    </row>
    <row r="82">
      <c r="E82" t="str">
        <v>CV</v>
      </c>
      <c r="F82" t="str">
        <v>Fungsi DSDM</v>
      </c>
      <c r="G82" t="str">
        <v>TBC</v>
      </c>
      <c r="H82" t="str">
        <v>PPA</v>
      </c>
      <c r="I82">
        <v>46164</v>
      </c>
      <c r="K82" t="str">
        <v>Trees</v>
      </c>
      <c r="N82">
        <v>46113</v>
      </c>
      <c r="O82">
        <v>46122</v>
      </c>
      <c r="P82">
        <v>46118</v>
      </c>
      <c r="Q82">
        <v>46143</v>
      </c>
      <c r="R82">
        <v>46146</v>
      </c>
      <c r="S82">
        <v>46150</v>
      </c>
      <c r="T82">
        <v>46153</v>
      </c>
      <c r="U82">
        <v>46157</v>
      </c>
      <c r="V82">
        <v>46160</v>
      </c>
      <c r="W82">
        <v>46164</v>
      </c>
      <c r="Y82" t="str">
        <v>Jihan DSDM</v>
      </c>
    </row>
    <row r="83">
      <c r="E83" t="str">
        <v>Demosi</v>
      </c>
      <c r="F83" t="str">
        <v>Fungsi DSDM</v>
      </c>
      <c r="G83" t="str">
        <v>TBC</v>
      </c>
      <c r="H83" t="str">
        <v>PPA</v>
      </c>
      <c r="I83">
        <v>46192</v>
      </c>
      <c r="K83" t="str">
        <v>Trees</v>
      </c>
      <c r="N83">
        <v>46146</v>
      </c>
      <c r="O83">
        <v>46150</v>
      </c>
      <c r="P83">
        <v>46153</v>
      </c>
      <c r="Q83">
        <v>46171</v>
      </c>
      <c r="R83">
        <v>46175</v>
      </c>
      <c r="S83">
        <v>46178</v>
      </c>
      <c r="T83">
        <v>46181</v>
      </c>
      <c r="U83">
        <v>46185</v>
      </c>
      <c r="V83">
        <v>46188</v>
      </c>
      <c r="W83">
        <v>46192</v>
      </c>
      <c r="Y83" t="str">
        <v>Jihan DSDM</v>
      </c>
    </row>
    <row r="84">
      <c r="E84" t="str">
        <v>Alter Date Cuti</v>
      </c>
      <c r="F84" t="str">
        <v>Fungsi DSDM</v>
      </c>
      <c r="G84" t="str">
        <v>TBC</v>
      </c>
      <c r="H84" t="str">
        <v>PPA</v>
      </c>
      <c r="I84">
        <v>46269</v>
      </c>
      <c r="K84" t="str">
        <v>Trees</v>
      </c>
      <c r="N84">
        <v>46230</v>
      </c>
      <c r="O84">
        <v>46234</v>
      </c>
      <c r="P84">
        <v>46237</v>
      </c>
      <c r="Q84">
        <v>46248</v>
      </c>
      <c r="R84">
        <v>46252</v>
      </c>
      <c r="S84">
        <v>46255</v>
      </c>
      <c r="T84">
        <v>46258</v>
      </c>
      <c r="U84">
        <v>46262</v>
      </c>
      <c r="V84">
        <v>46234</v>
      </c>
      <c r="W84">
        <v>46269</v>
      </c>
      <c r="Y84" t="str">
        <v>Jihan DSDM</v>
      </c>
    </row>
    <row r="86">
      <c r="A86">
        <v>1</v>
      </c>
      <c r="B86" t="str">
        <v>P-49</v>
      </c>
      <c r="C86" t="str">
        <v>SIMODIS</v>
      </c>
      <c r="D86" t="str">
        <v>Penyesuaian Revisi PP 8 Tahun 2025</v>
      </c>
      <c r="E86" t="str">
        <v>Tahap 1a</v>
      </c>
      <c r="N86">
        <v>46044</v>
      </c>
      <c r="O86">
        <v>46050</v>
      </c>
      <c r="P86">
        <v>46051</v>
      </c>
      <c r="Q86">
        <v>46066</v>
      </c>
      <c r="R86">
        <v>46071</v>
      </c>
      <c r="S86">
        <v>46077</v>
      </c>
      <c r="T86">
        <v>46072</v>
      </c>
      <c r="U86">
        <v>46078</v>
      </c>
      <c r="V86">
        <v>46079</v>
      </c>
      <c r="W86">
        <v>46080</v>
      </c>
    </row>
    <row r="87">
      <c r="E87" t="str">
        <v>Tahap 1b</v>
      </c>
      <c r="N87">
        <v>46044</v>
      </c>
      <c r="O87">
        <v>46050</v>
      </c>
      <c r="P87">
        <v>46083</v>
      </c>
      <c r="Q87">
        <v>46112</v>
      </c>
      <c r="R87">
        <v>46113</v>
      </c>
      <c r="S87">
        <v>46120</v>
      </c>
      <c r="T87">
        <v>46121</v>
      </c>
      <c r="U87">
        <v>46127</v>
      </c>
      <c r="V87">
        <v>46128</v>
      </c>
      <c r="W87">
        <v>46129</v>
      </c>
    </row>
  </sheetData>
  <autoFilter ref="A1:Y29"/>
  <mergeCells count="256">
    <mergeCell ref="T3:U3"/>
    <mergeCell ref="V3:W3"/>
    <mergeCell ref="B4:B29"/>
    <mergeCell ref="D4:D29"/>
    <mergeCell ref="A5:A6"/>
    <mergeCell ref="F5:F6"/>
    <mergeCell ref="G5:G6"/>
    <mergeCell ref="H5:H6"/>
    <mergeCell ref="I5:I6"/>
    <mergeCell ref="J5:J6"/>
    <mergeCell ref="K5:K6"/>
    <mergeCell ref="L5:L6"/>
    <mergeCell ref="M5:M6"/>
    <mergeCell ref="N5:N6"/>
    <mergeCell ref="O5:O6"/>
    <mergeCell ref="L3:M3"/>
    <mergeCell ref="N3:O3"/>
    <mergeCell ref="P3:Q3"/>
    <mergeCell ref="R3:S3"/>
    <mergeCell ref="U5:U6"/>
    <mergeCell ref="V5:V6"/>
    <mergeCell ref="W5:W6"/>
    <mergeCell ref="X5:X6"/>
    <mergeCell ref="Y5:Y6"/>
    <mergeCell ref="P5:P6"/>
    <mergeCell ref="Q5:Q6"/>
    <mergeCell ref="R5:R6"/>
    <mergeCell ref="S5:S6"/>
    <mergeCell ref="T5:T6"/>
    <mergeCell ref="R7:R9"/>
    <mergeCell ref="S7:S9"/>
    <mergeCell ref="J7:J9"/>
    <mergeCell ref="K7:K9"/>
    <mergeCell ref="L7:L9"/>
    <mergeCell ref="M7:M9"/>
    <mergeCell ref="N7:N9"/>
    <mergeCell ref="A7:A9"/>
    <mergeCell ref="F7:F9"/>
    <mergeCell ref="G7:G9"/>
    <mergeCell ref="H7:H9"/>
    <mergeCell ref="I7:I9"/>
    <mergeCell ref="Y7:Y9"/>
    <mergeCell ref="A11:A13"/>
    <mergeCell ref="F11:F13"/>
    <mergeCell ref="G11:G13"/>
    <mergeCell ref="H11:H13"/>
    <mergeCell ref="I11:I13"/>
    <mergeCell ref="J11:J13"/>
    <mergeCell ref="K11:K13"/>
    <mergeCell ref="L11:L13"/>
    <mergeCell ref="M11:M13"/>
    <mergeCell ref="N11:N13"/>
    <mergeCell ref="O11:O13"/>
    <mergeCell ref="P11:P13"/>
    <mergeCell ref="Q11:Q13"/>
    <mergeCell ref="R11:R13"/>
    <mergeCell ref="S11:S13"/>
    <mergeCell ref="T7:T9"/>
    <mergeCell ref="U7:U9"/>
    <mergeCell ref="V7:V9"/>
    <mergeCell ref="W7:W9"/>
    <mergeCell ref="X7:X9"/>
    <mergeCell ref="O7:O9"/>
    <mergeCell ref="P7:P9"/>
    <mergeCell ref="Q7:Q9"/>
    <mergeCell ref="T11:T13"/>
    <mergeCell ref="X11:X13"/>
    <mergeCell ref="Y11:Y13"/>
    <mergeCell ref="A14:A17"/>
    <mergeCell ref="E14:E17"/>
    <mergeCell ref="F14:F17"/>
    <mergeCell ref="H14:H17"/>
    <mergeCell ref="I14:I17"/>
    <mergeCell ref="J14:J17"/>
    <mergeCell ref="K14:K17"/>
    <mergeCell ref="L14:L17"/>
    <mergeCell ref="M14:M17"/>
    <mergeCell ref="N14:N17"/>
    <mergeCell ref="O14:O17"/>
    <mergeCell ref="P14:P17"/>
    <mergeCell ref="Q14:Q17"/>
    <mergeCell ref="W14:W17"/>
    <mergeCell ref="X14:X17"/>
    <mergeCell ref="Y14:Y17"/>
    <mergeCell ref="A18:A21"/>
    <mergeCell ref="F18:F21"/>
    <mergeCell ref="H18:H21"/>
    <mergeCell ref="I18:I21"/>
    <mergeCell ref="J18:J21"/>
    <mergeCell ref="K18:K21"/>
    <mergeCell ref="L18:L21"/>
    <mergeCell ref="M18:M21"/>
    <mergeCell ref="N18:N21"/>
    <mergeCell ref="O18:O21"/>
    <mergeCell ref="P18:P21"/>
    <mergeCell ref="Q18:Q21"/>
    <mergeCell ref="R18:R21"/>
    <mergeCell ref="R14:R17"/>
    <mergeCell ref="S14:S17"/>
    <mergeCell ref="T14:T17"/>
    <mergeCell ref="U14:U17"/>
    <mergeCell ref="V14:V17"/>
    <mergeCell ref="X18:X21"/>
    <mergeCell ref="Y18:Y21"/>
    <mergeCell ref="A22:A25"/>
    <mergeCell ref="F22:F25"/>
    <mergeCell ref="H22:H25"/>
    <mergeCell ref="I22:I25"/>
    <mergeCell ref="J22:J25"/>
    <mergeCell ref="K22:K25"/>
    <mergeCell ref="L22:L25"/>
    <mergeCell ref="M22:M25"/>
    <mergeCell ref="N22:N25"/>
    <mergeCell ref="O22:O25"/>
    <mergeCell ref="P22:P25"/>
    <mergeCell ref="Q22:Q25"/>
    <mergeCell ref="R22:R25"/>
    <mergeCell ref="S22:S25"/>
    <mergeCell ref="S18:S21"/>
    <mergeCell ref="T18:T21"/>
    <mergeCell ref="U18:U21"/>
    <mergeCell ref="V18:V21"/>
    <mergeCell ref="W18:W21"/>
    <mergeCell ref="Y22:Y25"/>
    <mergeCell ref="A26:A29"/>
    <mergeCell ref="E26:E29"/>
    <mergeCell ref="F26:F29"/>
    <mergeCell ref="H26:H29"/>
    <mergeCell ref="I26:I29"/>
    <mergeCell ref="J26:J29"/>
    <mergeCell ref="K26:K29"/>
    <mergeCell ref="L26:L29"/>
    <mergeCell ref="M26:M29"/>
    <mergeCell ref="N26:N29"/>
    <mergeCell ref="O26:O29"/>
    <mergeCell ref="P26:P29"/>
    <mergeCell ref="Q26:Q29"/>
    <mergeCell ref="R26:R29"/>
    <mergeCell ref="S26:S29"/>
    <mergeCell ref="T22:T25"/>
    <mergeCell ref="U22:U25"/>
    <mergeCell ref="V22:V25"/>
    <mergeCell ref="W22:W25"/>
    <mergeCell ref="X22:X25"/>
    <mergeCell ref="Y26:Y29"/>
    <mergeCell ref="A30:Y30"/>
    <mergeCell ref="A31:A35"/>
    <mergeCell ref="B31:B35"/>
    <mergeCell ref="D31:D35"/>
    <mergeCell ref="G26:G29"/>
    <mergeCell ref="T26:T29"/>
    <mergeCell ref="U26:U29"/>
    <mergeCell ref="V26:V29"/>
    <mergeCell ref="W26:W29"/>
    <mergeCell ref="X26:X29"/>
    <mergeCell ref="Q36:Q37"/>
    <mergeCell ref="R36:R37"/>
    <mergeCell ref="I36:I37"/>
    <mergeCell ref="J36:J37"/>
    <mergeCell ref="K36:K37"/>
    <mergeCell ref="L36:L37"/>
    <mergeCell ref="M36:M37"/>
    <mergeCell ref="B36:B39"/>
    <mergeCell ref="D36:D39"/>
    <mergeCell ref="F36:F37"/>
    <mergeCell ref="G36:G37"/>
    <mergeCell ref="H36:H37"/>
    <mergeCell ref="X36:X37"/>
    <mergeCell ref="Y36:Y37"/>
    <mergeCell ref="A40:A41"/>
    <mergeCell ref="B40:B41"/>
    <mergeCell ref="D40:D41"/>
    <mergeCell ref="E40:E41"/>
    <mergeCell ref="F40:F41"/>
    <mergeCell ref="G40:G41"/>
    <mergeCell ref="H40:H41"/>
    <mergeCell ref="I40:I41"/>
    <mergeCell ref="J40:J41"/>
    <mergeCell ref="K40:K41"/>
    <mergeCell ref="L40:L41"/>
    <mergeCell ref="M40:M41"/>
    <mergeCell ref="N40:N41"/>
    <mergeCell ref="O40:O41"/>
    <mergeCell ref="S36:S37"/>
    <mergeCell ref="T36:T37"/>
    <mergeCell ref="U36:U37"/>
    <mergeCell ref="V36:V37"/>
    <mergeCell ref="W36:W37"/>
    <mergeCell ref="N36:N37"/>
    <mergeCell ref="O36:O37"/>
    <mergeCell ref="P36:P37"/>
    <mergeCell ref="Y40:Y41"/>
    <mergeCell ref="A42:B42"/>
    <mergeCell ref="A43:A52"/>
    <mergeCell ref="B43:B52"/>
    <mergeCell ref="D43:D52"/>
    <mergeCell ref="E43:E48"/>
    <mergeCell ref="F43:F48"/>
    <mergeCell ref="G43:G48"/>
    <mergeCell ref="H43:H48"/>
    <mergeCell ref="I43:I48"/>
    <mergeCell ref="J43:J48"/>
    <mergeCell ref="K43:K48"/>
    <mergeCell ref="L43:L48"/>
    <mergeCell ref="M43:M48"/>
    <mergeCell ref="N43:N48"/>
    <mergeCell ref="O43:O48"/>
    <mergeCell ref="P40:P41"/>
    <mergeCell ref="U40:U41"/>
    <mergeCell ref="V40:V41"/>
    <mergeCell ref="W40:W41"/>
    <mergeCell ref="X40:X41"/>
    <mergeCell ref="U43:U48"/>
    <mergeCell ref="V43:V48"/>
    <mergeCell ref="W43:W48"/>
    <mergeCell ref="Y43:Y48"/>
    <mergeCell ref="A53:A61"/>
    <mergeCell ref="B53:B61"/>
    <mergeCell ref="D53:D61"/>
    <mergeCell ref="P43:P48"/>
    <mergeCell ref="Q43:Q48"/>
    <mergeCell ref="R43:R48"/>
    <mergeCell ref="S43:S48"/>
    <mergeCell ref="T43:T48"/>
    <mergeCell ref="E5:E6"/>
    <mergeCell ref="E7:E9"/>
    <mergeCell ref="E18:E21"/>
    <mergeCell ref="E22:E25"/>
    <mergeCell ref="C4:C29"/>
    <mergeCell ref="C31:C35"/>
    <mergeCell ref="C36:C39"/>
    <mergeCell ref="C40:C41"/>
    <mergeCell ref="C43:C52"/>
    <mergeCell ref="D86:D87"/>
    <mergeCell ref="C77:C84"/>
    <mergeCell ref="A85:B85"/>
    <mergeCell ref="A86:A87"/>
    <mergeCell ref="B86:B87"/>
    <mergeCell ref="C86:C87"/>
    <mergeCell ref="G14:G17"/>
    <mergeCell ref="G18:G21"/>
    <mergeCell ref="G22:G25"/>
    <mergeCell ref="A77:A84"/>
    <mergeCell ref="B77:B84"/>
    <mergeCell ref="D77:D84"/>
    <mergeCell ref="C53:C61"/>
    <mergeCell ref="C62:C66"/>
    <mergeCell ref="C68:C76"/>
    <mergeCell ref="A62:A66"/>
    <mergeCell ref="B62:B66"/>
    <mergeCell ref="D62:D66"/>
    <mergeCell ref="A67:B67"/>
    <mergeCell ref="A68:A76"/>
    <mergeCell ref="B68:B76"/>
    <mergeCell ref="D68:D76"/>
    <mergeCell ref="A36:A39"/>
  </mergeCells>
  <pageMargins left="0.7" right="0.7" top="0.75" bottom="0.75" header="0" footer="0"/>
  <ignoredErrors>
    <ignoredError numberStoredAsText="1" sqref="A1:Y87"/>
  </ignoredErrors>
</worksheet>
</file>

<file path=xl/worksheets/sheet4.xml><?xml version="1.0" encoding="utf-8"?>
<worksheet xmlns="http://schemas.openxmlformats.org/spreadsheetml/2006/main" xmlns:r="http://schemas.openxmlformats.org/officeDocument/2006/relationships">
  <dimension ref="A1:B16"/>
  <sheetViews>
    <sheetView workbookViewId="0" rightToLeft="0"/>
  </sheetViews>
  <sheetData>
    <row r="1">
      <c r="A1" t="str">
        <v>Start Proyek</v>
      </c>
      <c r="B1" t="str">
        <v>(Multiple Items)</v>
      </c>
    </row>
    <row r="2">
      <c r="A2" t="str">
        <v>End Proyek</v>
      </c>
      <c r="B2" t="str">
        <v>(Multiple Items)</v>
      </c>
    </row>
    <row r="4">
      <c r="A4" t="str">
        <v>Row Labels</v>
      </c>
      <c r="B4" t="str">
        <v xml:space="preserve">Count of Deliverables (Sub Proyek) </v>
      </c>
    </row>
    <row r="5">
      <c r="A5" t="str">
        <v>Market</v>
      </c>
      <c r="B5">
        <v>16</v>
      </c>
    </row>
    <row r="6">
      <c r="A6" t="str">
        <v xml:space="preserve">Market, SP </v>
      </c>
      <c r="B6">
        <v>1</v>
      </c>
    </row>
    <row r="7">
      <c r="A7" t="str">
        <v>Market, SSK</v>
      </c>
      <c r="B7">
        <v>1</v>
      </c>
    </row>
    <row r="8">
      <c r="A8" t="str">
        <v>MD</v>
      </c>
      <c r="B8">
        <v>2</v>
      </c>
    </row>
    <row r="9">
      <c r="A9" t="str">
        <v>MI</v>
      </c>
      <c r="B9">
        <v>28</v>
      </c>
    </row>
    <row r="10">
      <c r="A10" t="str">
        <v>MI, SP</v>
      </c>
      <c r="B10">
        <v>1</v>
      </c>
    </row>
    <row r="11">
      <c r="A11" t="str">
        <v>Moneter</v>
      </c>
      <c r="B11">
        <v>14</v>
      </c>
    </row>
    <row r="12">
      <c r="A12" t="str">
        <v>Moneter, Market</v>
      </c>
      <c r="B12">
        <v>3</v>
      </c>
    </row>
    <row r="13">
      <c r="A13" t="str">
        <v>Moneter, SSK</v>
      </c>
      <c r="B13">
        <v>1</v>
      </c>
    </row>
    <row r="14">
      <c r="A14" t="str">
        <v>SP</v>
      </c>
      <c r="B14">
        <v>8</v>
      </c>
    </row>
    <row r="15">
      <c r="A15" t="str">
        <v>SSK</v>
      </c>
      <c r="B15">
        <v>11</v>
      </c>
    </row>
    <row r="16">
      <c r="A16" t="str">
        <v>Grand Total</v>
      </c>
      <c r="B16">
        <v>86</v>
      </c>
    </row>
  </sheetData>
  <pageMargins left="0.7" right="0.7" top="0.75" bottom="0.75" header="0.3" footer="0.3"/>
  <ignoredErrors>
    <ignoredError numberStoredAsText="1" sqref="A1:B16"/>
  </ignoredErrors>
</worksheet>
</file>

<file path=xl/worksheets/sheet5.xml><?xml version="1.0" encoding="utf-8"?>
<worksheet xmlns="http://schemas.openxmlformats.org/spreadsheetml/2006/main" xmlns:r="http://schemas.openxmlformats.org/officeDocument/2006/relationships">
  <dimension ref="A1:GS157"/>
  <sheetViews>
    <sheetView workbookViewId="0" rightToLeft="0"/>
  </sheetViews>
  <sheetData>
    <row r="1">
      <c r="A1" t="str">
        <v>dashboard</v>
      </c>
      <c r="B1" t="str">
        <v>PT</v>
      </c>
      <c r="C1" t="str">
        <v>Pilar RIVIBI</v>
      </c>
      <c r="D1" t="str">
        <v xml:space="preserve">Kategori </v>
      </c>
      <c r="E1" t="str">
        <v>No</v>
      </c>
      <c r="F1" t="str">
        <v>No. Sub</v>
      </c>
      <c r="G1" t="str">
        <v xml:space="preserve"> Nama Proyek                                           </v>
      </c>
      <c r="H1" t="str">
        <v>Nama Proyek Baru</v>
      </c>
      <c r="I1" t="str">
        <v xml:space="preserve">Deliverables (Sub Proyek) </v>
      </c>
      <c r="J1" t="str">
        <v>Start Proyek</v>
      </c>
      <c r="K1" t="str">
        <v>End Proyek</v>
      </c>
      <c r="L1" t="str">
        <v>Stratifikasi Aset</v>
      </c>
      <c r="M1" t="str">
        <v>Leveling Aset TD</v>
      </c>
      <c r="N1" t="str">
        <v>DMP RBT</v>
      </c>
      <c r="O1" t="str">
        <v>PIC Satker</v>
      </c>
      <c r="P1" t="str">
        <v>Portofolio</v>
      </c>
      <c r="Q1" t="str">
        <v xml:space="preserve">Stream </v>
      </c>
      <c r="R1" t="str">
        <v>Aplikasi</v>
      </c>
      <c r="S1" t="str">
        <v>Tahapan</v>
      </c>
      <c r="T1" t="str">
        <v>Progress</v>
      </c>
      <c r="U1" t="str">
        <v>PM</v>
      </c>
      <c r="V1" t="str">
        <v>% Penyelesaian</v>
      </c>
      <c r="W1" t="str">
        <v>Target RBT</v>
      </c>
      <c r="X1" t="str">
        <v>Target Implementasi</v>
      </c>
      <c r="Y1" t="str">
        <v>KAK</v>
      </c>
      <c r="Z1" t="str">
        <v>Revisit</v>
      </c>
      <c r="AA1" t="str">
        <v>RBT</v>
      </c>
      <c r="AC1" t="str">
        <v>RPP</v>
      </c>
      <c r="AE1" t="str">
        <v>KAK/WO</v>
      </c>
      <c r="AG1" t="str">
        <v>PENGADAAN-DMAP</v>
      </c>
      <c r="AI1" t="str">
        <v>DESAIN</v>
      </c>
      <c r="AK1" t="str">
        <v>PENGEMBANGAN</v>
      </c>
      <c r="AM1" t="str">
        <v>PENGUJIAN-SIT</v>
      </c>
      <c r="AO1" t="str">
        <v>PENGUJIAN-UAT</v>
      </c>
      <c r="AQ1" t="str">
        <v xml:space="preserve">IMPLEMENTASI </v>
      </c>
      <c r="AS1" t="str">
        <v>Deskripsi target</v>
      </c>
      <c r="BE1" t="str">
        <v>Persen Target (JANGAN DI ISI)</v>
      </c>
      <c r="BQ1" t="str">
        <v xml:space="preserve">Deskripsi Realisasi </v>
      </c>
      <c r="CC1" t="str">
        <v>Persen Realisasi</v>
      </c>
      <c r="CO1" t="str">
        <v>Capaian</v>
      </c>
      <c r="DA1" t="str">
        <v>Status Proyek</v>
      </c>
      <c r="DM1" t="str">
        <v>Progres terhadap 2026</v>
      </c>
      <c r="DY1" t="str">
        <v>% PROGRESS MILESTONE</v>
      </c>
      <c r="EH1" t="str">
        <v>Keterangan detail progres</v>
      </c>
      <c r="EI1" t="str">
        <v>Tanggal Real Implementasi</v>
      </c>
      <c r="EJ1" t="str">
        <v>Target Implementasi</v>
      </c>
      <c r="EK1" t="str">
        <v>Tanggal RBT</v>
      </c>
      <c r="EL1" t="str">
        <v>Tanggal Kick Off</v>
      </c>
      <c r="EM1" t="str">
        <v>Tanggal Project Closure</v>
      </c>
      <c r="EN1" t="str">
        <v>Lesson Learned</v>
      </c>
      <c r="EO1" t="str">
        <v>Penjelasan dan Isu</v>
      </c>
      <c r="FA1" t="str">
        <v>Rencana Tindak Lanjut</v>
      </c>
      <c r="FM1" t="str">
        <v>PIC KMBD</v>
      </c>
      <c r="FN1" t="str">
        <v>PIC PM</v>
      </c>
      <c r="FO1" t="str">
        <v>PIC KMPPD</v>
      </c>
      <c r="FP1" t="str">
        <v>PIC KPPA</v>
      </c>
      <c r="FQ1" t="str">
        <v>PIC PKLD</v>
      </c>
      <c r="FR1" t="str">
        <v>Metode Pengembangan</v>
      </c>
      <c r="FS1" t="str">
        <v>Vendor</v>
      </c>
      <c r="FT1" t="str">
        <v>Ket THOS</v>
      </c>
      <c r="FU1" t="str">
        <v>Total</v>
      </c>
      <c r="GS1" t="str">
        <v>System ID</v>
      </c>
    </row>
    <row r="2">
      <c r="A2" t="str">
        <v>Column1</v>
      </c>
      <c r="B2" t="str">
        <v>Column2</v>
      </c>
      <c r="C2" t="str">
        <v>Column3</v>
      </c>
      <c r="D2" t="str">
        <v>Column4</v>
      </c>
      <c r="E2" t="str">
        <v>Column5</v>
      </c>
      <c r="F2" t="str">
        <v>Column6</v>
      </c>
      <c r="G2" t="str">
        <v>Column7</v>
      </c>
      <c r="I2" t="str">
        <v>Column8</v>
      </c>
      <c r="J2" t="str">
        <v>Column9</v>
      </c>
      <c r="K2" t="str">
        <v>Column10</v>
      </c>
      <c r="L2" t="str">
        <v>Column11</v>
      </c>
      <c r="M2" t="str">
        <v>Column12</v>
      </c>
      <c r="N2" t="str">
        <v>Column13</v>
      </c>
      <c r="O2" t="str">
        <v>Column14</v>
      </c>
      <c r="P2" t="str">
        <v>Column15</v>
      </c>
      <c r="Q2" t="str">
        <v>Column16</v>
      </c>
      <c r="R2" t="str">
        <v>Column17</v>
      </c>
      <c r="S2" t="str">
        <v>Column18</v>
      </c>
      <c r="T2" t="str">
        <v>Column19</v>
      </c>
      <c r="V2" t="str">
        <v>Column20</v>
      </c>
      <c r="W2" t="str">
        <v>Column21</v>
      </c>
      <c r="X2" t="str">
        <v>Column22</v>
      </c>
      <c r="Y2" t="str">
        <v>Column23</v>
      </c>
      <c r="AA2" t="str">
        <v>Start</v>
      </c>
      <c r="AB2" t="str">
        <v>End</v>
      </c>
      <c r="AC2" t="str">
        <v>Start</v>
      </c>
      <c r="AD2" t="str">
        <v>End</v>
      </c>
      <c r="AE2" t="str">
        <v>Start</v>
      </c>
      <c r="AF2" t="str">
        <v>End</v>
      </c>
      <c r="AG2" t="str">
        <v>Start</v>
      </c>
      <c r="AH2" t="str">
        <v>End</v>
      </c>
      <c r="AI2" t="str">
        <v>Start</v>
      </c>
      <c r="AJ2" t="str">
        <v>End</v>
      </c>
      <c r="AK2" t="str">
        <v>Start</v>
      </c>
      <c r="AL2" t="str">
        <v>End</v>
      </c>
      <c r="AM2" t="str">
        <v>Start</v>
      </c>
      <c r="AN2" t="str">
        <v>End</v>
      </c>
      <c r="AO2" t="str">
        <v>Start</v>
      </c>
      <c r="AP2" t="str">
        <v>End</v>
      </c>
      <c r="AQ2" t="str">
        <v>Start</v>
      </c>
      <c r="AR2" t="str">
        <v>End</v>
      </c>
      <c r="AS2" t="str">
        <v>JAN</v>
      </c>
      <c r="AT2" t="str">
        <v>FEB</v>
      </c>
      <c r="AU2" t="str">
        <v>MAR</v>
      </c>
      <c r="AV2" t="str">
        <v>APR</v>
      </c>
      <c r="AW2" t="str">
        <v>MEI</v>
      </c>
      <c r="AX2" t="str">
        <v>JUN</v>
      </c>
      <c r="AY2" t="str">
        <v>JUL</v>
      </c>
      <c r="AZ2" t="str">
        <v>AUG</v>
      </c>
      <c r="BA2" t="str">
        <v>SEP</v>
      </c>
      <c r="BB2" t="str">
        <v>OCT</v>
      </c>
      <c r="BC2" t="str">
        <v>NOV</v>
      </c>
      <c r="BD2" t="str">
        <v>DEC</v>
      </c>
      <c r="BE2" t="str">
        <v>JAN</v>
      </c>
      <c r="BF2" t="str">
        <v>FEB</v>
      </c>
      <c r="BG2" t="str">
        <v>MAR</v>
      </c>
      <c r="BH2" t="str">
        <v>APR</v>
      </c>
      <c r="BI2" t="str">
        <v>MEI</v>
      </c>
      <c r="BJ2" t="str">
        <v>JUN</v>
      </c>
      <c r="BK2" t="str">
        <v>JUL</v>
      </c>
      <c r="BL2" t="str">
        <v>AUG</v>
      </c>
      <c r="BM2" t="str">
        <v>SEP</v>
      </c>
      <c r="BN2" t="str">
        <v>OCT</v>
      </c>
      <c r="BO2" t="str">
        <v>NOV</v>
      </c>
      <c r="BP2" t="str">
        <v>DEC</v>
      </c>
      <c r="BQ2" t="str">
        <v>JAN</v>
      </c>
      <c r="BR2" t="str">
        <v>FEB</v>
      </c>
      <c r="BS2" t="str">
        <v>MAR</v>
      </c>
      <c r="BT2" t="str">
        <v>APR</v>
      </c>
      <c r="BU2" t="str">
        <v>MEI</v>
      </c>
      <c r="BV2" t="str">
        <v>JUN</v>
      </c>
      <c r="BW2" t="str">
        <v>JUL</v>
      </c>
      <c r="BX2" t="str">
        <v>AUG</v>
      </c>
      <c r="BY2" t="str">
        <v>SEP</v>
      </c>
      <c r="BZ2" t="str">
        <v>OCT</v>
      </c>
      <c r="CA2" t="str">
        <v>NOV</v>
      </c>
      <c r="CB2" t="str">
        <v>DEC</v>
      </c>
      <c r="CC2" t="str">
        <v>JAN</v>
      </c>
      <c r="CD2" t="str">
        <v>FEB</v>
      </c>
      <c r="CE2" t="str">
        <v>MAR</v>
      </c>
      <c r="CF2" t="str">
        <v>APR</v>
      </c>
      <c r="CG2" t="str">
        <v>MEI</v>
      </c>
      <c r="CH2" t="str">
        <v>JUN</v>
      </c>
      <c r="CI2" t="str">
        <v>JUL</v>
      </c>
      <c r="CJ2" t="str">
        <v>AUG</v>
      </c>
      <c r="CK2" t="str">
        <v>SEP</v>
      </c>
      <c r="CL2" t="str">
        <v>OCT</v>
      </c>
      <c r="CM2" t="str">
        <v>NOV</v>
      </c>
      <c r="CN2" t="str">
        <v>DEC</v>
      </c>
      <c r="CO2" t="str">
        <v>JAN</v>
      </c>
      <c r="CP2" t="str">
        <v>FEB</v>
      </c>
      <c r="CQ2" t="str">
        <v>MAR</v>
      </c>
      <c r="CR2" t="str">
        <v>APR</v>
      </c>
      <c r="CS2" t="str">
        <v>MEI</v>
      </c>
      <c r="CT2" t="str">
        <v>JUN</v>
      </c>
      <c r="CU2" t="str">
        <v>JUL</v>
      </c>
      <c r="CV2" t="str">
        <v>AUG</v>
      </c>
      <c r="CW2" t="str">
        <v>SEP</v>
      </c>
      <c r="CX2" t="str">
        <v>OCT</v>
      </c>
      <c r="CY2" t="str">
        <v>NOV</v>
      </c>
      <c r="CZ2" t="str">
        <v>DEC</v>
      </c>
      <c r="DA2" t="str">
        <v>JAN</v>
      </c>
      <c r="DB2" t="str">
        <v>FEB</v>
      </c>
      <c r="DC2" t="str">
        <v>MAR</v>
      </c>
      <c r="DD2" t="str">
        <v>APR</v>
      </c>
      <c r="DE2" t="str">
        <v>MEI</v>
      </c>
      <c r="DF2" t="str">
        <v>JUN</v>
      </c>
      <c r="DG2" t="str">
        <v>JUL</v>
      </c>
      <c r="DH2" t="str">
        <v>AUG</v>
      </c>
      <c r="DI2" t="str">
        <v>SEP</v>
      </c>
      <c r="DJ2" t="str">
        <v>OCT</v>
      </c>
      <c r="DK2" t="str">
        <v>NOV</v>
      </c>
      <c r="DL2" t="str">
        <v>DEC</v>
      </c>
      <c r="DM2" t="str">
        <v>JAN</v>
      </c>
      <c r="DN2" t="str">
        <v>FEB</v>
      </c>
      <c r="DO2" t="str">
        <v>MAR</v>
      </c>
      <c r="DP2" t="str">
        <v>APR</v>
      </c>
      <c r="DQ2" t="str">
        <v>MEI</v>
      </c>
      <c r="DR2" t="str">
        <v>JUN</v>
      </c>
      <c r="DS2" t="str">
        <v>JUL</v>
      </c>
      <c r="DT2" t="str">
        <v>AUG</v>
      </c>
      <c r="DU2" t="str">
        <v>SEP</v>
      </c>
      <c r="DV2" t="str">
        <v>OCT</v>
      </c>
      <c r="DW2" t="str">
        <v>NOV</v>
      </c>
      <c r="DX2" t="str">
        <v>DEC</v>
      </c>
      <c r="DY2" t="str">
        <v>RBT</v>
      </c>
      <c r="DZ2" t="str">
        <v>RPP</v>
      </c>
      <c r="EA2" t="str">
        <v>KAK/WO</v>
      </c>
      <c r="EB2" t="str">
        <v>PENGADAAN</v>
      </c>
      <c r="EC2" t="str">
        <v>DESAIN</v>
      </c>
      <c r="ED2" t="str">
        <v>PENGEMBANGAN</v>
      </c>
      <c r="EE2" t="str">
        <v>SIT</v>
      </c>
      <c r="EF2" t="str">
        <v>UAT</v>
      </c>
      <c r="EG2" t="str">
        <v>IMP</v>
      </c>
      <c r="EH2">
        <v>1</v>
      </c>
      <c r="EI2" t="str">
        <v>Column139</v>
      </c>
      <c r="EJ2" t="str">
        <v>Column140</v>
      </c>
      <c r="EL2" t="str">
        <v>Column141</v>
      </c>
      <c r="EM2" t="str">
        <v>Column142</v>
      </c>
      <c r="EN2" t="str">
        <v>Column143</v>
      </c>
      <c r="EO2" t="str">
        <v>Jan</v>
      </c>
      <c r="EP2" t="str">
        <v>Feb</v>
      </c>
      <c r="EQ2" t="str">
        <v>Mar</v>
      </c>
      <c r="ER2" t="str">
        <v>Apr</v>
      </c>
      <c r="ES2" t="str">
        <v>Mei</v>
      </c>
      <c r="ET2" t="str">
        <v>Jun</v>
      </c>
      <c r="EU2" t="str">
        <v>Jul</v>
      </c>
      <c r="EV2" t="str">
        <v>Ags</v>
      </c>
      <c r="EW2" t="str">
        <v>Sep</v>
      </c>
      <c r="EX2" t="str">
        <v>Okt</v>
      </c>
      <c r="EY2" t="str">
        <v>Nov</v>
      </c>
      <c r="EZ2" t="str">
        <v>Des</v>
      </c>
      <c r="FA2" t="str">
        <v>Jan</v>
      </c>
      <c r="FB2" t="str">
        <v>Feb</v>
      </c>
      <c r="FC2" t="str">
        <v>Mar</v>
      </c>
      <c r="FD2" t="str">
        <v>Apr</v>
      </c>
      <c r="FE2" t="str">
        <v>Mei</v>
      </c>
      <c r="FF2" t="str">
        <v>Jun</v>
      </c>
      <c r="FG2" t="str">
        <v>Jul</v>
      </c>
      <c r="FH2" t="str">
        <v>Ags</v>
      </c>
      <c r="FI2" t="str">
        <v>Sep</v>
      </c>
      <c r="FJ2" t="str">
        <v>Okt</v>
      </c>
      <c r="FK2" t="str">
        <v>Nov</v>
      </c>
      <c r="FL2" t="str">
        <v>Des</v>
      </c>
      <c r="FM2" t="str">
        <v>Column193</v>
      </c>
      <c r="FN2" t="str">
        <v>Column194</v>
      </c>
      <c r="FO2" t="str">
        <v>Column194</v>
      </c>
      <c r="FP2" t="str">
        <v>Column195</v>
      </c>
      <c r="FR2" t="str">
        <v>Column196</v>
      </c>
      <c r="FS2" t="str">
        <v>Column197</v>
      </c>
      <c r="FT2" t="str">
        <v>Column198</v>
      </c>
      <c r="FU2" t="str">
        <v>Column198</v>
      </c>
      <c r="GS2" t="str">
        <v>System ID</v>
      </c>
    </row>
    <row r="3" xml:space="preserve">
      <c r="B3" t="str">
        <v>PT03</v>
      </c>
      <c r="C3" t="str">
        <v>IDPS</v>
      </c>
      <c r="E3" t="str">
        <v>P-1</v>
      </c>
      <c r="F3">
        <v>3</v>
      </c>
      <c r="G3" t="str">
        <v>BI-FAST</v>
      </c>
      <c r="H3" t="str">
        <v>New BI-FAST</v>
      </c>
      <c r="I3" t="str">
        <v>Enhancement Aplikasi Legacy New BI-FAST</v>
      </c>
      <c r="J3">
        <v>2025</v>
      </c>
      <c r="K3">
        <v>2028</v>
      </c>
      <c r="L3" t="str">
        <v>S</v>
      </c>
      <c r="M3" t="str">
        <v>K3</v>
      </c>
      <c r="N3" t="str">
        <v>Pemimpin Satker</v>
      </c>
      <c r="O3" t="str">
        <v>DKeu, DKSP, DPSP, DLDS</v>
      </c>
      <c r="P3" t="str">
        <v>WG-1</v>
      </c>
      <c r="Q3" t="str">
        <v>SP, MI</v>
      </c>
      <c r="R3" t="str">
        <v>ERPHRIS, SOA</v>
      </c>
      <c r="S3" t="str">
        <f>BQ3</f>
        <v>Proses RBT-RBB</v>
      </c>
      <c r="T3" t="str">
        <f>IF(V3=0%,"Not Started",IF(V3&lt;100%,"On Progress",IF(V3=100%,"DONE")))</f>
        <v>On Progress</v>
      </c>
      <c r="U3" t="str">
        <f>FN3</f>
        <v>Aldo Fernanda</v>
      </c>
      <c r="V3">
        <f>CC3</f>
        <v>0.015</v>
      </c>
      <c r="W3" t="str">
        <v>TW II 2026</v>
      </c>
      <c r="X3">
        <f>AR3</f>
        <v>47026</v>
      </c>
      <c r="Z3" t="str">
        <v>New</v>
      </c>
      <c r="AA3">
        <v>45962</v>
      </c>
      <c r="AB3">
        <v>46142</v>
      </c>
      <c r="AC3">
        <v>46143</v>
      </c>
      <c r="AD3">
        <v>46203</v>
      </c>
      <c r="AE3">
        <v>46174</v>
      </c>
      <c r="AF3">
        <v>46203</v>
      </c>
      <c r="AG3">
        <v>46204</v>
      </c>
      <c r="AH3">
        <v>46387</v>
      </c>
      <c r="AI3">
        <v>46388</v>
      </c>
      <c r="AJ3">
        <v>46446</v>
      </c>
      <c r="AK3">
        <v>46447</v>
      </c>
      <c r="AL3">
        <v>46811</v>
      </c>
      <c r="AM3">
        <v>46813</v>
      </c>
      <c r="AN3">
        <v>46904</v>
      </c>
      <c r="AO3">
        <v>46905</v>
      </c>
      <c r="AP3">
        <v>46996</v>
      </c>
      <c r="AQ3">
        <v>46997</v>
      </c>
      <c r="AR3">
        <v>47026</v>
      </c>
      <c r="AS3" t="str">
        <f>IF(BE3=0%,"Not Started",IF(BE3&lt;5%,"Proses RBT-RBB",IF(BE3=5%,"Selesai RBT-RBB",IF(BE3&lt;10%,"Proses RBT-RBL",IF(BE3=10%,"Selesai RBT-RBL",IF(BE3&lt;15%,"Proses RBT-RBTD",IF(BE3=15%,"Selesai RBT-RBTD",IF(BE3&lt;20%,"Proses RPP",IF(BE3=20%,"Selesai RPP",IF(BE3&lt;25%,"Proses KAK",IF(BE3=25%,"Selesai KAK",IF(BE3&lt;30%,"Proses Pengadaan",IF(BE3=30%,"Selesai Pengadaan",IF(BE3&lt;45%,"Proses Desain",IF(BE3=45%,"Selesai Desain",IF(BE3&lt;80%,"Proses Pengembangan",IF(BE3=80%,"Selesai Pengembangan",IF(BE3&lt;87.5%,"Proses SIT",IF(BE3=87.5%,"Selesai SIT",IF(BE3&lt;95%,"Proses UAT",IF(BE3=95%,"Selesai UAT",IF(BE3&lt;100%,"Proses Implementasi","Selesai Implementasi"))))))))))))))))))))))</f>
        <v>Proses RBT-RBL</v>
      </c>
      <c r="AT3" t="str">
        <f>IF(BF3=0%,"Not Started",IF(BF3&lt;5%,"Proses RBT-RBB",IF(BF3=5%,"Selesai RBT-RBB",IF(BF3&lt;10%,"Proses RBT-RBL",IF(BF3=10%,"Selesai RBT-RBL",IF(BF3&lt;15%,"Proses RBT-RBTD",IF(BF3=15%,"Selesai RBT-RBTD",IF(BF3&lt;20%,"Proses RPP",IF(BF3=20%,"Selesai RPP",IF(BF3&lt;25%,"Proses KAK",IF(BF3=25%,"Selesai KAK",IF(BF3&lt;30%,"Proses Pengadaan",IF(BF3=30%,"Selesai Pengadaan",IF(BF3&lt;45%,"Proses Desain",IF(BF3=45%,"Selesai Desain",IF(BF3&lt;80%,"Proses Pengembangan",IF(BF3=80%,"Selesai Pengembangan",IF(BF3&lt;87.5%,"Proses SIT",IF(BF3=87.5%,"Selesai SIT",IF(BF3&lt;95%,"Proses UAT",IF(BF3=95%,"Selesai UAT",IF(BF3&lt;100%,"Proses Implementasi","Selesai Implementasi"))))))))))))))))))))))</f>
        <v>Proses RBT-RBL</v>
      </c>
      <c r="AU3" t="str">
        <f>IF(BG3=0%,"Not Started",IF(BG3&lt;5%,"Proses RBT-RBB",IF(BG3=5%,"Selesai RBT-RBB",IF(BG3&lt;10%,"Proses RBT-RBL",IF(BG3=10%,"Selesai RBT-RBL",IF(BG3&lt;15%,"Proses RBT-RBTD",IF(BG3=15%,"Selesai RBT-RBTD",IF(BG3&lt;20%,"Proses RPP",IF(BG3=20%,"Selesai RPP",IF(BG3&lt;25%,"Proses KAK",IF(BG3=25%,"Selesai KAK",IF(BG3&lt;30%,"Proses Pengadaan",IF(BG3=30%,"Selesai Pengadaan",IF(BG3&lt;45%,"Proses Desain",IF(BG3=45%,"Selesai Desain",IF(BG3&lt;80%,"Proses Pengembangan",IF(BG3=80%,"Selesai Pengembangan",IF(BG3&lt;87.5%,"Proses SIT",IF(BG3=87.5%,"Selesai SIT",IF(BG3&lt;95%,"Proses UAT",IF(BG3=95%,"Selesai UAT",IF(BG3&lt;100%,"Proses Implementasi","Selesai Implementasi"))))))))))))))))))))))</f>
        <v>Proses RBT-RBTD</v>
      </c>
      <c r="AV3" t="str">
        <f>IF(BH3=0%,"Not Started",IF(BH3&lt;5%,"Proses RBT-RBB",IF(BH3=5%,"Selesai RBT-RBB",IF(BH3&lt;10%,"Proses RBT-RBL",IF(BH3=10%,"Selesai RBT-RBL",IF(BH3&lt;15%,"Proses RBT-RBTD",IF(BH3=15%,"Selesai RBT-RBTD",IF(BH3&lt;20%,"Proses RPP",IF(BH3=20%,"Selesai RPP",IF(BH3&lt;25%,"Proses KAK",IF(BH3=25%,"Selesai KAK",IF(BH3&lt;30%,"Proses Pengadaan",IF(BH3=30%,"Selesai Pengadaan",IF(BH3&lt;45%,"Proses Desain",IF(BH3=45%,"Selesai Desain",IF(BH3&lt;80%,"Proses Pengembangan",IF(BH3=80%,"Selesai Pengembangan",IF(BH3&lt;87.5%,"Proses SIT",IF(BH3=87.5%,"Selesai SIT",IF(BH3&lt;95%,"Proses UAT",IF(BH3=95%,"Selesai UAT",IF(BH3&lt;100%,"Proses Implementasi","Selesai Implementasi"))))))))))))))))))))))</f>
        <v>Selesai RBT-RBTD</v>
      </c>
      <c r="AW3" t="str">
        <f>IF(BI3=0%,"Not Started",IF(BI3&lt;5%,"Proses RBT-RBB",IF(BI3=5%,"Selesai RBT-RBB",IF(BI3&lt;10%,"Proses RBT-RBL",IF(BI3=10%,"Selesai RBT-RBL",IF(BI3&lt;15%,"Proses RBT-RBTD",IF(BI3=15%,"Selesai RBT-RBTD",IF(BI3&lt;20%,"Proses RPP",IF(BI3=20%,"Selesai RPP",IF(BI3&lt;25%,"Proses KAK",IF(BI3=25%,"Selesai KAK",IF(BI3&lt;30%,"Proses Pengadaan",IF(BI3=30%,"Selesai Pengadaan",IF(BI3&lt;45%,"Proses Desain",IF(BI3=45%,"Selesai Desain",IF(BI3&lt;80%,"Proses Pengembangan",IF(BI3=80%,"Selesai Pengembangan",IF(BI3&lt;87.5%,"Proses SIT",IF(BI3=87.5%,"Selesai SIT",IF(BI3&lt;95%,"Proses UAT",IF(BI3=95%,"Selesai UAT",IF(BI3&lt;100%,"Proses Implementasi","Selesai Implementasi"))))))))))))))))))))))</f>
        <v>Proses RPP</v>
      </c>
      <c r="AX3" t="str">
        <f>IF(BJ3=0%,"Not Started",IF(BJ3&lt;5%,"Proses RBT-RBB",IF(BJ3=5%,"Selesai RBT-RBB",IF(BJ3&lt;10%,"Proses RBT-RBL",IF(BJ3=10%,"Selesai RBT-RBL",IF(BJ3&lt;15%,"Proses RBT-RBTD",IF(BJ3=15%,"Selesai RBT-RBTD",IF(BJ3&lt;20%,"Proses RPP",IF(BJ3=20%,"Selesai RPP",IF(BJ3&lt;25%,"Proses KAK",IF(BJ3=25%,"Selesai KAK",IF(BJ3&lt;30%,"Proses Pengadaan",IF(BJ3=30%,"Selesai Pengadaan",IF(BJ3&lt;45%,"Proses Desain",IF(BJ3=45%,"Selesai Desain",IF(BJ3&lt;80%,"Proses Pengembangan",IF(BJ3=80%,"Selesai Pengembangan",IF(BJ3&lt;87.5%,"Proses SIT",IF(BJ3=87.5%,"Selesai SIT",IF(BJ3&lt;95%,"Proses UAT",IF(BJ3=95%,"Selesai UAT",IF(BJ3&lt;100%,"Proses Implementasi","Selesai Implementasi"))))))))))))))))))))))</f>
        <v>Selesai RPP</v>
      </c>
      <c r="AY3" t="str">
        <f>IF(BK3=0%,"Not Started",IF(BK3&lt;5%,"Proses RBT-RBB",IF(BK3=5%,"Selesai RBT-RBB",IF(BK3&lt;10%,"Proses RBT-RBL",IF(BK3=10%,"Selesai RBT-RBL",IF(BK3&lt;15%,"Proses RBT-RBTD",IF(BK3=15%,"Selesai RBT-RBTD",IF(BK3&lt;20%,"Proses RPP",IF(BK3=20%,"Selesai RPP",IF(BK3&lt;25%,"Proses KAK",IF(BK3=25%,"Selesai KAK",IF(BK3&lt;30%,"Proses Pengadaan",IF(BK3=30%,"Selesai Pengadaan",IF(BK3&lt;45%,"Proses Desain",IF(BK3=45%,"Selesai Desain",IF(BK3&lt;80%,"Proses Pengembangan",IF(BK3=80%,"Selesai Pengembangan",IF(BK3&lt;87.5%,"Proses SIT",IF(BK3=87.5%,"Selesai SIT",IF(BK3&lt;95%,"Proses UAT",IF(BK3=95%,"Selesai UAT",IF(BK3&lt;100%,"Proses Implementasi","Selesai Implementasi"))))))))))))))))))))))</f>
        <v>Selesai KAK</v>
      </c>
      <c r="AZ3" t="str">
        <f>IF(BL3=0%,"Not Started",IF(BL3&lt;5%,"Proses RBT-RBB",IF(BL3=5%,"Selesai RBT-RBB",IF(BL3&lt;10%,"Proses RBT-RBL",IF(BL3=10%,"Selesai RBT-RBL",IF(BL3&lt;15%,"Proses RBT-RBTD",IF(BL3=15%,"Selesai RBT-RBTD",IF(BL3&lt;20%,"Proses RPP",IF(BL3=20%,"Selesai RPP",IF(BL3&lt;25%,"Proses KAK",IF(BL3=25%,"Selesai KAK",IF(BL3&lt;30%,"Proses Pengadaan",IF(BL3=30%,"Selesai Pengadaan",IF(BL3&lt;45%,"Proses Desain",IF(BL3=45%,"Selesai Desain",IF(BL3&lt;80%,"Proses Pengembangan",IF(BL3=80%,"Selesai Pengembangan",IF(BL3&lt;87.5%,"Proses SIT",IF(BL3=87.5%,"Selesai SIT",IF(BL3&lt;95%,"Proses UAT",IF(BL3=95%,"Selesai UAT",IF(BL3&lt;100%,"Proses Implementasi","Selesai Implementasi"))))))))))))))))))))))</f>
        <v>Proses Pengadaan</v>
      </c>
      <c r="BA3" t="str">
        <f>IF(BM3=0%,"Not Started",IF(BM3&lt;5%,"Proses RBT-RBB",IF(BM3=5%,"Selesai RBT-RBB",IF(BM3&lt;10%,"Proses RBT-RBL",IF(BM3=10%,"Selesai RBT-RBL",IF(BM3&lt;15%,"Proses RBT-RBTD",IF(BM3=15%,"Selesai RBT-RBTD",IF(BM3&lt;20%,"Proses RPP",IF(BM3=20%,"Selesai RPP",IF(BM3&lt;25%,"Proses KAK",IF(BM3=25%,"Selesai KAK",IF(BM3&lt;30%,"Proses Pengadaan",IF(BM3=30%,"Selesai Pengadaan",IF(BM3&lt;45%,"Proses Desain",IF(BM3=45%,"Selesai Desain",IF(BM3&lt;80%,"Proses Pengembangan",IF(BM3=80%,"Selesai Pengembangan",IF(BM3&lt;87.5%,"Proses SIT",IF(BM3=87.5%,"Selesai SIT",IF(BM3&lt;95%,"Proses UAT",IF(BM3=95%,"Selesai UAT",IF(BM3&lt;100%,"Proses Implementasi","Selesai Implementasi"))))))))))))))))))))))</f>
        <v>Proses Pengadaan</v>
      </c>
      <c r="BB3" t="str">
        <f>IF(BN3=0%,"Not Started",IF(BN3&lt;5%,"Proses RBT-RBB",IF(BN3=5%,"Selesai RBT-RBB",IF(BN3&lt;10%,"Proses RBT-RBL",IF(BN3=10%,"Selesai RBT-RBL",IF(BN3&lt;15%,"Proses RBT-RBTD",IF(BN3=15%,"Selesai RBT-RBTD",IF(BN3&lt;20%,"Proses RPP",IF(BN3=20%,"Selesai RPP",IF(BN3&lt;25%,"Proses KAK",IF(BN3=25%,"Selesai KAK",IF(BN3&lt;30%,"Proses Pengadaan",IF(BN3=30%,"Selesai Pengadaan",IF(BN3&lt;45%,"Proses Desain",IF(BN3=45%,"Selesai Desain",IF(BN3&lt;80%,"Proses Pengembangan",IF(BN3=80%,"Selesai Pengembangan",IF(BN3&lt;87.5%,"Proses SIT",IF(BN3=87.5%,"Selesai SIT",IF(BN3&lt;95%,"Proses UAT",IF(BN3=95%,"Selesai UAT",IF(BN3&lt;100%,"Proses Implementasi","Selesai Implementasi"))))))))))))))))))))))</f>
        <v>Proses Pengadaan</v>
      </c>
      <c r="BC3" t="str">
        <f>IF(BO3=0%,"Not Started",IF(BO3&lt;5%,"Proses RBT-RBB",IF(BO3=5%,"Selesai RBT-RBB",IF(BO3&lt;10%,"Proses RBT-RBL",IF(BO3=10%,"Selesai RBT-RBL",IF(BO3&lt;15%,"Proses RBT-RBTD",IF(BO3=15%,"Selesai RBT-RBTD",IF(BO3&lt;20%,"Proses RPP",IF(BO3=20%,"Selesai RPP",IF(BO3&lt;25%,"Proses KAK",IF(BO3=25%,"Selesai KAK",IF(BO3&lt;30%,"Proses Pengadaan",IF(BO3=30%,"Selesai Pengadaan",IF(BO3&lt;45%,"Proses Desain",IF(BO3=45%,"Selesai Desain",IF(BO3&lt;80%,"Proses Pengembangan",IF(BO3=80%,"Selesai Pengembangan",IF(BO3&lt;87.5%,"Proses SIT",IF(BO3=87.5%,"Selesai SIT",IF(BO3&lt;95%,"Proses UAT",IF(BO3=95%,"Selesai UAT",IF(BO3&lt;100%,"Proses Implementasi","Selesai Implementasi"))))))))))))))))))))))</f>
        <v>Proses Pengadaan</v>
      </c>
      <c r="BD3" t="str">
        <f>IF(BP3=0%,"Not Started",IF(BP3&lt;5%,"Proses RBT-RBB",IF(BP3=5%,"Selesai RBT-RBB",IF(BP3&lt;10%,"Proses RBT-RBL",IF(BP3=10%,"Selesai RBT-RBL",IF(BP3&lt;15%,"Proses RBT-RBTD",IF(BP3=15%,"Selesai RBT-RBTD",IF(BP3&lt;20%,"Proses RPP",IF(BP3=20%,"Selesai RPP",IF(BP3&lt;25%,"Proses KAK",IF(BP3=25%,"Selesai KAK",IF(BP3&lt;30%,"Proses Pengadaan",IF(BP3=30%,"Selesai Pengadaan",IF(BP3&lt;45%,"Proses Desain",IF(BP3=45%,"Selesai Desain",IF(BP3&lt;80%,"Proses Pengembangan",IF(BP3=80%,"Selesai Pengembangan",IF(BP3&lt;87.5%,"Proses SIT",IF(BP3=87.5%,"Selesai SIT",IF(BP3&lt;95%,"Proses UAT",IF(BP3=95%,"Selesai UAT",IF(BP3&lt;100%,"Proses Implementasi","Selesai Implementasi"))))))))))))))))))))))</f>
        <v>Selesai Pengadaan</v>
      </c>
      <c r="BE3">
        <v>0.06</v>
      </c>
      <c r="BF3">
        <v>0.09</v>
      </c>
      <c r="BG3">
        <v>0.12</v>
      </c>
      <c r="BH3">
        <v>0.15</v>
      </c>
      <c r="BI3">
        <v>0.175</v>
      </c>
      <c r="BJ3">
        <v>0.2</v>
      </c>
      <c r="BK3">
        <v>0.25</v>
      </c>
      <c r="BL3">
        <v>0.26</v>
      </c>
      <c r="BM3">
        <v>0.27</v>
      </c>
      <c r="BN3">
        <v>0.28</v>
      </c>
      <c r="BO3">
        <v>0.29</v>
      </c>
      <c r="BP3">
        <v>0.3</v>
      </c>
      <c r="BQ3" t="str">
        <f>IF(CC3=0%,"Not Started",IF(CC3&lt;5%,"Proses RBT-RBB",IF(CC3=5%,"Selesai RBT-RBB",IF(CC3&lt;10%,"Proses RBT-RBL",IF(CC3=10%,"Selesai RBT-RBL",IF(CC3&lt;15%,"Proses RBT-RBTD",IF(CC3=15%,"Selesai RBT-RBTD",IF(CC3&lt;20%,"Proses RPP",IF(CC3=20%,"Selesai RPP",IF(CC3&lt;25%,"Proses KAK",IF(CC3=25%,"Selesai KAK",IF(CC3&lt;30%,"Proses Pengadaan",IF(CC3=30%,"Selesai Pengadaan",IF(CC3&lt;45%,"Proses Desain",IF(CC3=45%,"Selesai Desain",IF(CC3&lt;80%,"Proses Pengembangan",IF(CC3=80%,"Selesai Pengembangan",IF(CC3&lt;87.5%,"Proses SIT",IF(CC3=87.5%,"Selesai SIT",IF(CC3&lt;95%,"Proses UAT",IF(CC3=95%,"Selesai UAT",IF(CC3&lt;100%,"Proses Implementasi","Selesai Implementasi"))))))))))))))))))))))</f>
        <v>Proses RBT-RBB</v>
      </c>
      <c r="BR3" t="str">
        <f>IF(CD3=0%,"Not Started",IF(CD3&lt;5%,"Proses RBT-RBB",IF(CD3=5%,"Selesai RBT-RBB",IF(CD3&lt;10%,"Proses RBT-RBL",IF(CD3=10%,"Selesai RBT-RBL",IF(CD3&lt;15%,"Proses RBT-RBTD",IF(CD3=15%,"Selesai RBT-RBTD",IF(CD3&lt;20%,"Proses RPP",IF(CD3=20%,"Selesai RPP",IF(CD3&lt;25%,"Proses KAK",IF(CD3=25%,"Selesai KAK",IF(CD3&lt;30%,"Proses Pengadaan",IF(CD3=30%,"Selesai Pengadaan",IF(CD3&lt;45%,"Proses Desain",IF(CD3=45%,"Selesai Desain",IF(CD3&lt;80%,"Proses Pengembangan",IF(CD3=80%,"Selesai Pengembangan",IF(CD3&lt;87.5%,"Proses SIT",IF(CD3=87.5%,"Selesai SIT",IF(CD3&lt;95%,"Proses UAT",IF(CD3=95%,"Selesai UAT",IF(CD3&lt;100%,"Proses Implementasi","Selesai Implementasi"))))))))))))))))))))))</f>
        <v>Not Started</v>
      </c>
      <c r="BS3" t="str">
        <f>IF(CE3=0%,"Not Started",IF(CE3&lt;5%,"Proses RBT-RBB",IF(CE3=5%,"Selesai RBT-RBB",IF(CE3&lt;10%,"Proses RBT-RBL",IF(CE3=10%,"Selesai RBT-RBL",IF(CE3&lt;15%,"Proses RBT-RBTD",IF(CE3=15%,"Selesai RBT-RBTD",IF(CE3&lt;20%,"Proses RPP",IF(CE3=20%,"Selesai RPP",IF(CE3&lt;25%,"Proses KAK",IF(CE3=25%,"Selesai KAK",IF(CE3&lt;30%,"Proses Pengadaan",IF(CE3=30%,"Selesai Pengadaan",IF(CE3&lt;45%,"Proses Desain",IF(CE3=45%,"Selesai Desain",IF(CE3&lt;80%,"Proses Pengembangan",IF(CE3=80%,"Selesai Pengembangan",IF(CE3&lt;87.5%,"Proses SIT",IF(CE3=87.5%,"Selesai SIT",IF(CE3&lt;95%,"Proses UAT",IF(CE3=95%,"Selesai UAT",IF(CE3&lt;100%,"Proses Implementasi","Selesai Implementasi"))))))))))))))))))))))</f>
        <v>Not Started</v>
      </c>
      <c r="BT3" t="str">
        <f>IF(CF3=0%,"Not Started",IF(CF3&lt;5%,"Proses RBT-RBB",IF(CF3=5%,"Selesai RBT-RBB",IF(CF3&lt;10%,"Proses RBT-RBL",IF(CF3=10%,"Selesai RBT-RBL",IF(CF3&lt;15%,"Proses RBT-RBTD",IF(CF3=15%,"Selesai RBT-RBTD",IF(CF3&lt;20%,"Proses RPP",IF(CF3=20%,"Selesai RPP",IF(CF3&lt;25%,"Proses KAK",IF(CF3=25%,"Selesai KAK",IF(CF3&lt;30%,"Proses Pengadaan",IF(CF3=30%,"Selesai Pengadaan",IF(CF3&lt;45%,"Proses Desain",IF(CF3=45%,"Selesai Desain",IF(CF3&lt;80%,"Proses Pengembangan",IF(CF3=80%,"Selesai Pengembangan",IF(CF3&lt;87.5%,"Proses SIT",IF(CF3=87.5%,"Selesai SIT",IF(CF3&lt;95%,"Proses UAT",IF(CF3=95%,"Selesai UAT",IF(CF3&lt;100%,"Proses Implementasi","Selesai Implementasi"))))))))))))))))))))))</f>
        <v>Not Started</v>
      </c>
      <c r="BU3" t="str">
        <f>IF(CG3=0%,"Not Started",IF(CG3&lt;5%,"Proses RBT-RBB",IF(CG3=5%,"Selesai RBT-RBB",IF(CG3&lt;10%,"Proses RBT-RBL",IF(CG3=10%,"Selesai RBT-RBL",IF(CG3&lt;15%,"Proses RBT-RBTD",IF(CG3=15%,"Selesai RBT-RBTD",IF(CG3&lt;20%,"Proses RPP",IF(CG3=20%,"Selesai RPP",IF(CG3&lt;25%,"Proses KAK",IF(CG3=25%,"Selesai KAK",IF(CG3&lt;30%,"Proses Pengadaan",IF(CG3=30%,"Selesai Pengadaan",IF(CG3&lt;45%,"Proses Desain",IF(CG3=45%,"Selesai Desain",IF(CG3&lt;80%,"Proses Pengembangan",IF(CG3=80%,"Selesai Pengembangan",IF(CG3&lt;87.5%,"Proses SIT",IF(CG3=87.5%,"Selesai SIT",IF(CG3&lt;95%,"Proses UAT",IF(CG3=95%,"Selesai UAT",IF(CG3&lt;100%,"Proses Implementasi","Selesai Implementasi"))))))))))))))))))))))</f>
        <v>Not Started</v>
      </c>
      <c r="BV3" t="str">
        <f>IF(CH3=0%,"Not Started",IF(CH3&lt;5%,"Proses RBT-RBB",IF(CH3=5%,"Selesai RBT-RBB",IF(CH3&lt;10%,"Proses RBT-RBL",IF(CH3=10%,"Selesai RBT-RBL",IF(CH3&lt;15%,"Proses RBT-RBTD",IF(CH3=15%,"Selesai RBT-RBTD",IF(CH3&lt;20%,"Proses RPP",IF(CH3=20%,"Selesai RPP",IF(CH3&lt;25%,"Proses KAK",IF(CH3=25%,"Selesai KAK",IF(CH3&lt;30%,"Proses Pengadaan",IF(CH3=30%,"Selesai Pengadaan",IF(CH3&lt;45%,"Proses Desain",IF(CH3=45%,"Selesai Desain",IF(CH3&lt;80%,"Proses Pengembangan",IF(CH3=80%,"Selesai Pengembangan",IF(CH3&lt;87.5%,"Proses SIT",IF(CH3=87.5%,"Selesai SIT",IF(CH3&lt;95%,"Proses UAT",IF(CH3=95%,"Selesai UAT",IF(CH3&lt;100%,"Proses Implementasi","Selesai Implementasi"))))))))))))))))))))))</f>
        <v>Not Started</v>
      </c>
      <c r="BW3" t="str">
        <f>IF(CI3=0%,"Not Started",IF(CI3&lt;5%,"Proses RBT-RBB",IF(CI3=5%,"Selesai RBT-RBB",IF(CI3&lt;10%,"Proses RBT-RBL",IF(CI3=10%,"Selesai RBT-RBL",IF(CI3&lt;15%,"Proses RBT-RBTD",IF(CI3=15%,"Selesai RBT-RBTD",IF(CI3&lt;20%,"Proses RPP",IF(CI3=20%,"Selesai RPP",IF(CI3&lt;25%,"Proses KAK",IF(CI3=25%,"Selesai KAK",IF(CI3&lt;30%,"Proses Pengadaan",IF(CI3=30%,"Selesai Pengadaan",IF(CI3&lt;45%,"Proses Desain",IF(CI3=45%,"Selesai Desain",IF(CI3&lt;80%,"Proses Pengembangan",IF(CI3=80%,"Selesai Pengembangan",IF(CI3&lt;87.5%,"Proses SIT",IF(CI3=87.5%,"Selesai SIT",IF(CI3&lt;95%,"Proses UAT",IF(CI3=95%,"Selesai UAT",IF(CI3&lt;100%,"Proses Implementasi","Selesai Implementasi"))))))))))))))))))))))</f>
        <v>Not Started</v>
      </c>
      <c r="BX3" t="str">
        <f>IF(CJ3=0%,"Not Started",IF(CJ3&lt;5%,"Proses RBT-RBB",IF(CJ3=5%,"Selesai RBT-RBB",IF(CJ3&lt;10%,"Proses RBT-RBL",IF(CJ3=10%,"Selesai RBT-RBL",IF(CJ3&lt;15%,"Proses RBT-RBTD",IF(CJ3=15%,"Selesai RBT-RBTD",IF(CJ3&lt;20%,"Proses RPP",IF(CJ3=20%,"Selesai RPP",IF(CJ3&lt;25%,"Proses KAK",IF(CJ3=25%,"Selesai KAK",IF(CJ3&lt;30%,"Proses Pengadaan",IF(CJ3=30%,"Selesai Pengadaan",IF(CJ3&lt;45%,"Proses Desain",IF(CJ3=45%,"Selesai Desain",IF(CJ3&lt;80%,"Proses Pengembangan",IF(CJ3=80%,"Selesai Pengembangan",IF(CJ3&lt;87.5%,"Proses SIT",IF(CJ3=87.5%,"Selesai SIT",IF(CJ3&lt;95%,"Proses UAT",IF(CJ3=95%,"Selesai UAT",IF(CJ3&lt;100%,"Proses Implementasi","Selesai Implementasi"))))))))))))))))))))))</f>
        <v>Not Started</v>
      </c>
      <c r="BY3" t="str">
        <f>IF(CK3=0%,"Not Started",IF(CK3&lt;5%,"Proses RBT-RBB",IF(CK3=5%,"Selesai RBT-RBB",IF(CK3&lt;10%,"Proses RBT-RBL",IF(CK3=10%,"Selesai RBT-RBL",IF(CK3&lt;15%,"Proses RBT-RBTD",IF(CK3=15%,"Selesai RBT-RBTD",IF(CK3&lt;20%,"Proses RPP",IF(CK3=20%,"Selesai RPP",IF(CK3&lt;25%,"Proses KAK",IF(CK3=25%,"Selesai KAK",IF(CK3&lt;30%,"Proses Pengadaan",IF(CK3=30%,"Selesai Pengadaan",IF(CK3&lt;45%,"Proses Desain",IF(CK3=45%,"Selesai Desain",IF(CK3&lt;80%,"Proses Pengembangan",IF(CK3=80%,"Selesai Pengembangan",IF(CK3&lt;87.5%,"Proses SIT",IF(CK3=87.5%,"Selesai SIT",IF(CK3&lt;95%,"Proses UAT",IF(CK3=95%,"Selesai UAT",IF(CK3&lt;100%,"Proses Implementasi","Selesai Implementasi"))))))))))))))))))))))</f>
        <v>Not Started</v>
      </c>
      <c r="BZ3" t="str">
        <f>IF(CL3=0%,"Not Started",IF(CL3&lt;5%,"Proses RBT-RBB",IF(CL3=5%,"Selesai RBT-RBB",IF(CL3&lt;10%,"Proses RBT-RBL",IF(CL3=10%,"Selesai RBT-RBL",IF(CL3&lt;15%,"Proses RBT-RBTD",IF(CL3=15%,"Selesai RBT-RBTD",IF(CL3&lt;20%,"Proses RPP",IF(CL3=20%,"Selesai RPP",IF(CL3&lt;25%,"Proses KAK",IF(CL3=25%,"Selesai KAK",IF(CL3&lt;30%,"Proses Pengadaan",IF(CL3=30%,"Selesai Pengadaan",IF(CL3&lt;45%,"Proses Desain",IF(CL3=45%,"Selesai Desain",IF(CL3&lt;80%,"Proses Pengembangan",IF(CL3=80%,"Selesai Pengembangan",IF(CL3&lt;87.5%,"Proses SIT",IF(CL3=87.5%,"Selesai SIT",IF(CL3&lt;95%,"Proses UAT",IF(CL3=95%,"Selesai UAT",IF(CL3&lt;100%,"Proses Implementasi","Selesai Implementasi"))))))))))))))))))))))</f>
        <v>Not Started</v>
      </c>
      <c r="CA3" t="str">
        <f>IF(CM3=0%,"Not Started",IF(CM3&lt;5%,"Proses RBT-RBB",IF(CM3=5%,"Selesai RBT-RBB",IF(CM3&lt;10%,"Proses RBT-RBL",IF(CM3=10%,"Selesai RBT-RBL",IF(CM3&lt;15%,"Proses RBT-RBTD",IF(CM3=15%,"Selesai RBT-RBTD",IF(CM3&lt;20%,"Proses RPP",IF(CM3=20%,"Selesai RPP",IF(CM3&lt;25%,"Proses KAK",IF(CM3=25%,"Selesai KAK",IF(CM3&lt;30%,"Proses Pengadaan",IF(CM3=30%,"Selesai Pengadaan",IF(CM3&lt;45%,"Proses Desain",IF(CM3=45%,"Selesai Desain",IF(CM3&lt;80%,"Proses Pengembangan",IF(CM3=80%,"Selesai Pengembangan",IF(CM3&lt;87.5%,"Proses SIT",IF(CM3=87.5%,"Selesai SIT",IF(CM3&lt;95%,"Proses UAT",IF(CM3=95%,"Selesai UAT",IF(CM3&lt;100%,"Proses Implementasi","Selesai Implementasi"))))))))))))))))))))))</f>
        <v>Not Started</v>
      </c>
      <c r="CB3" t="str">
        <f>IF(CN3=0%,"Not Started",IF(CN3&lt;5%,"Proses RBT-RBB",IF(CN3=5%,"Selesai RBT-RBB",IF(CN3&lt;10%,"Proses RBT-RBL",IF(CN3=10%,"Selesai RBT-RBL",IF(CN3&lt;15%,"Proses RBT-RBTD",IF(CN3=15%,"Selesai RBT-RBTD",IF(CN3&lt;20%,"Proses RPP",IF(CN3=20%,"Selesai RPP",IF(CN3&lt;25%,"Proses KAK",IF(CN3=25%,"Selesai KAK",IF(CN3&lt;30%,"Proses Pengadaan",IF(CN3=30%,"Selesai Pengadaan",IF(CN3&lt;45%,"Proses Desain",IF(CN3=45%,"Selesai Desain",IF(CN3&lt;80%,"Proses Pengembangan",IF(CN3=80%,"Selesai Pengembangan",IF(CN3&lt;87.5%,"Proses SIT",IF(CN3=87.5%,"Selesai SIT",IF(CN3&lt;95%,"Proses UAT",IF(CN3=95%,"Selesai UAT",IF(CN3&lt;100%,"Proses Implementasi","Selesai Implementasi"))))))))))))))))))))))</f>
        <v>Not Started</v>
      </c>
      <c r="CC3">
        <f>(($DY3/100%)*15%)+(($DZ3/100%)*5%)+(($EA3/100%)*5%)+(($EB3/100%)*5%)+(($EC3/100%)*15%)+(($ED3/100%)*35%)+(($EE3/100%)*7.5%)+(($EF3/100%)*7.5%)+(($EG3/100%)*5%)</f>
        <v>0.015</v>
      </c>
      <c r="CO3">
        <f>IF(BE3=0%, 100%, (CC3/BE3))</f>
        <v>0.25</v>
      </c>
      <c r="CP3">
        <f>IF(BF3=0%, 100%, (CD3/BF3))</f>
        <v>0</v>
      </c>
      <c r="CQ3">
        <f>IF(BG3=0%, 100%, (CE3/BG3))</f>
        <v>0</v>
      </c>
      <c r="CR3">
        <f>IF(BH3=0%, 100%, (CF3/BH3))</f>
        <v>0</v>
      </c>
      <c r="CS3">
        <f>IF(BI3=0%, 100%, (CG3/BI3))</f>
        <v>0</v>
      </c>
      <c r="CT3">
        <f>IF(BJ3=0%, 100%, (CH3/BJ3))</f>
        <v>0</v>
      </c>
      <c r="CU3">
        <f>IF(BK3=0%, 100%, (CI3/BK3))</f>
        <v>0</v>
      </c>
      <c r="CV3">
        <f>IF(BL3=0%, 100%, (CJ3/BL3))</f>
        <v>0</v>
      </c>
      <c r="CW3">
        <f>IF(BM3=0%, 100%, (CK3/BM3))</f>
        <v>0</v>
      </c>
      <c r="CX3">
        <f>IF(BN3=0%, 100%, (CL3/BN3))</f>
        <v>0</v>
      </c>
      <c r="CY3">
        <f>IF(BO3=0%, 100%, (CM3/BO3))</f>
        <v>0</v>
      </c>
      <c r="DA3" t="str">
        <f>IF(BE3=0%,"NS",IF(CC3=100%,"DONE",IF(CO3&gt;100%,"AS",IF(CO3&lt;75%,"BS",IF(CO3&lt;89.9%,"AR","OS")))))</f>
        <v>BS</v>
      </c>
      <c r="DB3" t="str">
        <f>IF(BF3=0%,"NS",IF(CD3=100%,"DONE",IF(CP3&gt;100%,"AS",IF(CP3&lt;75%,"BS",IF(CP3&lt;89.9%,"AR","OS")))))</f>
        <v>BS</v>
      </c>
      <c r="DC3" t="str">
        <f>IF(BG3=0%,"NS",IF(CE3=100%,"DONE",IF(CQ3&gt;100%,"AS",IF(CQ3&lt;75%,"BS",IF(CQ3&lt;89.9%,"AR","OS")))))</f>
        <v>BS</v>
      </c>
      <c r="DD3" t="str">
        <f>IF(BH3=0%,"NS",IF(CF3=100%,"DONE",IF(CR3&gt;100%,"AS",IF(CR3&lt;75%,"BS",IF(CR3&lt;89.9%,"AR","OS")))))</f>
        <v>BS</v>
      </c>
      <c r="DE3" t="str">
        <f>IF(BI3=0%,"NS",IF(CG3=100%,"DONE",IF(CS3&gt;100%,"AS",IF(CS3&lt;75%,"BS",IF(CS3&lt;89.9%,"AR","OS")))))</f>
        <v>BS</v>
      </c>
      <c r="DF3" t="str">
        <f>IF(BJ3=0%,"NS",IF(CH3=100%,"DONE",IF(CT3&gt;100%,"AS",IF(CT3&lt;75%,"BS",IF(CT3&lt;89.9%,"AR","OS")))))</f>
        <v>BS</v>
      </c>
      <c r="DG3" t="str">
        <f>IF(BK3=0%,"NS",IF(CI3=100%,"DONE",IF(CU3&gt;100%,"AS",IF(CU3&lt;75%,"BS",IF(CU3&lt;89.9%,"AR","OS")))))</f>
        <v>BS</v>
      </c>
      <c r="DH3" t="str">
        <f>IF(BL3=0%,"NS",IF(CJ3=100%,"DONE",IF(CV3&gt;100%,"AS",IF(CV3&lt;75%,"BS",IF(CV3&lt;89.9%,"AR","OS")))))</f>
        <v>BS</v>
      </c>
      <c r="DI3" t="str">
        <f>IF(BM3=0%,"NS",IF(CK3=100%,"DONE",IF(CW3&gt;100%,"AS",IF(CW3&lt;75%,"BS",IF(CW3&lt;89.9%,"AR","OS")))))</f>
        <v>BS</v>
      </c>
      <c r="DJ3" t="str">
        <f>IF(BN3=0%,"NS",IF(CL3=100%,"DONE",IF(CX3&gt;100%,"AS",IF(CX3&lt;75%,"BS",IF(CX3&lt;89.9%,"AR","OS")))))</f>
        <v>BS</v>
      </c>
      <c r="DK3" t="str">
        <f>IF(BO3=0%,"NS",IF(CM3=100%,"DONE",IF(CY3&gt;100%,"AS",IF(CY3&lt;75%,"BS",IF(CY3&lt;89.9%,"AR","OS")))))</f>
        <v>BS</v>
      </c>
      <c r="DL3" t="str">
        <f>IF(BP3=0%,"NS",IF(CN3=100%,"DONE",IF(CZ3&gt;100%,"AS",IF(CZ3&lt;75%,"BS",IF(CZ3&lt;89.9%,"AR","OS")))))</f>
        <v>BS</v>
      </c>
      <c r="DM3">
        <f>CC3/$BP3</f>
        <v>0.05</v>
      </c>
      <c r="DN3">
        <f>CD3/$BP3</f>
        <v>0</v>
      </c>
      <c r="DO3">
        <f>CE3/$BP3</f>
        <v>0</v>
      </c>
      <c r="DP3">
        <f>CF3/$BP3</f>
        <v>0</v>
      </c>
      <c r="DQ3">
        <f>CG3/$BP3</f>
        <v>0</v>
      </c>
      <c r="DR3">
        <f>CH3/$BP3</f>
        <v>0</v>
      </c>
      <c r="DS3">
        <f>CI3/$BP3</f>
        <v>0</v>
      </c>
      <c r="DT3">
        <f>CJ3/$BP3</f>
        <v>0</v>
      </c>
      <c r="DU3">
        <f>CK3/$BP3</f>
        <v>0</v>
      </c>
      <c r="DV3">
        <f>CL3/$BP3</f>
        <v>0</v>
      </c>
      <c r="DW3">
        <f>CM3/$BP3</f>
        <v>0</v>
      </c>
      <c r="DX3">
        <f>CN3/$BP3</f>
        <v>0</v>
      </c>
      <c r="DY3">
        <v>0.1</v>
      </c>
      <c r="EH3" t="str" xml:space="preserve">
        <v xml:space="preserve">Tindaklanjut_x000d_
1. RKP (cancel)_x000d_
2. Cakupan surrounding sebagaimana diskusi tgl  1 Des 2025 pembahasan awal RBT dengan DPID untuk ERP, CBS dan RTGS_x000d_
3. inisis enhc bifast surrounding tetap dilakukan, dengan minor update_x000d_
4. Penyusunan RBT inisiasi dari satker bisnis DPSP, dari KMBD minggu lalu belum ada update info dari user_x000d_
5. Timeline di rivibi untuk DLDS seharusnya sudah dimulai terkait RBT di TW 4 namun saat ini belum ada pembahasan RBT karena menunggu point 1 dan 2_x000d_
_x000d_
Note DPID:_x000d_
- Dari sisi DPID diperlukan ketersediaan lisensi di DPMA._x000d_
- Perlu konfirmasi terkait crossborder  payment dengan New BI-FAST. (rbt crossborder dipisah)_x000d_
- satker user dari DKSP dan DPPT_x000d_
- PIC KMBD DPID (Pak Eka, Mas Marjon dan Mas Ijul)</v>
      </c>
      <c r="EJ3">
        <f>AR3</f>
        <v>47026</v>
      </c>
      <c r="FN3" t="str">
        <v>Aldo Fernanda</v>
      </c>
      <c r="FO3" t="str">
        <v>Among Rogo Wicaksono</v>
      </c>
      <c r="FP3" t="str" xml:space="preserve">
        <v xml:space="preserve">1. Welly Ramantika_x000d_
2. Lie Tung Kiam_x000d_
3. M. Anggasta Paramartha</v>
      </c>
      <c r="FQ3" t="str">
        <v>Dian</v>
      </c>
      <c r="FR3" t="str">
        <v>Outsource</v>
      </c>
      <c r="GS3" t="str">
        <v>fedd1286-2d2f-4d19-afc8-a783bcaa29ab</v>
      </c>
    </row>
    <row r="4" xml:space="preserve">
      <c r="B4" t="str">
        <v>PT03</v>
      </c>
      <c r="C4" t="str">
        <v>IDPS</v>
      </c>
      <c r="E4" t="str">
        <v>P-2</v>
      </c>
      <c r="F4">
        <v>3</v>
      </c>
      <c r="G4" t="str">
        <v>BI-RTGS Gen III</v>
      </c>
      <c r="H4" t="str">
        <v>BI-RTGS Gen III</v>
      </c>
      <c r="I4" t="str">
        <v>Enhancement Aplikasi Legacy BI-RTGS Gen III</v>
      </c>
      <c r="J4">
        <v>2026</v>
      </c>
      <c r="K4">
        <v>2029</v>
      </c>
      <c r="L4" t="str">
        <v>S</v>
      </c>
      <c r="M4" t="str">
        <v>K3</v>
      </c>
      <c r="N4" t="str">
        <v>Pemimpin Satker</v>
      </c>
      <c r="O4" t="str">
        <v>DKSP, DPSP, DPPT, DIDD, DPPK, DLDS</v>
      </c>
      <c r="P4" t="str">
        <v>WG-2</v>
      </c>
      <c r="Q4" t="str">
        <v>SP</v>
      </c>
      <c r="R4" t="str">
        <v>SKNBI, BI-SSSS Gen II, CBS, FOMOBO, SWIFT, SOA</v>
      </c>
      <c r="S4" t="str">
        <f>BQ4</f>
        <v>Not Started</v>
      </c>
      <c r="T4" t="str">
        <f>IF(V4=0%,"Not Started",IF(V4&lt;100%,"On Progress",IF(V4=100%,"DONE")))</f>
        <v>Not Started</v>
      </c>
      <c r="U4" t="str">
        <f>FN4</f>
        <v>Aldo Fernanda</v>
      </c>
      <c r="V4">
        <f>CC4</f>
        <v>0</v>
      </c>
      <c r="W4" t="str">
        <v>TW II 2027</v>
      </c>
      <c r="X4">
        <f>AR4</f>
        <v>47391</v>
      </c>
      <c r="Z4" t="str">
        <v>New</v>
      </c>
      <c r="AA4">
        <v>46296</v>
      </c>
      <c r="AB4">
        <v>46568</v>
      </c>
      <c r="AC4">
        <v>46569</v>
      </c>
      <c r="AD4">
        <v>46660</v>
      </c>
      <c r="AE4">
        <v>46631</v>
      </c>
      <c r="AF4">
        <v>46660</v>
      </c>
      <c r="AG4">
        <v>46661</v>
      </c>
      <c r="AH4">
        <v>46843</v>
      </c>
      <c r="AI4">
        <v>46844</v>
      </c>
      <c r="AJ4">
        <v>46873</v>
      </c>
      <c r="AK4">
        <v>46874</v>
      </c>
      <c r="AL4">
        <v>47177</v>
      </c>
      <c r="AM4">
        <v>47178</v>
      </c>
      <c r="AN4">
        <v>47269</v>
      </c>
      <c r="AO4">
        <v>47270</v>
      </c>
      <c r="AP4">
        <v>47361</v>
      </c>
      <c r="AQ4">
        <v>47362</v>
      </c>
      <c r="AR4">
        <v>47391</v>
      </c>
      <c r="AS4" t="str">
        <f>IF(BE4=0%,"Not Started",IF(BE4&lt;5%,"Proses RBT-RBB",IF(BE4=5%,"Selesai RBT-RBB",IF(BE4&lt;10%,"Proses RBT-RBL",IF(BE4=10%,"Selesai RBT-RBL",IF(BE4&lt;15%,"Proses RBT-RBTD",IF(BE4=15%,"Selesai RBT-RBTD",IF(BE4&lt;20%,"Proses RPP",IF(BE4=20%,"Selesai RPP",IF(BE4&lt;25%,"Proses KAK",IF(BE4=25%,"Selesai KAK",IF(BE4&lt;30%,"Proses Pengadaan",IF(BE4=30%,"Selesai Pengadaan",IF(BE4&lt;45%,"Proses Desain",IF(BE4=45%,"Selesai Desain",IF(BE4&lt;80%,"Proses Pengembangan",IF(BE4=80%,"Selesai Pengembangan",IF(BE4&lt;87.5%,"Proses SIT",IF(BE4=87.5%,"Selesai SIT",IF(BE4&lt;95%,"Proses UAT",IF(BE4=95%,"Selesai UAT",IF(BE4&lt;100%,"Proses Implementasi","Selesai Implementasi"))))))))))))))))))))))</f>
        <v>Not Started</v>
      </c>
      <c r="AT4" t="str">
        <f>IF(BF4=0%,"Not Started",IF(BF4&lt;5%,"Proses RBT-RBB",IF(BF4=5%,"Selesai RBT-RBB",IF(BF4&lt;10%,"Proses RBT-RBL",IF(BF4=10%,"Selesai RBT-RBL",IF(BF4&lt;15%,"Proses RBT-RBTD",IF(BF4=15%,"Selesai RBT-RBTD",IF(BF4&lt;20%,"Proses RPP",IF(BF4=20%,"Selesai RPP",IF(BF4&lt;25%,"Proses KAK",IF(BF4=25%,"Selesai KAK",IF(BF4&lt;30%,"Proses Pengadaan",IF(BF4=30%,"Selesai Pengadaan",IF(BF4&lt;45%,"Proses Desain",IF(BF4=45%,"Selesai Desain",IF(BF4&lt;80%,"Proses Pengembangan",IF(BF4=80%,"Selesai Pengembangan",IF(BF4&lt;87.5%,"Proses SIT",IF(BF4=87.5%,"Selesai SIT",IF(BF4&lt;95%,"Proses UAT",IF(BF4=95%,"Selesai UAT",IF(BF4&lt;100%,"Proses Implementasi","Selesai Implementasi"))))))))))))))))))))))</f>
        <v>Not Started</v>
      </c>
      <c r="AU4" t="str">
        <f>IF(BG4=0%,"Not Started",IF(BG4&lt;5%,"Proses RBT-RBB",IF(BG4=5%,"Selesai RBT-RBB",IF(BG4&lt;10%,"Proses RBT-RBL",IF(BG4=10%,"Selesai RBT-RBL",IF(BG4&lt;15%,"Proses RBT-RBTD",IF(BG4=15%,"Selesai RBT-RBTD",IF(BG4&lt;20%,"Proses RPP",IF(BG4=20%,"Selesai RPP",IF(BG4&lt;25%,"Proses KAK",IF(BG4=25%,"Selesai KAK",IF(BG4&lt;30%,"Proses Pengadaan",IF(BG4=30%,"Selesai Pengadaan",IF(BG4&lt;45%,"Proses Desain",IF(BG4=45%,"Selesai Desain",IF(BG4&lt;80%,"Proses Pengembangan",IF(BG4=80%,"Selesai Pengembangan",IF(BG4&lt;87.5%,"Proses SIT",IF(BG4=87.5%,"Selesai SIT",IF(BG4&lt;95%,"Proses UAT",IF(BG4=95%,"Selesai UAT",IF(BG4&lt;100%,"Proses Implementasi","Selesai Implementasi"))))))))))))))))))))))</f>
        <v>Not Started</v>
      </c>
      <c r="AV4" t="str">
        <f>IF(BH4=0%,"Not Started",IF(BH4&lt;5%,"Proses RBT-RBB",IF(BH4=5%,"Selesai RBT-RBB",IF(BH4&lt;10%,"Proses RBT-RBL",IF(BH4=10%,"Selesai RBT-RBL",IF(BH4&lt;15%,"Proses RBT-RBTD",IF(BH4=15%,"Selesai RBT-RBTD",IF(BH4&lt;20%,"Proses RPP",IF(BH4=20%,"Selesai RPP",IF(BH4&lt;25%,"Proses KAK",IF(BH4=25%,"Selesai KAK",IF(BH4&lt;30%,"Proses Pengadaan",IF(BH4=30%,"Selesai Pengadaan",IF(BH4&lt;45%,"Proses Desain",IF(BH4=45%,"Selesai Desain",IF(BH4&lt;80%,"Proses Pengembangan",IF(BH4=80%,"Selesai Pengembangan",IF(BH4&lt;87.5%,"Proses SIT",IF(BH4=87.5%,"Selesai SIT",IF(BH4&lt;95%,"Proses UAT",IF(BH4=95%,"Selesai UAT",IF(BH4&lt;100%,"Proses Implementasi","Selesai Implementasi"))))))))))))))))))))))</f>
        <v>Not Started</v>
      </c>
      <c r="AW4" t="str">
        <f>IF(BI4=0%,"Not Started",IF(BI4&lt;5%,"Proses RBT-RBB",IF(BI4=5%,"Selesai RBT-RBB",IF(BI4&lt;10%,"Proses RBT-RBL",IF(BI4=10%,"Selesai RBT-RBL",IF(BI4&lt;15%,"Proses RBT-RBTD",IF(BI4=15%,"Selesai RBT-RBTD",IF(BI4&lt;20%,"Proses RPP",IF(BI4=20%,"Selesai RPP",IF(BI4&lt;25%,"Proses KAK",IF(BI4=25%,"Selesai KAK",IF(BI4&lt;30%,"Proses Pengadaan",IF(BI4=30%,"Selesai Pengadaan",IF(BI4&lt;45%,"Proses Desain",IF(BI4=45%,"Selesai Desain",IF(BI4&lt;80%,"Proses Pengembangan",IF(BI4=80%,"Selesai Pengembangan",IF(BI4&lt;87.5%,"Proses SIT",IF(BI4=87.5%,"Selesai SIT",IF(BI4&lt;95%,"Proses UAT",IF(BI4=95%,"Selesai UAT",IF(BI4&lt;100%,"Proses Implementasi","Selesai Implementasi"))))))))))))))))))))))</f>
        <v>Not Started</v>
      </c>
      <c r="AX4" t="str">
        <f>IF(BJ4=0%,"Not Started",IF(BJ4&lt;5%,"Proses RBT-RBB",IF(BJ4=5%,"Selesai RBT-RBB",IF(BJ4&lt;10%,"Proses RBT-RBL",IF(BJ4=10%,"Selesai RBT-RBL",IF(BJ4&lt;15%,"Proses RBT-RBTD",IF(BJ4=15%,"Selesai RBT-RBTD",IF(BJ4&lt;20%,"Proses RPP",IF(BJ4=20%,"Selesai RPP",IF(BJ4&lt;25%,"Proses KAK",IF(BJ4=25%,"Selesai KAK",IF(BJ4&lt;30%,"Proses Pengadaan",IF(BJ4=30%,"Selesai Pengadaan",IF(BJ4&lt;45%,"Proses Desain",IF(BJ4=45%,"Selesai Desain",IF(BJ4&lt;80%,"Proses Pengembangan",IF(BJ4=80%,"Selesai Pengembangan",IF(BJ4&lt;87.5%,"Proses SIT",IF(BJ4=87.5%,"Selesai SIT",IF(BJ4&lt;95%,"Proses UAT",IF(BJ4=95%,"Selesai UAT",IF(BJ4&lt;100%,"Proses Implementasi","Selesai Implementasi"))))))))))))))))))))))</f>
        <v>Not Started</v>
      </c>
      <c r="AY4" t="str">
        <f>IF(BK4=0%,"Not Started",IF(BK4&lt;5%,"Proses RBT-RBB",IF(BK4=5%,"Selesai RBT-RBB",IF(BK4&lt;10%,"Proses RBT-RBL",IF(BK4=10%,"Selesai RBT-RBL",IF(BK4&lt;15%,"Proses RBT-RBTD",IF(BK4=15%,"Selesai RBT-RBTD",IF(BK4&lt;20%,"Proses RPP",IF(BK4=20%,"Selesai RPP",IF(BK4&lt;25%,"Proses KAK",IF(BK4=25%,"Selesai KAK",IF(BK4&lt;30%,"Proses Pengadaan",IF(BK4=30%,"Selesai Pengadaan",IF(BK4&lt;45%,"Proses Desain",IF(BK4=45%,"Selesai Desain",IF(BK4&lt;80%,"Proses Pengembangan",IF(BK4=80%,"Selesai Pengembangan",IF(BK4&lt;87.5%,"Proses SIT",IF(BK4=87.5%,"Selesai SIT",IF(BK4&lt;95%,"Proses UAT",IF(BK4=95%,"Selesai UAT",IF(BK4&lt;100%,"Proses Implementasi","Selesai Implementasi"))))))))))))))))))))))</f>
        <v>Not Started</v>
      </c>
      <c r="AZ4" t="str">
        <f>IF(BL4=0%,"Not Started",IF(BL4&lt;5%,"Proses RBT-RBB",IF(BL4=5%,"Selesai RBT-RBB",IF(BL4&lt;10%,"Proses RBT-RBL",IF(BL4=10%,"Selesai RBT-RBL",IF(BL4&lt;15%,"Proses RBT-RBTD",IF(BL4=15%,"Selesai RBT-RBTD",IF(BL4&lt;20%,"Proses RPP",IF(BL4=20%,"Selesai RPP",IF(BL4&lt;25%,"Proses KAK",IF(BL4=25%,"Selesai KAK",IF(BL4&lt;30%,"Proses Pengadaan",IF(BL4=30%,"Selesai Pengadaan",IF(BL4&lt;45%,"Proses Desain",IF(BL4=45%,"Selesai Desain",IF(BL4&lt;80%,"Proses Pengembangan",IF(BL4=80%,"Selesai Pengembangan",IF(BL4&lt;87.5%,"Proses SIT",IF(BL4=87.5%,"Selesai SIT",IF(BL4&lt;95%,"Proses UAT",IF(BL4=95%,"Selesai UAT",IF(BL4&lt;100%,"Proses Implementasi","Selesai Implementasi"))))))))))))))))))))))</f>
        <v>Not Started</v>
      </c>
      <c r="BA4" t="str">
        <f>IF(BM4=0%,"Not Started",IF(BM4&lt;5%,"Proses RBT-RBB",IF(BM4=5%,"Selesai RBT-RBB",IF(BM4&lt;10%,"Proses RBT-RBL",IF(BM4=10%,"Selesai RBT-RBL",IF(BM4&lt;15%,"Proses RBT-RBTD",IF(BM4=15%,"Selesai RBT-RBTD",IF(BM4&lt;20%,"Proses RPP",IF(BM4=20%,"Selesai RPP",IF(BM4&lt;25%,"Proses KAK",IF(BM4=25%,"Selesai KAK",IF(BM4&lt;30%,"Proses Pengadaan",IF(BM4=30%,"Selesai Pengadaan",IF(BM4&lt;45%,"Proses Desain",IF(BM4=45%,"Selesai Desain",IF(BM4&lt;80%,"Proses Pengembangan",IF(BM4=80%,"Selesai Pengembangan",IF(BM4&lt;87.5%,"Proses SIT",IF(BM4=87.5%,"Selesai SIT",IF(BM4&lt;95%,"Proses UAT",IF(BM4=95%,"Selesai UAT",IF(BM4&lt;100%,"Proses Implementasi","Selesai Implementasi"))))))))))))))))))))))</f>
        <v>Not Started</v>
      </c>
      <c r="BB4" t="str">
        <f>IF(BN4=0%,"Not Started",IF(BN4&lt;5%,"Proses RBT-RBB",IF(BN4=5%,"Selesai RBT-RBB",IF(BN4&lt;10%,"Proses RBT-RBL",IF(BN4=10%,"Selesai RBT-RBL",IF(BN4&lt;15%,"Proses RBT-RBTD",IF(BN4=15%,"Selesai RBT-RBTD",IF(BN4&lt;20%,"Proses RPP",IF(BN4=20%,"Selesai RPP",IF(BN4&lt;25%,"Proses KAK",IF(BN4=25%,"Selesai KAK",IF(BN4&lt;30%,"Proses Pengadaan",IF(BN4=30%,"Selesai Pengadaan",IF(BN4&lt;45%,"Proses Desain",IF(BN4=45%,"Selesai Desain",IF(BN4&lt;80%,"Proses Pengembangan",IF(BN4=80%,"Selesai Pengembangan",IF(BN4&lt;87.5%,"Proses SIT",IF(BN4=87.5%,"Selesai SIT",IF(BN4&lt;95%,"Proses UAT",IF(BN4=95%,"Selesai UAT",IF(BN4&lt;100%,"Proses Implementasi","Selesai Implementasi"))))))))))))))))))))))</f>
        <v>Proses RBT-RBB</v>
      </c>
      <c r="BC4" t="str">
        <f>IF(BO4=0%,"Not Started",IF(BO4&lt;5%,"Proses RBT-RBB",IF(BO4=5%,"Selesai RBT-RBB",IF(BO4&lt;10%,"Proses RBT-RBL",IF(BO4=10%,"Selesai RBT-RBL",IF(BO4&lt;15%,"Proses RBT-RBTD",IF(BO4=15%,"Selesai RBT-RBTD",IF(BO4&lt;20%,"Proses RPP",IF(BO4=20%,"Selesai RPP",IF(BO4&lt;25%,"Proses KAK",IF(BO4=25%,"Selesai KAK",IF(BO4&lt;30%,"Proses Pengadaan",IF(BO4=30%,"Selesai Pengadaan",IF(BO4&lt;45%,"Proses Desain",IF(BO4=45%,"Selesai Desain",IF(BO4&lt;80%,"Proses Pengembangan",IF(BO4=80%,"Selesai Pengembangan",IF(BO4&lt;87.5%,"Proses SIT",IF(BO4=87.5%,"Selesai SIT",IF(BO4&lt;95%,"Proses UAT",IF(BO4=95%,"Selesai UAT",IF(BO4&lt;100%,"Proses Implementasi","Selesai Implementasi"))))))))))))))))))))))</f>
        <v>Proses RBT-RBB</v>
      </c>
      <c r="BD4" t="str">
        <f>IF(BP4=0%,"Not Started",IF(BP4&lt;5%,"Proses RBT-RBB",IF(BP4=5%,"Selesai RBT-RBB",IF(BP4&lt;10%,"Proses RBT-RBL",IF(BP4=10%,"Selesai RBT-RBL",IF(BP4&lt;15%,"Proses RBT-RBTD",IF(BP4=15%,"Selesai RBT-RBTD",IF(BP4&lt;20%,"Proses RPP",IF(BP4=20%,"Selesai RPP",IF(BP4&lt;25%,"Proses KAK",IF(BP4=25%,"Selesai KAK",IF(BP4&lt;30%,"Proses Pengadaan",IF(BP4=30%,"Selesai Pengadaan",IF(BP4&lt;45%,"Proses Desain",IF(BP4=45%,"Selesai Desain",IF(BP4&lt;80%,"Proses Pengembangan",IF(BP4=80%,"Selesai Pengembangan",IF(BP4&lt;87.5%,"Proses SIT",IF(BP4=87.5%,"Selesai SIT",IF(BP4&lt;95%,"Proses UAT",IF(BP4=95%,"Selesai UAT",IF(BP4&lt;100%,"Proses Implementasi","Selesai Implementasi"))))))))))))))))))))))</f>
        <v>Proses RBT-RBB</v>
      </c>
      <c r="BE4">
        <v>0</v>
      </c>
      <c r="BF4">
        <v>0</v>
      </c>
      <c r="BG4">
        <v>0</v>
      </c>
      <c r="BH4">
        <v>0</v>
      </c>
      <c r="BI4">
        <v>0</v>
      </c>
      <c r="BJ4">
        <v>0</v>
      </c>
      <c r="BK4">
        <v>0</v>
      </c>
      <c r="BL4">
        <v>0</v>
      </c>
      <c r="BM4">
        <v>0</v>
      </c>
      <c r="BN4">
        <v>0.01</v>
      </c>
      <c r="BO4">
        <v>0.02</v>
      </c>
      <c r="BP4">
        <v>0.03</v>
      </c>
      <c r="BQ4" t="str">
        <f>IF(CC4=0%,"Not Started",IF(CC4&lt;5%,"Proses RBT-RBB",IF(CC4=5%,"Selesai RBT-RBB",IF(CC4&lt;10%,"Proses RBT-RBL",IF(CC4=10%,"Selesai RBT-RBL",IF(CC4&lt;15%,"Proses RBT-RBTD",IF(CC4=15%,"Selesai RBT-RBTD",IF(CC4&lt;20%,"Proses RPP",IF(CC4=20%,"Selesai RPP",IF(CC4&lt;25%,"Proses KAK",IF(CC4=25%,"Selesai KAK",IF(CC4&lt;30%,"Proses Pengadaan",IF(CC4=30%,"Selesai Pengadaan",IF(CC4&lt;45%,"Proses Desain",IF(CC4=45%,"Selesai Desain",IF(CC4&lt;80%,"Proses Pengembangan",IF(CC4=80%,"Selesai Pengembangan",IF(CC4&lt;87.5%,"Proses SIT",IF(CC4=87.5%,"Selesai SIT",IF(CC4&lt;95%,"Proses UAT",IF(CC4=95%,"Selesai UAT",IF(CC4&lt;100%,"Proses Implementasi","Selesai Implementasi"))))))))))))))))))))))</f>
        <v>Not Started</v>
      </c>
      <c r="BR4" t="str">
        <f>IF(CD4=0%,"Not Started",IF(CD4&lt;5%,"Proses RBT-RBB",IF(CD4=5%,"Selesai RBT-RBB",IF(CD4&lt;10%,"Proses RBT-RBL",IF(CD4=10%,"Selesai RBT-RBL",IF(CD4&lt;15%,"Proses RBT-RBTD",IF(CD4=15%,"Selesai RBT-RBTD",IF(CD4&lt;20%,"Proses RPP",IF(CD4=20%,"Selesai RPP",IF(CD4&lt;25%,"Proses KAK",IF(CD4=25%,"Selesai KAK",IF(CD4&lt;30%,"Proses Pengadaan",IF(CD4=30%,"Selesai Pengadaan",IF(CD4&lt;45%,"Proses Desain",IF(CD4=45%,"Selesai Desain",IF(CD4&lt;80%,"Proses Pengembangan",IF(CD4=80%,"Selesai Pengembangan",IF(CD4&lt;87.5%,"Proses SIT",IF(CD4=87.5%,"Selesai SIT",IF(CD4&lt;95%,"Proses UAT",IF(CD4=95%,"Selesai UAT",IF(CD4&lt;100%,"Proses Implementasi","Selesai Implementasi"))))))))))))))))))))))</f>
        <v>Not Started</v>
      </c>
      <c r="BS4" t="str">
        <f>IF(CE4=0%,"Not Started",IF(CE4&lt;5%,"Proses RBT-RBB",IF(CE4=5%,"Selesai RBT-RBB",IF(CE4&lt;10%,"Proses RBT-RBL",IF(CE4=10%,"Selesai RBT-RBL",IF(CE4&lt;15%,"Proses RBT-RBTD",IF(CE4=15%,"Selesai RBT-RBTD",IF(CE4&lt;20%,"Proses RPP",IF(CE4=20%,"Selesai RPP",IF(CE4&lt;25%,"Proses KAK",IF(CE4=25%,"Selesai KAK",IF(CE4&lt;30%,"Proses Pengadaan",IF(CE4=30%,"Selesai Pengadaan",IF(CE4&lt;45%,"Proses Desain",IF(CE4=45%,"Selesai Desain",IF(CE4&lt;80%,"Proses Pengembangan",IF(CE4=80%,"Selesai Pengembangan",IF(CE4&lt;87.5%,"Proses SIT",IF(CE4=87.5%,"Selesai SIT",IF(CE4&lt;95%,"Proses UAT",IF(CE4=95%,"Selesai UAT",IF(CE4&lt;100%,"Proses Implementasi","Selesai Implementasi"))))))))))))))))))))))</f>
        <v>Not Started</v>
      </c>
      <c r="BT4" t="str">
        <f>IF(CF4=0%,"Not Started",IF(CF4&lt;5%,"Proses RBT-RBB",IF(CF4=5%,"Selesai RBT-RBB",IF(CF4&lt;10%,"Proses RBT-RBL",IF(CF4=10%,"Selesai RBT-RBL",IF(CF4&lt;15%,"Proses RBT-RBTD",IF(CF4=15%,"Selesai RBT-RBTD",IF(CF4&lt;20%,"Proses RPP",IF(CF4=20%,"Selesai RPP",IF(CF4&lt;25%,"Proses KAK",IF(CF4=25%,"Selesai KAK",IF(CF4&lt;30%,"Proses Pengadaan",IF(CF4=30%,"Selesai Pengadaan",IF(CF4&lt;45%,"Proses Desain",IF(CF4=45%,"Selesai Desain",IF(CF4&lt;80%,"Proses Pengembangan",IF(CF4=80%,"Selesai Pengembangan",IF(CF4&lt;87.5%,"Proses SIT",IF(CF4=87.5%,"Selesai SIT",IF(CF4&lt;95%,"Proses UAT",IF(CF4=95%,"Selesai UAT",IF(CF4&lt;100%,"Proses Implementasi","Selesai Implementasi"))))))))))))))))))))))</f>
        <v>Not Started</v>
      </c>
      <c r="BU4" t="str">
        <f>IF(CG4=0%,"Not Started",IF(CG4&lt;5%,"Proses RBT-RBB",IF(CG4=5%,"Selesai RBT-RBB",IF(CG4&lt;10%,"Proses RBT-RBL",IF(CG4=10%,"Selesai RBT-RBL",IF(CG4&lt;15%,"Proses RBT-RBTD",IF(CG4=15%,"Selesai RBT-RBTD",IF(CG4&lt;20%,"Proses RPP",IF(CG4=20%,"Selesai RPP",IF(CG4&lt;25%,"Proses KAK",IF(CG4=25%,"Selesai KAK",IF(CG4&lt;30%,"Proses Pengadaan",IF(CG4=30%,"Selesai Pengadaan",IF(CG4&lt;45%,"Proses Desain",IF(CG4=45%,"Selesai Desain",IF(CG4&lt;80%,"Proses Pengembangan",IF(CG4=80%,"Selesai Pengembangan",IF(CG4&lt;87.5%,"Proses SIT",IF(CG4=87.5%,"Selesai SIT",IF(CG4&lt;95%,"Proses UAT",IF(CG4=95%,"Selesai UAT",IF(CG4&lt;100%,"Proses Implementasi","Selesai Implementasi"))))))))))))))))))))))</f>
        <v>Not Started</v>
      </c>
      <c r="BV4" t="str">
        <f>IF(CH4=0%,"Not Started",IF(CH4&lt;5%,"Proses RBT-RBB",IF(CH4=5%,"Selesai RBT-RBB",IF(CH4&lt;10%,"Proses RBT-RBL",IF(CH4=10%,"Selesai RBT-RBL",IF(CH4&lt;15%,"Proses RBT-RBTD",IF(CH4=15%,"Selesai RBT-RBTD",IF(CH4&lt;20%,"Proses RPP",IF(CH4=20%,"Selesai RPP",IF(CH4&lt;25%,"Proses KAK",IF(CH4=25%,"Selesai KAK",IF(CH4&lt;30%,"Proses Pengadaan",IF(CH4=30%,"Selesai Pengadaan",IF(CH4&lt;45%,"Proses Desain",IF(CH4=45%,"Selesai Desain",IF(CH4&lt;80%,"Proses Pengembangan",IF(CH4=80%,"Selesai Pengembangan",IF(CH4&lt;87.5%,"Proses SIT",IF(CH4=87.5%,"Selesai SIT",IF(CH4&lt;95%,"Proses UAT",IF(CH4=95%,"Selesai UAT",IF(CH4&lt;100%,"Proses Implementasi","Selesai Implementasi"))))))))))))))))))))))</f>
        <v>Not Started</v>
      </c>
      <c r="BW4" t="str">
        <f>IF(CI4=0%,"Not Started",IF(CI4&lt;5%,"Proses RBT-RBB",IF(CI4=5%,"Selesai RBT-RBB",IF(CI4&lt;10%,"Proses RBT-RBL",IF(CI4=10%,"Selesai RBT-RBL",IF(CI4&lt;15%,"Proses RBT-RBTD",IF(CI4=15%,"Selesai RBT-RBTD",IF(CI4&lt;20%,"Proses RPP",IF(CI4=20%,"Selesai RPP",IF(CI4&lt;25%,"Proses KAK",IF(CI4=25%,"Selesai KAK",IF(CI4&lt;30%,"Proses Pengadaan",IF(CI4=30%,"Selesai Pengadaan",IF(CI4&lt;45%,"Proses Desain",IF(CI4=45%,"Selesai Desain",IF(CI4&lt;80%,"Proses Pengembangan",IF(CI4=80%,"Selesai Pengembangan",IF(CI4&lt;87.5%,"Proses SIT",IF(CI4=87.5%,"Selesai SIT",IF(CI4&lt;95%,"Proses UAT",IF(CI4=95%,"Selesai UAT",IF(CI4&lt;100%,"Proses Implementasi","Selesai Implementasi"))))))))))))))))))))))</f>
        <v>Not Started</v>
      </c>
      <c r="BX4" t="str">
        <f>IF(CJ4=0%,"Not Started",IF(CJ4&lt;5%,"Proses RBT-RBB",IF(CJ4=5%,"Selesai RBT-RBB",IF(CJ4&lt;10%,"Proses RBT-RBL",IF(CJ4=10%,"Selesai RBT-RBL",IF(CJ4&lt;15%,"Proses RBT-RBTD",IF(CJ4=15%,"Selesai RBT-RBTD",IF(CJ4&lt;20%,"Proses RPP",IF(CJ4=20%,"Selesai RPP",IF(CJ4&lt;25%,"Proses KAK",IF(CJ4=25%,"Selesai KAK",IF(CJ4&lt;30%,"Proses Pengadaan",IF(CJ4=30%,"Selesai Pengadaan",IF(CJ4&lt;45%,"Proses Desain",IF(CJ4=45%,"Selesai Desain",IF(CJ4&lt;80%,"Proses Pengembangan",IF(CJ4=80%,"Selesai Pengembangan",IF(CJ4&lt;87.5%,"Proses SIT",IF(CJ4=87.5%,"Selesai SIT",IF(CJ4&lt;95%,"Proses UAT",IF(CJ4=95%,"Selesai UAT",IF(CJ4&lt;100%,"Proses Implementasi","Selesai Implementasi"))))))))))))))))))))))</f>
        <v>Not Started</v>
      </c>
      <c r="BY4" t="str">
        <f>IF(CK4=0%,"Not Started",IF(CK4&lt;5%,"Proses RBT-RBB",IF(CK4=5%,"Selesai RBT-RBB",IF(CK4&lt;10%,"Proses RBT-RBL",IF(CK4=10%,"Selesai RBT-RBL",IF(CK4&lt;15%,"Proses RBT-RBTD",IF(CK4=15%,"Selesai RBT-RBTD",IF(CK4&lt;20%,"Proses RPP",IF(CK4=20%,"Selesai RPP",IF(CK4&lt;25%,"Proses KAK",IF(CK4=25%,"Selesai KAK",IF(CK4&lt;30%,"Proses Pengadaan",IF(CK4=30%,"Selesai Pengadaan",IF(CK4&lt;45%,"Proses Desain",IF(CK4=45%,"Selesai Desain",IF(CK4&lt;80%,"Proses Pengembangan",IF(CK4=80%,"Selesai Pengembangan",IF(CK4&lt;87.5%,"Proses SIT",IF(CK4=87.5%,"Selesai SIT",IF(CK4&lt;95%,"Proses UAT",IF(CK4=95%,"Selesai UAT",IF(CK4&lt;100%,"Proses Implementasi","Selesai Implementasi"))))))))))))))))))))))</f>
        <v>Not Started</v>
      </c>
      <c r="BZ4" t="str">
        <f>IF(CL4=0%,"Not Started",IF(CL4&lt;5%,"Proses RBT-RBB",IF(CL4=5%,"Selesai RBT-RBB",IF(CL4&lt;10%,"Proses RBT-RBL",IF(CL4=10%,"Selesai RBT-RBL",IF(CL4&lt;15%,"Proses RBT-RBTD",IF(CL4=15%,"Selesai RBT-RBTD",IF(CL4&lt;20%,"Proses RPP",IF(CL4=20%,"Selesai RPP",IF(CL4&lt;25%,"Proses KAK",IF(CL4=25%,"Selesai KAK",IF(CL4&lt;30%,"Proses Pengadaan",IF(CL4=30%,"Selesai Pengadaan",IF(CL4&lt;45%,"Proses Desain",IF(CL4=45%,"Selesai Desain",IF(CL4&lt;80%,"Proses Pengembangan",IF(CL4=80%,"Selesai Pengembangan",IF(CL4&lt;87.5%,"Proses SIT",IF(CL4=87.5%,"Selesai SIT",IF(CL4&lt;95%,"Proses UAT",IF(CL4=95%,"Selesai UAT",IF(CL4&lt;100%,"Proses Implementasi","Selesai Implementasi"))))))))))))))))))))))</f>
        <v>Not Started</v>
      </c>
      <c r="CA4" t="str">
        <f>IF(CM4=0%,"Not Started",IF(CM4&lt;5%,"Proses RBT-RBB",IF(CM4=5%,"Selesai RBT-RBB",IF(CM4&lt;10%,"Proses RBT-RBL",IF(CM4=10%,"Selesai RBT-RBL",IF(CM4&lt;15%,"Proses RBT-RBTD",IF(CM4=15%,"Selesai RBT-RBTD",IF(CM4&lt;20%,"Proses RPP",IF(CM4=20%,"Selesai RPP",IF(CM4&lt;25%,"Proses KAK",IF(CM4=25%,"Selesai KAK",IF(CM4&lt;30%,"Proses Pengadaan",IF(CM4=30%,"Selesai Pengadaan",IF(CM4&lt;45%,"Proses Desain",IF(CM4=45%,"Selesai Desain",IF(CM4&lt;80%,"Proses Pengembangan",IF(CM4=80%,"Selesai Pengembangan",IF(CM4&lt;87.5%,"Proses SIT",IF(CM4=87.5%,"Selesai SIT",IF(CM4&lt;95%,"Proses UAT",IF(CM4=95%,"Selesai UAT",IF(CM4&lt;100%,"Proses Implementasi","Selesai Implementasi"))))))))))))))))))))))</f>
        <v>Not Started</v>
      </c>
      <c r="CB4" t="str">
        <f>IF(CN4=0%,"Not Started",IF(CN4&lt;5%,"Proses RBT-RBB",IF(CN4=5%,"Selesai RBT-RBB",IF(CN4&lt;10%,"Proses RBT-RBL",IF(CN4=10%,"Selesai RBT-RBL",IF(CN4&lt;15%,"Proses RBT-RBTD",IF(CN4=15%,"Selesai RBT-RBTD",IF(CN4&lt;20%,"Proses RPP",IF(CN4=20%,"Selesai RPP",IF(CN4&lt;25%,"Proses KAK",IF(CN4=25%,"Selesai KAK",IF(CN4&lt;30%,"Proses Pengadaan",IF(CN4=30%,"Selesai Pengadaan",IF(CN4&lt;45%,"Proses Desain",IF(CN4=45%,"Selesai Desain",IF(CN4&lt;80%,"Proses Pengembangan",IF(CN4=80%,"Selesai Pengembangan",IF(CN4&lt;87.5%,"Proses SIT",IF(CN4=87.5%,"Selesai SIT",IF(CN4&lt;95%,"Proses UAT",IF(CN4=95%,"Selesai UAT",IF(CN4&lt;100%,"Proses Implementasi","Selesai Implementasi"))))))))))))))))))))))</f>
        <v>Not Started</v>
      </c>
      <c r="CC4">
        <f>(($DY4/100%)*15%)+(($DZ4/100%)*5%)+(($EA4/100%)*5%)+(($EB4/100%)*5%)+(($EC4/100%)*15%)+(($ED4/100%)*35%)+(($EE4/100%)*7.5%)+(($EF4/100%)*7.5%)+(($EG4/100%)*5%)</f>
        <v>0</v>
      </c>
      <c r="CO4">
        <f>IF(BE4=0%, 100%, (CC4/BE4))</f>
        <v>1</v>
      </c>
      <c r="CP4">
        <f>IF(BF4=0%, 100%, (CD4/BF4))</f>
        <v>1</v>
      </c>
      <c r="CQ4">
        <f>IF(BG4=0%, 100%, (CE4/BG4))</f>
        <v>1</v>
      </c>
      <c r="CR4">
        <f>IF(BH4=0%, 100%, (CF4/BH4))</f>
        <v>1</v>
      </c>
      <c r="CS4">
        <f>IF(BI4=0%, 100%, (CG4/BI4))</f>
        <v>1</v>
      </c>
      <c r="CT4">
        <f>IF(BJ4=0%, 100%, (CH4/BJ4))</f>
        <v>1</v>
      </c>
      <c r="CU4">
        <f>IF(BK4=0%, 100%, (CI4/BK4))</f>
        <v>1</v>
      </c>
      <c r="CV4">
        <f>IF(BL4=0%, 100%, (CJ4/BL4))</f>
        <v>1</v>
      </c>
      <c r="CW4">
        <f>IF(BM4=0%, 100%, (CK4/BM4))</f>
        <v>1</v>
      </c>
      <c r="CX4">
        <f>IF(BN4=0%, 100%, (CL4/BN4))</f>
        <v>0</v>
      </c>
      <c r="CY4">
        <f>IF(BO4=0%, 100%, (CM4/BO4))</f>
        <v>0</v>
      </c>
      <c r="DA4" t="str">
        <f>IF(BE4=0%,"NS",IF(CC4=100%,"DONE",IF(CO4&gt;100%,"AS",IF(CO4&lt;75%,"BS",IF(CO4&lt;89.9%,"AR","OS")))))</f>
        <v>NS</v>
      </c>
      <c r="DB4" t="str">
        <f>IF(BF4=0%,"NS",IF(CD4=100%,"DONE",IF(CP4&gt;100%,"AS",IF(CP4&lt;75%,"BS",IF(CP4&lt;89.9%,"AR","OS")))))</f>
        <v>NS</v>
      </c>
      <c r="DC4" t="str">
        <f>IF(BG4=0%,"NS",IF(CE4=100%,"DONE",IF(CQ4&gt;100%,"AS",IF(CQ4&lt;75%,"BS",IF(CQ4&lt;89.9%,"AR","OS")))))</f>
        <v>NS</v>
      </c>
      <c r="DD4" t="str">
        <f>IF(BH4=0%,"NS",IF(CF4=100%,"DONE",IF(CR4&gt;100%,"AS",IF(CR4&lt;75%,"BS",IF(CR4&lt;89.9%,"AR","OS")))))</f>
        <v>NS</v>
      </c>
      <c r="DE4" t="str">
        <f>IF(BI4=0%,"NS",IF(CG4=100%,"DONE",IF(CS4&gt;100%,"AS",IF(CS4&lt;75%,"BS",IF(CS4&lt;89.9%,"AR","OS")))))</f>
        <v>NS</v>
      </c>
      <c r="DF4" t="str">
        <f>IF(BJ4=0%,"NS",IF(CH4=100%,"DONE",IF(CT4&gt;100%,"AS",IF(CT4&lt;75%,"BS",IF(CT4&lt;89.9%,"AR","OS")))))</f>
        <v>NS</v>
      </c>
      <c r="DG4" t="str">
        <f>IF(BK4=0%,"NS",IF(CI4=100%,"DONE",IF(CU4&gt;100%,"AS",IF(CU4&lt;75%,"BS",IF(CU4&lt;89.9%,"AR","OS")))))</f>
        <v>NS</v>
      </c>
      <c r="DH4" t="str">
        <f>IF(BL4=0%,"NS",IF(CJ4=100%,"DONE",IF(CV4&gt;100%,"AS",IF(CV4&lt;75%,"BS",IF(CV4&lt;89.9%,"AR","OS")))))</f>
        <v>NS</v>
      </c>
      <c r="DI4" t="str">
        <f>IF(BM4=0%,"NS",IF(CK4=100%,"DONE",IF(CW4&gt;100%,"AS",IF(CW4&lt;75%,"BS",IF(CW4&lt;89.9%,"AR","OS")))))</f>
        <v>NS</v>
      </c>
      <c r="DJ4" t="str">
        <f>IF(BN4=0%,"NS",IF(CL4=100%,"DONE",IF(CX4&gt;100%,"AS",IF(CX4&lt;75%,"BS",IF(CX4&lt;89.9%,"AR","OS")))))</f>
        <v>BS</v>
      </c>
      <c r="DK4" t="str">
        <f>IF(BO4=0%,"NS",IF(CM4=100%,"DONE",IF(CY4&gt;100%,"AS",IF(CY4&lt;75%,"BS",IF(CY4&lt;89.9%,"AR","OS")))))</f>
        <v>BS</v>
      </c>
      <c r="DL4" t="str">
        <f>IF(BP4=0%,"NS",IF(CN4=100%,"DONE",IF(CZ4&gt;100%,"AS",IF(CZ4&lt;75%,"BS",IF(CZ4&lt;89.9%,"AR","OS")))))</f>
        <v>BS</v>
      </c>
      <c r="DM4">
        <f>CC4/$BP4</f>
        <v>0</v>
      </c>
      <c r="DN4">
        <f>CD4/$BP4</f>
        <v>0</v>
      </c>
      <c r="DO4">
        <f>CE4/$BP4</f>
        <v>0</v>
      </c>
      <c r="DP4">
        <f>CF4/$BP4</f>
        <v>0</v>
      </c>
      <c r="DQ4">
        <f>CG4/$BP4</f>
        <v>0</v>
      </c>
      <c r="DR4">
        <f>CH4/$BP4</f>
        <v>0</v>
      </c>
      <c r="DS4">
        <f>CI4/$BP4</f>
        <v>0</v>
      </c>
      <c r="DT4">
        <f>CJ4/$BP4</f>
        <v>0</v>
      </c>
      <c r="DU4">
        <f>CK4/$BP4</f>
        <v>0</v>
      </c>
      <c r="DV4">
        <f>CL4/$BP4</f>
        <v>0</v>
      </c>
      <c r="DW4">
        <f>CM4/$BP4</f>
        <v>0</v>
      </c>
      <c r="DX4">
        <f>CN4/$BP4</f>
        <v>0</v>
      </c>
      <c r="EH4" t="str" xml:space="preserve">
        <v xml:space="preserve">tindaklanjut:_x000d_
1. perlu konfirmasi ke User DPSP dan DPPT terkait jadwal pembahasan RBT (to do)_x000d_
_x000d_
Note:_x000d_
pembahasan konsinyering Bandung 1-2 Des 2025_x000d_
1. pembahasan RBT baru akan dilanjutkan kembali dari sisi user karena sebelum nya sempat pending dikarenakan prioritas proyek lainnya_x000d_
2. terdapat konfirmasi dari sisi User ke DLDS untuk pengembangan RMB pada RTGS Gen 2 namun hambatan nya pada kesediaan aplikasi surrounding, waktu persiapan dan masa pakai sampai Gen 3 mulai beroperasi_x000d_
3. konfirmasi dampak RTGS Gen 3 ke surrounding seperti TMSX, CBS dan timeline surrounding dengan RTGS Gen 3_x000d_
</v>
      </c>
      <c r="EJ4">
        <f>AR4</f>
        <v>47391</v>
      </c>
      <c r="FM4" t="str">
        <v xml:space="preserve"> Faradilla Anggun S.</v>
      </c>
      <c r="FN4" t="str">
        <v>Aldo Fernanda</v>
      </c>
      <c r="FO4" t="str">
        <v>Among Rogo Wicaksono</v>
      </c>
      <c r="FP4" t="str" xml:space="preserve">
        <v xml:space="preserve">1. Welly Ramantika_x000d_
2. Lie Tung Kiam_x000d_
3. Elsameinar</v>
      </c>
      <c r="FQ4" t="str">
        <v>Dian</v>
      </c>
      <c r="FR4" t="str">
        <v>Outsource</v>
      </c>
      <c r="GS4" t="str">
        <v>b323f95a-9886-41c8-8ae1-eb36096c31fa</v>
      </c>
    </row>
    <row r="5" xml:space="preserve">
      <c r="B5" t="str">
        <v>PT02</v>
      </c>
      <c r="C5" t="str">
        <v>IDPS</v>
      </c>
      <c r="E5" t="str">
        <v>P-3</v>
      </c>
      <c r="F5">
        <v>3</v>
      </c>
      <c r="G5" t="str">
        <v>BI-SSSS Gen III</v>
      </c>
      <c r="H5" t="str">
        <v>BI-SSSS Gen III</v>
      </c>
      <c r="I5" t="str">
        <v>Enhancement Aplikasi Legacy BI-SSSS Gen III</v>
      </c>
      <c r="J5">
        <v>2027</v>
      </c>
      <c r="K5">
        <v>2029</v>
      </c>
      <c r="L5" t="str">
        <v>S</v>
      </c>
      <c r="M5" t="str">
        <v>K3</v>
      </c>
      <c r="N5" t="str">
        <v>Pemimpin Satker</v>
      </c>
      <c r="O5" t="str">
        <v>DPPK, DPSP</v>
      </c>
      <c r="P5" t="str">
        <v>WG-2</v>
      </c>
      <c r="Q5" t="str">
        <v>Market</v>
      </c>
      <c r="R5" t="str">
        <v>BI-ETP, FOMOBO, CBS, Bloomberg, SI BI-SSSS</v>
      </c>
      <c r="S5" t="str">
        <f>BQ5</f>
        <v>Not Started</v>
      </c>
      <c r="T5" t="str">
        <f>IF(V5=0%,"Not Started",IF(V5&lt;100%,"On Progress",IF(V5=100%,"DONE")))</f>
        <v>Not Started</v>
      </c>
      <c r="U5" t="str">
        <f>FN5</f>
        <v>Rizky Arga</v>
      </c>
      <c r="V5">
        <f>CC5</f>
        <v>0</v>
      </c>
      <c r="W5" t="str">
        <v>TW II 2027</v>
      </c>
      <c r="X5">
        <f>AR5</f>
        <v>47391</v>
      </c>
      <c r="Z5" t="str">
        <v>New</v>
      </c>
      <c r="AA5">
        <v>46388</v>
      </c>
      <c r="AB5">
        <v>46568</v>
      </c>
      <c r="AC5">
        <v>46569</v>
      </c>
      <c r="AD5">
        <v>46660</v>
      </c>
      <c r="AE5">
        <v>46631</v>
      </c>
      <c r="AF5">
        <v>46660</v>
      </c>
      <c r="AG5">
        <v>46661</v>
      </c>
      <c r="AH5">
        <v>46843</v>
      </c>
      <c r="AI5">
        <v>46844</v>
      </c>
      <c r="AJ5">
        <v>46873</v>
      </c>
      <c r="AK5">
        <v>46874</v>
      </c>
      <c r="AL5">
        <v>47177</v>
      </c>
      <c r="AM5">
        <v>47178</v>
      </c>
      <c r="AN5">
        <v>47269</v>
      </c>
      <c r="AO5">
        <v>47270</v>
      </c>
      <c r="AP5">
        <v>47361</v>
      </c>
      <c r="AQ5">
        <v>47362</v>
      </c>
      <c r="AR5">
        <v>47391</v>
      </c>
      <c r="AS5" t="str">
        <f>IF(BE5=0%,"Not Started",IF(BE5&lt;5%,"Proses RBT-RBB",IF(BE5=5%,"Selesai RBT-RBB",IF(BE5&lt;10%,"Proses RBT-RBL",IF(BE5=10%,"Selesai RBT-RBL",IF(BE5&lt;15%,"Proses RBT-RBTD",IF(BE5=15%,"Selesai RBT-RBTD",IF(BE5&lt;20%,"Proses RPP",IF(BE5=20%,"Selesai RPP",IF(BE5&lt;25%,"Proses KAK",IF(BE5=25%,"Selesai KAK",IF(BE5&lt;30%,"Proses Pengadaan",IF(BE5=30%,"Selesai Pengadaan",IF(BE5&lt;45%,"Proses Desain",IF(BE5=45%,"Selesai Desain",IF(BE5&lt;80%,"Proses Pengembangan",IF(BE5=80%,"Selesai Pengembangan",IF(BE5&lt;87.5%,"Proses SIT",IF(BE5=87.5%,"Selesai SIT",IF(BE5&lt;95%,"Proses UAT",IF(BE5=95%,"Selesai UAT",IF(BE5&lt;100%,"Proses Implementasi","Selesai Implementasi"))))))))))))))))))))))</f>
        <v>Not Started</v>
      </c>
      <c r="AT5" t="str">
        <f>IF(BF5=0%,"Not Started",IF(BF5&lt;5%,"Proses RBT-RBB",IF(BF5=5%,"Selesai RBT-RBB",IF(BF5&lt;10%,"Proses RBT-RBL",IF(BF5=10%,"Selesai RBT-RBL",IF(BF5&lt;15%,"Proses RBT-RBTD",IF(BF5=15%,"Selesai RBT-RBTD",IF(BF5&lt;20%,"Proses RPP",IF(BF5=20%,"Selesai RPP",IF(BF5&lt;25%,"Proses KAK",IF(BF5=25%,"Selesai KAK",IF(BF5&lt;30%,"Proses Pengadaan",IF(BF5=30%,"Selesai Pengadaan",IF(BF5&lt;45%,"Proses Desain",IF(BF5=45%,"Selesai Desain",IF(BF5&lt;80%,"Proses Pengembangan",IF(BF5=80%,"Selesai Pengembangan",IF(BF5&lt;87.5%,"Proses SIT",IF(BF5=87.5%,"Selesai SIT",IF(BF5&lt;95%,"Proses UAT",IF(BF5=95%,"Selesai UAT",IF(BF5&lt;100%,"Proses Implementasi","Selesai Implementasi"))))))))))))))))))))))</f>
        <v>Not Started</v>
      </c>
      <c r="AU5" t="str">
        <f>IF(BG5=0%,"Not Started",IF(BG5&lt;5%,"Proses RBT-RBB",IF(BG5=5%,"Selesai RBT-RBB",IF(BG5&lt;10%,"Proses RBT-RBL",IF(BG5=10%,"Selesai RBT-RBL",IF(BG5&lt;15%,"Proses RBT-RBTD",IF(BG5=15%,"Selesai RBT-RBTD",IF(BG5&lt;20%,"Proses RPP",IF(BG5=20%,"Selesai RPP",IF(BG5&lt;25%,"Proses KAK",IF(BG5=25%,"Selesai KAK",IF(BG5&lt;30%,"Proses Pengadaan",IF(BG5=30%,"Selesai Pengadaan",IF(BG5&lt;45%,"Proses Desain",IF(BG5=45%,"Selesai Desain",IF(BG5&lt;80%,"Proses Pengembangan",IF(BG5=80%,"Selesai Pengembangan",IF(BG5&lt;87.5%,"Proses SIT",IF(BG5=87.5%,"Selesai SIT",IF(BG5&lt;95%,"Proses UAT",IF(BG5=95%,"Selesai UAT",IF(BG5&lt;100%,"Proses Implementasi","Selesai Implementasi"))))))))))))))))))))))</f>
        <v>Not Started</v>
      </c>
      <c r="AV5" t="str">
        <f>IF(BH5=0%,"Not Started",IF(BH5&lt;5%,"Proses RBT-RBB",IF(BH5=5%,"Selesai RBT-RBB",IF(BH5&lt;10%,"Proses RBT-RBL",IF(BH5=10%,"Selesai RBT-RBL",IF(BH5&lt;15%,"Proses RBT-RBTD",IF(BH5=15%,"Selesai RBT-RBTD",IF(BH5&lt;20%,"Proses RPP",IF(BH5=20%,"Selesai RPP",IF(BH5&lt;25%,"Proses KAK",IF(BH5=25%,"Selesai KAK",IF(BH5&lt;30%,"Proses Pengadaan",IF(BH5=30%,"Selesai Pengadaan",IF(BH5&lt;45%,"Proses Desain",IF(BH5=45%,"Selesai Desain",IF(BH5&lt;80%,"Proses Pengembangan",IF(BH5=80%,"Selesai Pengembangan",IF(BH5&lt;87.5%,"Proses SIT",IF(BH5=87.5%,"Selesai SIT",IF(BH5&lt;95%,"Proses UAT",IF(BH5=95%,"Selesai UAT",IF(BH5&lt;100%,"Proses Implementasi","Selesai Implementasi"))))))))))))))))))))))</f>
        <v>Not Started</v>
      </c>
      <c r="AW5" t="str">
        <f>IF(BI5=0%,"Not Started",IF(BI5&lt;5%,"Proses RBT-RBB",IF(BI5=5%,"Selesai RBT-RBB",IF(BI5&lt;10%,"Proses RBT-RBL",IF(BI5=10%,"Selesai RBT-RBL",IF(BI5&lt;15%,"Proses RBT-RBTD",IF(BI5=15%,"Selesai RBT-RBTD",IF(BI5&lt;20%,"Proses RPP",IF(BI5=20%,"Selesai RPP",IF(BI5&lt;25%,"Proses KAK",IF(BI5=25%,"Selesai KAK",IF(BI5&lt;30%,"Proses Pengadaan",IF(BI5=30%,"Selesai Pengadaan",IF(BI5&lt;45%,"Proses Desain",IF(BI5=45%,"Selesai Desain",IF(BI5&lt;80%,"Proses Pengembangan",IF(BI5=80%,"Selesai Pengembangan",IF(BI5&lt;87.5%,"Proses SIT",IF(BI5=87.5%,"Selesai SIT",IF(BI5&lt;95%,"Proses UAT",IF(BI5=95%,"Selesai UAT",IF(BI5&lt;100%,"Proses Implementasi","Selesai Implementasi"))))))))))))))))))))))</f>
        <v>Not Started</v>
      </c>
      <c r="AX5" t="str">
        <f>IF(BJ5=0%,"Not Started",IF(BJ5&lt;5%,"Proses RBT-RBB",IF(BJ5=5%,"Selesai RBT-RBB",IF(BJ5&lt;10%,"Proses RBT-RBL",IF(BJ5=10%,"Selesai RBT-RBL",IF(BJ5&lt;15%,"Proses RBT-RBTD",IF(BJ5=15%,"Selesai RBT-RBTD",IF(BJ5&lt;20%,"Proses RPP",IF(BJ5=20%,"Selesai RPP",IF(BJ5&lt;25%,"Proses KAK",IF(BJ5=25%,"Selesai KAK",IF(BJ5&lt;30%,"Proses Pengadaan",IF(BJ5=30%,"Selesai Pengadaan",IF(BJ5&lt;45%,"Proses Desain",IF(BJ5=45%,"Selesai Desain",IF(BJ5&lt;80%,"Proses Pengembangan",IF(BJ5=80%,"Selesai Pengembangan",IF(BJ5&lt;87.5%,"Proses SIT",IF(BJ5=87.5%,"Selesai SIT",IF(BJ5&lt;95%,"Proses UAT",IF(BJ5=95%,"Selesai UAT",IF(BJ5&lt;100%,"Proses Implementasi","Selesai Implementasi"))))))))))))))))))))))</f>
        <v>Not Started</v>
      </c>
      <c r="AY5" t="str">
        <f>IF(BK5=0%,"Not Started",IF(BK5&lt;5%,"Proses RBT-RBB",IF(BK5=5%,"Selesai RBT-RBB",IF(BK5&lt;10%,"Proses RBT-RBL",IF(BK5=10%,"Selesai RBT-RBL",IF(BK5&lt;15%,"Proses RBT-RBTD",IF(BK5=15%,"Selesai RBT-RBTD",IF(BK5&lt;20%,"Proses RPP",IF(BK5=20%,"Selesai RPP",IF(BK5&lt;25%,"Proses KAK",IF(BK5=25%,"Selesai KAK",IF(BK5&lt;30%,"Proses Pengadaan",IF(BK5=30%,"Selesai Pengadaan",IF(BK5&lt;45%,"Proses Desain",IF(BK5=45%,"Selesai Desain",IF(BK5&lt;80%,"Proses Pengembangan",IF(BK5=80%,"Selesai Pengembangan",IF(BK5&lt;87.5%,"Proses SIT",IF(BK5=87.5%,"Selesai SIT",IF(BK5&lt;95%,"Proses UAT",IF(BK5=95%,"Selesai UAT",IF(BK5&lt;100%,"Proses Implementasi","Selesai Implementasi"))))))))))))))))))))))</f>
        <v>Not Started</v>
      </c>
      <c r="AZ5" t="str">
        <f>IF(BL5=0%,"Not Started",IF(BL5&lt;5%,"Proses RBT-RBB",IF(BL5=5%,"Selesai RBT-RBB",IF(BL5&lt;10%,"Proses RBT-RBL",IF(BL5=10%,"Selesai RBT-RBL",IF(BL5&lt;15%,"Proses RBT-RBTD",IF(BL5=15%,"Selesai RBT-RBTD",IF(BL5&lt;20%,"Proses RPP",IF(BL5=20%,"Selesai RPP",IF(BL5&lt;25%,"Proses KAK",IF(BL5=25%,"Selesai KAK",IF(BL5&lt;30%,"Proses Pengadaan",IF(BL5=30%,"Selesai Pengadaan",IF(BL5&lt;45%,"Proses Desain",IF(BL5=45%,"Selesai Desain",IF(BL5&lt;80%,"Proses Pengembangan",IF(BL5=80%,"Selesai Pengembangan",IF(BL5&lt;87.5%,"Proses SIT",IF(BL5=87.5%,"Selesai SIT",IF(BL5&lt;95%,"Proses UAT",IF(BL5=95%,"Selesai UAT",IF(BL5&lt;100%,"Proses Implementasi","Selesai Implementasi"))))))))))))))))))))))</f>
        <v>Not Started</v>
      </c>
      <c r="BA5" t="str">
        <f>IF(BM5=0%,"Not Started",IF(BM5&lt;5%,"Proses RBT-RBB",IF(BM5=5%,"Selesai RBT-RBB",IF(BM5&lt;10%,"Proses RBT-RBL",IF(BM5=10%,"Selesai RBT-RBL",IF(BM5&lt;15%,"Proses RBT-RBTD",IF(BM5=15%,"Selesai RBT-RBTD",IF(BM5&lt;20%,"Proses RPP",IF(BM5=20%,"Selesai RPP",IF(BM5&lt;25%,"Proses KAK",IF(BM5=25%,"Selesai KAK",IF(BM5&lt;30%,"Proses Pengadaan",IF(BM5=30%,"Selesai Pengadaan",IF(BM5&lt;45%,"Proses Desain",IF(BM5=45%,"Selesai Desain",IF(BM5&lt;80%,"Proses Pengembangan",IF(BM5=80%,"Selesai Pengembangan",IF(BM5&lt;87.5%,"Proses SIT",IF(BM5=87.5%,"Selesai SIT",IF(BM5&lt;95%,"Proses UAT",IF(BM5=95%,"Selesai UAT",IF(BM5&lt;100%,"Proses Implementasi","Selesai Implementasi"))))))))))))))))))))))</f>
        <v>Not Started</v>
      </c>
      <c r="BB5" t="str">
        <f>IF(BN5=0%,"Not Started",IF(BN5&lt;5%,"Proses RBT-RBB",IF(BN5=5%,"Selesai RBT-RBB",IF(BN5&lt;10%,"Proses RBT-RBL",IF(BN5=10%,"Selesai RBT-RBL",IF(BN5&lt;15%,"Proses RBT-RBTD",IF(BN5=15%,"Selesai RBT-RBTD",IF(BN5&lt;20%,"Proses RPP",IF(BN5=20%,"Selesai RPP",IF(BN5&lt;25%,"Proses KAK",IF(BN5=25%,"Selesai KAK",IF(BN5&lt;30%,"Proses Pengadaan",IF(BN5=30%,"Selesai Pengadaan",IF(BN5&lt;45%,"Proses Desain",IF(BN5=45%,"Selesai Desain",IF(BN5&lt;80%,"Proses Pengembangan",IF(BN5=80%,"Selesai Pengembangan",IF(BN5&lt;87.5%,"Proses SIT",IF(BN5=87.5%,"Selesai SIT",IF(BN5&lt;95%,"Proses UAT",IF(BN5=95%,"Selesai UAT",IF(BN5&lt;100%,"Proses Implementasi","Selesai Implementasi"))))))))))))))))))))))</f>
        <v>Not Started</v>
      </c>
      <c r="BC5" t="str">
        <f>IF(BO5=0%,"Not Started",IF(BO5&lt;5%,"Proses RBT-RBB",IF(BO5=5%,"Selesai RBT-RBB",IF(BO5&lt;10%,"Proses RBT-RBL",IF(BO5=10%,"Selesai RBT-RBL",IF(BO5&lt;15%,"Proses RBT-RBTD",IF(BO5=15%,"Selesai RBT-RBTD",IF(BO5&lt;20%,"Proses RPP",IF(BO5=20%,"Selesai RPP",IF(BO5&lt;25%,"Proses KAK",IF(BO5=25%,"Selesai KAK",IF(BO5&lt;30%,"Proses Pengadaan",IF(BO5=30%,"Selesai Pengadaan",IF(BO5&lt;45%,"Proses Desain",IF(BO5=45%,"Selesai Desain",IF(BO5&lt;80%,"Proses Pengembangan",IF(BO5=80%,"Selesai Pengembangan",IF(BO5&lt;87.5%,"Proses SIT",IF(BO5=87.5%,"Selesai SIT",IF(BO5&lt;95%,"Proses UAT",IF(BO5=95%,"Selesai UAT",IF(BO5&lt;100%,"Proses Implementasi","Selesai Implementasi"))))))))))))))))))))))</f>
        <v>Not Started</v>
      </c>
      <c r="BD5" t="str">
        <f>IF(BP5=0%,"Not Started",IF(BP5&lt;5%,"Proses RBT-RBB",IF(BP5=5%,"Selesai RBT-RBB",IF(BP5&lt;10%,"Proses RBT-RBL",IF(BP5=10%,"Selesai RBT-RBL",IF(BP5&lt;15%,"Proses RBT-RBTD",IF(BP5=15%,"Selesai RBT-RBTD",IF(BP5&lt;20%,"Proses RPP",IF(BP5=20%,"Selesai RPP",IF(BP5&lt;25%,"Proses KAK",IF(BP5=25%,"Selesai KAK",IF(BP5&lt;30%,"Proses Pengadaan",IF(BP5=30%,"Selesai Pengadaan",IF(BP5&lt;45%,"Proses Desain",IF(BP5=45%,"Selesai Desain",IF(BP5&lt;80%,"Proses Pengembangan",IF(BP5=80%,"Selesai Pengembangan",IF(BP5&lt;87.5%,"Proses SIT",IF(BP5=87.5%,"Selesai SIT",IF(BP5&lt;95%,"Proses UAT",IF(BP5=95%,"Selesai UAT",IF(BP5&lt;100%,"Proses Implementasi","Selesai Implementasi"))))))))))))))))))))))</f>
        <v>Not Started</v>
      </c>
      <c r="BE5">
        <v>0</v>
      </c>
      <c r="BF5">
        <v>0</v>
      </c>
      <c r="BG5">
        <v>0</v>
      </c>
      <c r="BH5">
        <v>0</v>
      </c>
      <c r="BI5">
        <v>0</v>
      </c>
      <c r="BJ5">
        <v>0</v>
      </c>
      <c r="BK5">
        <v>0</v>
      </c>
      <c r="BL5">
        <v>0</v>
      </c>
      <c r="BM5">
        <v>0</v>
      </c>
      <c r="BN5">
        <v>0</v>
      </c>
      <c r="BO5">
        <v>0</v>
      </c>
      <c r="BP5">
        <v>0</v>
      </c>
      <c r="BQ5" t="str">
        <f>IF(CC5=0%,"Not Started",IF(CC5&lt;5%,"Proses RBT-RBB",IF(CC5=5%,"Selesai RBT-RBB",IF(CC5&lt;10%,"Proses RBT-RBL",IF(CC5=10%,"Selesai RBT-RBL",IF(CC5&lt;15%,"Proses RBT-RBTD",IF(CC5=15%,"Selesai RBT-RBTD",IF(CC5&lt;20%,"Proses RPP",IF(CC5=20%,"Selesai RPP",IF(CC5&lt;25%,"Proses KAK",IF(CC5=25%,"Selesai KAK",IF(CC5&lt;30%,"Proses Pengadaan",IF(CC5=30%,"Selesai Pengadaan",IF(CC5&lt;45%,"Proses Desain",IF(CC5=45%,"Selesai Desain",IF(CC5&lt;80%,"Proses Pengembangan",IF(CC5=80%,"Selesai Pengembangan",IF(CC5&lt;87.5%,"Proses SIT",IF(CC5=87.5%,"Selesai SIT",IF(CC5&lt;95%,"Proses UAT",IF(CC5=95%,"Selesai UAT",IF(CC5&lt;100%,"Proses Implementasi","Selesai Implementasi"))))))))))))))))))))))</f>
        <v>Not Started</v>
      </c>
      <c r="BR5" t="str">
        <f>IF(CD5=0%,"Not Started",IF(CD5&lt;5%,"Proses RBT-RBB",IF(CD5=5%,"Selesai RBT-RBB",IF(CD5&lt;10%,"Proses RBT-RBL",IF(CD5=10%,"Selesai RBT-RBL",IF(CD5&lt;15%,"Proses RBT-RBTD",IF(CD5=15%,"Selesai RBT-RBTD",IF(CD5&lt;20%,"Proses RPP",IF(CD5=20%,"Selesai RPP",IF(CD5&lt;25%,"Proses KAK",IF(CD5=25%,"Selesai KAK",IF(CD5&lt;30%,"Proses Pengadaan",IF(CD5=30%,"Selesai Pengadaan",IF(CD5&lt;45%,"Proses Desain",IF(CD5=45%,"Selesai Desain",IF(CD5&lt;80%,"Proses Pengembangan",IF(CD5=80%,"Selesai Pengembangan",IF(CD5&lt;87.5%,"Proses SIT",IF(CD5=87.5%,"Selesai SIT",IF(CD5&lt;95%,"Proses UAT",IF(CD5=95%,"Selesai UAT",IF(CD5&lt;100%,"Proses Implementasi","Selesai Implementasi"))))))))))))))))))))))</f>
        <v>Not Started</v>
      </c>
      <c r="BS5" t="str">
        <f>IF(CE5=0%,"Not Started",IF(CE5&lt;5%,"Proses RBT-RBB",IF(CE5=5%,"Selesai RBT-RBB",IF(CE5&lt;10%,"Proses RBT-RBL",IF(CE5=10%,"Selesai RBT-RBL",IF(CE5&lt;15%,"Proses RBT-RBTD",IF(CE5=15%,"Selesai RBT-RBTD",IF(CE5&lt;20%,"Proses RPP",IF(CE5=20%,"Selesai RPP",IF(CE5&lt;25%,"Proses KAK",IF(CE5=25%,"Selesai KAK",IF(CE5&lt;30%,"Proses Pengadaan",IF(CE5=30%,"Selesai Pengadaan",IF(CE5&lt;45%,"Proses Desain",IF(CE5=45%,"Selesai Desain",IF(CE5&lt;80%,"Proses Pengembangan",IF(CE5=80%,"Selesai Pengembangan",IF(CE5&lt;87.5%,"Proses SIT",IF(CE5=87.5%,"Selesai SIT",IF(CE5&lt;95%,"Proses UAT",IF(CE5=95%,"Selesai UAT",IF(CE5&lt;100%,"Proses Implementasi","Selesai Implementasi"))))))))))))))))))))))</f>
        <v>Not Started</v>
      </c>
      <c r="BT5" t="str">
        <f>IF(CF5=0%,"Not Started",IF(CF5&lt;5%,"Proses RBT-RBB",IF(CF5=5%,"Selesai RBT-RBB",IF(CF5&lt;10%,"Proses RBT-RBL",IF(CF5=10%,"Selesai RBT-RBL",IF(CF5&lt;15%,"Proses RBT-RBTD",IF(CF5=15%,"Selesai RBT-RBTD",IF(CF5&lt;20%,"Proses RPP",IF(CF5=20%,"Selesai RPP",IF(CF5&lt;25%,"Proses KAK",IF(CF5=25%,"Selesai KAK",IF(CF5&lt;30%,"Proses Pengadaan",IF(CF5=30%,"Selesai Pengadaan",IF(CF5&lt;45%,"Proses Desain",IF(CF5=45%,"Selesai Desain",IF(CF5&lt;80%,"Proses Pengembangan",IF(CF5=80%,"Selesai Pengembangan",IF(CF5&lt;87.5%,"Proses SIT",IF(CF5=87.5%,"Selesai SIT",IF(CF5&lt;95%,"Proses UAT",IF(CF5=95%,"Selesai UAT",IF(CF5&lt;100%,"Proses Implementasi","Selesai Implementasi"))))))))))))))))))))))</f>
        <v>Not Started</v>
      </c>
      <c r="BU5" t="str">
        <f>IF(CG5=0%,"Not Started",IF(CG5&lt;5%,"Proses RBT-RBB",IF(CG5=5%,"Selesai RBT-RBB",IF(CG5&lt;10%,"Proses RBT-RBL",IF(CG5=10%,"Selesai RBT-RBL",IF(CG5&lt;15%,"Proses RBT-RBTD",IF(CG5=15%,"Selesai RBT-RBTD",IF(CG5&lt;20%,"Proses RPP",IF(CG5=20%,"Selesai RPP",IF(CG5&lt;25%,"Proses KAK",IF(CG5=25%,"Selesai KAK",IF(CG5&lt;30%,"Proses Pengadaan",IF(CG5=30%,"Selesai Pengadaan",IF(CG5&lt;45%,"Proses Desain",IF(CG5=45%,"Selesai Desain",IF(CG5&lt;80%,"Proses Pengembangan",IF(CG5=80%,"Selesai Pengembangan",IF(CG5&lt;87.5%,"Proses SIT",IF(CG5=87.5%,"Selesai SIT",IF(CG5&lt;95%,"Proses UAT",IF(CG5=95%,"Selesai UAT",IF(CG5&lt;100%,"Proses Implementasi","Selesai Implementasi"))))))))))))))))))))))</f>
        <v>Not Started</v>
      </c>
      <c r="BV5" t="str">
        <f>IF(CH5=0%,"Not Started",IF(CH5&lt;5%,"Proses RBT-RBB",IF(CH5=5%,"Selesai RBT-RBB",IF(CH5&lt;10%,"Proses RBT-RBL",IF(CH5=10%,"Selesai RBT-RBL",IF(CH5&lt;15%,"Proses RBT-RBTD",IF(CH5=15%,"Selesai RBT-RBTD",IF(CH5&lt;20%,"Proses RPP",IF(CH5=20%,"Selesai RPP",IF(CH5&lt;25%,"Proses KAK",IF(CH5=25%,"Selesai KAK",IF(CH5&lt;30%,"Proses Pengadaan",IF(CH5=30%,"Selesai Pengadaan",IF(CH5&lt;45%,"Proses Desain",IF(CH5=45%,"Selesai Desain",IF(CH5&lt;80%,"Proses Pengembangan",IF(CH5=80%,"Selesai Pengembangan",IF(CH5&lt;87.5%,"Proses SIT",IF(CH5=87.5%,"Selesai SIT",IF(CH5&lt;95%,"Proses UAT",IF(CH5=95%,"Selesai UAT",IF(CH5&lt;100%,"Proses Implementasi","Selesai Implementasi"))))))))))))))))))))))</f>
        <v>Not Started</v>
      </c>
      <c r="BW5" t="str">
        <f>IF(CI5=0%,"Not Started",IF(CI5&lt;5%,"Proses RBT-RBB",IF(CI5=5%,"Selesai RBT-RBB",IF(CI5&lt;10%,"Proses RBT-RBL",IF(CI5=10%,"Selesai RBT-RBL",IF(CI5&lt;15%,"Proses RBT-RBTD",IF(CI5=15%,"Selesai RBT-RBTD",IF(CI5&lt;20%,"Proses RPP",IF(CI5=20%,"Selesai RPP",IF(CI5&lt;25%,"Proses KAK",IF(CI5=25%,"Selesai KAK",IF(CI5&lt;30%,"Proses Pengadaan",IF(CI5=30%,"Selesai Pengadaan",IF(CI5&lt;45%,"Proses Desain",IF(CI5=45%,"Selesai Desain",IF(CI5&lt;80%,"Proses Pengembangan",IF(CI5=80%,"Selesai Pengembangan",IF(CI5&lt;87.5%,"Proses SIT",IF(CI5=87.5%,"Selesai SIT",IF(CI5&lt;95%,"Proses UAT",IF(CI5=95%,"Selesai UAT",IF(CI5&lt;100%,"Proses Implementasi","Selesai Implementasi"))))))))))))))))))))))</f>
        <v>Not Started</v>
      </c>
      <c r="BX5" t="str">
        <f>IF(CJ5=0%,"Not Started",IF(CJ5&lt;5%,"Proses RBT-RBB",IF(CJ5=5%,"Selesai RBT-RBB",IF(CJ5&lt;10%,"Proses RBT-RBL",IF(CJ5=10%,"Selesai RBT-RBL",IF(CJ5&lt;15%,"Proses RBT-RBTD",IF(CJ5=15%,"Selesai RBT-RBTD",IF(CJ5&lt;20%,"Proses RPP",IF(CJ5=20%,"Selesai RPP",IF(CJ5&lt;25%,"Proses KAK",IF(CJ5=25%,"Selesai KAK",IF(CJ5&lt;30%,"Proses Pengadaan",IF(CJ5=30%,"Selesai Pengadaan",IF(CJ5&lt;45%,"Proses Desain",IF(CJ5=45%,"Selesai Desain",IF(CJ5&lt;80%,"Proses Pengembangan",IF(CJ5=80%,"Selesai Pengembangan",IF(CJ5&lt;87.5%,"Proses SIT",IF(CJ5=87.5%,"Selesai SIT",IF(CJ5&lt;95%,"Proses UAT",IF(CJ5=95%,"Selesai UAT",IF(CJ5&lt;100%,"Proses Implementasi","Selesai Implementasi"))))))))))))))))))))))</f>
        <v>Not Started</v>
      </c>
      <c r="BY5" t="str">
        <f>IF(CK5=0%,"Not Started",IF(CK5&lt;5%,"Proses RBT-RBB",IF(CK5=5%,"Selesai RBT-RBB",IF(CK5&lt;10%,"Proses RBT-RBL",IF(CK5=10%,"Selesai RBT-RBL",IF(CK5&lt;15%,"Proses RBT-RBTD",IF(CK5=15%,"Selesai RBT-RBTD",IF(CK5&lt;20%,"Proses RPP",IF(CK5=20%,"Selesai RPP",IF(CK5&lt;25%,"Proses KAK",IF(CK5=25%,"Selesai KAK",IF(CK5&lt;30%,"Proses Pengadaan",IF(CK5=30%,"Selesai Pengadaan",IF(CK5&lt;45%,"Proses Desain",IF(CK5=45%,"Selesai Desain",IF(CK5&lt;80%,"Proses Pengembangan",IF(CK5=80%,"Selesai Pengembangan",IF(CK5&lt;87.5%,"Proses SIT",IF(CK5=87.5%,"Selesai SIT",IF(CK5&lt;95%,"Proses UAT",IF(CK5=95%,"Selesai UAT",IF(CK5&lt;100%,"Proses Implementasi","Selesai Implementasi"))))))))))))))))))))))</f>
        <v>Not Started</v>
      </c>
      <c r="BZ5" t="str">
        <f>IF(CL5=0%,"Not Started",IF(CL5&lt;5%,"Proses RBT-RBB",IF(CL5=5%,"Selesai RBT-RBB",IF(CL5&lt;10%,"Proses RBT-RBL",IF(CL5=10%,"Selesai RBT-RBL",IF(CL5&lt;15%,"Proses RBT-RBTD",IF(CL5=15%,"Selesai RBT-RBTD",IF(CL5&lt;20%,"Proses RPP",IF(CL5=20%,"Selesai RPP",IF(CL5&lt;25%,"Proses KAK",IF(CL5=25%,"Selesai KAK",IF(CL5&lt;30%,"Proses Pengadaan",IF(CL5=30%,"Selesai Pengadaan",IF(CL5&lt;45%,"Proses Desain",IF(CL5=45%,"Selesai Desain",IF(CL5&lt;80%,"Proses Pengembangan",IF(CL5=80%,"Selesai Pengembangan",IF(CL5&lt;87.5%,"Proses SIT",IF(CL5=87.5%,"Selesai SIT",IF(CL5&lt;95%,"Proses UAT",IF(CL5=95%,"Selesai UAT",IF(CL5&lt;100%,"Proses Implementasi","Selesai Implementasi"))))))))))))))))))))))</f>
        <v>Not Started</v>
      </c>
      <c r="CA5" t="str">
        <f>IF(CM5=0%,"Not Started",IF(CM5&lt;5%,"Proses RBT-RBB",IF(CM5=5%,"Selesai RBT-RBB",IF(CM5&lt;10%,"Proses RBT-RBL",IF(CM5=10%,"Selesai RBT-RBL",IF(CM5&lt;15%,"Proses RBT-RBTD",IF(CM5=15%,"Selesai RBT-RBTD",IF(CM5&lt;20%,"Proses RPP",IF(CM5=20%,"Selesai RPP",IF(CM5&lt;25%,"Proses KAK",IF(CM5=25%,"Selesai KAK",IF(CM5&lt;30%,"Proses Pengadaan",IF(CM5=30%,"Selesai Pengadaan",IF(CM5&lt;45%,"Proses Desain",IF(CM5=45%,"Selesai Desain",IF(CM5&lt;80%,"Proses Pengembangan",IF(CM5=80%,"Selesai Pengembangan",IF(CM5&lt;87.5%,"Proses SIT",IF(CM5=87.5%,"Selesai SIT",IF(CM5&lt;95%,"Proses UAT",IF(CM5=95%,"Selesai UAT",IF(CM5&lt;100%,"Proses Implementasi","Selesai Implementasi"))))))))))))))))))))))</f>
        <v>Not Started</v>
      </c>
      <c r="CB5" t="str">
        <f>IF(CN5=0%,"Not Started",IF(CN5&lt;5%,"Proses RBT-RBB",IF(CN5=5%,"Selesai RBT-RBB",IF(CN5&lt;10%,"Proses RBT-RBL",IF(CN5=10%,"Selesai RBT-RBL",IF(CN5&lt;15%,"Proses RBT-RBTD",IF(CN5=15%,"Selesai RBT-RBTD",IF(CN5&lt;20%,"Proses RPP",IF(CN5=20%,"Selesai RPP",IF(CN5&lt;25%,"Proses KAK",IF(CN5=25%,"Selesai KAK",IF(CN5&lt;30%,"Proses Pengadaan",IF(CN5=30%,"Selesai Pengadaan",IF(CN5&lt;45%,"Proses Desain",IF(CN5=45%,"Selesai Desain",IF(CN5&lt;80%,"Proses Pengembangan",IF(CN5=80%,"Selesai Pengembangan",IF(CN5&lt;87.5%,"Proses SIT",IF(CN5=87.5%,"Selesai SIT",IF(CN5&lt;95%,"Proses UAT",IF(CN5=95%,"Selesai UAT",IF(CN5&lt;100%,"Proses Implementasi","Selesai Implementasi"))))))))))))))))))))))</f>
        <v>Not Started</v>
      </c>
      <c r="CL5">
        <v>0</v>
      </c>
      <c r="CM5">
        <f>(($DY5/100%)*15%)+(($DZ5/100%)*5%)+(($EA5/100%)*5%)+(($EB5/100%)*5%)+(($EC5/100%)*15%)+(($ED5/100%)*35%)+(($EE5/100%)*7.5%)+(($EF5/100%)*7.5%)+(($EG5/100%)*5%)</f>
        <v>0</v>
      </c>
      <c r="CN5">
        <f>(($DY5/100%)*15%)+(($DZ5/100%)*5%)+(($EA5/100%)*5%)+(($EB5/100%)*5%)+(($EC5/100%)*15%)+(($ED5/100%)*35%)+(($EE5/100%)*7.5%)+(($EF5/100%)*7.5%)+(($EG5/100%)*5%)</f>
        <v>0</v>
      </c>
      <c r="CO5">
        <f>IF(BE5=0%, 100%, (CC5/BE5))</f>
        <v>1</v>
      </c>
      <c r="CP5">
        <f>IF(BF5=0%, 100%, (CD5/BF5))</f>
        <v>1</v>
      </c>
      <c r="CQ5">
        <f>IF(BG5=0%, 100%, (CE5/BG5))</f>
        <v>1</v>
      </c>
      <c r="CR5">
        <f>IF(BH5=0%, 100%, (CF5/BH5))</f>
        <v>1</v>
      </c>
      <c r="CS5">
        <f>IF(BI5=0%, 100%, (CG5/BI5))</f>
        <v>1</v>
      </c>
      <c r="CT5">
        <f>IF(BJ5=0%, 100%, (CH5/BJ5))</f>
        <v>1</v>
      </c>
      <c r="CU5">
        <f>IF(BK5=0%, 100%, (CI5/BK5))</f>
        <v>1</v>
      </c>
      <c r="CV5">
        <f>IF(BL5=0%, 100%, (CJ5/BL5))</f>
        <v>1</v>
      </c>
      <c r="CW5">
        <f>IF(BM5=0%, 100%, (CK5/BM5))</f>
        <v>1</v>
      </c>
      <c r="CX5">
        <f>IF(BN5=0%, 100%, (CL5/BN5))</f>
        <v>1</v>
      </c>
      <c r="CY5">
        <f>IF(BO5=0%, 100%, (CM5/BO5))</f>
        <v>1</v>
      </c>
      <c r="DA5" t="str">
        <f>IF(BE5=0%,"NS",IF(CC5=100%,"DONE",IF(CO5&gt;100%,"AS",IF(CO5&lt;75%,"BS",IF(CO5&lt;89.9%,"AR","OS")))))</f>
        <v>NS</v>
      </c>
      <c r="DB5" t="str">
        <f>IF(BF5=0%,"NS",IF(CD5=100%,"DONE",IF(CP5&gt;100%,"AS",IF(CP5&lt;75%,"BS",IF(CP5&lt;89.9%,"AR","OS")))))</f>
        <v>NS</v>
      </c>
      <c r="DC5" t="str">
        <f>IF(BG5=0%,"NS",IF(CE5=100%,"DONE",IF(CQ5&gt;100%,"AS",IF(CQ5&lt;75%,"BS",IF(CQ5&lt;89.9%,"AR","OS")))))</f>
        <v>NS</v>
      </c>
      <c r="DD5" t="str">
        <f>IF(BH5=0%,"NS",IF(CF5=100%,"DONE",IF(CR5&gt;100%,"AS",IF(CR5&lt;75%,"BS",IF(CR5&lt;89.9%,"AR","OS")))))</f>
        <v>NS</v>
      </c>
      <c r="DE5" t="str">
        <f>IF(BI5=0%,"NS",IF(CG5=100%,"DONE",IF(CS5&gt;100%,"AS",IF(CS5&lt;75%,"BS",IF(CS5&lt;89.9%,"AR","OS")))))</f>
        <v>NS</v>
      </c>
      <c r="DF5" t="str">
        <f>IF(BJ5=0%,"NS",IF(CH5=100%,"DONE",IF(CT5&gt;100%,"AS",IF(CT5&lt;75%,"BS",IF(CT5&lt;89.9%,"AR","OS")))))</f>
        <v>NS</v>
      </c>
      <c r="DG5" t="str">
        <f>IF(BK5=0%,"NS",IF(CI5=100%,"DONE",IF(CU5&gt;100%,"AS",IF(CU5&lt;75%,"BS",IF(CU5&lt;89.9%,"AR","OS")))))</f>
        <v>NS</v>
      </c>
      <c r="DH5" t="str">
        <f>IF(BL5=0%,"NS",IF(CJ5=100%,"DONE",IF(CV5&gt;100%,"AS",IF(CV5&lt;75%,"BS",IF(CV5&lt;89.9%,"AR","OS")))))</f>
        <v>NS</v>
      </c>
      <c r="DI5" t="str">
        <f>IF(BM5=0%,"NS",IF(CK5=100%,"DONE",IF(CW5&gt;100%,"AS",IF(CW5&lt;75%,"BS",IF(CW5&lt;89.9%,"AR","OS")))))</f>
        <v>NS</v>
      </c>
      <c r="DJ5" t="str">
        <f>IF(BN5=0%,"NS",IF(CL5=100%,"DONE",IF(CX5&gt;100%,"AS",IF(CX5&lt;75%,"BS",IF(CX5&lt;89.9%,"AR","OS")))))</f>
        <v>NS</v>
      </c>
      <c r="DK5" t="str">
        <f>IF(BO5=0%,"NS",IF(CM5=100%,"DONE",IF(CY5&gt;100%,"AS",IF(CY5&lt;75%,"BS",IF(CY5&lt;89.9%,"AR","OS")))))</f>
        <v>NS</v>
      </c>
      <c r="DL5" t="str">
        <f>IF(BP5=0%,"NS",IF(CN5=100%,"DONE",IF(CZ5&gt;100%,"AS",IF(CZ5&lt;75%,"BS",IF(CZ5&lt;89.9%,"AR","OS")))))</f>
        <v>NS</v>
      </c>
      <c r="DM5" t="e">
        <f>CC5/$BP5</f>
        <v>#DIV/0!</v>
      </c>
      <c r="DN5" t="e">
        <f>CD5/$BP5</f>
        <v>#DIV/0!</v>
      </c>
      <c r="DO5" t="e">
        <f>CE5/$BP5</f>
        <v>#DIV/0!</v>
      </c>
      <c r="DP5" t="e">
        <f>CF5/$BP5</f>
        <v>#DIV/0!</v>
      </c>
      <c r="DQ5" t="e">
        <f>CG5/$BP5</f>
        <v>#DIV/0!</v>
      </c>
      <c r="DR5" t="e">
        <f>CH5/$BP5</f>
        <v>#DIV/0!</v>
      </c>
      <c r="DS5" t="e">
        <f>CI5/$BP5</f>
        <v>#DIV/0!</v>
      </c>
      <c r="DT5" t="e">
        <f>CJ5/$BP5</f>
        <v>#DIV/0!</v>
      </c>
      <c r="DU5" t="e">
        <f>CK5/$BP5</f>
        <v>#DIV/0!</v>
      </c>
      <c r="DV5" t="e">
        <f>CL5/$BP5</f>
        <v>#DIV/0!</v>
      </c>
      <c r="DW5" t="e">
        <f>CM5/$BP5</f>
        <v>#DIV/0!</v>
      </c>
      <c r="DX5" t="e">
        <f>CN5/$BP5</f>
        <v>#DIV/0!</v>
      </c>
      <c r="EJ5">
        <f>AR5</f>
        <v>47391</v>
      </c>
      <c r="FM5" t="str" xml:space="preserve">
        <v xml:space="preserve">1. Faradilla Anggun S._x000d_
2. Muhammad Daffa Alfarizqi</v>
      </c>
      <c r="FN5" t="str">
        <v>Rizky Arga</v>
      </c>
      <c r="FO5" t="str">
        <v>Among Rogo Wicaksono</v>
      </c>
      <c r="FP5" t="str">
        <v>TBC</v>
      </c>
      <c r="FQ5" t="str">
        <v>Dian</v>
      </c>
      <c r="FR5" t="str">
        <v>Outsource</v>
      </c>
      <c r="GS5" t="str">
        <v>3620e17f-bd52-4eb1-b038-258a55595074</v>
      </c>
    </row>
    <row r="6" xml:space="preserve">
      <c r="A6" t="str">
        <v>RIVIBI-PPA-P5-3-DLDS</v>
      </c>
      <c r="B6" t="str">
        <v>PT2, BPPU</v>
      </c>
      <c r="C6" t="str">
        <v>IDT</v>
      </c>
      <c r="D6" t="str">
        <v>Continuity Technology</v>
      </c>
      <c r="E6" t="str">
        <v>P-4</v>
      </c>
      <c r="F6">
        <v>1</v>
      </c>
      <c r="G6" t="str">
        <v>Pengembangan Product PUVA dan Penerbitan SBN</v>
      </c>
      <c r="H6" t="str">
        <v>Infrastruktur Data PUVA</v>
      </c>
      <c r="I6" t="str">
        <v>Capturing Matchmaking OIS</v>
      </c>
      <c r="J6">
        <v>2025</v>
      </c>
      <c r="K6">
        <v>2025</v>
      </c>
      <c r="L6" t="str">
        <v>S</v>
      </c>
      <c r="M6" t="str">
        <v>K3</v>
      </c>
      <c r="N6" t="str">
        <v>Pemimpin Satker</v>
      </c>
      <c r="O6" t="str">
        <v>DPPK, DSTA, DPKL</v>
      </c>
      <c r="P6" t="str">
        <v>PPLBI</v>
      </c>
      <c r="Q6" t="str">
        <v>Moneter</v>
      </c>
      <c r="R6" t="str">
        <v>ANTASENA</v>
      </c>
      <c r="S6" t="str">
        <f>BQ6</f>
        <v>Selesai Implementasi</v>
      </c>
      <c r="T6" t="str">
        <f>IF(V6=0%,"Not Started",IF(V6&lt;100%,"On Progress",IF(V6=100%,"DONE")))</f>
        <v>DONE</v>
      </c>
      <c r="U6" t="str">
        <f>FN6</f>
        <v>Rifanda Yulio</v>
      </c>
      <c r="V6">
        <f>CC6</f>
        <v>0.9999999999999999</v>
      </c>
      <c r="W6" t="str">
        <v>TW I 2025</v>
      </c>
      <c r="X6">
        <f>AR6</f>
        <v>45899</v>
      </c>
      <c r="Y6">
        <v>0</v>
      </c>
      <c r="AA6">
        <v>45658</v>
      </c>
      <c r="AB6">
        <v>45688</v>
      </c>
      <c r="AC6">
        <v>45689</v>
      </c>
      <c r="AD6">
        <v>45709</v>
      </c>
      <c r="AI6">
        <v>45719</v>
      </c>
      <c r="AJ6">
        <v>45744</v>
      </c>
      <c r="AK6">
        <v>45754</v>
      </c>
      <c r="AL6">
        <v>45807</v>
      </c>
      <c r="AM6">
        <v>45810</v>
      </c>
      <c r="AN6">
        <v>45838</v>
      </c>
      <c r="AO6">
        <v>45839</v>
      </c>
      <c r="AP6">
        <v>45883</v>
      </c>
      <c r="AQ6">
        <v>45884</v>
      </c>
      <c r="AR6">
        <v>45899</v>
      </c>
      <c r="AS6" t="str">
        <f>IF(BE6=0%,"Not Started",IF(BE6&lt;5%,"Proses RBT-RBB",IF(BE6=5%,"Selesai RBT-RBB",IF(BE6&lt;10%,"Proses RBT-RBL",IF(BE6=10%,"Selesai RBT-RBL",IF(BE6&lt;15%,"Proses RBT-RBTD",IF(BE6=15%,"Selesai RBT-RBTD",IF(BE6&lt;20%,"Proses RPP",IF(BE6=20%,"Selesai RPP",IF(BE6&lt;25%,"Proses KAK",IF(BE6=25%,"Selesai KAK",IF(BE6&lt;30%,"Proses Pengadaan",IF(BE6=30%,"Selesai Pengadaan",IF(BE6&lt;45%,"Proses Desain",IF(BE6=45%,"Selesai Desain",IF(BE6&lt;80%,"Proses Pengembangan",IF(BE6=80%,"Selesai Pengembangan",IF(BE6&lt;87.5%,"Proses SIT",IF(BE6=87.5%,"Selesai SIT",IF(BE6&lt;95%,"Proses UAT",IF(BE6=95%,"Selesai UAT",IF(BE6&lt;100%,"Proses Implementasi","Selesai Implementasi"))))))))))))))))))))))</f>
        <v>Selesai Implementasi</v>
      </c>
      <c r="AT6" t="str">
        <f>IF(BF6=0%,"Not Started",IF(BF6&lt;5%,"Proses RBT-RBB",IF(BF6=5%,"Selesai RBT-RBB",IF(BF6&lt;10%,"Proses RBT-RBL",IF(BF6=10%,"Selesai RBT-RBL",IF(BF6&lt;15%,"Proses RBT-RBTD",IF(BF6=15%,"Selesai RBT-RBTD",IF(BF6&lt;20%,"Proses RPP",IF(BF6=20%,"Selesai RPP",IF(BF6&lt;25%,"Proses KAK",IF(BF6=25%,"Selesai KAK",IF(BF6&lt;30%,"Proses Pengadaan",IF(BF6=30%,"Selesai Pengadaan",IF(BF6&lt;45%,"Proses Desain",IF(BF6=45%,"Selesai Desain",IF(BF6&lt;80%,"Proses Pengembangan",IF(BF6=80%,"Selesai Pengembangan",IF(BF6&lt;87.5%,"Proses SIT",IF(BF6=87.5%,"Selesai SIT",IF(BF6&lt;95%,"Proses UAT",IF(BF6=95%,"Selesai UAT",IF(BF6&lt;100%,"Proses Implementasi","Selesai Implementasi"))))))))))))))))))))))</f>
        <v>Selesai Implementasi</v>
      </c>
      <c r="AU6" t="str">
        <f>IF(BG6=0%,"Not Started",IF(BG6&lt;5%,"Proses RBT-RBB",IF(BG6=5%,"Selesai RBT-RBB",IF(BG6&lt;10%,"Proses RBT-RBL",IF(BG6=10%,"Selesai RBT-RBL",IF(BG6&lt;15%,"Proses RBT-RBTD",IF(BG6=15%,"Selesai RBT-RBTD",IF(BG6&lt;20%,"Proses RPP",IF(BG6=20%,"Selesai RPP",IF(BG6&lt;25%,"Proses KAK",IF(BG6=25%,"Selesai KAK",IF(BG6&lt;30%,"Proses Pengadaan",IF(BG6=30%,"Selesai Pengadaan",IF(BG6&lt;45%,"Proses Desain",IF(BG6=45%,"Selesai Desain",IF(BG6&lt;80%,"Proses Pengembangan",IF(BG6=80%,"Selesai Pengembangan",IF(BG6&lt;87.5%,"Proses SIT",IF(BG6=87.5%,"Selesai SIT",IF(BG6&lt;95%,"Proses UAT",IF(BG6=95%,"Selesai UAT",IF(BG6&lt;100%,"Proses Implementasi","Selesai Implementasi"))))))))))))))))))))))</f>
        <v>Selesai Implementasi</v>
      </c>
      <c r="AV6" t="str">
        <f>IF(BH6=0%,"Not Started",IF(BH6&lt;5%,"Proses RBT-RBB",IF(BH6=5%,"Selesai RBT-RBB",IF(BH6&lt;10%,"Proses RBT-RBL",IF(BH6=10%,"Selesai RBT-RBL",IF(BH6&lt;15%,"Proses RBT-RBTD",IF(BH6=15%,"Selesai RBT-RBTD",IF(BH6&lt;20%,"Proses RPP",IF(BH6=20%,"Selesai RPP",IF(BH6&lt;25%,"Proses KAK",IF(BH6=25%,"Selesai KAK",IF(BH6&lt;30%,"Proses Pengadaan",IF(BH6=30%,"Selesai Pengadaan",IF(BH6&lt;45%,"Proses Desain",IF(BH6=45%,"Selesai Desain",IF(BH6&lt;80%,"Proses Pengembangan",IF(BH6=80%,"Selesai Pengembangan",IF(BH6&lt;87.5%,"Proses SIT",IF(BH6=87.5%,"Selesai SIT",IF(BH6&lt;95%,"Proses UAT",IF(BH6=95%,"Selesai UAT",IF(BH6&lt;100%,"Proses Implementasi","Selesai Implementasi"))))))))))))))))))))))</f>
        <v>Selesai Implementasi</v>
      </c>
      <c r="AW6" t="str">
        <f>IF(BI6=0%,"Not Started",IF(BI6&lt;5%,"Proses RBT-RBB",IF(BI6=5%,"Selesai RBT-RBB",IF(BI6&lt;10%,"Proses RBT-RBL",IF(BI6=10%,"Selesai RBT-RBL",IF(BI6&lt;15%,"Proses RBT-RBTD",IF(BI6=15%,"Selesai RBT-RBTD",IF(BI6&lt;20%,"Proses RPP",IF(BI6=20%,"Selesai RPP",IF(BI6&lt;25%,"Proses KAK",IF(BI6=25%,"Selesai KAK",IF(BI6&lt;30%,"Proses Pengadaan",IF(BI6=30%,"Selesai Pengadaan",IF(BI6&lt;45%,"Proses Desain",IF(BI6=45%,"Selesai Desain",IF(BI6&lt;80%,"Proses Pengembangan",IF(BI6=80%,"Selesai Pengembangan",IF(BI6&lt;87.5%,"Proses SIT",IF(BI6=87.5%,"Selesai SIT",IF(BI6&lt;95%,"Proses UAT",IF(BI6=95%,"Selesai UAT",IF(BI6&lt;100%,"Proses Implementasi","Selesai Implementasi"))))))))))))))))))))))</f>
        <v>Selesai Implementasi</v>
      </c>
      <c r="AX6" t="str">
        <f>IF(BJ6=0%,"Not Started",IF(BJ6&lt;5%,"Proses RBT-RBB",IF(BJ6=5%,"Selesai RBT-RBB",IF(BJ6&lt;10%,"Proses RBT-RBL",IF(BJ6=10%,"Selesai RBT-RBL",IF(BJ6&lt;15%,"Proses RBT-RBTD",IF(BJ6=15%,"Selesai RBT-RBTD",IF(BJ6&lt;20%,"Proses RPP",IF(BJ6=20%,"Selesai RPP",IF(BJ6&lt;25%,"Proses KAK",IF(BJ6=25%,"Selesai KAK",IF(BJ6&lt;30%,"Proses Pengadaan",IF(BJ6=30%,"Selesai Pengadaan",IF(BJ6&lt;45%,"Proses Desain",IF(BJ6=45%,"Selesai Desain",IF(BJ6&lt;80%,"Proses Pengembangan",IF(BJ6=80%,"Selesai Pengembangan",IF(BJ6&lt;87.5%,"Proses SIT",IF(BJ6=87.5%,"Selesai SIT",IF(BJ6&lt;95%,"Proses UAT",IF(BJ6=95%,"Selesai UAT",IF(BJ6&lt;100%,"Proses Implementasi","Selesai Implementasi"))))))))))))))))))))))</f>
        <v>Selesai Implementasi</v>
      </c>
      <c r="AY6" t="str">
        <f>IF(BK6=0%,"Not Started",IF(BK6&lt;5%,"Proses RBT-RBB",IF(BK6=5%,"Selesai RBT-RBB",IF(BK6&lt;10%,"Proses RBT-RBL",IF(BK6=10%,"Selesai RBT-RBL",IF(BK6&lt;15%,"Proses RBT-RBTD",IF(BK6=15%,"Selesai RBT-RBTD",IF(BK6&lt;20%,"Proses RPP",IF(BK6=20%,"Selesai RPP",IF(BK6&lt;25%,"Proses KAK",IF(BK6=25%,"Selesai KAK",IF(BK6&lt;30%,"Proses Pengadaan",IF(BK6=30%,"Selesai Pengadaan",IF(BK6&lt;45%,"Proses Desain",IF(BK6=45%,"Selesai Desain",IF(BK6&lt;80%,"Proses Pengembangan",IF(BK6=80%,"Selesai Pengembangan",IF(BK6&lt;87.5%,"Proses SIT",IF(BK6=87.5%,"Selesai SIT",IF(BK6&lt;95%,"Proses UAT",IF(BK6=95%,"Selesai UAT",IF(BK6&lt;100%,"Proses Implementasi","Selesai Implementasi"))))))))))))))))))))))</f>
        <v>Selesai Implementasi</v>
      </c>
      <c r="AZ6" t="str">
        <f>IF(BL6=0%,"Not Started",IF(BL6&lt;5%,"Proses RBT-RBB",IF(BL6=5%,"Selesai RBT-RBB",IF(BL6&lt;10%,"Proses RBT-RBL",IF(BL6=10%,"Selesai RBT-RBL",IF(BL6&lt;15%,"Proses RBT-RBTD",IF(BL6=15%,"Selesai RBT-RBTD",IF(BL6&lt;20%,"Proses RPP",IF(BL6=20%,"Selesai RPP",IF(BL6&lt;25%,"Proses KAK",IF(BL6=25%,"Selesai KAK",IF(BL6&lt;30%,"Proses Pengadaan",IF(BL6=30%,"Selesai Pengadaan",IF(BL6&lt;45%,"Proses Desain",IF(BL6=45%,"Selesai Desain",IF(BL6&lt;80%,"Proses Pengembangan",IF(BL6=80%,"Selesai Pengembangan",IF(BL6&lt;87.5%,"Proses SIT",IF(BL6=87.5%,"Selesai SIT",IF(BL6&lt;95%,"Proses UAT",IF(BL6=95%,"Selesai UAT",IF(BL6&lt;100%,"Proses Implementasi","Selesai Implementasi"))))))))))))))))))))))</f>
        <v>Selesai Implementasi</v>
      </c>
      <c r="BA6" t="str">
        <f>IF(BM6=0%,"Not Started",IF(BM6&lt;5%,"Proses RBT-RBB",IF(BM6=5%,"Selesai RBT-RBB",IF(BM6&lt;10%,"Proses RBT-RBL",IF(BM6=10%,"Selesai RBT-RBL",IF(BM6&lt;15%,"Proses RBT-RBTD",IF(BM6=15%,"Selesai RBT-RBTD",IF(BM6&lt;20%,"Proses RPP",IF(BM6=20%,"Selesai RPP",IF(BM6&lt;25%,"Proses KAK",IF(BM6=25%,"Selesai KAK",IF(BM6&lt;30%,"Proses Pengadaan",IF(BM6=30%,"Selesai Pengadaan",IF(BM6&lt;45%,"Proses Desain",IF(BM6=45%,"Selesai Desain",IF(BM6&lt;80%,"Proses Pengembangan",IF(BM6=80%,"Selesai Pengembangan",IF(BM6&lt;87.5%,"Proses SIT",IF(BM6=87.5%,"Selesai SIT",IF(BM6&lt;95%,"Proses UAT",IF(BM6=95%,"Selesai UAT",IF(BM6&lt;100%,"Proses Implementasi","Selesai Implementasi"))))))))))))))))))))))</f>
        <v>Selesai Implementasi</v>
      </c>
      <c r="BB6" t="str">
        <f>IF(BN6=0%,"Not Started",IF(BN6&lt;5%,"Proses RBT-RBB",IF(BN6=5%,"Selesai RBT-RBB",IF(BN6&lt;10%,"Proses RBT-RBL",IF(BN6=10%,"Selesai RBT-RBL",IF(BN6&lt;15%,"Proses RBT-RBTD",IF(BN6=15%,"Selesai RBT-RBTD",IF(BN6&lt;20%,"Proses RPP",IF(BN6=20%,"Selesai RPP",IF(BN6&lt;25%,"Proses KAK",IF(BN6=25%,"Selesai KAK",IF(BN6&lt;30%,"Proses Pengadaan",IF(BN6=30%,"Selesai Pengadaan",IF(BN6&lt;45%,"Proses Desain",IF(BN6=45%,"Selesai Desain",IF(BN6&lt;80%,"Proses Pengembangan",IF(BN6=80%,"Selesai Pengembangan",IF(BN6&lt;87.5%,"Proses SIT",IF(BN6=87.5%,"Selesai SIT",IF(BN6&lt;95%,"Proses UAT",IF(BN6=95%,"Selesai UAT",IF(BN6&lt;100%,"Proses Implementasi","Selesai Implementasi"))))))))))))))))))))))</f>
        <v>Selesai Implementasi</v>
      </c>
      <c r="BC6" t="str">
        <f>IF(BO6=0%,"Not Started",IF(BO6&lt;5%,"Proses RBT-RBB",IF(BO6=5%,"Selesai RBT-RBB",IF(BO6&lt;10%,"Proses RBT-RBL",IF(BO6=10%,"Selesai RBT-RBL",IF(BO6&lt;15%,"Proses RBT-RBTD",IF(BO6=15%,"Selesai RBT-RBTD",IF(BO6&lt;20%,"Proses RPP",IF(BO6=20%,"Selesai RPP",IF(BO6&lt;25%,"Proses KAK",IF(BO6=25%,"Selesai KAK",IF(BO6&lt;30%,"Proses Pengadaan",IF(BO6=30%,"Selesai Pengadaan",IF(BO6&lt;45%,"Proses Desain",IF(BO6=45%,"Selesai Desain",IF(BO6&lt;80%,"Proses Pengembangan",IF(BO6=80%,"Selesai Pengembangan",IF(BO6&lt;87.5%,"Proses SIT",IF(BO6=87.5%,"Selesai SIT",IF(BO6&lt;95%,"Proses UAT",IF(BO6=95%,"Selesai UAT",IF(BO6&lt;100%,"Proses Implementasi","Selesai Implementasi"))))))))))))))))))))))</f>
        <v>Selesai Implementasi</v>
      </c>
      <c r="BD6" t="str">
        <f>IF(BP6=0%,"Not Started",IF(BP6&lt;5%,"Proses RBT-RBB",IF(BP6=5%,"Selesai RBT-RBB",IF(BP6&lt;10%,"Proses RBT-RBL",IF(BP6=10%,"Selesai RBT-RBL",IF(BP6&lt;15%,"Proses RBT-RBTD",IF(BP6=15%,"Selesai RBT-RBTD",IF(BP6&lt;20%,"Proses RPP",IF(BP6=20%,"Selesai RPP",IF(BP6&lt;25%,"Proses KAK",IF(BP6=25%,"Selesai KAK",IF(BP6&lt;30%,"Proses Pengadaan",IF(BP6=30%,"Selesai Pengadaan",IF(BP6&lt;45%,"Proses Desain",IF(BP6=45%,"Selesai Desain",IF(BP6&lt;80%,"Proses Pengembangan",IF(BP6=80%,"Selesai Pengembangan",IF(BP6&lt;87.5%,"Proses SIT",IF(BP6=87.5%,"Selesai SIT",IF(BP6&lt;95%,"Proses UAT",IF(BP6=95%,"Selesai UAT",IF(BP6&lt;100%,"Proses Implementasi","Selesai Implementasi"))))))))))))))))))))))</f>
        <v>Selesai Implementasi</v>
      </c>
      <c r="BE6">
        <v>1</v>
      </c>
      <c r="BF6">
        <v>1</v>
      </c>
      <c r="BG6">
        <v>1</v>
      </c>
      <c r="BH6">
        <v>1</v>
      </c>
      <c r="BI6">
        <v>1</v>
      </c>
      <c r="BJ6">
        <v>1</v>
      </c>
      <c r="BK6">
        <v>1</v>
      </c>
      <c r="BL6">
        <v>1</v>
      </c>
      <c r="BM6">
        <v>1</v>
      </c>
      <c r="BN6">
        <v>1</v>
      </c>
      <c r="BO6">
        <v>1</v>
      </c>
      <c r="BP6">
        <v>1</v>
      </c>
      <c r="BQ6" t="str">
        <f>IF(CC6=0%,"Not Started",IF(CC6&lt;5%,"Proses RBT-RBB",IF(CC6=5%,"Selesai RBT-RBB",IF(CC6&lt;10%,"Proses RBT-RBL",IF(CC6=10%,"Selesai RBT-RBL",IF(CC6&lt;15%,"Proses RBT-RBTD",IF(CC6=15%,"Selesai RBT-RBTD",IF(CC6&lt;20%,"Proses RPP",IF(CC6=20%,"Selesai RPP",IF(CC6&lt;25%,"Proses KAK",IF(CC6=25%,"Selesai KAK",IF(CC6&lt;30%,"Proses Pengadaan",IF(CC6=30%,"Selesai Pengadaan",IF(CC6&lt;45%,"Proses Desain",IF(CC6=45%,"Selesai Desain",IF(CC6&lt;80%,"Proses Pengembangan",IF(CC6=80%,"Selesai Pengembangan",IF(CC6&lt;87.5%,"Proses SIT",IF(CC6=87.5%,"Selesai SIT",IF(CC6&lt;95%,"Proses UAT",IF(CC6=95%,"Selesai UAT",IF(CC6&lt;100%,"Proses Implementasi","Selesai Implementasi"))))))))))))))))))))))</f>
        <v>Selesai Implementasi</v>
      </c>
      <c r="BR6" t="str">
        <f>IF(CD6=0%,"Not Started",IF(CD6&lt;5%,"Proses RBT-RBB",IF(CD6=5%,"Selesai RBT-RBB",IF(CD6&lt;10%,"Proses RBT-RBL",IF(CD6=10%,"Selesai RBT-RBL",IF(CD6&lt;15%,"Proses RBT-RBTD",IF(CD6=15%,"Selesai RBT-RBTD",IF(CD6&lt;20%,"Proses RPP",IF(CD6=20%,"Selesai RPP",IF(CD6&lt;25%,"Proses KAK",IF(CD6=25%,"Selesai KAK",IF(CD6&lt;30%,"Proses Pengadaan",IF(CD6=30%,"Selesai Pengadaan",IF(CD6&lt;45%,"Proses Desain",IF(CD6=45%,"Selesai Desain",IF(CD6&lt;80%,"Proses Pengembangan",IF(CD6=80%,"Selesai Pengembangan",IF(CD6&lt;87.5%,"Proses SIT",IF(CD6=87.5%,"Selesai SIT",IF(CD6&lt;95%,"Proses UAT",IF(CD6=95%,"Selesai UAT",IF(CD6&lt;100%,"Proses Implementasi","Selesai Implementasi"))))))))))))))))))))))</f>
        <v>Not Started</v>
      </c>
      <c r="BS6" t="str">
        <f>IF(CE6=0%,"Not Started",IF(CE6&lt;5%,"Proses RBT-RBB",IF(CE6=5%,"Selesai RBT-RBB",IF(CE6&lt;10%,"Proses RBT-RBL",IF(CE6=10%,"Selesai RBT-RBL",IF(CE6&lt;15%,"Proses RBT-RBTD",IF(CE6=15%,"Selesai RBT-RBTD",IF(CE6&lt;20%,"Proses RPP",IF(CE6=20%,"Selesai RPP",IF(CE6&lt;25%,"Proses KAK",IF(CE6=25%,"Selesai KAK",IF(CE6&lt;30%,"Proses Pengadaan",IF(CE6=30%,"Selesai Pengadaan",IF(CE6&lt;45%,"Proses Desain",IF(CE6=45%,"Selesai Desain",IF(CE6&lt;80%,"Proses Pengembangan",IF(CE6=80%,"Selesai Pengembangan",IF(CE6&lt;87.5%,"Proses SIT",IF(CE6=87.5%,"Selesai SIT",IF(CE6&lt;95%,"Proses UAT",IF(CE6=95%,"Selesai UAT",IF(CE6&lt;100%,"Proses Implementasi","Selesai Implementasi"))))))))))))))))))))))</f>
        <v>Not Started</v>
      </c>
      <c r="BT6" t="str">
        <f>IF(CF6=0%,"Not Started",IF(CF6&lt;5%,"Proses RBT-RBB",IF(CF6=5%,"Selesai RBT-RBB",IF(CF6&lt;10%,"Proses RBT-RBL",IF(CF6=10%,"Selesai RBT-RBL",IF(CF6&lt;15%,"Proses RBT-RBTD",IF(CF6=15%,"Selesai RBT-RBTD",IF(CF6&lt;20%,"Proses RPP",IF(CF6=20%,"Selesai RPP",IF(CF6&lt;25%,"Proses KAK",IF(CF6=25%,"Selesai KAK",IF(CF6&lt;30%,"Proses Pengadaan",IF(CF6=30%,"Selesai Pengadaan",IF(CF6&lt;45%,"Proses Desain",IF(CF6=45%,"Selesai Desain",IF(CF6&lt;80%,"Proses Pengembangan",IF(CF6=80%,"Selesai Pengembangan",IF(CF6&lt;87.5%,"Proses SIT",IF(CF6=87.5%,"Selesai SIT",IF(CF6&lt;95%,"Proses UAT",IF(CF6=95%,"Selesai UAT",IF(CF6&lt;100%,"Proses Implementasi","Selesai Implementasi"))))))))))))))))))))))</f>
        <v>Not Started</v>
      </c>
      <c r="BU6" t="str">
        <f>IF(CG6=0%,"Not Started",IF(CG6&lt;5%,"Proses RBT-RBB",IF(CG6=5%,"Selesai RBT-RBB",IF(CG6&lt;10%,"Proses RBT-RBL",IF(CG6=10%,"Selesai RBT-RBL",IF(CG6&lt;15%,"Proses RBT-RBTD",IF(CG6=15%,"Selesai RBT-RBTD",IF(CG6&lt;20%,"Proses RPP",IF(CG6=20%,"Selesai RPP",IF(CG6&lt;25%,"Proses KAK",IF(CG6=25%,"Selesai KAK",IF(CG6&lt;30%,"Proses Pengadaan",IF(CG6=30%,"Selesai Pengadaan",IF(CG6&lt;45%,"Proses Desain",IF(CG6=45%,"Selesai Desain",IF(CG6&lt;80%,"Proses Pengembangan",IF(CG6=80%,"Selesai Pengembangan",IF(CG6&lt;87.5%,"Proses SIT",IF(CG6=87.5%,"Selesai SIT",IF(CG6&lt;95%,"Proses UAT",IF(CG6=95%,"Selesai UAT",IF(CG6&lt;100%,"Proses Implementasi","Selesai Implementasi"))))))))))))))))))))))</f>
        <v>Not Started</v>
      </c>
      <c r="BV6" t="str">
        <f>IF(CH6=0%,"Not Started",IF(CH6&lt;5%,"Proses RBT-RBB",IF(CH6=5%,"Selesai RBT-RBB",IF(CH6&lt;10%,"Proses RBT-RBL",IF(CH6=10%,"Selesai RBT-RBL",IF(CH6&lt;15%,"Proses RBT-RBTD",IF(CH6=15%,"Selesai RBT-RBTD",IF(CH6&lt;20%,"Proses RPP",IF(CH6=20%,"Selesai RPP",IF(CH6&lt;25%,"Proses KAK",IF(CH6=25%,"Selesai KAK",IF(CH6&lt;30%,"Proses Pengadaan",IF(CH6=30%,"Selesai Pengadaan",IF(CH6&lt;45%,"Proses Desain",IF(CH6=45%,"Selesai Desain",IF(CH6&lt;80%,"Proses Pengembangan",IF(CH6=80%,"Selesai Pengembangan",IF(CH6&lt;87.5%,"Proses SIT",IF(CH6=87.5%,"Selesai SIT",IF(CH6&lt;95%,"Proses UAT",IF(CH6=95%,"Selesai UAT",IF(CH6&lt;100%,"Proses Implementasi","Selesai Implementasi"))))))))))))))))))))))</f>
        <v>Not Started</v>
      </c>
      <c r="BW6" t="str">
        <f>IF(CI6=0%,"Not Started",IF(CI6&lt;5%,"Proses RBT-RBB",IF(CI6=5%,"Selesai RBT-RBB",IF(CI6&lt;10%,"Proses RBT-RBL",IF(CI6=10%,"Selesai RBT-RBL",IF(CI6&lt;15%,"Proses RBT-RBTD",IF(CI6=15%,"Selesai RBT-RBTD",IF(CI6&lt;20%,"Proses RPP",IF(CI6=20%,"Selesai RPP",IF(CI6&lt;25%,"Proses KAK",IF(CI6=25%,"Selesai KAK",IF(CI6&lt;30%,"Proses Pengadaan",IF(CI6=30%,"Selesai Pengadaan",IF(CI6&lt;45%,"Proses Desain",IF(CI6=45%,"Selesai Desain",IF(CI6&lt;80%,"Proses Pengembangan",IF(CI6=80%,"Selesai Pengembangan",IF(CI6&lt;87.5%,"Proses SIT",IF(CI6=87.5%,"Selesai SIT",IF(CI6&lt;95%,"Proses UAT",IF(CI6=95%,"Selesai UAT",IF(CI6&lt;100%,"Proses Implementasi","Selesai Implementasi"))))))))))))))))))))))</f>
        <v>Not Started</v>
      </c>
      <c r="BX6" t="str">
        <f>IF(CJ6=0%,"Not Started",IF(CJ6&lt;5%,"Proses RBT-RBB",IF(CJ6=5%,"Selesai RBT-RBB",IF(CJ6&lt;10%,"Proses RBT-RBL",IF(CJ6=10%,"Selesai RBT-RBL",IF(CJ6&lt;15%,"Proses RBT-RBTD",IF(CJ6=15%,"Selesai RBT-RBTD",IF(CJ6&lt;20%,"Proses RPP",IF(CJ6=20%,"Selesai RPP",IF(CJ6&lt;25%,"Proses KAK",IF(CJ6=25%,"Selesai KAK",IF(CJ6&lt;30%,"Proses Pengadaan",IF(CJ6=30%,"Selesai Pengadaan",IF(CJ6&lt;45%,"Proses Desain",IF(CJ6=45%,"Selesai Desain",IF(CJ6&lt;80%,"Proses Pengembangan",IF(CJ6=80%,"Selesai Pengembangan",IF(CJ6&lt;87.5%,"Proses SIT",IF(CJ6=87.5%,"Selesai SIT",IF(CJ6&lt;95%,"Proses UAT",IF(CJ6=95%,"Selesai UAT",IF(CJ6&lt;100%,"Proses Implementasi","Selesai Implementasi"))))))))))))))))))))))</f>
        <v>Not Started</v>
      </c>
      <c r="BY6" t="str">
        <f>IF(CK6=0%,"Not Started",IF(CK6&lt;5%,"Proses RBT-RBB",IF(CK6=5%,"Selesai RBT-RBB",IF(CK6&lt;10%,"Proses RBT-RBL",IF(CK6=10%,"Selesai RBT-RBL",IF(CK6&lt;15%,"Proses RBT-RBTD",IF(CK6=15%,"Selesai RBT-RBTD",IF(CK6&lt;20%,"Proses RPP",IF(CK6=20%,"Selesai RPP",IF(CK6&lt;25%,"Proses KAK",IF(CK6=25%,"Selesai KAK",IF(CK6&lt;30%,"Proses Pengadaan",IF(CK6=30%,"Selesai Pengadaan",IF(CK6&lt;45%,"Proses Desain",IF(CK6=45%,"Selesai Desain",IF(CK6&lt;80%,"Proses Pengembangan",IF(CK6=80%,"Selesai Pengembangan",IF(CK6&lt;87.5%,"Proses SIT",IF(CK6=87.5%,"Selesai SIT",IF(CK6&lt;95%,"Proses UAT",IF(CK6=95%,"Selesai UAT",IF(CK6&lt;100%,"Proses Implementasi","Selesai Implementasi"))))))))))))))))))))))</f>
        <v>Not Started</v>
      </c>
      <c r="BZ6" t="str">
        <f>IF(CL6=0%,"Not Started",IF(CL6&lt;5%,"Proses RBT-RBB",IF(CL6=5%,"Selesai RBT-RBB",IF(CL6&lt;10%,"Proses RBT-RBL",IF(CL6=10%,"Selesai RBT-RBL",IF(CL6&lt;15%,"Proses RBT-RBTD",IF(CL6=15%,"Selesai RBT-RBTD",IF(CL6&lt;20%,"Proses RPP",IF(CL6=20%,"Selesai RPP",IF(CL6&lt;25%,"Proses KAK",IF(CL6=25%,"Selesai KAK",IF(CL6&lt;30%,"Proses Pengadaan",IF(CL6=30%,"Selesai Pengadaan",IF(CL6&lt;45%,"Proses Desain",IF(CL6=45%,"Selesai Desain",IF(CL6&lt;80%,"Proses Pengembangan",IF(CL6=80%,"Selesai Pengembangan",IF(CL6&lt;87.5%,"Proses SIT",IF(CL6=87.5%,"Selesai SIT",IF(CL6&lt;95%,"Proses UAT",IF(CL6=95%,"Selesai UAT",IF(CL6&lt;100%,"Proses Implementasi","Selesai Implementasi"))))))))))))))))))))))</f>
        <v>Not Started</v>
      </c>
      <c r="CA6" t="str">
        <f>IF(CM6=0%,"Not Started",IF(CM6&lt;5%,"Proses RBT-RBB",IF(CM6=5%,"Selesai RBT-RBB",IF(CM6&lt;10%,"Proses RBT-RBL",IF(CM6=10%,"Selesai RBT-RBL",IF(CM6&lt;15%,"Proses RBT-RBTD",IF(CM6=15%,"Selesai RBT-RBTD",IF(CM6&lt;20%,"Proses RPP",IF(CM6=20%,"Selesai RPP",IF(CM6&lt;25%,"Proses KAK",IF(CM6=25%,"Selesai KAK",IF(CM6&lt;30%,"Proses Pengadaan",IF(CM6=30%,"Selesai Pengadaan",IF(CM6&lt;45%,"Proses Desain",IF(CM6=45%,"Selesai Desain",IF(CM6&lt;80%,"Proses Pengembangan",IF(CM6=80%,"Selesai Pengembangan",IF(CM6&lt;87.5%,"Proses SIT",IF(CM6=87.5%,"Selesai SIT",IF(CM6&lt;95%,"Proses UAT",IF(CM6=95%,"Selesai UAT",IF(CM6&lt;100%,"Proses Implementasi","Selesai Implementasi"))))))))))))))))))))))</f>
        <v>Not Started</v>
      </c>
      <c r="CB6" t="str">
        <f>IF(CN6=0%,"Not Started",IF(CN6&lt;5%,"Proses RBT-RBB",IF(CN6=5%,"Selesai RBT-RBB",IF(CN6&lt;10%,"Proses RBT-RBL",IF(CN6=10%,"Selesai RBT-RBL",IF(CN6&lt;15%,"Proses RBT-RBTD",IF(CN6=15%,"Selesai RBT-RBTD",IF(CN6&lt;20%,"Proses RPP",IF(CN6=20%,"Selesai RPP",IF(CN6&lt;25%,"Proses KAK",IF(CN6=25%,"Selesai KAK",IF(CN6&lt;30%,"Proses Pengadaan",IF(CN6=30%,"Selesai Pengadaan",IF(CN6&lt;45%,"Proses Desain",IF(CN6=45%,"Selesai Desain",IF(CN6&lt;80%,"Proses Pengembangan",IF(CN6=80%,"Selesai Pengembangan",IF(CN6&lt;87.5%,"Proses SIT",IF(CN6=87.5%,"Selesai SIT",IF(CN6&lt;95%,"Proses UAT",IF(CN6=95%,"Selesai UAT",IF(CN6&lt;100%,"Proses Implementasi","Selesai Implementasi"))))))))))))))))))))))</f>
        <v>Not Started</v>
      </c>
      <c r="CC6">
        <f>(($DY6/100%)*15%)+(($DZ6/100%)*5%)+(($EA6/100%)*5%)+(($EB6/100%)*5%)+(($EC6/100%)*15%)+(($ED6/100%)*35%)+(($EE6/100%)*7.5%)+(($EF6/100%)*7.5%)+(($EG6/100%)*5%)</f>
        <v>0.9999999999999999</v>
      </c>
      <c r="CO6">
        <f>IF(BE6=0%, 100%, (CC6/BE6))</f>
        <v>0.9999999999999999</v>
      </c>
      <c r="CP6">
        <f>IF(BF6=0%, 100%, (CD6/BF6))</f>
        <v>0</v>
      </c>
      <c r="CQ6">
        <f>IF(BG6=0%, 100%, (CE6/BG6))</f>
        <v>0</v>
      </c>
      <c r="CR6">
        <f>IF(BH6=0%, 100%, (CF6/BH6))</f>
        <v>0</v>
      </c>
      <c r="CS6">
        <f>IF(BI6=0%, 100%, (CG6/BI6))</f>
        <v>0</v>
      </c>
      <c r="CT6">
        <f>IF(BJ6=0%, 100%, (CH6/BJ6))</f>
        <v>0</v>
      </c>
      <c r="CU6">
        <f>IF(BK6=0%, 100%, (CI6/BK6))</f>
        <v>0</v>
      </c>
      <c r="CV6">
        <f>IF(BL6=0%, 100%, (CJ6/BL6))</f>
        <v>0</v>
      </c>
      <c r="CW6">
        <f>IF(BM6=0%, 100%, (CK6/BM6))</f>
        <v>0</v>
      </c>
      <c r="CX6">
        <f>IF(BN6=0%, 100%, (CL6/BN6))</f>
        <v>0</v>
      </c>
      <c r="CY6">
        <f>IF(BO6=0%, 100%, (CM6/BO6))</f>
        <v>0</v>
      </c>
      <c r="DA6" t="str">
        <f>IF(BE6=0%,"NS",IF(CC6=100%,"DONE",IF(CO6&gt;100%,"AS",IF(CO6&lt;75%,"BS",IF(CO6&lt;89.9%,"AR","OS")))))</f>
        <v>DONE</v>
      </c>
      <c r="DB6" t="str">
        <f>IF(BF6=0%,"NS",IF(CD6=100%,"DONE",IF(CP6&gt;100%,"AS",IF(CP6&lt;75%,"BS",IF(CP6&lt;89.9%,"AR","OS")))))</f>
        <v>BS</v>
      </c>
      <c r="DC6" t="str">
        <f>IF(BG6=0%,"NS",IF(CE6=100%,"DONE",IF(CQ6&gt;100%,"AS",IF(CQ6&lt;75%,"BS",IF(CQ6&lt;89.9%,"AR","OS")))))</f>
        <v>BS</v>
      </c>
      <c r="DD6" t="str">
        <f>IF(BH6=0%,"NS",IF(CF6=100%,"DONE",IF(CR6&gt;100%,"AS",IF(CR6&lt;75%,"BS",IF(CR6&lt;89.9%,"AR","OS")))))</f>
        <v>BS</v>
      </c>
      <c r="DE6" t="str">
        <f>IF(BI6=0%,"NS",IF(CG6=100%,"DONE",IF(CS6&gt;100%,"AS",IF(CS6&lt;75%,"BS",IF(CS6&lt;89.9%,"AR","OS")))))</f>
        <v>BS</v>
      </c>
      <c r="DF6" t="str">
        <f>IF(BJ6=0%,"NS",IF(CH6=100%,"DONE",IF(CT6&gt;100%,"AS",IF(CT6&lt;75%,"BS",IF(CT6&lt;89.9%,"AR","OS")))))</f>
        <v>BS</v>
      </c>
      <c r="DG6" t="str">
        <f>IF(BK6=0%,"NS",IF(CI6=100%,"DONE",IF(CU6&gt;100%,"AS",IF(CU6&lt;75%,"BS",IF(CU6&lt;89.9%,"AR","OS")))))</f>
        <v>BS</v>
      </c>
      <c r="DH6" t="str">
        <f>IF(BL6=0%,"NS",IF(CJ6=100%,"DONE",IF(CV6&gt;100%,"AS",IF(CV6&lt;75%,"BS",IF(CV6&lt;89.9%,"AR","OS")))))</f>
        <v>BS</v>
      </c>
      <c r="DI6" t="str">
        <f>IF(BM6=0%,"NS",IF(CK6=100%,"DONE",IF(CW6&gt;100%,"AS",IF(CW6&lt;75%,"BS",IF(CW6&lt;89.9%,"AR","OS")))))</f>
        <v>BS</v>
      </c>
      <c r="DJ6" t="str">
        <f>IF(BN6=0%,"NS",IF(CL6=100%,"DONE",IF(CX6&gt;100%,"AS",IF(CX6&lt;75%,"BS",IF(CX6&lt;89.9%,"AR","OS")))))</f>
        <v>BS</v>
      </c>
      <c r="DK6" t="str">
        <f>IF(BO6=0%,"NS",IF(CM6=100%,"DONE",IF(CY6&gt;100%,"AS",IF(CY6&lt;75%,"BS",IF(CY6&lt;89.9%,"AR","OS")))))</f>
        <v>BS</v>
      </c>
      <c r="DL6" t="str">
        <f>IF(BP6=0%,"NS",IF(CN6=100%,"DONE",IF(CZ6&gt;100%,"AS",IF(CZ6&lt;75%,"BS",IF(CZ6&lt;89.9%,"AR","OS")))))</f>
        <v>BS</v>
      </c>
      <c r="DM6">
        <f>CC6/$BP6</f>
        <v>0.9999999999999999</v>
      </c>
      <c r="DN6">
        <f>CD6/$BP6</f>
        <v>0</v>
      </c>
      <c r="DO6">
        <f>CE6/$BP6</f>
        <v>0</v>
      </c>
      <c r="DP6">
        <f>CF6/$BP6</f>
        <v>0</v>
      </c>
      <c r="DQ6">
        <f>CG6/$BP6</f>
        <v>0</v>
      </c>
      <c r="DR6">
        <f>CH6/$BP6</f>
        <v>0</v>
      </c>
      <c r="DS6">
        <f>CI6/$BP6</f>
        <v>0</v>
      </c>
      <c r="DT6">
        <f>CJ6/$BP6</f>
        <v>0</v>
      </c>
      <c r="DU6">
        <f>CK6/$BP6</f>
        <v>0</v>
      </c>
      <c r="DV6">
        <f>CL6/$BP6</f>
        <v>0</v>
      </c>
      <c r="DW6">
        <f>CM6/$BP6</f>
        <v>0</v>
      </c>
      <c r="DX6">
        <f>CN6/$BP6</f>
        <v>0</v>
      </c>
      <c r="DY6">
        <v>1</v>
      </c>
      <c r="DZ6">
        <v>1</v>
      </c>
      <c r="EA6">
        <v>1</v>
      </c>
      <c r="EB6">
        <v>1</v>
      </c>
      <c r="EC6">
        <v>1</v>
      </c>
      <c r="ED6">
        <v>1</v>
      </c>
      <c r="EE6">
        <v>1</v>
      </c>
      <c r="EF6">
        <v>1</v>
      </c>
      <c r="EG6">
        <v>1</v>
      </c>
      <c r="EH6" t="str" xml:space="preserve">
        <v xml:space="preserve">- Telah deploy pada 16 Agustus 2025_x000d_
- Telah dilakukan penandatanganan perjanjian induk derivatif dan launching matchmaking OIS pada 26 September 2025_x000d_
- Akan diimplementasikan setelah implementasi BI-FRN, dan menunggu informasi lebih lanjut dari DPPK</v>
      </c>
      <c r="EI6">
        <v>45926</v>
      </c>
      <c r="EJ6">
        <f>AR6</f>
        <v>45899</v>
      </c>
      <c r="EO6" t="str">
        <v>RPP masih dalam bentuk draf, mandays di sisi LBUT masih dalam diskusi karena ada perubahan pengembang dari ext vendor menjadi inhouse</v>
      </c>
      <c r="FA6" t="str">
        <v>Segera melakukan diskusi internal dengan KPPA, KMBD dan Opda</v>
      </c>
      <c r="FM6" t="str" xml:space="preserve">
        <v xml:space="preserve">1. Regi Wibowo_x000d_
2. Titik Rahayu</v>
      </c>
      <c r="FN6" t="str">
        <v>Rifanda Yulio</v>
      </c>
      <c r="FO6" t="str">
        <v>Adinda Tri Wulandari</v>
      </c>
      <c r="FP6" t="str" xml:space="preserve">
        <v xml:space="preserve">1. Haryani Diah_x000d_
2. Alamsyah_x000d_
3. Luluk Mukarromah</v>
      </c>
      <c r="FQ6" t="str">
        <v>Agung</v>
      </c>
      <c r="FR6" t="str">
        <v>Inhouse</v>
      </c>
      <c r="FT6" t="str" xml:space="preserve">
        <v xml:space="preserve">Fajri (KPPA)_x000d_
Teo (KPPA)_x000d_
Timo (KPPA)_x000d_
Risda (KPPA)_x000d_
Diah (KMBD)</v>
      </c>
      <c r="FU6">
        <v>7</v>
      </c>
      <c r="GS6" t="str">
        <v>b90972d6-e8b2-4e3e-9203-13e569867cc7</v>
      </c>
    </row>
    <row r="7">
      <c r="B7" t="str">
        <v>PT2, BPPU</v>
      </c>
      <c r="C7" t="str">
        <v>IDT</v>
      </c>
      <c r="D7" t="str">
        <v>Continuity Technology</v>
      </c>
      <c r="E7" t="str">
        <v>P-4</v>
      </c>
      <c r="F7">
        <f>F6+1</f>
        <v>2</v>
      </c>
      <c r="G7" t="str">
        <v>Pengembangan Product PUVA dan Penerbitan SBN</v>
      </c>
      <c r="H7" t="str">
        <v>Infrastruktur Data PUVA</v>
      </c>
      <c r="I7" t="str">
        <v>DEP Capturing Product -Capturing transaksi Repo, OIS, DNDF dari ETP-MO</v>
      </c>
      <c r="J7">
        <v>2026</v>
      </c>
      <c r="K7">
        <v>2027</v>
      </c>
      <c r="L7" t="str">
        <v>S</v>
      </c>
      <c r="M7" t="str">
        <v>K3</v>
      </c>
      <c r="N7" t="str">
        <v>Pemimpin Satker</v>
      </c>
      <c r="O7" t="str">
        <v>DPPK</v>
      </c>
      <c r="P7" t="str">
        <v>WG-2</v>
      </c>
      <c r="Q7" t="str">
        <v>Moneter, Market</v>
      </c>
      <c r="R7" t="str">
        <v>TBD</v>
      </c>
      <c r="S7" t="str">
        <f>BQ7</f>
        <v>Not Started</v>
      </c>
      <c r="T7" t="str">
        <f>IF(V7=0%,"Not Started",IF(V7&lt;100%,"On Progress",IF(V7=100%,"DONE")))</f>
        <v>Not Started</v>
      </c>
      <c r="U7" t="str">
        <f>FN7</f>
        <v>Helen Desyani</v>
      </c>
      <c r="V7">
        <f>CC7</f>
        <v>0</v>
      </c>
      <c r="W7" t="str">
        <v>TW II 2026</v>
      </c>
      <c r="X7">
        <f>AR7</f>
        <v>46568</v>
      </c>
      <c r="Z7" t="str">
        <v>New</v>
      </c>
      <c r="AA7">
        <v>46113</v>
      </c>
      <c r="AB7">
        <v>46203</v>
      </c>
      <c r="AC7">
        <v>46204</v>
      </c>
      <c r="AD7">
        <v>46234</v>
      </c>
      <c r="AE7">
        <v>46204</v>
      </c>
      <c r="AF7">
        <v>46234</v>
      </c>
      <c r="AI7">
        <v>46235</v>
      </c>
      <c r="AJ7">
        <v>46264</v>
      </c>
      <c r="AK7">
        <v>46266</v>
      </c>
      <c r="AL7">
        <v>46446</v>
      </c>
      <c r="AM7">
        <v>46447</v>
      </c>
      <c r="AN7">
        <v>46492</v>
      </c>
      <c r="AO7">
        <v>46493</v>
      </c>
      <c r="AP7">
        <v>46538</v>
      </c>
      <c r="AQ7">
        <v>46539</v>
      </c>
      <c r="AR7">
        <v>46568</v>
      </c>
      <c r="AS7" t="str">
        <f>IF(BE7=0%,"Not Started",IF(BE7&lt;5%,"Proses RBT-RBB",IF(BE7=5%,"Selesai RBT-RBB",IF(BE7&lt;10%,"Proses RBT-RBL",IF(BE7=10%,"Selesai RBT-RBL",IF(BE7&lt;15%,"Proses RBT-RBTD",IF(BE7=15%,"Selesai RBT-RBTD",IF(BE7&lt;20%,"Proses RPP",IF(BE7=20%,"Selesai RPP",IF(BE7&lt;25%,"Proses KAK",IF(BE7=25%,"Selesai KAK",IF(BE7&lt;30%,"Proses Pengadaan",IF(BE7=30%,"Selesai Pengadaan",IF(BE7&lt;45%,"Proses Desain",IF(BE7=45%,"Selesai Desain",IF(BE7&lt;80%,"Proses Pengembangan",IF(BE7=80%,"Selesai Pengembangan",IF(BE7&lt;87.5%,"Proses SIT",IF(BE7=87.5%,"Selesai SIT",IF(BE7&lt;95%,"Proses UAT",IF(BE7=95%,"Selesai UAT",IF(BE7&lt;100%,"Proses Implementasi","Selesai Implementasi"))))))))))))))))))))))</f>
        <v>Not Started</v>
      </c>
      <c r="AT7" t="str">
        <f>IF(BF7=0%,"Not Started",IF(BF7&lt;5%,"Proses RBT-RBB",IF(BF7=5%,"Selesai RBT-RBB",IF(BF7&lt;10%,"Proses RBT-RBL",IF(BF7=10%,"Selesai RBT-RBL",IF(BF7&lt;15%,"Proses RBT-RBTD",IF(BF7=15%,"Selesai RBT-RBTD",IF(BF7&lt;20%,"Proses RPP",IF(BF7=20%,"Selesai RPP",IF(BF7&lt;25%,"Proses KAK",IF(BF7=25%,"Selesai KAK",IF(BF7&lt;30%,"Proses Pengadaan",IF(BF7=30%,"Selesai Pengadaan",IF(BF7&lt;45%,"Proses Desain",IF(BF7=45%,"Selesai Desain",IF(BF7&lt;80%,"Proses Pengembangan",IF(BF7=80%,"Selesai Pengembangan",IF(BF7&lt;87.5%,"Proses SIT",IF(BF7=87.5%,"Selesai SIT",IF(BF7&lt;95%,"Proses UAT",IF(BF7=95%,"Selesai UAT",IF(BF7&lt;100%,"Proses Implementasi","Selesai Implementasi"))))))))))))))))))))))</f>
        <v>Not Started</v>
      </c>
      <c r="AU7" t="str">
        <f>IF(BG7=0%,"Not Started",IF(BG7&lt;5%,"Proses RBT-RBB",IF(BG7=5%,"Selesai RBT-RBB",IF(BG7&lt;10%,"Proses RBT-RBL",IF(BG7=10%,"Selesai RBT-RBL",IF(BG7&lt;15%,"Proses RBT-RBTD",IF(BG7=15%,"Selesai RBT-RBTD",IF(BG7&lt;20%,"Proses RPP",IF(BG7=20%,"Selesai RPP",IF(BG7&lt;25%,"Proses KAK",IF(BG7=25%,"Selesai KAK",IF(BG7&lt;30%,"Proses Pengadaan",IF(BG7=30%,"Selesai Pengadaan",IF(BG7&lt;45%,"Proses Desain",IF(BG7=45%,"Selesai Desain",IF(BG7&lt;80%,"Proses Pengembangan",IF(BG7=80%,"Selesai Pengembangan",IF(BG7&lt;87.5%,"Proses SIT",IF(BG7=87.5%,"Selesai SIT",IF(BG7&lt;95%,"Proses UAT",IF(BG7=95%,"Selesai UAT",IF(BG7&lt;100%,"Proses Implementasi","Selesai Implementasi"))))))))))))))))))))))</f>
        <v>Not Started</v>
      </c>
      <c r="AV7" t="str">
        <f>IF(BH7=0%,"Not Started",IF(BH7&lt;5%,"Proses RBT-RBB",IF(BH7=5%,"Selesai RBT-RBB",IF(BH7&lt;10%,"Proses RBT-RBL",IF(BH7=10%,"Selesai RBT-RBL",IF(BH7&lt;15%,"Proses RBT-RBTD",IF(BH7=15%,"Selesai RBT-RBTD",IF(BH7&lt;20%,"Proses RPP",IF(BH7=20%,"Selesai RPP",IF(BH7&lt;25%,"Proses KAK",IF(BH7=25%,"Selesai KAK",IF(BH7&lt;30%,"Proses Pengadaan",IF(BH7=30%,"Selesai Pengadaan",IF(BH7&lt;45%,"Proses Desain",IF(BH7=45%,"Selesai Desain",IF(BH7&lt;80%,"Proses Pengembangan",IF(BH7=80%,"Selesai Pengembangan",IF(BH7&lt;87.5%,"Proses SIT",IF(BH7=87.5%,"Selesai SIT",IF(BH7&lt;95%,"Proses UAT",IF(BH7=95%,"Selesai UAT",IF(BH7&lt;100%,"Proses Implementasi","Selesai Implementasi"))))))))))))))))))))))</f>
        <v>Selesai RBT-RBB</v>
      </c>
      <c r="AW7" t="str">
        <f>IF(BI7=0%,"Not Started",IF(BI7&lt;5%,"Proses RBT-RBB",IF(BI7=5%,"Selesai RBT-RBB",IF(BI7&lt;10%,"Proses RBT-RBL",IF(BI7=10%,"Selesai RBT-RBL",IF(BI7&lt;15%,"Proses RBT-RBTD",IF(BI7=15%,"Selesai RBT-RBTD",IF(BI7&lt;20%,"Proses RPP",IF(BI7=20%,"Selesai RPP",IF(BI7&lt;25%,"Proses KAK",IF(BI7=25%,"Selesai KAK",IF(BI7&lt;30%,"Proses Pengadaan",IF(BI7=30%,"Selesai Pengadaan",IF(BI7&lt;45%,"Proses Desain",IF(BI7=45%,"Selesai Desain",IF(BI7&lt;80%,"Proses Pengembangan",IF(BI7=80%,"Selesai Pengembangan",IF(BI7&lt;87.5%,"Proses SIT",IF(BI7=87.5%,"Selesai SIT",IF(BI7&lt;95%,"Proses UAT",IF(BI7=95%,"Selesai UAT",IF(BI7&lt;100%,"Proses Implementasi","Selesai Implementasi"))))))))))))))))))))))</f>
        <v>Selesai RBT-RBL</v>
      </c>
      <c r="AX7" t="str">
        <f>IF(BJ7=0%,"Not Started",IF(BJ7&lt;5%,"Proses RBT-RBB",IF(BJ7=5%,"Selesai RBT-RBB",IF(BJ7&lt;10%,"Proses RBT-RBL",IF(BJ7=10%,"Selesai RBT-RBL",IF(BJ7&lt;15%,"Proses RBT-RBTD",IF(BJ7=15%,"Selesai RBT-RBTD",IF(BJ7&lt;20%,"Proses RPP",IF(BJ7=20%,"Selesai RPP",IF(BJ7&lt;25%,"Proses KAK",IF(BJ7=25%,"Selesai KAK",IF(BJ7&lt;30%,"Proses Pengadaan",IF(BJ7=30%,"Selesai Pengadaan",IF(BJ7&lt;45%,"Proses Desain",IF(BJ7=45%,"Selesai Desain",IF(BJ7&lt;80%,"Proses Pengembangan",IF(BJ7=80%,"Selesai Pengembangan",IF(BJ7&lt;87.5%,"Proses SIT",IF(BJ7=87.5%,"Selesai SIT",IF(BJ7&lt;95%,"Proses UAT",IF(BJ7=95%,"Selesai UAT",IF(BJ7&lt;100%,"Proses Implementasi","Selesai Implementasi"))))))))))))))))))))))</f>
        <v>Selesai RBT-RBTD</v>
      </c>
      <c r="AY7" t="str">
        <f>IF(BK7=0%,"Not Started",IF(BK7&lt;5%,"Proses RBT-RBB",IF(BK7=5%,"Selesai RBT-RBB",IF(BK7&lt;10%,"Proses RBT-RBL",IF(BK7=10%,"Selesai RBT-RBL",IF(BK7&lt;15%,"Proses RBT-RBTD",IF(BK7=15%,"Selesai RBT-RBTD",IF(BK7&lt;20%,"Proses RPP",IF(BK7=20%,"Selesai RPP",IF(BK7&lt;25%,"Proses KAK",IF(BK7=25%,"Selesai KAK",IF(BK7&lt;30%,"Proses Pengadaan",IF(BK7=30%,"Selesai Pengadaan",IF(BK7&lt;45%,"Proses Desain",IF(BK7=45%,"Selesai Desain",IF(BK7&lt;80%,"Proses Pengembangan",IF(BK7=80%,"Selesai Pengembangan",IF(BK7&lt;87.5%,"Proses SIT",IF(BK7=87.5%,"Selesai SIT",IF(BK7&lt;95%,"Proses UAT",IF(BK7=95%,"Selesai UAT",IF(BK7&lt;100%,"Proses Implementasi","Selesai Implementasi"))))))))))))))))))))))</f>
        <v>Selesai Pengadaan</v>
      </c>
      <c r="AZ7" t="str">
        <f>IF(BL7=0%,"Not Started",IF(BL7&lt;5%,"Proses RBT-RBB",IF(BL7=5%,"Selesai RBT-RBB",IF(BL7&lt;10%,"Proses RBT-RBL",IF(BL7=10%,"Selesai RBT-RBL",IF(BL7&lt;15%,"Proses RBT-RBTD",IF(BL7=15%,"Selesai RBT-RBTD",IF(BL7&lt;20%,"Proses RPP",IF(BL7=20%,"Selesai RPP",IF(BL7&lt;25%,"Proses KAK",IF(BL7=25%,"Selesai KAK",IF(BL7&lt;30%,"Proses Pengadaan",IF(BL7=30%,"Selesai Pengadaan",IF(BL7&lt;45%,"Proses Desain",IF(BL7=45%,"Selesai Desain",IF(BL7&lt;80%,"Proses Pengembangan",IF(BL7=80%,"Selesai Pengembangan",IF(BL7&lt;87.5%,"Proses SIT",IF(BL7=87.5%,"Selesai SIT",IF(BL7&lt;95%,"Proses UAT",IF(BL7=95%,"Selesai UAT",IF(BL7&lt;100%,"Proses Implementasi","Selesai Implementasi"))))))))))))))))))))))</f>
        <v>Proses Desain</v>
      </c>
      <c r="BA7" t="str">
        <f>IF(BM7=0%,"Not Started",IF(BM7&lt;5%,"Proses RBT-RBB",IF(BM7=5%,"Selesai RBT-RBB",IF(BM7&lt;10%,"Proses RBT-RBL",IF(BM7=10%,"Selesai RBT-RBL",IF(BM7&lt;15%,"Proses RBT-RBTD",IF(BM7=15%,"Selesai RBT-RBTD",IF(BM7&lt;20%,"Proses RPP",IF(BM7=20%,"Selesai RPP",IF(BM7&lt;25%,"Proses KAK",IF(BM7=25%,"Selesai KAK",IF(BM7&lt;30%,"Proses Pengadaan",IF(BM7=30%,"Selesai Pengadaan",IF(BM7&lt;45%,"Proses Desain",IF(BM7=45%,"Selesai Desain",IF(BM7&lt;80%,"Proses Pengembangan",IF(BM7=80%,"Selesai Pengembangan",IF(BM7&lt;87.5%,"Proses SIT",IF(BM7=87.5%,"Selesai SIT",IF(BM7&lt;95%,"Proses UAT",IF(BM7=95%,"Selesai UAT",IF(BM7&lt;100%,"Proses Implementasi","Selesai Implementasi"))))))))))))))))))))))</f>
        <v>Proses Pengembangan</v>
      </c>
      <c r="BB7" t="str">
        <f>IF(BN7=0%,"Not Started",IF(BN7&lt;5%,"Proses RBT-RBB",IF(BN7=5%,"Selesai RBT-RBB",IF(BN7&lt;10%,"Proses RBT-RBL",IF(BN7=10%,"Selesai RBT-RBL",IF(BN7&lt;15%,"Proses RBT-RBTD",IF(BN7=15%,"Selesai RBT-RBTD",IF(BN7&lt;20%,"Proses RPP",IF(BN7=20%,"Selesai RPP",IF(BN7&lt;25%,"Proses KAK",IF(BN7=25%,"Selesai KAK",IF(BN7&lt;30%,"Proses Pengadaan",IF(BN7=30%,"Selesai Pengadaan",IF(BN7&lt;45%,"Proses Desain",IF(BN7=45%,"Selesai Desain",IF(BN7&lt;80%,"Proses Pengembangan",IF(BN7=80%,"Selesai Pengembangan",IF(BN7&lt;87.5%,"Proses SIT",IF(BN7=87.5%,"Selesai SIT",IF(BN7&lt;95%,"Proses UAT",IF(BN7=95%,"Selesai UAT",IF(BN7&lt;100%,"Proses Implementasi","Selesai Implementasi"))))))))))))))))))))))</f>
        <v>Proses Pengembangan</v>
      </c>
      <c r="BC7" t="str">
        <f>IF(BO7=0%,"Not Started",IF(BO7&lt;5%,"Proses RBT-RBB",IF(BO7=5%,"Selesai RBT-RBB",IF(BO7&lt;10%,"Proses RBT-RBL",IF(BO7=10%,"Selesai RBT-RBL",IF(BO7&lt;15%,"Proses RBT-RBTD",IF(BO7=15%,"Selesai RBT-RBTD",IF(BO7&lt;20%,"Proses RPP",IF(BO7=20%,"Selesai RPP",IF(BO7&lt;25%,"Proses KAK",IF(BO7=25%,"Selesai KAK",IF(BO7&lt;30%,"Proses Pengadaan",IF(BO7=30%,"Selesai Pengadaan",IF(BO7&lt;45%,"Proses Desain",IF(BO7=45%,"Selesai Desain",IF(BO7&lt;80%,"Proses Pengembangan",IF(BO7=80%,"Selesai Pengembangan",IF(BO7&lt;87.5%,"Proses SIT",IF(BO7=87.5%,"Selesai SIT",IF(BO7&lt;95%,"Proses UAT",IF(BO7=95%,"Selesai UAT",IF(BO7&lt;100%,"Proses Implementasi","Selesai Implementasi"))))))))))))))))))))))</f>
        <v>Proses Pengembangan</v>
      </c>
      <c r="BD7" t="str">
        <f>IF(BP7=0%,"Not Started",IF(BP7&lt;5%,"Proses RBT-RBB",IF(BP7=5%,"Selesai RBT-RBB",IF(BP7&lt;10%,"Proses RBT-RBL",IF(BP7=10%,"Selesai RBT-RBL",IF(BP7&lt;15%,"Proses RBT-RBTD",IF(BP7=15%,"Selesai RBT-RBTD",IF(BP7&lt;20%,"Proses RPP",IF(BP7=20%,"Selesai RPP",IF(BP7&lt;25%,"Proses KAK",IF(BP7=25%,"Selesai KAK",IF(BP7&lt;30%,"Proses Pengadaan",IF(BP7=30%,"Selesai Pengadaan",IF(BP7&lt;45%,"Proses Desain",IF(BP7=45%,"Selesai Desain",IF(BP7&lt;80%,"Proses Pengembangan",IF(BP7=80%,"Selesai Pengembangan",IF(BP7&lt;87.5%,"Proses SIT",IF(BP7=87.5%,"Selesai SIT",IF(BP7&lt;95%,"Proses UAT",IF(BP7=95%,"Selesai UAT",IF(BP7&lt;100%,"Proses Implementasi","Selesai Implementasi"))))))))))))))))))))))</f>
        <v>Proses Pengembangan</v>
      </c>
      <c r="BE7">
        <v>0</v>
      </c>
      <c r="BF7">
        <v>0</v>
      </c>
      <c r="BG7">
        <v>0</v>
      </c>
      <c r="BH7">
        <v>0.05</v>
      </c>
      <c r="BI7">
        <v>0.1</v>
      </c>
      <c r="BJ7">
        <v>0.15</v>
      </c>
      <c r="BK7">
        <v>0.3</v>
      </c>
      <c r="BL7">
        <v>0.4</v>
      </c>
      <c r="BM7">
        <v>0.46</v>
      </c>
      <c r="BN7">
        <v>0.52</v>
      </c>
      <c r="BO7">
        <v>0.58</v>
      </c>
      <c r="BP7">
        <v>0.64</v>
      </c>
      <c r="BQ7" t="str">
        <f>IF(CC7=0%,"Not Started",IF(CC7&lt;5%,"Proses RBT-RBB",IF(CC7=5%,"Selesai RBT-RBB",IF(CC7&lt;10%,"Proses RBT-RBL",IF(CC7=10%,"Selesai RBT-RBL",IF(CC7&lt;15%,"Proses RBT-RBTD",IF(CC7=15%,"Selesai RBT-RBTD",IF(CC7&lt;20%,"Proses RPP",IF(CC7=20%,"Selesai RPP",IF(CC7&lt;25%,"Proses KAK",IF(CC7=25%,"Selesai KAK",IF(CC7&lt;30%,"Proses Pengadaan",IF(CC7=30%,"Selesai Pengadaan",IF(CC7&lt;45%,"Proses Desain",IF(CC7=45%,"Selesai Desain",IF(CC7&lt;80%,"Proses Pengembangan",IF(CC7=80%,"Selesai Pengembangan",IF(CC7&lt;87.5%,"Proses SIT",IF(CC7=87.5%,"Selesai SIT",IF(CC7&lt;95%,"Proses UAT",IF(CC7=95%,"Selesai UAT",IF(CC7&lt;100%,"Proses Implementasi","Selesai Implementasi"))))))))))))))))))))))</f>
        <v>Not Started</v>
      </c>
      <c r="BR7" t="str">
        <f>IF(CD7=0%,"Not Started",IF(CD7&lt;5%,"Proses RBT-RBB",IF(CD7=5%,"Selesai RBT-RBB",IF(CD7&lt;10%,"Proses RBT-RBL",IF(CD7=10%,"Selesai RBT-RBL",IF(CD7&lt;15%,"Proses RBT-RBTD",IF(CD7=15%,"Selesai RBT-RBTD",IF(CD7&lt;20%,"Proses RPP",IF(CD7=20%,"Selesai RPP",IF(CD7&lt;25%,"Proses KAK",IF(CD7=25%,"Selesai KAK",IF(CD7&lt;30%,"Proses Pengadaan",IF(CD7=30%,"Selesai Pengadaan",IF(CD7&lt;45%,"Proses Desain",IF(CD7=45%,"Selesai Desain",IF(CD7&lt;80%,"Proses Pengembangan",IF(CD7=80%,"Selesai Pengembangan",IF(CD7&lt;87.5%,"Proses SIT",IF(CD7=87.5%,"Selesai SIT",IF(CD7&lt;95%,"Proses UAT",IF(CD7=95%,"Selesai UAT",IF(CD7&lt;100%,"Proses Implementasi","Selesai Implementasi"))))))))))))))))))))))</f>
        <v>Not Started</v>
      </c>
      <c r="BS7" t="str">
        <f>IF(CE7=0%,"Not Started",IF(CE7&lt;5%,"Proses RBT-RBB",IF(CE7=5%,"Selesai RBT-RBB",IF(CE7&lt;10%,"Proses RBT-RBL",IF(CE7=10%,"Selesai RBT-RBL",IF(CE7&lt;15%,"Proses RBT-RBTD",IF(CE7=15%,"Selesai RBT-RBTD",IF(CE7&lt;20%,"Proses RPP",IF(CE7=20%,"Selesai RPP",IF(CE7&lt;25%,"Proses KAK",IF(CE7=25%,"Selesai KAK",IF(CE7&lt;30%,"Proses Pengadaan",IF(CE7=30%,"Selesai Pengadaan",IF(CE7&lt;45%,"Proses Desain",IF(CE7=45%,"Selesai Desain",IF(CE7&lt;80%,"Proses Pengembangan",IF(CE7=80%,"Selesai Pengembangan",IF(CE7&lt;87.5%,"Proses SIT",IF(CE7=87.5%,"Selesai SIT",IF(CE7&lt;95%,"Proses UAT",IF(CE7=95%,"Selesai UAT",IF(CE7&lt;100%,"Proses Implementasi","Selesai Implementasi"))))))))))))))))))))))</f>
        <v>Not Started</v>
      </c>
      <c r="BT7" t="str">
        <f>IF(CF7=0%,"Not Started",IF(CF7&lt;5%,"Proses RBT-RBB",IF(CF7=5%,"Selesai RBT-RBB",IF(CF7&lt;10%,"Proses RBT-RBL",IF(CF7=10%,"Selesai RBT-RBL",IF(CF7&lt;15%,"Proses RBT-RBTD",IF(CF7=15%,"Selesai RBT-RBTD",IF(CF7&lt;20%,"Proses RPP",IF(CF7=20%,"Selesai RPP",IF(CF7&lt;25%,"Proses KAK",IF(CF7=25%,"Selesai KAK",IF(CF7&lt;30%,"Proses Pengadaan",IF(CF7=30%,"Selesai Pengadaan",IF(CF7&lt;45%,"Proses Desain",IF(CF7=45%,"Selesai Desain",IF(CF7&lt;80%,"Proses Pengembangan",IF(CF7=80%,"Selesai Pengembangan",IF(CF7&lt;87.5%,"Proses SIT",IF(CF7=87.5%,"Selesai SIT",IF(CF7&lt;95%,"Proses UAT",IF(CF7=95%,"Selesai UAT",IF(CF7&lt;100%,"Proses Implementasi","Selesai Implementasi"))))))))))))))))))))))</f>
        <v>Not Started</v>
      </c>
      <c r="BU7" t="str">
        <f>IF(CG7=0%,"Not Started",IF(CG7&lt;5%,"Proses RBT-RBB",IF(CG7=5%,"Selesai RBT-RBB",IF(CG7&lt;10%,"Proses RBT-RBL",IF(CG7=10%,"Selesai RBT-RBL",IF(CG7&lt;15%,"Proses RBT-RBTD",IF(CG7=15%,"Selesai RBT-RBTD",IF(CG7&lt;20%,"Proses RPP",IF(CG7=20%,"Selesai RPP",IF(CG7&lt;25%,"Proses KAK",IF(CG7=25%,"Selesai KAK",IF(CG7&lt;30%,"Proses Pengadaan",IF(CG7=30%,"Selesai Pengadaan",IF(CG7&lt;45%,"Proses Desain",IF(CG7=45%,"Selesai Desain",IF(CG7&lt;80%,"Proses Pengembangan",IF(CG7=80%,"Selesai Pengembangan",IF(CG7&lt;87.5%,"Proses SIT",IF(CG7=87.5%,"Selesai SIT",IF(CG7&lt;95%,"Proses UAT",IF(CG7=95%,"Selesai UAT",IF(CG7&lt;100%,"Proses Implementasi","Selesai Implementasi"))))))))))))))))))))))</f>
        <v>Not Started</v>
      </c>
      <c r="BV7" t="str">
        <f>IF(CH7=0%,"Not Started",IF(CH7&lt;5%,"Proses RBT-RBB",IF(CH7=5%,"Selesai RBT-RBB",IF(CH7&lt;10%,"Proses RBT-RBL",IF(CH7=10%,"Selesai RBT-RBL",IF(CH7&lt;15%,"Proses RBT-RBTD",IF(CH7=15%,"Selesai RBT-RBTD",IF(CH7&lt;20%,"Proses RPP",IF(CH7=20%,"Selesai RPP",IF(CH7&lt;25%,"Proses KAK",IF(CH7=25%,"Selesai KAK",IF(CH7&lt;30%,"Proses Pengadaan",IF(CH7=30%,"Selesai Pengadaan",IF(CH7&lt;45%,"Proses Desain",IF(CH7=45%,"Selesai Desain",IF(CH7&lt;80%,"Proses Pengembangan",IF(CH7=80%,"Selesai Pengembangan",IF(CH7&lt;87.5%,"Proses SIT",IF(CH7=87.5%,"Selesai SIT",IF(CH7&lt;95%,"Proses UAT",IF(CH7=95%,"Selesai UAT",IF(CH7&lt;100%,"Proses Implementasi","Selesai Implementasi"))))))))))))))))))))))</f>
        <v>Not Started</v>
      </c>
      <c r="BW7" t="str">
        <f>IF(CI7=0%,"Not Started",IF(CI7&lt;5%,"Proses RBT-RBB",IF(CI7=5%,"Selesai RBT-RBB",IF(CI7&lt;10%,"Proses RBT-RBL",IF(CI7=10%,"Selesai RBT-RBL",IF(CI7&lt;15%,"Proses RBT-RBTD",IF(CI7=15%,"Selesai RBT-RBTD",IF(CI7&lt;20%,"Proses RPP",IF(CI7=20%,"Selesai RPP",IF(CI7&lt;25%,"Proses KAK",IF(CI7=25%,"Selesai KAK",IF(CI7&lt;30%,"Proses Pengadaan",IF(CI7=30%,"Selesai Pengadaan",IF(CI7&lt;45%,"Proses Desain",IF(CI7=45%,"Selesai Desain",IF(CI7&lt;80%,"Proses Pengembangan",IF(CI7=80%,"Selesai Pengembangan",IF(CI7&lt;87.5%,"Proses SIT",IF(CI7=87.5%,"Selesai SIT",IF(CI7&lt;95%,"Proses UAT",IF(CI7=95%,"Selesai UAT",IF(CI7&lt;100%,"Proses Implementasi","Selesai Implementasi"))))))))))))))))))))))</f>
        <v>Not Started</v>
      </c>
      <c r="BX7" t="str">
        <f>IF(CJ7=0%,"Not Started",IF(CJ7&lt;5%,"Proses RBT-RBB",IF(CJ7=5%,"Selesai RBT-RBB",IF(CJ7&lt;10%,"Proses RBT-RBL",IF(CJ7=10%,"Selesai RBT-RBL",IF(CJ7&lt;15%,"Proses RBT-RBTD",IF(CJ7=15%,"Selesai RBT-RBTD",IF(CJ7&lt;20%,"Proses RPP",IF(CJ7=20%,"Selesai RPP",IF(CJ7&lt;25%,"Proses KAK",IF(CJ7=25%,"Selesai KAK",IF(CJ7&lt;30%,"Proses Pengadaan",IF(CJ7=30%,"Selesai Pengadaan",IF(CJ7&lt;45%,"Proses Desain",IF(CJ7=45%,"Selesai Desain",IF(CJ7&lt;80%,"Proses Pengembangan",IF(CJ7=80%,"Selesai Pengembangan",IF(CJ7&lt;87.5%,"Proses SIT",IF(CJ7=87.5%,"Selesai SIT",IF(CJ7&lt;95%,"Proses UAT",IF(CJ7=95%,"Selesai UAT",IF(CJ7&lt;100%,"Proses Implementasi","Selesai Implementasi"))))))))))))))))))))))</f>
        <v>Not Started</v>
      </c>
      <c r="BY7" t="str">
        <f>IF(CK7=0%,"Not Started",IF(CK7&lt;5%,"Proses RBT-RBB",IF(CK7=5%,"Selesai RBT-RBB",IF(CK7&lt;10%,"Proses RBT-RBL",IF(CK7=10%,"Selesai RBT-RBL",IF(CK7&lt;15%,"Proses RBT-RBTD",IF(CK7=15%,"Selesai RBT-RBTD",IF(CK7&lt;20%,"Proses RPP",IF(CK7=20%,"Selesai RPP",IF(CK7&lt;25%,"Proses KAK",IF(CK7=25%,"Selesai KAK",IF(CK7&lt;30%,"Proses Pengadaan",IF(CK7=30%,"Selesai Pengadaan",IF(CK7&lt;45%,"Proses Desain",IF(CK7=45%,"Selesai Desain",IF(CK7&lt;80%,"Proses Pengembangan",IF(CK7=80%,"Selesai Pengembangan",IF(CK7&lt;87.5%,"Proses SIT",IF(CK7=87.5%,"Selesai SIT",IF(CK7&lt;95%,"Proses UAT",IF(CK7=95%,"Selesai UAT",IF(CK7&lt;100%,"Proses Implementasi","Selesai Implementasi"))))))))))))))))))))))</f>
        <v>Not Started</v>
      </c>
      <c r="BZ7" t="str">
        <f>IF(CL7=0%,"Not Started",IF(CL7&lt;5%,"Proses RBT-RBB",IF(CL7=5%,"Selesai RBT-RBB",IF(CL7&lt;10%,"Proses RBT-RBL",IF(CL7=10%,"Selesai RBT-RBL",IF(CL7&lt;15%,"Proses RBT-RBTD",IF(CL7=15%,"Selesai RBT-RBTD",IF(CL7&lt;20%,"Proses RPP",IF(CL7=20%,"Selesai RPP",IF(CL7&lt;25%,"Proses KAK",IF(CL7=25%,"Selesai KAK",IF(CL7&lt;30%,"Proses Pengadaan",IF(CL7=30%,"Selesai Pengadaan",IF(CL7&lt;45%,"Proses Desain",IF(CL7=45%,"Selesai Desain",IF(CL7&lt;80%,"Proses Pengembangan",IF(CL7=80%,"Selesai Pengembangan",IF(CL7&lt;87.5%,"Proses SIT",IF(CL7=87.5%,"Selesai SIT",IF(CL7&lt;95%,"Proses UAT",IF(CL7=95%,"Selesai UAT",IF(CL7&lt;100%,"Proses Implementasi","Selesai Implementasi"))))))))))))))))))))))</f>
        <v>Not Started</v>
      </c>
      <c r="CA7" t="str">
        <f>IF(CM7=0%,"Not Started",IF(CM7&lt;5%,"Proses RBT-RBB",IF(CM7=5%,"Selesai RBT-RBB",IF(CM7&lt;10%,"Proses RBT-RBL",IF(CM7=10%,"Selesai RBT-RBL",IF(CM7&lt;15%,"Proses RBT-RBTD",IF(CM7=15%,"Selesai RBT-RBTD",IF(CM7&lt;20%,"Proses RPP",IF(CM7=20%,"Selesai RPP",IF(CM7&lt;25%,"Proses KAK",IF(CM7=25%,"Selesai KAK",IF(CM7&lt;30%,"Proses Pengadaan",IF(CM7=30%,"Selesai Pengadaan",IF(CM7&lt;45%,"Proses Desain",IF(CM7=45%,"Selesai Desain",IF(CM7&lt;80%,"Proses Pengembangan",IF(CM7=80%,"Selesai Pengembangan",IF(CM7&lt;87.5%,"Proses SIT",IF(CM7=87.5%,"Selesai SIT",IF(CM7&lt;95%,"Proses UAT",IF(CM7=95%,"Selesai UAT",IF(CM7&lt;100%,"Proses Implementasi","Selesai Implementasi"))))))))))))))))))))))</f>
        <v>Not Started</v>
      </c>
      <c r="CB7" t="str">
        <f>IF(CN7=0%,"Not Started",IF(CN7&lt;5%,"Proses RBT-RBB",IF(CN7=5%,"Selesai RBT-RBB",IF(CN7&lt;10%,"Proses RBT-RBL",IF(CN7=10%,"Selesai RBT-RBL",IF(CN7&lt;15%,"Proses RBT-RBTD",IF(CN7=15%,"Selesai RBT-RBTD",IF(CN7&lt;20%,"Proses RPP",IF(CN7=20%,"Selesai RPP",IF(CN7&lt;25%,"Proses KAK",IF(CN7=25%,"Selesai KAK",IF(CN7&lt;30%,"Proses Pengadaan",IF(CN7=30%,"Selesai Pengadaan",IF(CN7&lt;45%,"Proses Desain",IF(CN7=45%,"Selesai Desain",IF(CN7&lt;80%,"Proses Pengembangan",IF(CN7=80%,"Selesai Pengembangan",IF(CN7&lt;87.5%,"Proses SIT",IF(CN7=87.5%,"Selesai SIT",IF(CN7&lt;95%,"Proses UAT",IF(CN7=95%,"Selesai UAT",IF(CN7&lt;100%,"Proses Implementasi","Selesai Implementasi"))))))))))))))))))))))</f>
        <v>Not Started</v>
      </c>
      <c r="CC7">
        <f>(($DY7/100%)*15%)+(($DZ7/100%)*5%)+(($EA7/100%)*5%)+(($EB7/100%)*5%)+(($EC7/100%)*15%)+(($ED7/100%)*35%)+(($EE7/100%)*7.5%)+(($EF7/100%)*7.5%)+(($EG7/100%)*5%)</f>
        <v>0</v>
      </c>
      <c r="CO7">
        <f>IF(BE7=0%, 100%, (CC7/BE7))</f>
        <v>1</v>
      </c>
      <c r="CP7">
        <f>IF(BF7=0%, 100%, (CD7/BF7))</f>
        <v>1</v>
      </c>
      <c r="CQ7">
        <f>IF(BG7=0%, 100%, (CE7/BG7))</f>
        <v>1</v>
      </c>
      <c r="CR7">
        <f>IF(BH7=0%, 100%, (CF7/BH7))</f>
        <v>0</v>
      </c>
      <c r="CS7">
        <f>IF(BI7=0%, 100%, (CG7/BI7))</f>
        <v>0</v>
      </c>
      <c r="CT7">
        <f>IF(BJ7=0%, 100%, (CH7/BJ7))</f>
        <v>0</v>
      </c>
      <c r="CU7">
        <f>IF(BK7=0%, 100%, (CI7/BK7))</f>
        <v>0</v>
      </c>
      <c r="CV7">
        <f>IF(BL7=0%, 100%, (CJ7/BL7))</f>
        <v>0</v>
      </c>
      <c r="CW7">
        <f>IF(BM7=0%, 100%, (CK7/BM7))</f>
        <v>0</v>
      </c>
      <c r="CX7">
        <f>IF(BN7=0%, 100%, (CL7/BN7))</f>
        <v>0</v>
      </c>
      <c r="CY7">
        <f>IF(BO7=0%, 100%, (CM7/BO7))</f>
        <v>0</v>
      </c>
      <c r="DA7" t="str">
        <f>IF(BE7=0%,"NS",IF(CC7=100%,"DONE",IF(CO7&gt;100%,"AS",IF(CO7&lt;75%,"BS",IF(CO7&lt;89.9%,"AR","OS")))))</f>
        <v>NS</v>
      </c>
      <c r="DB7" t="str">
        <f>IF(BF7=0%,"NS",IF(CD7=100%,"DONE",IF(CP7&gt;100%,"AS",IF(CP7&lt;75%,"BS",IF(CP7&lt;89.9%,"AR","OS")))))</f>
        <v>NS</v>
      </c>
      <c r="DC7" t="str">
        <f>IF(BG7=0%,"NS",IF(CE7=100%,"DONE",IF(CQ7&gt;100%,"AS",IF(CQ7&lt;75%,"BS",IF(CQ7&lt;89.9%,"AR","OS")))))</f>
        <v>NS</v>
      </c>
      <c r="DD7" t="str">
        <f>IF(BH7=0%,"NS",IF(CF7=100%,"DONE",IF(CR7&gt;100%,"AS",IF(CR7&lt;75%,"BS",IF(CR7&lt;89.9%,"AR","OS")))))</f>
        <v>BS</v>
      </c>
      <c r="DE7" t="str">
        <f>IF(BI7=0%,"NS",IF(CG7=100%,"DONE",IF(CS7&gt;100%,"AS",IF(CS7&lt;75%,"BS",IF(CS7&lt;89.9%,"AR","OS")))))</f>
        <v>BS</v>
      </c>
      <c r="DF7" t="str">
        <f>IF(BJ7=0%,"NS",IF(CH7=100%,"DONE",IF(CT7&gt;100%,"AS",IF(CT7&lt;75%,"BS",IF(CT7&lt;89.9%,"AR","OS")))))</f>
        <v>BS</v>
      </c>
      <c r="DG7" t="str">
        <f>IF(BK7=0%,"NS",IF(CI7=100%,"DONE",IF(CU7&gt;100%,"AS",IF(CU7&lt;75%,"BS",IF(CU7&lt;89.9%,"AR","OS")))))</f>
        <v>BS</v>
      </c>
      <c r="DH7" t="str">
        <f>IF(BL7=0%,"NS",IF(CJ7=100%,"DONE",IF(CV7&gt;100%,"AS",IF(CV7&lt;75%,"BS",IF(CV7&lt;89.9%,"AR","OS")))))</f>
        <v>BS</v>
      </c>
      <c r="DI7" t="str">
        <f>IF(BM7=0%,"NS",IF(CK7=100%,"DONE",IF(CW7&gt;100%,"AS",IF(CW7&lt;75%,"BS",IF(CW7&lt;89.9%,"AR","OS")))))</f>
        <v>BS</v>
      </c>
      <c r="DJ7" t="str">
        <f>IF(BN7=0%,"NS",IF(CL7=100%,"DONE",IF(CX7&gt;100%,"AS",IF(CX7&lt;75%,"BS",IF(CX7&lt;89.9%,"AR","OS")))))</f>
        <v>BS</v>
      </c>
      <c r="DK7" t="str">
        <f>IF(BO7=0%,"NS",IF(CM7=100%,"DONE",IF(CY7&gt;100%,"AS",IF(CY7&lt;75%,"BS",IF(CY7&lt;89.9%,"AR","OS")))))</f>
        <v>BS</v>
      </c>
      <c r="DL7" t="str">
        <f>IF(BP7=0%,"NS",IF(CN7=100%,"DONE",IF(CZ7&gt;100%,"AS",IF(CZ7&lt;75%,"BS",IF(CZ7&lt;89.9%,"AR","OS")))))</f>
        <v>BS</v>
      </c>
      <c r="DM7">
        <f>CC7/$BP7</f>
        <v>0</v>
      </c>
      <c r="DN7">
        <f>CD7/$BP7</f>
        <v>0</v>
      </c>
      <c r="DO7">
        <f>CE7/$BP7</f>
        <v>0</v>
      </c>
      <c r="DP7">
        <f>CF7/$BP7</f>
        <v>0</v>
      </c>
      <c r="DQ7">
        <f>CG7/$BP7</f>
        <v>0</v>
      </c>
      <c r="DR7">
        <f>CH7/$BP7</f>
        <v>0</v>
      </c>
      <c r="DS7">
        <f>CI7/$BP7</f>
        <v>0</v>
      </c>
      <c r="DT7">
        <f>CJ7/$BP7</f>
        <v>0</v>
      </c>
      <c r="DU7">
        <f>CK7/$BP7</f>
        <v>0</v>
      </c>
      <c r="DV7">
        <f>CL7/$BP7</f>
        <v>0</v>
      </c>
      <c r="DW7">
        <f>CM7/$BP7</f>
        <v>0</v>
      </c>
      <c r="DX7">
        <f>CN7/$BP7</f>
        <v>0</v>
      </c>
      <c r="EJ7">
        <f>AR7</f>
        <v>46568</v>
      </c>
      <c r="FN7" t="str">
        <v>Helen Desyani</v>
      </c>
      <c r="FO7" t="str">
        <v>Iramia Triastika</v>
      </c>
      <c r="FR7" t="str">
        <v>Outsource</v>
      </c>
      <c r="GS7" t="str">
        <v>fa7aeb0b-0bca-47bb-bc94-0c4ee12af110</v>
      </c>
    </row>
    <row r="8">
      <c r="B8" t="str">
        <v>PT2, BPPU</v>
      </c>
      <c r="C8" t="str">
        <v>IDT</v>
      </c>
      <c r="D8" t="str">
        <v>Continuity Technology</v>
      </c>
      <c r="E8" t="str">
        <v>P-4</v>
      </c>
      <c r="F8">
        <f>F7+1</f>
        <v>3</v>
      </c>
      <c r="G8" t="str">
        <v>Pengembangan Product PUVA dan Penerbitan SBN</v>
      </c>
      <c r="H8" t="str">
        <v>Infrastruktur Data PUVA</v>
      </c>
      <c r="I8" t="str">
        <v>EDP Capturing Product -Capturing transaksi FX Swap</v>
      </c>
      <c r="J8">
        <v>2029</v>
      </c>
      <c r="K8">
        <v>2029</v>
      </c>
      <c r="L8" t="str">
        <v>S</v>
      </c>
      <c r="M8" t="str">
        <v>K3</v>
      </c>
      <c r="N8" t="str">
        <v>Pemimpin Satker</v>
      </c>
      <c r="O8" t="str">
        <v>DPPK</v>
      </c>
      <c r="P8" t="str">
        <v>WG-2</v>
      </c>
      <c r="Q8" t="str">
        <v>Moneter, Market</v>
      </c>
      <c r="R8" t="str">
        <v>TBD</v>
      </c>
      <c r="S8" t="str">
        <f>BQ8</f>
        <v>Not Started</v>
      </c>
      <c r="T8" t="str">
        <f>IF(V8=0%,"Not Started",IF(V8&lt;100%,"On Progress",IF(V8=100%,"DONE")))</f>
        <v>Not Started</v>
      </c>
      <c r="U8">
        <f>FN8</f>
        <v>0</v>
      </c>
      <c r="V8">
        <f>CC8</f>
        <v>0</v>
      </c>
      <c r="W8" t="str">
        <v>TW I 2029</v>
      </c>
      <c r="X8">
        <f>AR8</f>
        <v>47483</v>
      </c>
      <c r="Z8" t="str">
        <v>New</v>
      </c>
      <c r="AA8">
        <v>47119</v>
      </c>
      <c r="AB8">
        <v>47178</v>
      </c>
      <c r="AC8">
        <v>47222</v>
      </c>
      <c r="AD8">
        <v>47238</v>
      </c>
      <c r="AE8">
        <v>47209</v>
      </c>
      <c r="AF8">
        <v>47221</v>
      </c>
      <c r="AI8">
        <v>47239</v>
      </c>
      <c r="AJ8">
        <v>47268</v>
      </c>
      <c r="AK8">
        <v>47270</v>
      </c>
      <c r="AL8">
        <v>47391</v>
      </c>
      <c r="AM8">
        <v>47392</v>
      </c>
      <c r="AN8">
        <v>47392</v>
      </c>
      <c r="AO8">
        <v>47423</v>
      </c>
      <c r="AP8">
        <v>47452</v>
      </c>
      <c r="AQ8">
        <v>47453</v>
      </c>
      <c r="AR8">
        <v>47483</v>
      </c>
      <c r="AS8" t="str">
        <f>IF(BE8=0%,"Not Started",IF(BE8&lt;5%,"Proses RBT-RBB",IF(BE8=5%,"Selesai RBT-RBB",IF(BE8&lt;10%,"Proses RBT-RBL",IF(BE8=10%,"Selesai RBT-RBL",IF(BE8&lt;15%,"Proses RBT-RBTD",IF(BE8=15%,"Selesai RBT-RBTD",IF(BE8&lt;20%,"Proses RPP",IF(BE8=20%,"Selesai RPP",IF(BE8&lt;25%,"Proses KAK",IF(BE8=25%,"Selesai KAK",IF(BE8&lt;30%,"Proses Pengadaan",IF(BE8=30%,"Selesai Pengadaan",IF(BE8&lt;45%,"Proses Desain",IF(BE8=45%,"Selesai Desain",IF(BE8&lt;80%,"Proses Pengembangan",IF(BE8=80%,"Selesai Pengembangan",IF(BE8&lt;87.5%,"Proses SIT",IF(BE8=87.5%,"Selesai SIT",IF(BE8&lt;95%,"Proses UAT",IF(BE8=95%,"Selesai UAT",IF(BE8&lt;100%,"Proses Implementasi","Selesai Implementasi"))))))))))))))))))))))</f>
        <v>Not Started</v>
      </c>
      <c r="AT8" t="str">
        <f>IF(BF8=0%,"Not Started",IF(BF8&lt;5%,"Proses RBT-RBB",IF(BF8=5%,"Selesai RBT-RBB",IF(BF8&lt;10%,"Proses RBT-RBL",IF(BF8=10%,"Selesai RBT-RBL",IF(BF8&lt;15%,"Proses RBT-RBTD",IF(BF8=15%,"Selesai RBT-RBTD",IF(BF8&lt;20%,"Proses RPP",IF(BF8=20%,"Selesai RPP",IF(BF8&lt;25%,"Proses KAK",IF(BF8=25%,"Selesai KAK",IF(BF8&lt;30%,"Proses Pengadaan",IF(BF8=30%,"Selesai Pengadaan",IF(BF8&lt;45%,"Proses Desain",IF(BF8=45%,"Selesai Desain",IF(BF8&lt;80%,"Proses Pengembangan",IF(BF8=80%,"Selesai Pengembangan",IF(BF8&lt;87.5%,"Proses SIT",IF(BF8=87.5%,"Selesai SIT",IF(BF8&lt;95%,"Proses UAT",IF(BF8=95%,"Selesai UAT",IF(BF8&lt;100%,"Proses Implementasi","Selesai Implementasi"))))))))))))))))))))))</f>
        <v>Not Started</v>
      </c>
      <c r="AU8" t="str">
        <f>IF(BG8=0%,"Not Started",IF(BG8&lt;5%,"Proses RBT-RBB",IF(BG8=5%,"Selesai RBT-RBB",IF(BG8&lt;10%,"Proses RBT-RBL",IF(BG8=10%,"Selesai RBT-RBL",IF(BG8&lt;15%,"Proses RBT-RBTD",IF(BG8=15%,"Selesai RBT-RBTD",IF(BG8&lt;20%,"Proses RPP",IF(BG8=20%,"Selesai RPP",IF(BG8&lt;25%,"Proses KAK",IF(BG8=25%,"Selesai KAK",IF(BG8&lt;30%,"Proses Pengadaan",IF(BG8=30%,"Selesai Pengadaan",IF(BG8&lt;45%,"Proses Desain",IF(BG8=45%,"Selesai Desain",IF(BG8&lt;80%,"Proses Pengembangan",IF(BG8=80%,"Selesai Pengembangan",IF(BG8&lt;87.5%,"Proses SIT",IF(BG8=87.5%,"Selesai SIT",IF(BG8&lt;95%,"Proses UAT",IF(BG8=95%,"Selesai UAT",IF(BG8&lt;100%,"Proses Implementasi","Selesai Implementasi"))))))))))))))))))))))</f>
        <v>Not Started</v>
      </c>
      <c r="AV8" t="str">
        <f>IF(BH8=0%,"Not Started",IF(BH8&lt;5%,"Proses RBT-RBB",IF(BH8=5%,"Selesai RBT-RBB",IF(BH8&lt;10%,"Proses RBT-RBL",IF(BH8=10%,"Selesai RBT-RBL",IF(BH8&lt;15%,"Proses RBT-RBTD",IF(BH8=15%,"Selesai RBT-RBTD",IF(BH8&lt;20%,"Proses RPP",IF(BH8=20%,"Selesai RPP",IF(BH8&lt;25%,"Proses KAK",IF(BH8=25%,"Selesai KAK",IF(BH8&lt;30%,"Proses Pengadaan",IF(BH8=30%,"Selesai Pengadaan",IF(BH8&lt;45%,"Proses Desain",IF(BH8=45%,"Selesai Desain",IF(BH8&lt;80%,"Proses Pengembangan",IF(BH8=80%,"Selesai Pengembangan",IF(BH8&lt;87.5%,"Proses SIT",IF(BH8=87.5%,"Selesai SIT",IF(BH8&lt;95%,"Proses UAT",IF(BH8=95%,"Selesai UAT",IF(BH8&lt;100%,"Proses Implementasi","Selesai Implementasi"))))))))))))))))))))))</f>
        <v>Not Started</v>
      </c>
      <c r="AW8" t="str">
        <f>IF(BI8=0%,"Not Started",IF(BI8&lt;5%,"Proses RBT-RBB",IF(BI8=5%,"Selesai RBT-RBB",IF(BI8&lt;10%,"Proses RBT-RBL",IF(BI8=10%,"Selesai RBT-RBL",IF(BI8&lt;15%,"Proses RBT-RBTD",IF(BI8=15%,"Selesai RBT-RBTD",IF(BI8&lt;20%,"Proses RPP",IF(BI8=20%,"Selesai RPP",IF(BI8&lt;25%,"Proses KAK",IF(BI8=25%,"Selesai KAK",IF(BI8&lt;30%,"Proses Pengadaan",IF(BI8=30%,"Selesai Pengadaan",IF(BI8&lt;45%,"Proses Desain",IF(BI8=45%,"Selesai Desain",IF(BI8&lt;80%,"Proses Pengembangan",IF(BI8=80%,"Selesai Pengembangan",IF(BI8&lt;87.5%,"Proses SIT",IF(BI8=87.5%,"Selesai SIT",IF(BI8&lt;95%,"Proses UAT",IF(BI8=95%,"Selesai UAT",IF(BI8&lt;100%,"Proses Implementasi","Selesai Implementasi"))))))))))))))))))))))</f>
        <v>Not Started</v>
      </c>
      <c r="AX8" t="str">
        <f>IF(BJ8=0%,"Not Started",IF(BJ8&lt;5%,"Proses RBT-RBB",IF(BJ8=5%,"Selesai RBT-RBB",IF(BJ8&lt;10%,"Proses RBT-RBL",IF(BJ8=10%,"Selesai RBT-RBL",IF(BJ8&lt;15%,"Proses RBT-RBTD",IF(BJ8=15%,"Selesai RBT-RBTD",IF(BJ8&lt;20%,"Proses RPP",IF(BJ8=20%,"Selesai RPP",IF(BJ8&lt;25%,"Proses KAK",IF(BJ8=25%,"Selesai KAK",IF(BJ8&lt;30%,"Proses Pengadaan",IF(BJ8=30%,"Selesai Pengadaan",IF(BJ8&lt;45%,"Proses Desain",IF(BJ8=45%,"Selesai Desain",IF(BJ8&lt;80%,"Proses Pengembangan",IF(BJ8=80%,"Selesai Pengembangan",IF(BJ8&lt;87.5%,"Proses SIT",IF(BJ8=87.5%,"Selesai SIT",IF(BJ8&lt;95%,"Proses UAT",IF(BJ8=95%,"Selesai UAT",IF(BJ8&lt;100%,"Proses Implementasi","Selesai Implementasi"))))))))))))))))))))))</f>
        <v>Not Started</v>
      </c>
      <c r="AY8" t="str">
        <f>IF(BK8=0%,"Not Started",IF(BK8&lt;5%,"Proses RBT-RBB",IF(BK8=5%,"Selesai RBT-RBB",IF(BK8&lt;10%,"Proses RBT-RBL",IF(BK8=10%,"Selesai RBT-RBL",IF(BK8&lt;15%,"Proses RBT-RBTD",IF(BK8=15%,"Selesai RBT-RBTD",IF(BK8&lt;20%,"Proses RPP",IF(BK8=20%,"Selesai RPP",IF(BK8&lt;25%,"Proses KAK",IF(BK8=25%,"Selesai KAK",IF(BK8&lt;30%,"Proses Pengadaan",IF(BK8=30%,"Selesai Pengadaan",IF(BK8&lt;45%,"Proses Desain",IF(BK8=45%,"Selesai Desain",IF(BK8&lt;80%,"Proses Pengembangan",IF(BK8=80%,"Selesai Pengembangan",IF(BK8&lt;87.5%,"Proses SIT",IF(BK8=87.5%,"Selesai SIT",IF(BK8&lt;95%,"Proses UAT",IF(BK8=95%,"Selesai UAT",IF(BK8&lt;100%,"Proses Implementasi","Selesai Implementasi"))))))))))))))))))))))</f>
        <v>Not Started</v>
      </c>
      <c r="AZ8" t="str">
        <f>IF(BL8=0%,"Not Started",IF(BL8&lt;5%,"Proses RBT-RBB",IF(BL8=5%,"Selesai RBT-RBB",IF(BL8&lt;10%,"Proses RBT-RBL",IF(BL8=10%,"Selesai RBT-RBL",IF(BL8&lt;15%,"Proses RBT-RBTD",IF(BL8=15%,"Selesai RBT-RBTD",IF(BL8&lt;20%,"Proses RPP",IF(BL8=20%,"Selesai RPP",IF(BL8&lt;25%,"Proses KAK",IF(BL8=25%,"Selesai KAK",IF(BL8&lt;30%,"Proses Pengadaan",IF(BL8=30%,"Selesai Pengadaan",IF(BL8&lt;45%,"Proses Desain",IF(BL8=45%,"Selesai Desain",IF(BL8&lt;80%,"Proses Pengembangan",IF(BL8=80%,"Selesai Pengembangan",IF(BL8&lt;87.5%,"Proses SIT",IF(BL8=87.5%,"Selesai SIT",IF(BL8&lt;95%,"Proses UAT",IF(BL8=95%,"Selesai UAT",IF(BL8&lt;100%,"Proses Implementasi","Selesai Implementasi"))))))))))))))))))))))</f>
        <v>Not Started</v>
      </c>
      <c r="BA8" t="str">
        <f>IF(BM8=0%,"Not Started",IF(BM8&lt;5%,"Proses RBT-RBB",IF(BM8=5%,"Selesai RBT-RBB",IF(BM8&lt;10%,"Proses RBT-RBL",IF(BM8=10%,"Selesai RBT-RBL",IF(BM8&lt;15%,"Proses RBT-RBTD",IF(BM8=15%,"Selesai RBT-RBTD",IF(BM8&lt;20%,"Proses RPP",IF(BM8=20%,"Selesai RPP",IF(BM8&lt;25%,"Proses KAK",IF(BM8=25%,"Selesai KAK",IF(BM8&lt;30%,"Proses Pengadaan",IF(BM8=30%,"Selesai Pengadaan",IF(BM8&lt;45%,"Proses Desain",IF(BM8=45%,"Selesai Desain",IF(BM8&lt;80%,"Proses Pengembangan",IF(BM8=80%,"Selesai Pengembangan",IF(BM8&lt;87.5%,"Proses SIT",IF(BM8=87.5%,"Selesai SIT",IF(BM8&lt;95%,"Proses UAT",IF(BM8=95%,"Selesai UAT",IF(BM8&lt;100%,"Proses Implementasi","Selesai Implementasi"))))))))))))))))))))))</f>
        <v>Not Started</v>
      </c>
      <c r="BB8" t="str">
        <f>IF(BN8=0%,"Not Started",IF(BN8&lt;5%,"Proses RBT-RBB",IF(BN8=5%,"Selesai RBT-RBB",IF(BN8&lt;10%,"Proses RBT-RBL",IF(BN8=10%,"Selesai RBT-RBL",IF(BN8&lt;15%,"Proses RBT-RBTD",IF(BN8=15%,"Selesai RBT-RBTD",IF(BN8&lt;20%,"Proses RPP",IF(BN8=20%,"Selesai RPP",IF(BN8&lt;25%,"Proses KAK",IF(BN8=25%,"Selesai KAK",IF(BN8&lt;30%,"Proses Pengadaan",IF(BN8=30%,"Selesai Pengadaan",IF(BN8&lt;45%,"Proses Desain",IF(BN8=45%,"Selesai Desain",IF(BN8&lt;80%,"Proses Pengembangan",IF(BN8=80%,"Selesai Pengembangan",IF(BN8&lt;87.5%,"Proses SIT",IF(BN8=87.5%,"Selesai SIT",IF(BN8&lt;95%,"Proses UAT",IF(BN8=95%,"Selesai UAT",IF(BN8&lt;100%,"Proses Implementasi","Selesai Implementasi"))))))))))))))))))))))</f>
        <v>Not Started</v>
      </c>
      <c r="BC8" t="str">
        <f>IF(BO8=0%,"Not Started",IF(BO8&lt;5%,"Proses RBT-RBB",IF(BO8=5%,"Selesai RBT-RBB",IF(BO8&lt;10%,"Proses RBT-RBL",IF(BO8=10%,"Selesai RBT-RBL",IF(BO8&lt;15%,"Proses RBT-RBTD",IF(BO8=15%,"Selesai RBT-RBTD",IF(BO8&lt;20%,"Proses RPP",IF(BO8=20%,"Selesai RPP",IF(BO8&lt;25%,"Proses KAK",IF(BO8=25%,"Selesai KAK",IF(BO8&lt;30%,"Proses Pengadaan",IF(BO8=30%,"Selesai Pengadaan",IF(BO8&lt;45%,"Proses Desain",IF(BO8=45%,"Selesai Desain",IF(BO8&lt;80%,"Proses Pengembangan",IF(BO8=80%,"Selesai Pengembangan",IF(BO8&lt;87.5%,"Proses SIT",IF(BO8=87.5%,"Selesai SIT",IF(BO8&lt;95%,"Proses UAT",IF(BO8=95%,"Selesai UAT",IF(BO8&lt;100%,"Proses Implementasi","Selesai Implementasi"))))))))))))))))))))))</f>
        <v>Not Started</v>
      </c>
      <c r="BD8" t="str">
        <f>IF(BP8=0%,"Not Started",IF(BP8&lt;5%,"Proses RBT-RBB",IF(BP8=5%,"Selesai RBT-RBB",IF(BP8&lt;10%,"Proses RBT-RBL",IF(BP8=10%,"Selesai RBT-RBL",IF(BP8&lt;15%,"Proses RBT-RBTD",IF(BP8=15%,"Selesai RBT-RBTD",IF(BP8&lt;20%,"Proses RPP",IF(BP8=20%,"Selesai RPP",IF(BP8&lt;25%,"Proses KAK",IF(BP8=25%,"Selesai KAK",IF(BP8&lt;30%,"Proses Pengadaan",IF(BP8=30%,"Selesai Pengadaan",IF(BP8&lt;45%,"Proses Desain",IF(BP8=45%,"Selesai Desain",IF(BP8&lt;80%,"Proses Pengembangan",IF(BP8=80%,"Selesai Pengembangan",IF(BP8&lt;87.5%,"Proses SIT",IF(BP8=87.5%,"Selesai SIT",IF(BP8&lt;95%,"Proses UAT",IF(BP8=95%,"Selesai UAT",IF(BP8&lt;100%,"Proses Implementasi","Selesai Implementasi"))))))))))))))))))))))</f>
        <v>Not Started</v>
      </c>
      <c r="BE8">
        <v>0</v>
      </c>
      <c r="BF8">
        <v>0</v>
      </c>
      <c r="BG8">
        <v>0</v>
      </c>
      <c r="BH8">
        <v>0</v>
      </c>
      <c r="BI8">
        <v>0</v>
      </c>
      <c r="BJ8">
        <v>0</v>
      </c>
      <c r="BK8">
        <v>0</v>
      </c>
      <c r="BL8">
        <v>0</v>
      </c>
      <c r="BM8">
        <v>0</v>
      </c>
      <c r="BN8">
        <v>0</v>
      </c>
      <c r="BO8">
        <v>0</v>
      </c>
      <c r="BP8">
        <v>0</v>
      </c>
      <c r="BQ8" t="str">
        <f>IF(CC8=0%,"Not Started",IF(CC8&lt;5%,"Proses RBT-RBB",IF(CC8=5%,"Selesai RBT-RBB",IF(CC8&lt;10%,"Proses RBT-RBL",IF(CC8=10%,"Selesai RBT-RBL",IF(CC8&lt;15%,"Proses RBT-RBTD",IF(CC8=15%,"Selesai RBT-RBTD",IF(CC8&lt;20%,"Proses RPP",IF(CC8=20%,"Selesai RPP",IF(CC8&lt;25%,"Proses KAK",IF(CC8=25%,"Selesai KAK",IF(CC8&lt;30%,"Proses Pengadaan",IF(CC8=30%,"Selesai Pengadaan",IF(CC8&lt;45%,"Proses Desain",IF(CC8=45%,"Selesai Desain",IF(CC8&lt;80%,"Proses Pengembangan",IF(CC8=80%,"Selesai Pengembangan",IF(CC8&lt;87.5%,"Proses SIT",IF(CC8=87.5%,"Selesai SIT",IF(CC8&lt;95%,"Proses UAT",IF(CC8=95%,"Selesai UAT",IF(CC8&lt;100%,"Proses Implementasi","Selesai Implementasi"))))))))))))))))))))))</f>
        <v>Not Started</v>
      </c>
      <c r="BR8" t="str">
        <f>IF(CD8=0%,"Not Started",IF(CD8&lt;5%,"Proses RBT-RBB",IF(CD8=5%,"Selesai RBT-RBB",IF(CD8&lt;10%,"Proses RBT-RBL",IF(CD8=10%,"Selesai RBT-RBL",IF(CD8&lt;15%,"Proses RBT-RBTD",IF(CD8=15%,"Selesai RBT-RBTD",IF(CD8&lt;20%,"Proses RPP",IF(CD8=20%,"Selesai RPP",IF(CD8&lt;25%,"Proses KAK",IF(CD8=25%,"Selesai KAK",IF(CD8&lt;30%,"Proses Pengadaan",IF(CD8=30%,"Selesai Pengadaan",IF(CD8&lt;45%,"Proses Desain",IF(CD8=45%,"Selesai Desain",IF(CD8&lt;80%,"Proses Pengembangan",IF(CD8=80%,"Selesai Pengembangan",IF(CD8&lt;87.5%,"Proses SIT",IF(CD8=87.5%,"Selesai SIT",IF(CD8&lt;95%,"Proses UAT",IF(CD8=95%,"Selesai UAT",IF(CD8&lt;100%,"Proses Implementasi","Selesai Implementasi"))))))))))))))))))))))</f>
        <v>Not Started</v>
      </c>
      <c r="BS8" t="str">
        <f>IF(CE8=0%,"Not Started",IF(CE8&lt;5%,"Proses RBT-RBB",IF(CE8=5%,"Selesai RBT-RBB",IF(CE8&lt;10%,"Proses RBT-RBL",IF(CE8=10%,"Selesai RBT-RBL",IF(CE8&lt;15%,"Proses RBT-RBTD",IF(CE8=15%,"Selesai RBT-RBTD",IF(CE8&lt;20%,"Proses RPP",IF(CE8=20%,"Selesai RPP",IF(CE8&lt;25%,"Proses KAK",IF(CE8=25%,"Selesai KAK",IF(CE8&lt;30%,"Proses Pengadaan",IF(CE8=30%,"Selesai Pengadaan",IF(CE8&lt;45%,"Proses Desain",IF(CE8=45%,"Selesai Desain",IF(CE8&lt;80%,"Proses Pengembangan",IF(CE8=80%,"Selesai Pengembangan",IF(CE8&lt;87.5%,"Proses SIT",IF(CE8=87.5%,"Selesai SIT",IF(CE8&lt;95%,"Proses UAT",IF(CE8=95%,"Selesai UAT",IF(CE8&lt;100%,"Proses Implementasi","Selesai Implementasi"))))))))))))))))))))))</f>
        <v>Not Started</v>
      </c>
      <c r="BT8" t="str">
        <f>IF(CF8=0%,"Not Started",IF(CF8&lt;5%,"Proses RBT-RBB",IF(CF8=5%,"Selesai RBT-RBB",IF(CF8&lt;10%,"Proses RBT-RBL",IF(CF8=10%,"Selesai RBT-RBL",IF(CF8&lt;15%,"Proses RBT-RBTD",IF(CF8=15%,"Selesai RBT-RBTD",IF(CF8&lt;20%,"Proses RPP",IF(CF8=20%,"Selesai RPP",IF(CF8&lt;25%,"Proses KAK",IF(CF8=25%,"Selesai KAK",IF(CF8&lt;30%,"Proses Pengadaan",IF(CF8=30%,"Selesai Pengadaan",IF(CF8&lt;45%,"Proses Desain",IF(CF8=45%,"Selesai Desain",IF(CF8&lt;80%,"Proses Pengembangan",IF(CF8=80%,"Selesai Pengembangan",IF(CF8&lt;87.5%,"Proses SIT",IF(CF8=87.5%,"Selesai SIT",IF(CF8&lt;95%,"Proses UAT",IF(CF8=95%,"Selesai UAT",IF(CF8&lt;100%,"Proses Implementasi","Selesai Implementasi"))))))))))))))))))))))</f>
        <v>Not Started</v>
      </c>
      <c r="BU8" t="str">
        <f>IF(CG8=0%,"Not Started",IF(CG8&lt;5%,"Proses RBT-RBB",IF(CG8=5%,"Selesai RBT-RBB",IF(CG8&lt;10%,"Proses RBT-RBL",IF(CG8=10%,"Selesai RBT-RBL",IF(CG8&lt;15%,"Proses RBT-RBTD",IF(CG8=15%,"Selesai RBT-RBTD",IF(CG8&lt;20%,"Proses RPP",IF(CG8=20%,"Selesai RPP",IF(CG8&lt;25%,"Proses KAK",IF(CG8=25%,"Selesai KAK",IF(CG8&lt;30%,"Proses Pengadaan",IF(CG8=30%,"Selesai Pengadaan",IF(CG8&lt;45%,"Proses Desain",IF(CG8=45%,"Selesai Desain",IF(CG8&lt;80%,"Proses Pengembangan",IF(CG8=80%,"Selesai Pengembangan",IF(CG8&lt;87.5%,"Proses SIT",IF(CG8=87.5%,"Selesai SIT",IF(CG8&lt;95%,"Proses UAT",IF(CG8=95%,"Selesai UAT",IF(CG8&lt;100%,"Proses Implementasi","Selesai Implementasi"))))))))))))))))))))))</f>
        <v>Not Started</v>
      </c>
      <c r="BV8" t="str">
        <f>IF(CH8=0%,"Not Started",IF(CH8&lt;5%,"Proses RBT-RBB",IF(CH8=5%,"Selesai RBT-RBB",IF(CH8&lt;10%,"Proses RBT-RBL",IF(CH8=10%,"Selesai RBT-RBL",IF(CH8&lt;15%,"Proses RBT-RBTD",IF(CH8=15%,"Selesai RBT-RBTD",IF(CH8&lt;20%,"Proses RPP",IF(CH8=20%,"Selesai RPP",IF(CH8&lt;25%,"Proses KAK",IF(CH8=25%,"Selesai KAK",IF(CH8&lt;30%,"Proses Pengadaan",IF(CH8=30%,"Selesai Pengadaan",IF(CH8&lt;45%,"Proses Desain",IF(CH8=45%,"Selesai Desain",IF(CH8&lt;80%,"Proses Pengembangan",IF(CH8=80%,"Selesai Pengembangan",IF(CH8&lt;87.5%,"Proses SIT",IF(CH8=87.5%,"Selesai SIT",IF(CH8&lt;95%,"Proses UAT",IF(CH8=95%,"Selesai UAT",IF(CH8&lt;100%,"Proses Implementasi","Selesai Implementasi"))))))))))))))))))))))</f>
        <v>Not Started</v>
      </c>
      <c r="BW8" t="str">
        <f>IF(CI8=0%,"Not Started",IF(CI8&lt;5%,"Proses RBT-RBB",IF(CI8=5%,"Selesai RBT-RBB",IF(CI8&lt;10%,"Proses RBT-RBL",IF(CI8=10%,"Selesai RBT-RBL",IF(CI8&lt;15%,"Proses RBT-RBTD",IF(CI8=15%,"Selesai RBT-RBTD",IF(CI8&lt;20%,"Proses RPP",IF(CI8=20%,"Selesai RPP",IF(CI8&lt;25%,"Proses KAK",IF(CI8=25%,"Selesai KAK",IF(CI8&lt;30%,"Proses Pengadaan",IF(CI8=30%,"Selesai Pengadaan",IF(CI8&lt;45%,"Proses Desain",IF(CI8=45%,"Selesai Desain",IF(CI8&lt;80%,"Proses Pengembangan",IF(CI8=80%,"Selesai Pengembangan",IF(CI8&lt;87.5%,"Proses SIT",IF(CI8=87.5%,"Selesai SIT",IF(CI8&lt;95%,"Proses UAT",IF(CI8=95%,"Selesai UAT",IF(CI8&lt;100%,"Proses Implementasi","Selesai Implementasi"))))))))))))))))))))))</f>
        <v>Not Started</v>
      </c>
      <c r="BX8" t="str">
        <f>IF(CJ8=0%,"Not Started",IF(CJ8&lt;5%,"Proses RBT-RBB",IF(CJ8=5%,"Selesai RBT-RBB",IF(CJ8&lt;10%,"Proses RBT-RBL",IF(CJ8=10%,"Selesai RBT-RBL",IF(CJ8&lt;15%,"Proses RBT-RBTD",IF(CJ8=15%,"Selesai RBT-RBTD",IF(CJ8&lt;20%,"Proses RPP",IF(CJ8=20%,"Selesai RPP",IF(CJ8&lt;25%,"Proses KAK",IF(CJ8=25%,"Selesai KAK",IF(CJ8&lt;30%,"Proses Pengadaan",IF(CJ8=30%,"Selesai Pengadaan",IF(CJ8&lt;45%,"Proses Desain",IF(CJ8=45%,"Selesai Desain",IF(CJ8&lt;80%,"Proses Pengembangan",IF(CJ8=80%,"Selesai Pengembangan",IF(CJ8&lt;87.5%,"Proses SIT",IF(CJ8=87.5%,"Selesai SIT",IF(CJ8&lt;95%,"Proses UAT",IF(CJ8=95%,"Selesai UAT",IF(CJ8&lt;100%,"Proses Implementasi","Selesai Implementasi"))))))))))))))))))))))</f>
        <v>Not Started</v>
      </c>
      <c r="BY8" t="str">
        <f>IF(CK8=0%,"Not Started",IF(CK8&lt;5%,"Proses RBT-RBB",IF(CK8=5%,"Selesai RBT-RBB",IF(CK8&lt;10%,"Proses RBT-RBL",IF(CK8=10%,"Selesai RBT-RBL",IF(CK8&lt;15%,"Proses RBT-RBTD",IF(CK8=15%,"Selesai RBT-RBTD",IF(CK8&lt;20%,"Proses RPP",IF(CK8=20%,"Selesai RPP",IF(CK8&lt;25%,"Proses KAK",IF(CK8=25%,"Selesai KAK",IF(CK8&lt;30%,"Proses Pengadaan",IF(CK8=30%,"Selesai Pengadaan",IF(CK8&lt;45%,"Proses Desain",IF(CK8=45%,"Selesai Desain",IF(CK8&lt;80%,"Proses Pengembangan",IF(CK8=80%,"Selesai Pengembangan",IF(CK8&lt;87.5%,"Proses SIT",IF(CK8=87.5%,"Selesai SIT",IF(CK8&lt;95%,"Proses UAT",IF(CK8=95%,"Selesai UAT",IF(CK8&lt;100%,"Proses Implementasi","Selesai Implementasi"))))))))))))))))))))))</f>
        <v>Not Started</v>
      </c>
      <c r="BZ8" t="str">
        <f>IF(CL8=0%,"Not Started",IF(CL8&lt;5%,"Proses RBT-RBB",IF(CL8=5%,"Selesai RBT-RBB",IF(CL8&lt;10%,"Proses RBT-RBL",IF(CL8=10%,"Selesai RBT-RBL",IF(CL8&lt;15%,"Proses RBT-RBTD",IF(CL8=15%,"Selesai RBT-RBTD",IF(CL8&lt;20%,"Proses RPP",IF(CL8=20%,"Selesai RPP",IF(CL8&lt;25%,"Proses KAK",IF(CL8=25%,"Selesai KAK",IF(CL8&lt;30%,"Proses Pengadaan",IF(CL8=30%,"Selesai Pengadaan",IF(CL8&lt;45%,"Proses Desain",IF(CL8=45%,"Selesai Desain",IF(CL8&lt;80%,"Proses Pengembangan",IF(CL8=80%,"Selesai Pengembangan",IF(CL8&lt;87.5%,"Proses SIT",IF(CL8=87.5%,"Selesai SIT",IF(CL8&lt;95%,"Proses UAT",IF(CL8=95%,"Selesai UAT",IF(CL8&lt;100%,"Proses Implementasi","Selesai Implementasi"))))))))))))))))))))))</f>
        <v>Not Started</v>
      </c>
      <c r="CA8" t="str">
        <f>IF(CM8=0%,"Not Started",IF(CM8&lt;5%,"Proses RBT-RBB",IF(CM8=5%,"Selesai RBT-RBB",IF(CM8&lt;10%,"Proses RBT-RBL",IF(CM8=10%,"Selesai RBT-RBL",IF(CM8&lt;15%,"Proses RBT-RBTD",IF(CM8=15%,"Selesai RBT-RBTD",IF(CM8&lt;20%,"Proses RPP",IF(CM8=20%,"Selesai RPP",IF(CM8&lt;25%,"Proses KAK",IF(CM8=25%,"Selesai KAK",IF(CM8&lt;30%,"Proses Pengadaan",IF(CM8=30%,"Selesai Pengadaan",IF(CM8&lt;45%,"Proses Desain",IF(CM8=45%,"Selesai Desain",IF(CM8&lt;80%,"Proses Pengembangan",IF(CM8=80%,"Selesai Pengembangan",IF(CM8&lt;87.5%,"Proses SIT",IF(CM8=87.5%,"Selesai SIT",IF(CM8&lt;95%,"Proses UAT",IF(CM8=95%,"Selesai UAT",IF(CM8&lt;100%,"Proses Implementasi","Selesai Implementasi"))))))))))))))))))))))</f>
        <v>Not Started</v>
      </c>
      <c r="CB8" t="str">
        <f>IF(CN8=0%,"Not Started",IF(CN8&lt;5%,"Proses RBT-RBB",IF(CN8=5%,"Selesai RBT-RBB",IF(CN8&lt;10%,"Proses RBT-RBL",IF(CN8=10%,"Selesai RBT-RBL",IF(CN8&lt;15%,"Proses RBT-RBTD",IF(CN8=15%,"Selesai RBT-RBTD",IF(CN8&lt;20%,"Proses RPP",IF(CN8=20%,"Selesai RPP",IF(CN8&lt;25%,"Proses KAK",IF(CN8=25%,"Selesai KAK",IF(CN8&lt;30%,"Proses Pengadaan",IF(CN8=30%,"Selesai Pengadaan",IF(CN8&lt;45%,"Proses Desain",IF(CN8=45%,"Selesai Desain",IF(CN8&lt;80%,"Proses Pengembangan",IF(CN8=80%,"Selesai Pengembangan",IF(CN8&lt;87.5%,"Proses SIT",IF(CN8=87.5%,"Selesai SIT",IF(CN8&lt;95%,"Proses UAT",IF(CN8=95%,"Selesai UAT",IF(CN8&lt;100%,"Proses Implementasi","Selesai Implementasi"))))))))))))))))))))))</f>
        <v>Not Started</v>
      </c>
      <c r="CL8">
        <v>0</v>
      </c>
      <c r="CM8">
        <f>(($DY8/100%)*15%)+(($DZ8/100%)*5%)+(($EA8/100%)*5%)+(($EB8/100%)*5%)+(($EC8/100%)*15%)+(($ED8/100%)*35%)+(($EE8/100%)*7.5%)+(($EF8/100%)*7.5%)+(($EG8/100%)*5%)</f>
        <v>0</v>
      </c>
      <c r="CN8">
        <f>(($DY8/100%)*15%)+(($DZ8/100%)*5%)+(($EA8/100%)*5%)+(($EB8/100%)*5%)+(($EC8/100%)*15%)+(($ED8/100%)*35%)+(($EE8/100%)*7.5%)+(($EF8/100%)*7.5%)+(($EG8/100%)*5%)</f>
        <v>0</v>
      </c>
      <c r="CO8">
        <f>IF(BE8=0%, 100%, (CC8/BE8))</f>
        <v>1</v>
      </c>
      <c r="CP8">
        <f>IF(BF8=0%, 100%, (CD8/BF8))</f>
        <v>1</v>
      </c>
      <c r="CQ8">
        <f>IF(BG8=0%, 100%, (CE8/BG8))</f>
        <v>1</v>
      </c>
      <c r="CR8">
        <f>IF(BH8=0%, 100%, (CF8/BH8))</f>
        <v>1</v>
      </c>
      <c r="CS8">
        <f>IF(BI8=0%, 100%, (CG8/BI8))</f>
        <v>1</v>
      </c>
      <c r="CT8">
        <f>IF(BJ8=0%, 100%, (CH8/BJ8))</f>
        <v>1</v>
      </c>
      <c r="CU8">
        <f>IF(BK8=0%, 100%, (CI8/BK8))</f>
        <v>1</v>
      </c>
      <c r="CV8">
        <f>IF(BL8=0%, 100%, (CJ8/BL8))</f>
        <v>1</v>
      </c>
      <c r="CW8">
        <f>IF(BM8=0%, 100%, (CK8/BM8))</f>
        <v>1</v>
      </c>
      <c r="CX8">
        <f>IF(BN8=0%, 100%, (CL8/BN8))</f>
        <v>1</v>
      </c>
      <c r="CY8">
        <f>IF(BO8=0%, 100%, (CM8/BO8))</f>
        <v>1</v>
      </c>
      <c r="DA8" t="str">
        <f>IF(BE8=0%,"NS",IF(CC8=100%,"DONE",IF(CO8&gt;100%,"AS",IF(CO8&lt;75%,"BS",IF(CO8&lt;89.9%,"AR","OS")))))</f>
        <v>NS</v>
      </c>
      <c r="DB8" t="str">
        <f>IF(BF8=0%,"NS",IF(CD8=100%,"DONE",IF(CP8&gt;100%,"AS",IF(CP8&lt;75%,"BS",IF(CP8&lt;89.9%,"AR","OS")))))</f>
        <v>NS</v>
      </c>
      <c r="DC8" t="str">
        <f>IF(BG8=0%,"NS",IF(CE8=100%,"DONE",IF(CQ8&gt;100%,"AS",IF(CQ8&lt;75%,"BS",IF(CQ8&lt;89.9%,"AR","OS")))))</f>
        <v>NS</v>
      </c>
      <c r="DD8" t="str">
        <f>IF(BH8=0%,"NS",IF(CF8=100%,"DONE",IF(CR8&gt;100%,"AS",IF(CR8&lt;75%,"BS",IF(CR8&lt;89.9%,"AR","OS")))))</f>
        <v>NS</v>
      </c>
      <c r="DE8" t="str">
        <f>IF(BI8=0%,"NS",IF(CG8=100%,"DONE",IF(CS8&gt;100%,"AS",IF(CS8&lt;75%,"BS",IF(CS8&lt;89.9%,"AR","OS")))))</f>
        <v>NS</v>
      </c>
      <c r="DF8" t="str">
        <f>IF(BJ8=0%,"NS",IF(CH8=100%,"DONE",IF(CT8&gt;100%,"AS",IF(CT8&lt;75%,"BS",IF(CT8&lt;89.9%,"AR","OS")))))</f>
        <v>NS</v>
      </c>
      <c r="DG8" t="str">
        <f>IF(BK8=0%,"NS",IF(CI8=100%,"DONE",IF(CU8&gt;100%,"AS",IF(CU8&lt;75%,"BS",IF(CU8&lt;89.9%,"AR","OS")))))</f>
        <v>NS</v>
      </c>
      <c r="DH8" t="str">
        <f>IF(BL8=0%,"NS",IF(CJ8=100%,"DONE",IF(CV8&gt;100%,"AS",IF(CV8&lt;75%,"BS",IF(CV8&lt;89.9%,"AR","OS")))))</f>
        <v>NS</v>
      </c>
      <c r="DI8" t="str">
        <f>IF(BM8=0%,"NS",IF(CK8=100%,"DONE",IF(CW8&gt;100%,"AS",IF(CW8&lt;75%,"BS",IF(CW8&lt;89.9%,"AR","OS")))))</f>
        <v>NS</v>
      </c>
      <c r="DJ8" t="str">
        <f>IF(BN8=0%,"NS",IF(CL8=100%,"DONE",IF(CX8&gt;100%,"AS",IF(CX8&lt;75%,"BS",IF(CX8&lt;89.9%,"AR","OS")))))</f>
        <v>NS</v>
      </c>
      <c r="DK8" t="str">
        <f>IF(BO8=0%,"NS",IF(CM8=100%,"DONE",IF(CY8&gt;100%,"AS",IF(CY8&lt;75%,"BS",IF(CY8&lt;89.9%,"AR","OS")))))</f>
        <v>NS</v>
      </c>
      <c r="DL8" t="str">
        <f>IF(BP8=0%,"NS",IF(CN8=100%,"DONE",IF(CZ8&gt;100%,"AS",IF(CZ8&lt;75%,"BS",IF(CZ8&lt;89.9%,"AR","OS")))))</f>
        <v>NS</v>
      </c>
      <c r="DM8" t="e">
        <f>CC8/$BP8</f>
        <v>#DIV/0!</v>
      </c>
      <c r="DN8" t="e">
        <f>CD8/$BP8</f>
        <v>#DIV/0!</v>
      </c>
      <c r="DO8" t="e">
        <f>CE8/$BP8</f>
        <v>#DIV/0!</v>
      </c>
      <c r="DP8" t="e">
        <f>CF8/$BP8</f>
        <v>#DIV/0!</v>
      </c>
      <c r="DQ8" t="e">
        <f>CG8/$BP8</f>
        <v>#DIV/0!</v>
      </c>
      <c r="DR8" t="e">
        <f>CH8/$BP8</f>
        <v>#DIV/0!</v>
      </c>
      <c r="DS8" t="e">
        <f>CI8/$BP8</f>
        <v>#DIV/0!</v>
      </c>
      <c r="DT8" t="e">
        <f>CJ8/$BP8</f>
        <v>#DIV/0!</v>
      </c>
      <c r="DU8" t="e">
        <f>CK8/$BP8</f>
        <v>#DIV/0!</v>
      </c>
      <c r="DV8" t="e">
        <f>CL8/$BP8</f>
        <v>#DIV/0!</v>
      </c>
      <c r="DW8" t="e">
        <f>CM8/$BP8</f>
        <v>#DIV/0!</v>
      </c>
      <c r="DX8" t="e">
        <f>CN8/$BP8</f>
        <v>#DIV/0!</v>
      </c>
      <c r="EJ8">
        <f>AR8</f>
        <v>47483</v>
      </c>
      <c r="FO8" t="str">
        <v>Iramia Triastika</v>
      </c>
      <c r="FR8" t="str">
        <v>Outsource</v>
      </c>
      <c r="GS8" t="str">
        <v>b881d787-b42b-4e96-ace8-a16d783ab227</v>
      </c>
    </row>
    <row r="9">
      <c r="B9" t="str">
        <v>PT2, BPPU</v>
      </c>
      <c r="C9" t="str">
        <v>IDT</v>
      </c>
      <c r="D9" t="str">
        <v>Continuity Technology</v>
      </c>
      <c r="E9" t="str">
        <v>P-4</v>
      </c>
      <c r="F9">
        <f>F8+1</f>
        <v>4</v>
      </c>
      <c r="G9" t="str">
        <v>Pengembangan Product PUVA dan Penerbitan SBN</v>
      </c>
      <c r="H9" t="str">
        <v>Infrastruktur Data PUVA</v>
      </c>
      <c r="I9" t="str">
        <v>DEP Capturing Product -Pelaporan: dari ETP-MO</v>
      </c>
      <c r="J9">
        <v>2026</v>
      </c>
      <c r="K9">
        <v>2027</v>
      </c>
      <c r="L9" t="str">
        <v>S</v>
      </c>
      <c r="M9" t="str">
        <v>K3</v>
      </c>
      <c r="N9" t="str">
        <v>Pemimpin Satker</v>
      </c>
      <c r="O9" t="str">
        <v>DPPK,  DSta, DPKL</v>
      </c>
      <c r="P9" t="str">
        <v>PPLBI</v>
      </c>
      <c r="Q9" t="str">
        <v>Moneter, Market</v>
      </c>
      <c r="R9" t="str">
        <v>TBD</v>
      </c>
      <c r="S9" t="str">
        <f>BQ9</f>
        <v>Not Started</v>
      </c>
      <c r="T9" t="str">
        <f>IF(V9=0%,"Not Started",IF(V9&lt;100%,"On Progress",IF(V9=100%,"DONE")))</f>
        <v>Not Started</v>
      </c>
      <c r="U9" t="str">
        <f>FN9</f>
        <v>Helen Desyani</v>
      </c>
      <c r="V9">
        <f>CC9</f>
        <v>0</v>
      </c>
      <c r="W9" t="str">
        <v>TW II 2026</v>
      </c>
      <c r="X9">
        <f>AR9</f>
        <v>46477</v>
      </c>
      <c r="Z9" t="str">
        <v>New</v>
      </c>
      <c r="AA9">
        <v>46113</v>
      </c>
      <c r="AB9">
        <v>46203</v>
      </c>
      <c r="AC9">
        <v>46204</v>
      </c>
      <c r="AD9">
        <v>46217</v>
      </c>
      <c r="AE9">
        <v>46217</v>
      </c>
      <c r="AF9">
        <v>46234</v>
      </c>
      <c r="AI9">
        <v>46235</v>
      </c>
      <c r="AJ9">
        <v>46264</v>
      </c>
      <c r="AK9">
        <v>46266</v>
      </c>
      <c r="AL9">
        <v>46387</v>
      </c>
      <c r="AM9">
        <v>46388</v>
      </c>
      <c r="AN9">
        <v>46418</v>
      </c>
      <c r="AO9">
        <v>46419</v>
      </c>
      <c r="AP9">
        <v>46446</v>
      </c>
      <c r="AQ9">
        <v>46447</v>
      </c>
      <c r="AR9">
        <v>46477</v>
      </c>
      <c r="AS9" t="str">
        <f>IF(BE9=0%,"Not Started",IF(BE9&lt;5%,"Proses RBT-RBB",IF(BE9=5%,"Selesai RBT-RBB",IF(BE9&lt;10%,"Proses RBT-RBL",IF(BE9=10%,"Selesai RBT-RBL",IF(BE9&lt;15%,"Proses RBT-RBTD",IF(BE9=15%,"Selesai RBT-RBTD",IF(BE9&lt;20%,"Proses RPP",IF(BE9=20%,"Selesai RPP",IF(BE9&lt;25%,"Proses KAK",IF(BE9=25%,"Selesai KAK",IF(BE9&lt;30%,"Proses Pengadaan",IF(BE9=30%,"Selesai Pengadaan",IF(BE9&lt;45%,"Proses Desain",IF(BE9=45%,"Selesai Desain",IF(BE9&lt;80%,"Proses Pengembangan",IF(BE9=80%,"Selesai Pengembangan",IF(BE9&lt;87.5%,"Proses SIT",IF(BE9=87.5%,"Selesai SIT",IF(BE9&lt;95%,"Proses UAT",IF(BE9=95%,"Selesai UAT",IF(BE9&lt;100%,"Proses Implementasi","Selesai Implementasi"))))))))))))))))))))))</f>
        <v>Not Started</v>
      </c>
      <c r="AT9" t="str">
        <f>IF(BF9=0%,"Not Started",IF(BF9&lt;5%,"Proses RBT-RBB",IF(BF9=5%,"Selesai RBT-RBB",IF(BF9&lt;10%,"Proses RBT-RBL",IF(BF9=10%,"Selesai RBT-RBL",IF(BF9&lt;15%,"Proses RBT-RBTD",IF(BF9=15%,"Selesai RBT-RBTD",IF(BF9&lt;20%,"Proses RPP",IF(BF9=20%,"Selesai RPP",IF(BF9&lt;25%,"Proses KAK",IF(BF9=25%,"Selesai KAK",IF(BF9&lt;30%,"Proses Pengadaan",IF(BF9=30%,"Selesai Pengadaan",IF(BF9&lt;45%,"Proses Desain",IF(BF9=45%,"Selesai Desain",IF(BF9&lt;80%,"Proses Pengembangan",IF(BF9=80%,"Selesai Pengembangan",IF(BF9&lt;87.5%,"Proses SIT",IF(BF9=87.5%,"Selesai SIT",IF(BF9&lt;95%,"Proses UAT",IF(BF9=95%,"Selesai UAT",IF(BF9&lt;100%,"Proses Implementasi","Selesai Implementasi"))))))))))))))))))))))</f>
        <v>Not Started</v>
      </c>
      <c r="AU9" t="str">
        <f>IF(BG9=0%,"Not Started",IF(BG9&lt;5%,"Proses RBT-RBB",IF(BG9=5%,"Selesai RBT-RBB",IF(BG9&lt;10%,"Proses RBT-RBL",IF(BG9=10%,"Selesai RBT-RBL",IF(BG9&lt;15%,"Proses RBT-RBTD",IF(BG9=15%,"Selesai RBT-RBTD",IF(BG9&lt;20%,"Proses RPP",IF(BG9=20%,"Selesai RPP",IF(BG9&lt;25%,"Proses KAK",IF(BG9=25%,"Selesai KAK",IF(BG9&lt;30%,"Proses Pengadaan",IF(BG9=30%,"Selesai Pengadaan",IF(BG9&lt;45%,"Proses Desain",IF(BG9=45%,"Selesai Desain",IF(BG9&lt;80%,"Proses Pengembangan",IF(BG9=80%,"Selesai Pengembangan",IF(BG9&lt;87.5%,"Proses SIT",IF(BG9=87.5%,"Selesai SIT",IF(BG9&lt;95%,"Proses UAT",IF(BG9=95%,"Selesai UAT",IF(BG9&lt;100%,"Proses Implementasi","Selesai Implementasi"))))))))))))))))))))))</f>
        <v>Not Started</v>
      </c>
      <c r="AV9" t="str">
        <f>IF(BH9=0%,"Not Started",IF(BH9&lt;5%,"Proses RBT-RBB",IF(BH9=5%,"Selesai RBT-RBB",IF(BH9&lt;10%,"Proses RBT-RBL",IF(BH9=10%,"Selesai RBT-RBL",IF(BH9&lt;15%,"Proses RBT-RBTD",IF(BH9=15%,"Selesai RBT-RBTD",IF(BH9&lt;20%,"Proses RPP",IF(BH9=20%,"Selesai RPP",IF(BH9&lt;25%,"Proses KAK",IF(BH9=25%,"Selesai KAK",IF(BH9&lt;30%,"Proses Pengadaan",IF(BH9=30%,"Selesai Pengadaan",IF(BH9&lt;45%,"Proses Desain",IF(BH9=45%,"Selesai Desain",IF(BH9&lt;80%,"Proses Pengembangan",IF(BH9=80%,"Selesai Pengembangan",IF(BH9&lt;87.5%,"Proses SIT",IF(BH9=87.5%,"Selesai SIT",IF(BH9&lt;95%,"Proses UAT",IF(BH9=95%,"Selesai UAT",IF(BH9&lt;100%,"Proses Implementasi","Selesai Implementasi"))))))))))))))))))))))</f>
        <v>Selesai RBT-RBB</v>
      </c>
      <c r="AW9" t="str">
        <f>IF(BI9=0%,"Not Started",IF(BI9&lt;5%,"Proses RBT-RBB",IF(BI9=5%,"Selesai RBT-RBB",IF(BI9&lt;10%,"Proses RBT-RBL",IF(BI9=10%,"Selesai RBT-RBL",IF(BI9&lt;15%,"Proses RBT-RBTD",IF(BI9=15%,"Selesai RBT-RBTD",IF(BI9&lt;20%,"Proses RPP",IF(BI9=20%,"Selesai RPP",IF(BI9&lt;25%,"Proses KAK",IF(BI9=25%,"Selesai KAK",IF(BI9&lt;30%,"Proses Pengadaan",IF(BI9=30%,"Selesai Pengadaan",IF(BI9&lt;45%,"Proses Desain",IF(BI9=45%,"Selesai Desain",IF(BI9&lt;80%,"Proses Pengembangan",IF(BI9=80%,"Selesai Pengembangan",IF(BI9&lt;87.5%,"Proses SIT",IF(BI9=87.5%,"Selesai SIT",IF(BI9&lt;95%,"Proses UAT",IF(BI9=95%,"Selesai UAT",IF(BI9&lt;100%,"Proses Implementasi","Selesai Implementasi"))))))))))))))))))))))</f>
        <v>Selesai RBT-RBL</v>
      </c>
      <c r="AX9" t="str">
        <f>IF(BJ9=0%,"Not Started",IF(BJ9&lt;5%,"Proses RBT-RBB",IF(BJ9=5%,"Selesai RBT-RBB",IF(BJ9&lt;10%,"Proses RBT-RBL",IF(BJ9=10%,"Selesai RBT-RBL",IF(BJ9&lt;15%,"Proses RBT-RBTD",IF(BJ9=15%,"Selesai RBT-RBTD",IF(BJ9&lt;20%,"Proses RPP",IF(BJ9=20%,"Selesai RPP",IF(BJ9&lt;25%,"Proses KAK",IF(BJ9=25%,"Selesai KAK",IF(BJ9&lt;30%,"Proses Pengadaan",IF(BJ9=30%,"Selesai Pengadaan",IF(BJ9&lt;45%,"Proses Desain",IF(BJ9=45%,"Selesai Desain",IF(BJ9&lt;80%,"Proses Pengembangan",IF(BJ9=80%,"Selesai Pengembangan",IF(BJ9&lt;87.5%,"Proses SIT",IF(BJ9=87.5%,"Selesai SIT",IF(BJ9&lt;95%,"Proses UAT",IF(BJ9=95%,"Selesai UAT",IF(BJ9&lt;100%,"Proses Implementasi","Selesai Implementasi"))))))))))))))))))))))</f>
        <v>Selesai RBT-RBTD</v>
      </c>
      <c r="AY9" t="str">
        <f>IF(BK9=0%,"Not Started",IF(BK9&lt;5%,"Proses RBT-RBB",IF(BK9=5%,"Selesai RBT-RBB",IF(BK9&lt;10%,"Proses RBT-RBL",IF(BK9=10%,"Selesai RBT-RBL",IF(BK9&lt;15%,"Proses RBT-RBTD",IF(BK9=15%,"Selesai RBT-RBTD",IF(BK9&lt;20%,"Proses RPP",IF(BK9=20%,"Selesai RPP",IF(BK9&lt;25%,"Proses KAK",IF(BK9=25%,"Selesai KAK",IF(BK9&lt;30%,"Proses Pengadaan",IF(BK9=30%,"Selesai Pengadaan",IF(BK9&lt;45%,"Proses Desain",IF(BK9=45%,"Selesai Desain",IF(BK9&lt;80%,"Proses Pengembangan",IF(BK9=80%,"Selesai Pengembangan",IF(BK9&lt;87.5%,"Proses SIT",IF(BK9=87.5%,"Selesai SIT",IF(BK9&lt;95%,"Proses UAT",IF(BK9=95%,"Selesai UAT",IF(BK9&lt;100%,"Proses Implementasi","Selesai Implementasi"))))))))))))))))))))))</f>
        <v>Selesai Pengadaan</v>
      </c>
      <c r="AZ9" t="str">
        <f>IF(BL9=0%,"Not Started",IF(BL9&lt;5%,"Proses RBT-RBB",IF(BL9=5%,"Selesai RBT-RBB",IF(BL9&lt;10%,"Proses RBT-RBL",IF(BL9=10%,"Selesai RBT-RBL",IF(BL9&lt;15%,"Proses RBT-RBTD",IF(BL9=15%,"Selesai RBT-RBTD",IF(BL9&lt;20%,"Proses RPP",IF(BL9=20%,"Selesai RPP",IF(BL9&lt;25%,"Proses KAK",IF(BL9=25%,"Selesai KAK",IF(BL9&lt;30%,"Proses Pengadaan",IF(BL9=30%,"Selesai Pengadaan",IF(BL9&lt;45%,"Proses Desain",IF(BL9=45%,"Selesai Desain",IF(BL9&lt;80%,"Proses Pengembangan",IF(BL9=80%,"Selesai Pengembangan",IF(BL9&lt;87.5%,"Proses SIT",IF(BL9=87.5%,"Selesai SIT",IF(BL9&lt;95%,"Proses UAT",IF(BL9=95%,"Selesai UAT",IF(BL9&lt;100%,"Proses Implementasi","Selesai Implementasi"))))))))))))))))))))))</f>
        <v>Proses Desain</v>
      </c>
      <c r="BA9" t="str">
        <f>IF(BM9=0%,"Not Started",IF(BM9&lt;5%,"Proses RBT-RBB",IF(BM9=5%,"Selesai RBT-RBB",IF(BM9&lt;10%,"Proses RBT-RBL",IF(BM9=10%,"Selesai RBT-RBL",IF(BM9&lt;15%,"Proses RBT-RBTD",IF(BM9=15%,"Selesai RBT-RBTD",IF(BM9&lt;20%,"Proses RPP",IF(BM9=20%,"Selesai RPP",IF(BM9&lt;25%,"Proses KAK",IF(BM9=25%,"Selesai KAK",IF(BM9&lt;30%,"Proses Pengadaan",IF(BM9=30%,"Selesai Pengadaan",IF(BM9&lt;45%,"Proses Desain",IF(BM9=45%,"Selesai Desain",IF(BM9&lt;80%,"Proses Pengembangan",IF(BM9=80%,"Selesai Pengembangan",IF(BM9&lt;87.5%,"Proses SIT",IF(BM9=87.5%,"Selesai SIT",IF(BM9&lt;95%,"Proses UAT",IF(BM9=95%,"Selesai UAT",IF(BM9&lt;100%,"Proses Implementasi","Selesai Implementasi"))))))))))))))))))))))</f>
        <v>Proses Pengembangan</v>
      </c>
      <c r="BB9" t="str">
        <f>IF(BN9=0%,"Not Started",IF(BN9&lt;5%,"Proses RBT-RBB",IF(BN9=5%,"Selesai RBT-RBB",IF(BN9&lt;10%,"Proses RBT-RBL",IF(BN9=10%,"Selesai RBT-RBL",IF(BN9&lt;15%,"Proses RBT-RBTD",IF(BN9=15%,"Selesai RBT-RBTD",IF(BN9&lt;20%,"Proses RPP",IF(BN9=20%,"Selesai RPP",IF(BN9&lt;25%,"Proses KAK",IF(BN9=25%,"Selesai KAK",IF(BN9&lt;30%,"Proses Pengadaan",IF(BN9=30%,"Selesai Pengadaan",IF(BN9&lt;45%,"Proses Desain",IF(BN9=45%,"Selesai Desain",IF(BN9&lt;80%,"Proses Pengembangan",IF(BN9=80%,"Selesai Pengembangan",IF(BN9&lt;87.5%,"Proses SIT",IF(BN9=87.5%,"Selesai SIT",IF(BN9&lt;95%,"Proses UAT",IF(BN9=95%,"Selesai UAT",IF(BN9&lt;100%,"Proses Implementasi","Selesai Implementasi"))))))))))))))))))))))</f>
        <v>Proses Pengembangan</v>
      </c>
      <c r="BC9" t="str">
        <f>IF(BO9=0%,"Not Started",IF(BO9&lt;5%,"Proses RBT-RBB",IF(BO9=5%,"Selesai RBT-RBB",IF(BO9&lt;10%,"Proses RBT-RBL",IF(BO9=10%,"Selesai RBT-RBL",IF(BO9&lt;15%,"Proses RBT-RBTD",IF(BO9=15%,"Selesai RBT-RBTD",IF(BO9&lt;20%,"Proses RPP",IF(BO9=20%,"Selesai RPP",IF(BO9&lt;25%,"Proses KAK",IF(BO9=25%,"Selesai KAK",IF(BO9&lt;30%,"Proses Pengadaan",IF(BO9=30%,"Selesai Pengadaan",IF(BO9&lt;45%,"Proses Desain",IF(BO9=45%,"Selesai Desain",IF(BO9&lt;80%,"Proses Pengembangan",IF(BO9=80%,"Selesai Pengembangan",IF(BO9&lt;87.5%,"Proses SIT",IF(BO9=87.5%,"Selesai SIT",IF(BO9&lt;95%,"Proses UAT",IF(BO9=95%,"Selesai UAT",IF(BO9&lt;100%,"Proses Implementasi","Selesai Implementasi"))))))))))))))))))))))</f>
        <v>Proses Pengembangan</v>
      </c>
      <c r="BD9" t="str">
        <f>IF(BP9=0%,"Not Started",IF(BP9&lt;5%,"Proses RBT-RBB",IF(BP9=5%,"Selesai RBT-RBB",IF(BP9&lt;10%,"Proses RBT-RBL",IF(BP9=10%,"Selesai RBT-RBL",IF(BP9&lt;15%,"Proses RBT-RBTD",IF(BP9=15%,"Selesai RBT-RBTD",IF(BP9&lt;20%,"Proses RPP",IF(BP9=20%,"Selesai RPP",IF(BP9&lt;25%,"Proses KAK",IF(BP9=25%,"Selesai KAK",IF(BP9&lt;30%,"Proses Pengadaan",IF(BP9=30%,"Selesai Pengadaan",IF(BP9&lt;45%,"Proses Desain",IF(BP9=45%,"Selesai Desain",IF(BP9&lt;80%,"Proses Pengembangan",IF(BP9=80%,"Selesai Pengembangan",IF(BP9&lt;87.5%,"Proses SIT",IF(BP9=87.5%,"Selesai SIT",IF(BP9&lt;95%,"Proses UAT",IF(BP9=95%,"Selesai UAT",IF(BP9&lt;100%,"Proses Implementasi","Selesai Implementasi"))))))))))))))))))))))</f>
        <v>Proses Pengembangan</v>
      </c>
      <c r="BE9">
        <v>0</v>
      </c>
      <c r="BF9">
        <v>0</v>
      </c>
      <c r="BG9">
        <v>0</v>
      </c>
      <c r="BH9">
        <v>0.05</v>
      </c>
      <c r="BI9">
        <v>0.1</v>
      </c>
      <c r="BJ9">
        <v>0.15</v>
      </c>
      <c r="BK9">
        <v>0.3</v>
      </c>
      <c r="BL9">
        <v>0.4</v>
      </c>
      <c r="BM9">
        <v>0.49</v>
      </c>
      <c r="BN9">
        <v>0.57</v>
      </c>
      <c r="BO9">
        <v>0.65</v>
      </c>
      <c r="BP9">
        <v>0.73</v>
      </c>
      <c r="BQ9" t="str">
        <f>IF(CC9=0%,"Not Started",IF(CC9&lt;5%,"Proses RBT-RBB",IF(CC9=5%,"Selesai RBT-RBB",IF(CC9&lt;10%,"Proses RBT-RBL",IF(CC9=10%,"Selesai RBT-RBL",IF(CC9&lt;15%,"Proses RBT-RBTD",IF(CC9=15%,"Selesai RBT-RBTD",IF(CC9&lt;20%,"Proses RPP",IF(CC9=20%,"Selesai RPP",IF(CC9&lt;25%,"Proses KAK",IF(CC9=25%,"Selesai KAK",IF(CC9&lt;30%,"Proses Pengadaan",IF(CC9=30%,"Selesai Pengadaan",IF(CC9&lt;45%,"Proses Desain",IF(CC9=45%,"Selesai Desain",IF(CC9&lt;80%,"Proses Pengembangan",IF(CC9=80%,"Selesai Pengembangan",IF(CC9&lt;87.5%,"Proses SIT",IF(CC9=87.5%,"Selesai SIT",IF(CC9&lt;95%,"Proses UAT",IF(CC9=95%,"Selesai UAT",IF(CC9&lt;100%,"Proses Implementasi","Selesai Implementasi"))))))))))))))))))))))</f>
        <v>Not Started</v>
      </c>
      <c r="BR9" t="str">
        <f>IF(CD9=0%,"Not Started",IF(CD9&lt;5%,"Proses RBT-RBB",IF(CD9=5%,"Selesai RBT-RBB",IF(CD9&lt;10%,"Proses RBT-RBL",IF(CD9=10%,"Selesai RBT-RBL",IF(CD9&lt;15%,"Proses RBT-RBTD",IF(CD9=15%,"Selesai RBT-RBTD",IF(CD9&lt;20%,"Proses RPP",IF(CD9=20%,"Selesai RPP",IF(CD9&lt;25%,"Proses KAK",IF(CD9=25%,"Selesai KAK",IF(CD9&lt;30%,"Proses Pengadaan",IF(CD9=30%,"Selesai Pengadaan",IF(CD9&lt;45%,"Proses Desain",IF(CD9=45%,"Selesai Desain",IF(CD9&lt;80%,"Proses Pengembangan",IF(CD9=80%,"Selesai Pengembangan",IF(CD9&lt;87.5%,"Proses SIT",IF(CD9=87.5%,"Selesai SIT",IF(CD9&lt;95%,"Proses UAT",IF(CD9=95%,"Selesai UAT",IF(CD9&lt;100%,"Proses Implementasi","Selesai Implementasi"))))))))))))))))))))))</f>
        <v>Not Started</v>
      </c>
      <c r="BS9" t="str">
        <f>IF(CE9=0%,"Not Started",IF(CE9&lt;5%,"Proses RBT-RBB",IF(CE9=5%,"Selesai RBT-RBB",IF(CE9&lt;10%,"Proses RBT-RBL",IF(CE9=10%,"Selesai RBT-RBL",IF(CE9&lt;15%,"Proses RBT-RBTD",IF(CE9=15%,"Selesai RBT-RBTD",IF(CE9&lt;20%,"Proses RPP",IF(CE9=20%,"Selesai RPP",IF(CE9&lt;25%,"Proses KAK",IF(CE9=25%,"Selesai KAK",IF(CE9&lt;30%,"Proses Pengadaan",IF(CE9=30%,"Selesai Pengadaan",IF(CE9&lt;45%,"Proses Desain",IF(CE9=45%,"Selesai Desain",IF(CE9&lt;80%,"Proses Pengembangan",IF(CE9=80%,"Selesai Pengembangan",IF(CE9&lt;87.5%,"Proses SIT",IF(CE9=87.5%,"Selesai SIT",IF(CE9&lt;95%,"Proses UAT",IF(CE9=95%,"Selesai UAT",IF(CE9&lt;100%,"Proses Implementasi","Selesai Implementasi"))))))))))))))))))))))</f>
        <v>Not Started</v>
      </c>
      <c r="BT9" t="str">
        <f>IF(CF9=0%,"Not Started",IF(CF9&lt;5%,"Proses RBT-RBB",IF(CF9=5%,"Selesai RBT-RBB",IF(CF9&lt;10%,"Proses RBT-RBL",IF(CF9=10%,"Selesai RBT-RBL",IF(CF9&lt;15%,"Proses RBT-RBTD",IF(CF9=15%,"Selesai RBT-RBTD",IF(CF9&lt;20%,"Proses RPP",IF(CF9=20%,"Selesai RPP",IF(CF9&lt;25%,"Proses KAK",IF(CF9=25%,"Selesai KAK",IF(CF9&lt;30%,"Proses Pengadaan",IF(CF9=30%,"Selesai Pengadaan",IF(CF9&lt;45%,"Proses Desain",IF(CF9=45%,"Selesai Desain",IF(CF9&lt;80%,"Proses Pengembangan",IF(CF9=80%,"Selesai Pengembangan",IF(CF9&lt;87.5%,"Proses SIT",IF(CF9=87.5%,"Selesai SIT",IF(CF9&lt;95%,"Proses UAT",IF(CF9=95%,"Selesai UAT",IF(CF9&lt;100%,"Proses Implementasi","Selesai Implementasi"))))))))))))))))))))))</f>
        <v>Not Started</v>
      </c>
      <c r="BU9" t="str">
        <f>IF(CG9=0%,"Not Started",IF(CG9&lt;5%,"Proses RBT-RBB",IF(CG9=5%,"Selesai RBT-RBB",IF(CG9&lt;10%,"Proses RBT-RBL",IF(CG9=10%,"Selesai RBT-RBL",IF(CG9&lt;15%,"Proses RBT-RBTD",IF(CG9=15%,"Selesai RBT-RBTD",IF(CG9&lt;20%,"Proses RPP",IF(CG9=20%,"Selesai RPP",IF(CG9&lt;25%,"Proses KAK",IF(CG9=25%,"Selesai KAK",IF(CG9&lt;30%,"Proses Pengadaan",IF(CG9=30%,"Selesai Pengadaan",IF(CG9&lt;45%,"Proses Desain",IF(CG9=45%,"Selesai Desain",IF(CG9&lt;80%,"Proses Pengembangan",IF(CG9=80%,"Selesai Pengembangan",IF(CG9&lt;87.5%,"Proses SIT",IF(CG9=87.5%,"Selesai SIT",IF(CG9&lt;95%,"Proses UAT",IF(CG9=95%,"Selesai UAT",IF(CG9&lt;100%,"Proses Implementasi","Selesai Implementasi"))))))))))))))))))))))</f>
        <v>Not Started</v>
      </c>
      <c r="BV9" t="str">
        <f>IF(CH9=0%,"Not Started",IF(CH9&lt;5%,"Proses RBT-RBB",IF(CH9=5%,"Selesai RBT-RBB",IF(CH9&lt;10%,"Proses RBT-RBL",IF(CH9=10%,"Selesai RBT-RBL",IF(CH9&lt;15%,"Proses RBT-RBTD",IF(CH9=15%,"Selesai RBT-RBTD",IF(CH9&lt;20%,"Proses RPP",IF(CH9=20%,"Selesai RPP",IF(CH9&lt;25%,"Proses KAK",IF(CH9=25%,"Selesai KAK",IF(CH9&lt;30%,"Proses Pengadaan",IF(CH9=30%,"Selesai Pengadaan",IF(CH9&lt;45%,"Proses Desain",IF(CH9=45%,"Selesai Desain",IF(CH9&lt;80%,"Proses Pengembangan",IF(CH9=80%,"Selesai Pengembangan",IF(CH9&lt;87.5%,"Proses SIT",IF(CH9=87.5%,"Selesai SIT",IF(CH9&lt;95%,"Proses UAT",IF(CH9=95%,"Selesai UAT",IF(CH9&lt;100%,"Proses Implementasi","Selesai Implementasi"))))))))))))))))))))))</f>
        <v>Not Started</v>
      </c>
      <c r="BW9" t="str">
        <f>IF(CI9=0%,"Not Started",IF(CI9&lt;5%,"Proses RBT-RBB",IF(CI9=5%,"Selesai RBT-RBB",IF(CI9&lt;10%,"Proses RBT-RBL",IF(CI9=10%,"Selesai RBT-RBL",IF(CI9&lt;15%,"Proses RBT-RBTD",IF(CI9=15%,"Selesai RBT-RBTD",IF(CI9&lt;20%,"Proses RPP",IF(CI9=20%,"Selesai RPP",IF(CI9&lt;25%,"Proses KAK",IF(CI9=25%,"Selesai KAK",IF(CI9&lt;30%,"Proses Pengadaan",IF(CI9=30%,"Selesai Pengadaan",IF(CI9&lt;45%,"Proses Desain",IF(CI9=45%,"Selesai Desain",IF(CI9&lt;80%,"Proses Pengembangan",IF(CI9=80%,"Selesai Pengembangan",IF(CI9&lt;87.5%,"Proses SIT",IF(CI9=87.5%,"Selesai SIT",IF(CI9&lt;95%,"Proses UAT",IF(CI9=95%,"Selesai UAT",IF(CI9&lt;100%,"Proses Implementasi","Selesai Implementasi"))))))))))))))))))))))</f>
        <v>Not Started</v>
      </c>
      <c r="BX9" t="str">
        <f>IF(CJ9=0%,"Not Started",IF(CJ9&lt;5%,"Proses RBT-RBB",IF(CJ9=5%,"Selesai RBT-RBB",IF(CJ9&lt;10%,"Proses RBT-RBL",IF(CJ9=10%,"Selesai RBT-RBL",IF(CJ9&lt;15%,"Proses RBT-RBTD",IF(CJ9=15%,"Selesai RBT-RBTD",IF(CJ9&lt;20%,"Proses RPP",IF(CJ9=20%,"Selesai RPP",IF(CJ9&lt;25%,"Proses KAK",IF(CJ9=25%,"Selesai KAK",IF(CJ9&lt;30%,"Proses Pengadaan",IF(CJ9=30%,"Selesai Pengadaan",IF(CJ9&lt;45%,"Proses Desain",IF(CJ9=45%,"Selesai Desain",IF(CJ9&lt;80%,"Proses Pengembangan",IF(CJ9=80%,"Selesai Pengembangan",IF(CJ9&lt;87.5%,"Proses SIT",IF(CJ9=87.5%,"Selesai SIT",IF(CJ9&lt;95%,"Proses UAT",IF(CJ9=95%,"Selesai UAT",IF(CJ9&lt;100%,"Proses Implementasi","Selesai Implementasi"))))))))))))))))))))))</f>
        <v>Not Started</v>
      </c>
      <c r="BY9" t="str">
        <f>IF(CK9=0%,"Not Started",IF(CK9&lt;5%,"Proses RBT-RBB",IF(CK9=5%,"Selesai RBT-RBB",IF(CK9&lt;10%,"Proses RBT-RBL",IF(CK9=10%,"Selesai RBT-RBL",IF(CK9&lt;15%,"Proses RBT-RBTD",IF(CK9=15%,"Selesai RBT-RBTD",IF(CK9&lt;20%,"Proses RPP",IF(CK9=20%,"Selesai RPP",IF(CK9&lt;25%,"Proses KAK",IF(CK9=25%,"Selesai KAK",IF(CK9&lt;30%,"Proses Pengadaan",IF(CK9=30%,"Selesai Pengadaan",IF(CK9&lt;45%,"Proses Desain",IF(CK9=45%,"Selesai Desain",IF(CK9&lt;80%,"Proses Pengembangan",IF(CK9=80%,"Selesai Pengembangan",IF(CK9&lt;87.5%,"Proses SIT",IF(CK9=87.5%,"Selesai SIT",IF(CK9&lt;95%,"Proses UAT",IF(CK9=95%,"Selesai UAT",IF(CK9&lt;100%,"Proses Implementasi","Selesai Implementasi"))))))))))))))))))))))</f>
        <v>Not Started</v>
      </c>
      <c r="BZ9" t="str">
        <f>IF(CL9=0%,"Not Started",IF(CL9&lt;5%,"Proses RBT-RBB",IF(CL9=5%,"Selesai RBT-RBB",IF(CL9&lt;10%,"Proses RBT-RBL",IF(CL9=10%,"Selesai RBT-RBL",IF(CL9&lt;15%,"Proses RBT-RBTD",IF(CL9=15%,"Selesai RBT-RBTD",IF(CL9&lt;20%,"Proses RPP",IF(CL9=20%,"Selesai RPP",IF(CL9&lt;25%,"Proses KAK",IF(CL9=25%,"Selesai KAK",IF(CL9&lt;30%,"Proses Pengadaan",IF(CL9=30%,"Selesai Pengadaan",IF(CL9&lt;45%,"Proses Desain",IF(CL9=45%,"Selesai Desain",IF(CL9&lt;80%,"Proses Pengembangan",IF(CL9=80%,"Selesai Pengembangan",IF(CL9&lt;87.5%,"Proses SIT",IF(CL9=87.5%,"Selesai SIT",IF(CL9&lt;95%,"Proses UAT",IF(CL9=95%,"Selesai UAT",IF(CL9&lt;100%,"Proses Implementasi","Selesai Implementasi"))))))))))))))))))))))</f>
        <v>Not Started</v>
      </c>
      <c r="CA9" t="str">
        <f>IF(CM9=0%,"Not Started",IF(CM9&lt;5%,"Proses RBT-RBB",IF(CM9=5%,"Selesai RBT-RBB",IF(CM9&lt;10%,"Proses RBT-RBL",IF(CM9=10%,"Selesai RBT-RBL",IF(CM9&lt;15%,"Proses RBT-RBTD",IF(CM9=15%,"Selesai RBT-RBTD",IF(CM9&lt;20%,"Proses RPP",IF(CM9=20%,"Selesai RPP",IF(CM9&lt;25%,"Proses KAK",IF(CM9=25%,"Selesai KAK",IF(CM9&lt;30%,"Proses Pengadaan",IF(CM9=30%,"Selesai Pengadaan",IF(CM9&lt;45%,"Proses Desain",IF(CM9=45%,"Selesai Desain",IF(CM9&lt;80%,"Proses Pengembangan",IF(CM9=80%,"Selesai Pengembangan",IF(CM9&lt;87.5%,"Proses SIT",IF(CM9=87.5%,"Selesai SIT",IF(CM9&lt;95%,"Proses UAT",IF(CM9=95%,"Selesai UAT",IF(CM9&lt;100%,"Proses Implementasi","Selesai Implementasi"))))))))))))))))))))))</f>
        <v>Not Started</v>
      </c>
      <c r="CB9" t="str">
        <f>IF(CN9=0%,"Not Started",IF(CN9&lt;5%,"Proses RBT-RBB",IF(CN9=5%,"Selesai RBT-RBB",IF(CN9&lt;10%,"Proses RBT-RBL",IF(CN9=10%,"Selesai RBT-RBL",IF(CN9&lt;15%,"Proses RBT-RBTD",IF(CN9=15%,"Selesai RBT-RBTD",IF(CN9&lt;20%,"Proses RPP",IF(CN9=20%,"Selesai RPP",IF(CN9&lt;25%,"Proses KAK",IF(CN9=25%,"Selesai KAK",IF(CN9&lt;30%,"Proses Pengadaan",IF(CN9=30%,"Selesai Pengadaan",IF(CN9&lt;45%,"Proses Desain",IF(CN9=45%,"Selesai Desain",IF(CN9&lt;80%,"Proses Pengembangan",IF(CN9=80%,"Selesai Pengembangan",IF(CN9&lt;87.5%,"Proses SIT",IF(CN9=87.5%,"Selesai SIT",IF(CN9&lt;95%,"Proses UAT",IF(CN9=95%,"Selesai UAT",IF(CN9&lt;100%,"Proses Implementasi","Selesai Implementasi"))))))))))))))))))))))</f>
        <v>Not Started</v>
      </c>
      <c r="CC9">
        <f>(($DY9/100%)*15%)+(($DZ9/100%)*5%)+(($EA9/100%)*5%)+(($EB9/100%)*5%)+(($EC9/100%)*15%)+(($ED9/100%)*35%)+(($EE9/100%)*7.5%)+(($EF9/100%)*7.5%)+(($EG9/100%)*5%)</f>
        <v>0</v>
      </c>
      <c r="CO9">
        <f>IF(BE9=0%, 100%, (CC9/BE9))</f>
        <v>1</v>
      </c>
      <c r="CP9">
        <f>IF(BF9=0%, 100%, (CD9/BF9))</f>
        <v>1</v>
      </c>
      <c r="CQ9">
        <f>IF(BG9=0%, 100%, (CE9/BG9))</f>
        <v>1</v>
      </c>
      <c r="CR9">
        <f>IF(BH9=0%, 100%, (CF9/BH9))</f>
        <v>0</v>
      </c>
      <c r="CS9">
        <f>IF(BI9=0%, 100%, (CG9/BI9))</f>
        <v>0</v>
      </c>
      <c r="CT9">
        <f>IF(BJ9=0%, 100%, (CH9/BJ9))</f>
        <v>0</v>
      </c>
      <c r="CU9">
        <f>IF(BK9=0%, 100%, (CI9/BK9))</f>
        <v>0</v>
      </c>
      <c r="CV9">
        <f>IF(BL9=0%, 100%, (CJ9/BL9))</f>
        <v>0</v>
      </c>
      <c r="CW9">
        <f>IF(BM9=0%, 100%, (CK9/BM9))</f>
        <v>0</v>
      </c>
      <c r="CX9">
        <f>IF(BN9=0%, 100%, (CL9/BN9))</f>
        <v>0</v>
      </c>
      <c r="CY9">
        <f>IF(BO9=0%, 100%, (CM9/BO9))</f>
        <v>0</v>
      </c>
      <c r="DA9" t="str">
        <f>IF(BE9=0%,"NS",IF(CC9=100%,"DONE",IF(CO9&gt;100%,"AS",IF(CO9&lt;75%,"BS",IF(CO9&lt;89.9%,"AR","OS")))))</f>
        <v>NS</v>
      </c>
      <c r="DB9" t="str">
        <f>IF(BF9=0%,"NS",IF(CD9=100%,"DONE",IF(CP9&gt;100%,"AS",IF(CP9&lt;75%,"BS",IF(CP9&lt;89.9%,"AR","OS")))))</f>
        <v>NS</v>
      </c>
      <c r="DC9" t="str">
        <f>IF(BG9=0%,"NS",IF(CE9=100%,"DONE",IF(CQ9&gt;100%,"AS",IF(CQ9&lt;75%,"BS",IF(CQ9&lt;89.9%,"AR","OS")))))</f>
        <v>NS</v>
      </c>
      <c r="DD9" t="str">
        <f>IF(BH9=0%,"NS",IF(CF9=100%,"DONE",IF(CR9&gt;100%,"AS",IF(CR9&lt;75%,"BS",IF(CR9&lt;89.9%,"AR","OS")))))</f>
        <v>BS</v>
      </c>
      <c r="DE9" t="str">
        <f>IF(BI9=0%,"NS",IF(CG9=100%,"DONE",IF(CS9&gt;100%,"AS",IF(CS9&lt;75%,"BS",IF(CS9&lt;89.9%,"AR","OS")))))</f>
        <v>BS</v>
      </c>
      <c r="DF9" t="str">
        <f>IF(BJ9=0%,"NS",IF(CH9=100%,"DONE",IF(CT9&gt;100%,"AS",IF(CT9&lt;75%,"BS",IF(CT9&lt;89.9%,"AR","OS")))))</f>
        <v>BS</v>
      </c>
      <c r="DG9" t="str">
        <f>IF(BK9=0%,"NS",IF(CI9=100%,"DONE",IF(CU9&gt;100%,"AS",IF(CU9&lt;75%,"BS",IF(CU9&lt;89.9%,"AR","OS")))))</f>
        <v>BS</v>
      </c>
      <c r="DH9" t="str">
        <f>IF(BL9=0%,"NS",IF(CJ9=100%,"DONE",IF(CV9&gt;100%,"AS",IF(CV9&lt;75%,"BS",IF(CV9&lt;89.9%,"AR","OS")))))</f>
        <v>BS</v>
      </c>
      <c r="DI9" t="str">
        <f>IF(BM9=0%,"NS",IF(CK9=100%,"DONE",IF(CW9&gt;100%,"AS",IF(CW9&lt;75%,"BS",IF(CW9&lt;89.9%,"AR","OS")))))</f>
        <v>BS</v>
      </c>
      <c r="DJ9" t="str">
        <f>IF(BN9=0%,"NS",IF(CL9=100%,"DONE",IF(CX9&gt;100%,"AS",IF(CX9&lt;75%,"BS",IF(CX9&lt;89.9%,"AR","OS")))))</f>
        <v>BS</v>
      </c>
      <c r="DK9" t="str">
        <f>IF(BO9=0%,"NS",IF(CM9=100%,"DONE",IF(CY9&gt;100%,"AS",IF(CY9&lt;75%,"BS",IF(CY9&lt;89.9%,"AR","OS")))))</f>
        <v>BS</v>
      </c>
      <c r="DL9" t="str">
        <f>IF(BP9=0%,"NS",IF(CN9=100%,"DONE",IF(CZ9&gt;100%,"AS",IF(CZ9&lt;75%,"BS",IF(CZ9&lt;89.9%,"AR","OS")))))</f>
        <v>BS</v>
      </c>
      <c r="DM9">
        <f>CC9/$BP9</f>
        <v>0</v>
      </c>
      <c r="DN9">
        <f>CD9/$BP9</f>
        <v>0</v>
      </c>
      <c r="DO9">
        <f>CE9/$BP9</f>
        <v>0</v>
      </c>
      <c r="DP9">
        <f>CF9/$BP9</f>
        <v>0</v>
      </c>
      <c r="DQ9">
        <f>CG9/$BP9</f>
        <v>0</v>
      </c>
      <c r="DR9">
        <f>CH9/$BP9</f>
        <v>0</v>
      </c>
      <c r="DS9">
        <f>CI9/$BP9</f>
        <v>0</v>
      </c>
      <c r="DT9">
        <f>CJ9/$BP9</f>
        <v>0</v>
      </c>
      <c r="DU9">
        <f>CK9/$BP9</f>
        <v>0</v>
      </c>
      <c r="DV9">
        <f>CL9/$BP9</f>
        <v>0</v>
      </c>
      <c r="DW9">
        <f>CM9/$BP9</f>
        <v>0</v>
      </c>
      <c r="DX9">
        <f>CN9/$BP9</f>
        <v>0</v>
      </c>
      <c r="EJ9">
        <f>AR9</f>
        <v>46477</v>
      </c>
      <c r="FN9" t="str">
        <v>Helen Desyani</v>
      </c>
      <c r="FO9" t="str">
        <v>Iramia Triastika</v>
      </c>
      <c r="FR9" t="str">
        <v>Outsource</v>
      </c>
      <c r="GS9" t="str">
        <v>760f5630-4548-4f0b-bb10-4ada9604aefe</v>
      </c>
    </row>
    <row r="10">
      <c r="B10" t="str">
        <v>PT2, BPPU</v>
      </c>
      <c r="C10" t="str">
        <v>IDT</v>
      </c>
      <c r="D10" t="str">
        <v>Continuity Technology</v>
      </c>
      <c r="E10" t="str">
        <v>P-4</v>
      </c>
      <c r="F10">
        <f>F9+1</f>
        <v>5</v>
      </c>
      <c r="G10" t="str">
        <v>Pengembangan Product PUVA dan Penerbitan SBN</v>
      </c>
      <c r="H10" t="str">
        <v>Infrastruktur Data PUVA</v>
      </c>
      <c r="I10" t="str">
        <v>DEP Capturing Product -Pelaporan: CCP Repo</v>
      </c>
      <c r="J10">
        <v>2026</v>
      </c>
      <c r="K10">
        <v>2027</v>
      </c>
      <c r="L10" t="str">
        <v>S</v>
      </c>
      <c r="M10" t="str">
        <v>K3</v>
      </c>
      <c r="N10" t="str">
        <v>Pemimpin Satker</v>
      </c>
      <c r="O10" t="str">
        <v>DPPK,  DSta, DPKL</v>
      </c>
      <c r="P10" t="str">
        <v>WG-2</v>
      </c>
      <c r="Q10" t="str">
        <v>Moneter, Market</v>
      </c>
      <c r="R10" t="str">
        <v>TBD</v>
      </c>
      <c r="S10" t="str">
        <f>BQ10</f>
        <v>Not Started</v>
      </c>
      <c r="T10" t="str">
        <f>IF(V10=0%,"Not Started",IF(V10&lt;100%,"On Progress",IF(V10=100%,"DONE")))</f>
        <v>Not Started</v>
      </c>
      <c r="U10" t="str">
        <f>FN10</f>
        <v>Helen Desyani</v>
      </c>
      <c r="V10">
        <f>CC10</f>
        <v>0</v>
      </c>
      <c r="W10" t="str">
        <v>TW IV 2026</v>
      </c>
      <c r="X10">
        <f>AR10</f>
        <v>46660</v>
      </c>
      <c r="Z10" t="str">
        <v>New</v>
      </c>
      <c r="AA10">
        <v>46296</v>
      </c>
      <c r="AB10">
        <v>46386</v>
      </c>
      <c r="AC10">
        <v>46401</v>
      </c>
      <c r="AD10">
        <v>46053</v>
      </c>
      <c r="AE10">
        <v>46388</v>
      </c>
      <c r="AF10">
        <v>46401</v>
      </c>
      <c r="AI10">
        <v>46419</v>
      </c>
      <c r="AJ10">
        <v>46446</v>
      </c>
      <c r="AK10">
        <v>46447</v>
      </c>
      <c r="AL10">
        <v>46568</v>
      </c>
      <c r="AM10">
        <v>46569</v>
      </c>
      <c r="AN10">
        <v>46598</v>
      </c>
      <c r="AO10">
        <v>46600</v>
      </c>
      <c r="AP10">
        <v>46629</v>
      </c>
      <c r="AQ10">
        <v>46631</v>
      </c>
      <c r="AR10">
        <v>46660</v>
      </c>
      <c r="AS10" t="str">
        <f>IF(BE10=0%,"Not Started",IF(BE10&lt;5%,"Proses RBT-RBB",IF(BE10=5%,"Selesai RBT-RBB",IF(BE10&lt;10%,"Proses RBT-RBL",IF(BE10=10%,"Selesai RBT-RBL",IF(BE10&lt;15%,"Proses RBT-RBTD",IF(BE10=15%,"Selesai RBT-RBTD",IF(BE10&lt;20%,"Proses RPP",IF(BE10=20%,"Selesai RPP",IF(BE10&lt;25%,"Proses KAK",IF(BE10=25%,"Selesai KAK",IF(BE10&lt;30%,"Proses Pengadaan",IF(BE10=30%,"Selesai Pengadaan",IF(BE10&lt;45%,"Proses Desain",IF(BE10=45%,"Selesai Desain",IF(BE10&lt;80%,"Proses Pengembangan",IF(BE10=80%,"Selesai Pengembangan",IF(BE10&lt;87.5%,"Proses SIT",IF(BE10=87.5%,"Selesai SIT",IF(BE10&lt;95%,"Proses UAT",IF(BE10=95%,"Selesai UAT",IF(BE10&lt;100%,"Proses Implementasi","Selesai Implementasi"))))))))))))))))))))))</f>
        <v>Not Started</v>
      </c>
      <c r="AT10" t="str">
        <f>IF(BF10=0%,"Not Started",IF(BF10&lt;5%,"Proses RBT-RBB",IF(BF10=5%,"Selesai RBT-RBB",IF(BF10&lt;10%,"Proses RBT-RBL",IF(BF10=10%,"Selesai RBT-RBL",IF(BF10&lt;15%,"Proses RBT-RBTD",IF(BF10=15%,"Selesai RBT-RBTD",IF(BF10&lt;20%,"Proses RPP",IF(BF10=20%,"Selesai RPP",IF(BF10&lt;25%,"Proses KAK",IF(BF10=25%,"Selesai KAK",IF(BF10&lt;30%,"Proses Pengadaan",IF(BF10=30%,"Selesai Pengadaan",IF(BF10&lt;45%,"Proses Desain",IF(BF10=45%,"Selesai Desain",IF(BF10&lt;80%,"Proses Pengembangan",IF(BF10=80%,"Selesai Pengembangan",IF(BF10&lt;87.5%,"Proses SIT",IF(BF10=87.5%,"Selesai SIT",IF(BF10&lt;95%,"Proses UAT",IF(BF10=95%,"Selesai UAT",IF(BF10&lt;100%,"Proses Implementasi","Selesai Implementasi"))))))))))))))))))))))</f>
        <v>Not Started</v>
      </c>
      <c r="AU10" t="str">
        <f>IF(BG10=0%,"Not Started",IF(BG10&lt;5%,"Proses RBT-RBB",IF(BG10=5%,"Selesai RBT-RBB",IF(BG10&lt;10%,"Proses RBT-RBL",IF(BG10=10%,"Selesai RBT-RBL",IF(BG10&lt;15%,"Proses RBT-RBTD",IF(BG10=15%,"Selesai RBT-RBTD",IF(BG10&lt;20%,"Proses RPP",IF(BG10=20%,"Selesai RPP",IF(BG10&lt;25%,"Proses KAK",IF(BG10=25%,"Selesai KAK",IF(BG10&lt;30%,"Proses Pengadaan",IF(BG10=30%,"Selesai Pengadaan",IF(BG10&lt;45%,"Proses Desain",IF(BG10=45%,"Selesai Desain",IF(BG10&lt;80%,"Proses Pengembangan",IF(BG10=80%,"Selesai Pengembangan",IF(BG10&lt;87.5%,"Proses SIT",IF(BG10=87.5%,"Selesai SIT",IF(BG10&lt;95%,"Proses UAT",IF(BG10=95%,"Selesai UAT",IF(BG10&lt;100%,"Proses Implementasi","Selesai Implementasi"))))))))))))))))))))))</f>
        <v>Not Started</v>
      </c>
      <c r="AV10" t="str">
        <f>IF(BH10=0%,"Not Started",IF(BH10&lt;5%,"Proses RBT-RBB",IF(BH10=5%,"Selesai RBT-RBB",IF(BH10&lt;10%,"Proses RBT-RBL",IF(BH10=10%,"Selesai RBT-RBL",IF(BH10&lt;15%,"Proses RBT-RBTD",IF(BH10=15%,"Selesai RBT-RBTD",IF(BH10&lt;20%,"Proses RPP",IF(BH10=20%,"Selesai RPP",IF(BH10&lt;25%,"Proses KAK",IF(BH10=25%,"Selesai KAK",IF(BH10&lt;30%,"Proses Pengadaan",IF(BH10=30%,"Selesai Pengadaan",IF(BH10&lt;45%,"Proses Desain",IF(BH10=45%,"Selesai Desain",IF(BH10&lt;80%,"Proses Pengembangan",IF(BH10=80%,"Selesai Pengembangan",IF(BH10&lt;87.5%,"Proses SIT",IF(BH10=87.5%,"Selesai SIT",IF(BH10&lt;95%,"Proses UAT",IF(BH10=95%,"Selesai UAT",IF(BH10&lt;100%,"Proses Implementasi","Selesai Implementasi"))))))))))))))))))))))</f>
        <v>Not Started</v>
      </c>
      <c r="AW10" t="str">
        <f>IF(BI10=0%,"Not Started",IF(BI10&lt;5%,"Proses RBT-RBB",IF(BI10=5%,"Selesai RBT-RBB",IF(BI10&lt;10%,"Proses RBT-RBL",IF(BI10=10%,"Selesai RBT-RBL",IF(BI10&lt;15%,"Proses RBT-RBTD",IF(BI10=15%,"Selesai RBT-RBTD",IF(BI10&lt;20%,"Proses RPP",IF(BI10=20%,"Selesai RPP",IF(BI10&lt;25%,"Proses KAK",IF(BI10=25%,"Selesai KAK",IF(BI10&lt;30%,"Proses Pengadaan",IF(BI10=30%,"Selesai Pengadaan",IF(BI10&lt;45%,"Proses Desain",IF(BI10=45%,"Selesai Desain",IF(BI10&lt;80%,"Proses Pengembangan",IF(BI10=80%,"Selesai Pengembangan",IF(BI10&lt;87.5%,"Proses SIT",IF(BI10=87.5%,"Selesai SIT",IF(BI10&lt;95%,"Proses UAT",IF(BI10=95%,"Selesai UAT",IF(BI10&lt;100%,"Proses Implementasi","Selesai Implementasi"))))))))))))))))))))))</f>
        <v>Not Started</v>
      </c>
      <c r="AX10" t="str">
        <f>IF(BJ10=0%,"Not Started",IF(BJ10&lt;5%,"Proses RBT-RBB",IF(BJ10=5%,"Selesai RBT-RBB",IF(BJ10&lt;10%,"Proses RBT-RBL",IF(BJ10=10%,"Selesai RBT-RBL",IF(BJ10&lt;15%,"Proses RBT-RBTD",IF(BJ10=15%,"Selesai RBT-RBTD",IF(BJ10&lt;20%,"Proses RPP",IF(BJ10=20%,"Selesai RPP",IF(BJ10&lt;25%,"Proses KAK",IF(BJ10=25%,"Selesai KAK",IF(BJ10&lt;30%,"Proses Pengadaan",IF(BJ10=30%,"Selesai Pengadaan",IF(BJ10&lt;45%,"Proses Desain",IF(BJ10=45%,"Selesai Desain",IF(BJ10&lt;80%,"Proses Pengembangan",IF(BJ10=80%,"Selesai Pengembangan",IF(BJ10&lt;87.5%,"Proses SIT",IF(BJ10=87.5%,"Selesai SIT",IF(BJ10&lt;95%,"Proses UAT",IF(BJ10=95%,"Selesai UAT",IF(BJ10&lt;100%,"Proses Implementasi","Selesai Implementasi"))))))))))))))))))))))</f>
        <v>Not Started</v>
      </c>
      <c r="AY10" t="str">
        <f>IF(BK10=0%,"Not Started",IF(BK10&lt;5%,"Proses RBT-RBB",IF(BK10=5%,"Selesai RBT-RBB",IF(BK10&lt;10%,"Proses RBT-RBL",IF(BK10=10%,"Selesai RBT-RBL",IF(BK10&lt;15%,"Proses RBT-RBTD",IF(BK10=15%,"Selesai RBT-RBTD",IF(BK10&lt;20%,"Proses RPP",IF(BK10=20%,"Selesai RPP",IF(BK10&lt;25%,"Proses KAK",IF(BK10=25%,"Selesai KAK",IF(BK10&lt;30%,"Proses Pengadaan",IF(BK10=30%,"Selesai Pengadaan",IF(BK10&lt;45%,"Proses Desain",IF(BK10=45%,"Selesai Desain",IF(BK10&lt;80%,"Proses Pengembangan",IF(BK10=80%,"Selesai Pengembangan",IF(BK10&lt;87.5%,"Proses SIT",IF(BK10=87.5%,"Selesai SIT",IF(BK10&lt;95%,"Proses UAT",IF(BK10=95%,"Selesai UAT",IF(BK10&lt;100%,"Proses Implementasi","Selesai Implementasi"))))))))))))))))))))))</f>
        <v>Not Started</v>
      </c>
      <c r="AZ10" t="str">
        <f>IF(BL10=0%,"Not Started",IF(BL10&lt;5%,"Proses RBT-RBB",IF(BL10=5%,"Selesai RBT-RBB",IF(BL10&lt;10%,"Proses RBT-RBL",IF(BL10=10%,"Selesai RBT-RBL",IF(BL10&lt;15%,"Proses RBT-RBTD",IF(BL10=15%,"Selesai RBT-RBTD",IF(BL10&lt;20%,"Proses RPP",IF(BL10=20%,"Selesai RPP",IF(BL10&lt;25%,"Proses KAK",IF(BL10=25%,"Selesai KAK",IF(BL10&lt;30%,"Proses Pengadaan",IF(BL10=30%,"Selesai Pengadaan",IF(BL10&lt;45%,"Proses Desain",IF(BL10=45%,"Selesai Desain",IF(BL10&lt;80%,"Proses Pengembangan",IF(BL10=80%,"Selesai Pengembangan",IF(BL10&lt;87.5%,"Proses SIT",IF(BL10=87.5%,"Selesai SIT",IF(BL10&lt;95%,"Proses UAT",IF(BL10=95%,"Selesai UAT",IF(BL10&lt;100%,"Proses Implementasi","Selesai Implementasi"))))))))))))))))))))))</f>
        <v>Not Started</v>
      </c>
      <c r="BA10" t="str">
        <f>IF(BM10=0%,"Not Started",IF(BM10&lt;5%,"Proses RBT-RBB",IF(BM10=5%,"Selesai RBT-RBB",IF(BM10&lt;10%,"Proses RBT-RBL",IF(BM10=10%,"Selesai RBT-RBL",IF(BM10&lt;15%,"Proses RBT-RBTD",IF(BM10=15%,"Selesai RBT-RBTD",IF(BM10&lt;20%,"Proses RPP",IF(BM10=20%,"Selesai RPP",IF(BM10&lt;25%,"Proses KAK",IF(BM10=25%,"Selesai KAK",IF(BM10&lt;30%,"Proses Pengadaan",IF(BM10=30%,"Selesai Pengadaan",IF(BM10&lt;45%,"Proses Desain",IF(BM10=45%,"Selesai Desain",IF(BM10&lt;80%,"Proses Pengembangan",IF(BM10=80%,"Selesai Pengembangan",IF(BM10&lt;87.5%,"Proses SIT",IF(BM10=87.5%,"Selesai SIT",IF(BM10&lt;95%,"Proses UAT",IF(BM10=95%,"Selesai UAT",IF(BM10&lt;100%,"Proses Implementasi","Selesai Implementasi"))))))))))))))))))))))</f>
        <v>Not Started</v>
      </c>
      <c r="BB10" t="str">
        <f>IF(BN10=0%,"Not Started",IF(BN10&lt;5%,"Proses RBT-RBB",IF(BN10=5%,"Selesai RBT-RBB",IF(BN10&lt;10%,"Proses RBT-RBL",IF(BN10=10%,"Selesai RBT-RBL",IF(BN10&lt;15%,"Proses RBT-RBTD",IF(BN10=15%,"Selesai RBT-RBTD",IF(BN10&lt;20%,"Proses RPP",IF(BN10=20%,"Selesai RPP",IF(BN10&lt;25%,"Proses KAK",IF(BN10=25%,"Selesai KAK",IF(BN10&lt;30%,"Proses Pengadaan",IF(BN10=30%,"Selesai Pengadaan",IF(BN10&lt;45%,"Proses Desain",IF(BN10=45%,"Selesai Desain",IF(BN10&lt;80%,"Proses Pengembangan",IF(BN10=80%,"Selesai Pengembangan",IF(BN10&lt;87.5%,"Proses SIT",IF(BN10=87.5%,"Selesai SIT",IF(BN10&lt;95%,"Proses UAT",IF(BN10=95%,"Selesai UAT",IF(BN10&lt;100%,"Proses Implementasi","Selesai Implementasi"))))))))))))))))))))))</f>
        <v>Selesai RBT-RBB</v>
      </c>
      <c r="BC10" t="str">
        <f>IF(BO10=0%,"Not Started",IF(BO10&lt;5%,"Proses RBT-RBB",IF(BO10=5%,"Selesai RBT-RBB",IF(BO10&lt;10%,"Proses RBT-RBL",IF(BO10=10%,"Selesai RBT-RBL",IF(BO10&lt;15%,"Proses RBT-RBTD",IF(BO10=15%,"Selesai RBT-RBTD",IF(BO10&lt;20%,"Proses RPP",IF(BO10=20%,"Selesai RPP",IF(BO10&lt;25%,"Proses KAK",IF(BO10=25%,"Selesai KAK",IF(BO10&lt;30%,"Proses Pengadaan",IF(BO10=30%,"Selesai Pengadaan",IF(BO10&lt;45%,"Proses Desain",IF(BO10=45%,"Selesai Desain",IF(BO10&lt;80%,"Proses Pengembangan",IF(BO10=80%,"Selesai Pengembangan",IF(BO10&lt;87.5%,"Proses SIT",IF(BO10=87.5%,"Selesai SIT",IF(BO10&lt;95%,"Proses UAT",IF(BO10=95%,"Selesai UAT",IF(BO10&lt;100%,"Proses Implementasi","Selesai Implementasi"))))))))))))))))))))))</f>
        <v>Selesai RBT-RBL</v>
      </c>
      <c r="BD10" t="str">
        <f>IF(BP10=0%,"Not Started",IF(BP10&lt;5%,"Proses RBT-RBB",IF(BP10=5%,"Selesai RBT-RBB",IF(BP10&lt;10%,"Proses RBT-RBL",IF(BP10=10%,"Selesai RBT-RBL",IF(BP10&lt;15%,"Proses RBT-RBTD",IF(BP10=15%,"Selesai RBT-RBTD",IF(BP10&lt;20%,"Proses RPP",IF(BP10=20%,"Selesai RPP",IF(BP10&lt;25%,"Proses KAK",IF(BP10=25%,"Selesai KAK",IF(BP10&lt;30%,"Proses Pengadaan",IF(BP10=30%,"Selesai Pengadaan",IF(BP10&lt;45%,"Proses Desain",IF(BP10=45%,"Selesai Desain",IF(BP10&lt;80%,"Proses Pengembangan",IF(BP10=80%,"Selesai Pengembangan",IF(BP10&lt;87.5%,"Proses SIT",IF(BP10=87.5%,"Selesai SIT",IF(BP10&lt;95%,"Proses UAT",IF(BP10=95%,"Selesai UAT",IF(BP10&lt;100%,"Proses Implementasi","Selesai Implementasi"))))))))))))))))))))))</f>
        <v>Selesai RBT-RBTD</v>
      </c>
      <c r="BE10">
        <v>0</v>
      </c>
      <c r="BF10">
        <v>0</v>
      </c>
      <c r="BG10">
        <v>0</v>
      </c>
      <c r="BH10">
        <v>0</v>
      </c>
      <c r="BI10">
        <v>0</v>
      </c>
      <c r="BJ10">
        <v>0</v>
      </c>
      <c r="BK10">
        <v>0</v>
      </c>
      <c r="BL10">
        <v>0</v>
      </c>
      <c r="BM10">
        <v>0</v>
      </c>
      <c r="BN10">
        <v>0.05</v>
      </c>
      <c r="BO10">
        <v>0.1</v>
      </c>
      <c r="BP10">
        <v>0.15</v>
      </c>
      <c r="BQ10" t="str">
        <f>IF(CC10=0%,"Not Started",IF(CC10&lt;5%,"Proses RBT-RBB",IF(CC10=5%,"Selesai RBT-RBB",IF(CC10&lt;10%,"Proses RBT-RBL",IF(CC10=10%,"Selesai RBT-RBL",IF(CC10&lt;15%,"Proses RBT-RBTD",IF(CC10=15%,"Selesai RBT-RBTD",IF(CC10&lt;20%,"Proses RPP",IF(CC10=20%,"Selesai RPP",IF(CC10&lt;25%,"Proses KAK",IF(CC10=25%,"Selesai KAK",IF(CC10&lt;30%,"Proses Pengadaan",IF(CC10=30%,"Selesai Pengadaan",IF(CC10&lt;45%,"Proses Desain",IF(CC10=45%,"Selesai Desain",IF(CC10&lt;80%,"Proses Pengembangan",IF(CC10=80%,"Selesai Pengembangan",IF(CC10&lt;87.5%,"Proses SIT",IF(CC10=87.5%,"Selesai SIT",IF(CC10&lt;95%,"Proses UAT",IF(CC10=95%,"Selesai UAT",IF(CC10&lt;100%,"Proses Implementasi","Selesai Implementasi"))))))))))))))))))))))</f>
        <v>Not Started</v>
      </c>
      <c r="BR10" t="str">
        <f>IF(CD10=0%,"Not Started",IF(CD10&lt;5%,"Proses RBT-RBB",IF(CD10=5%,"Selesai RBT-RBB",IF(CD10&lt;10%,"Proses RBT-RBL",IF(CD10=10%,"Selesai RBT-RBL",IF(CD10&lt;15%,"Proses RBT-RBTD",IF(CD10=15%,"Selesai RBT-RBTD",IF(CD10&lt;20%,"Proses RPP",IF(CD10=20%,"Selesai RPP",IF(CD10&lt;25%,"Proses KAK",IF(CD10=25%,"Selesai KAK",IF(CD10&lt;30%,"Proses Pengadaan",IF(CD10=30%,"Selesai Pengadaan",IF(CD10&lt;45%,"Proses Desain",IF(CD10=45%,"Selesai Desain",IF(CD10&lt;80%,"Proses Pengembangan",IF(CD10=80%,"Selesai Pengembangan",IF(CD10&lt;87.5%,"Proses SIT",IF(CD10=87.5%,"Selesai SIT",IF(CD10&lt;95%,"Proses UAT",IF(CD10=95%,"Selesai UAT",IF(CD10&lt;100%,"Proses Implementasi","Selesai Implementasi"))))))))))))))))))))))</f>
        <v>Not Started</v>
      </c>
      <c r="BS10" t="str">
        <f>IF(CE10=0%,"Not Started",IF(CE10&lt;5%,"Proses RBT-RBB",IF(CE10=5%,"Selesai RBT-RBB",IF(CE10&lt;10%,"Proses RBT-RBL",IF(CE10=10%,"Selesai RBT-RBL",IF(CE10&lt;15%,"Proses RBT-RBTD",IF(CE10=15%,"Selesai RBT-RBTD",IF(CE10&lt;20%,"Proses RPP",IF(CE10=20%,"Selesai RPP",IF(CE10&lt;25%,"Proses KAK",IF(CE10=25%,"Selesai KAK",IF(CE10&lt;30%,"Proses Pengadaan",IF(CE10=30%,"Selesai Pengadaan",IF(CE10&lt;45%,"Proses Desain",IF(CE10=45%,"Selesai Desain",IF(CE10&lt;80%,"Proses Pengembangan",IF(CE10=80%,"Selesai Pengembangan",IF(CE10&lt;87.5%,"Proses SIT",IF(CE10=87.5%,"Selesai SIT",IF(CE10&lt;95%,"Proses UAT",IF(CE10=95%,"Selesai UAT",IF(CE10&lt;100%,"Proses Implementasi","Selesai Implementasi"))))))))))))))))))))))</f>
        <v>Not Started</v>
      </c>
      <c r="BT10" t="str">
        <f>IF(CF10=0%,"Not Started",IF(CF10&lt;5%,"Proses RBT-RBB",IF(CF10=5%,"Selesai RBT-RBB",IF(CF10&lt;10%,"Proses RBT-RBL",IF(CF10=10%,"Selesai RBT-RBL",IF(CF10&lt;15%,"Proses RBT-RBTD",IF(CF10=15%,"Selesai RBT-RBTD",IF(CF10&lt;20%,"Proses RPP",IF(CF10=20%,"Selesai RPP",IF(CF10&lt;25%,"Proses KAK",IF(CF10=25%,"Selesai KAK",IF(CF10&lt;30%,"Proses Pengadaan",IF(CF10=30%,"Selesai Pengadaan",IF(CF10&lt;45%,"Proses Desain",IF(CF10=45%,"Selesai Desain",IF(CF10&lt;80%,"Proses Pengembangan",IF(CF10=80%,"Selesai Pengembangan",IF(CF10&lt;87.5%,"Proses SIT",IF(CF10=87.5%,"Selesai SIT",IF(CF10&lt;95%,"Proses UAT",IF(CF10=95%,"Selesai UAT",IF(CF10&lt;100%,"Proses Implementasi","Selesai Implementasi"))))))))))))))))))))))</f>
        <v>Not Started</v>
      </c>
      <c r="BU10" t="str">
        <f>IF(CG10=0%,"Not Started",IF(CG10&lt;5%,"Proses RBT-RBB",IF(CG10=5%,"Selesai RBT-RBB",IF(CG10&lt;10%,"Proses RBT-RBL",IF(CG10=10%,"Selesai RBT-RBL",IF(CG10&lt;15%,"Proses RBT-RBTD",IF(CG10=15%,"Selesai RBT-RBTD",IF(CG10&lt;20%,"Proses RPP",IF(CG10=20%,"Selesai RPP",IF(CG10&lt;25%,"Proses KAK",IF(CG10=25%,"Selesai KAK",IF(CG10&lt;30%,"Proses Pengadaan",IF(CG10=30%,"Selesai Pengadaan",IF(CG10&lt;45%,"Proses Desain",IF(CG10=45%,"Selesai Desain",IF(CG10&lt;80%,"Proses Pengembangan",IF(CG10=80%,"Selesai Pengembangan",IF(CG10&lt;87.5%,"Proses SIT",IF(CG10=87.5%,"Selesai SIT",IF(CG10&lt;95%,"Proses UAT",IF(CG10=95%,"Selesai UAT",IF(CG10&lt;100%,"Proses Implementasi","Selesai Implementasi"))))))))))))))))))))))</f>
        <v>Not Started</v>
      </c>
      <c r="BV10" t="str">
        <f>IF(CH10=0%,"Not Started",IF(CH10&lt;5%,"Proses RBT-RBB",IF(CH10=5%,"Selesai RBT-RBB",IF(CH10&lt;10%,"Proses RBT-RBL",IF(CH10=10%,"Selesai RBT-RBL",IF(CH10&lt;15%,"Proses RBT-RBTD",IF(CH10=15%,"Selesai RBT-RBTD",IF(CH10&lt;20%,"Proses RPP",IF(CH10=20%,"Selesai RPP",IF(CH10&lt;25%,"Proses KAK",IF(CH10=25%,"Selesai KAK",IF(CH10&lt;30%,"Proses Pengadaan",IF(CH10=30%,"Selesai Pengadaan",IF(CH10&lt;45%,"Proses Desain",IF(CH10=45%,"Selesai Desain",IF(CH10&lt;80%,"Proses Pengembangan",IF(CH10=80%,"Selesai Pengembangan",IF(CH10&lt;87.5%,"Proses SIT",IF(CH10=87.5%,"Selesai SIT",IF(CH10&lt;95%,"Proses UAT",IF(CH10=95%,"Selesai UAT",IF(CH10&lt;100%,"Proses Implementasi","Selesai Implementasi"))))))))))))))))))))))</f>
        <v>Not Started</v>
      </c>
      <c r="BW10" t="str">
        <f>IF(CI10=0%,"Not Started",IF(CI10&lt;5%,"Proses RBT-RBB",IF(CI10=5%,"Selesai RBT-RBB",IF(CI10&lt;10%,"Proses RBT-RBL",IF(CI10=10%,"Selesai RBT-RBL",IF(CI10&lt;15%,"Proses RBT-RBTD",IF(CI10=15%,"Selesai RBT-RBTD",IF(CI10&lt;20%,"Proses RPP",IF(CI10=20%,"Selesai RPP",IF(CI10&lt;25%,"Proses KAK",IF(CI10=25%,"Selesai KAK",IF(CI10&lt;30%,"Proses Pengadaan",IF(CI10=30%,"Selesai Pengadaan",IF(CI10&lt;45%,"Proses Desain",IF(CI10=45%,"Selesai Desain",IF(CI10&lt;80%,"Proses Pengembangan",IF(CI10=80%,"Selesai Pengembangan",IF(CI10&lt;87.5%,"Proses SIT",IF(CI10=87.5%,"Selesai SIT",IF(CI10&lt;95%,"Proses UAT",IF(CI10=95%,"Selesai UAT",IF(CI10&lt;100%,"Proses Implementasi","Selesai Implementasi"))))))))))))))))))))))</f>
        <v>Not Started</v>
      </c>
      <c r="BX10" t="str">
        <f>IF(CJ10=0%,"Not Started",IF(CJ10&lt;5%,"Proses RBT-RBB",IF(CJ10=5%,"Selesai RBT-RBB",IF(CJ10&lt;10%,"Proses RBT-RBL",IF(CJ10=10%,"Selesai RBT-RBL",IF(CJ10&lt;15%,"Proses RBT-RBTD",IF(CJ10=15%,"Selesai RBT-RBTD",IF(CJ10&lt;20%,"Proses RPP",IF(CJ10=20%,"Selesai RPP",IF(CJ10&lt;25%,"Proses KAK",IF(CJ10=25%,"Selesai KAK",IF(CJ10&lt;30%,"Proses Pengadaan",IF(CJ10=30%,"Selesai Pengadaan",IF(CJ10&lt;45%,"Proses Desain",IF(CJ10=45%,"Selesai Desain",IF(CJ10&lt;80%,"Proses Pengembangan",IF(CJ10=80%,"Selesai Pengembangan",IF(CJ10&lt;87.5%,"Proses SIT",IF(CJ10=87.5%,"Selesai SIT",IF(CJ10&lt;95%,"Proses UAT",IF(CJ10=95%,"Selesai UAT",IF(CJ10&lt;100%,"Proses Implementasi","Selesai Implementasi"))))))))))))))))))))))</f>
        <v>Not Started</v>
      </c>
      <c r="BY10" t="str">
        <f>IF(CK10=0%,"Not Started",IF(CK10&lt;5%,"Proses RBT-RBB",IF(CK10=5%,"Selesai RBT-RBB",IF(CK10&lt;10%,"Proses RBT-RBL",IF(CK10=10%,"Selesai RBT-RBL",IF(CK10&lt;15%,"Proses RBT-RBTD",IF(CK10=15%,"Selesai RBT-RBTD",IF(CK10&lt;20%,"Proses RPP",IF(CK10=20%,"Selesai RPP",IF(CK10&lt;25%,"Proses KAK",IF(CK10=25%,"Selesai KAK",IF(CK10&lt;30%,"Proses Pengadaan",IF(CK10=30%,"Selesai Pengadaan",IF(CK10&lt;45%,"Proses Desain",IF(CK10=45%,"Selesai Desain",IF(CK10&lt;80%,"Proses Pengembangan",IF(CK10=80%,"Selesai Pengembangan",IF(CK10&lt;87.5%,"Proses SIT",IF(CK10=87.5%,"Selesai SIT",IF(CK10&lt;95%,"Proses UAT",IF(CK10=95%,"Selesai UAT",IF(CK10&lt;100%,"Proses Implementasi","Selesai Implementasi"))))))))))))))))))))))</f>
        <v>Not Started</v>
      </c>
      <c r="BZ10" t="str">
        <f>IF(CL10=0%,"Not Started",IF(CL10&lt;5%,"Proses RBT-RBB",IF(CL10=5%,"Selesai RBT-RBB",IF(CL10&lt;10%,"Proses RBT-RBL",IF(CL10=10%,"Selesai RBT-RBL",IF(CL10&lt;15%,"Proses RBT-RBTD",IF(CL10=15%,"Selesai RBT-RBTD",IF(CL10&lt;20%,"Proses RPP",IF(CL10=20%,"Selesai RPP",IF(CL10&lt;25%,"Proses KAK",IF(CL10=25%,"Selesai KAK",IF(CL10&lt;30%,"Proses Pengadaan",IF(CL10=30%,"Selesai Pengadaan",IF(CL10&lt;45%,"Proses Desain",IF(CL10=45%,"Selesai Desain",IF(CL10&lt;80%,"Proses Pengembangan",IF(CL10=80%,"Selesai Pengembangan",IF(CL10&lt;87.5%,"Proses SIT",IF(CL10=87.5%,"Selesai SIT",IF(CL10&lt;95%,"Proses UAT",IF(CL10=95%,"Selesai UAT",IF(CL10&lt;100%,"Proses Implementasi","Selesai Implementasi"))))))))))))))))))))))</f>
        <v>Not Started</v>
      </c>
      <c r="CA10" t="str">
        <f>IF(CM10=0%,"Not Started",IF(CM10&lt;5%,"Proses RBT-RBB",IF(CM10=5%,"Selesai RBT-RBB",IF(CM10&lt;10%,"Proses RBT-RBL",IF(CM10=10%,"Selesai RBT-RBL",IF(CM10&lt;15%,"Proses RBT-RBTD",IF(CM10=15%,"Selesai RBT-RBTD",IF(CM10&lt;20%,"Proses RPP",IF(CM10=20%,"Selesai RPP",IF(CM10&lt;25%,"Proses KAK",IF(CM10=25%,"Selesai KAK",IF(CM10&lt;30%,"Proses Pengadaan",IF(CM10=30%,"Selesai Pengadaan",IF(CM10&lt;45%,"Proses Desain",IF(CM10=45%,"Selesai Desain",IF(CM10&lt;80%,"Proses Pengembangan",IF(CM10=80%,"Selesai Pengembangan",IF(CM10&lt;87.5%,"Proses SIT",IF(CM10=87.5%,"Selesai SIT",IF(CM10&lt;95%,"Proses UAT",IF(CM10=95%,"Selesai UAT",IF(CM10&lt;100%,"Proses Implementasi","Selesai Implementasi"))))))))))))))))))))))</f>
        <v>Not Started</v>
      </c>
      <c r="CB10" t="str">
        <f>IF(CN10=0%,"Not Started",IF(CN10&lt;5%,"Proses RBT-RBB",IF(CN10=5%,"Selesai RBT-RBB",IF(CN10&lt;10%,"Proses RBT-RBL",IF(CN10=10%,"Selesai RBT-RBL",IF(CN10&lt;15%,"Proses RBT-RBTD",IF(CN10=15%,"Selesai RBT-RBTD",IF(CN10&lt;20%,"Proses RPP",IF(CN10=20%,"Selesai RPP",IF(CN10&lt;25%,"Proses KAK",IF(CN10=25%,"Selesai KAK",IF(CN10&lt;30%,"Proses Pengadaan",IF(CN10=30%,"Selesai Pengadaan",IF(CN10&lt;45%,"Proses Desain",IF(CN10=45%,"Selesai Desain",IF(CN10&lt;80%,"Proses Pengembangan",IF(CN10=80%,"Selesai Pengembangan",IF(CN10&lt;87.5%,"Proses SIT",IF(CN10=87.5%,"Selesai SIT",IF(CN10&lt;95%,"Proses UAT",IF(CN10=95%,"Selesai UAT",IF(CN10&lt;100%,"Proses Implementasi","Selesai Implementasi"))))))))))))))))))))))</f>
        <v>Not Started</v>
      </c>
      <c r="CC10">
        <f>(($DY10/100%)*15%)+(($DZ10/100%)*5%)+(($EA10/100%)*5%)+(($EB10/100%)*5%)+(($EC10/100%)*15%)+(($ED10/100%)*35%)+(($EE10/100%)*7.5%)+(($EF10/100%)*7.5%)+(($EG10/100%)*5%)</f>
        <v>0</v>
      </c>
      <c r="CO10">
        <f>IF(BE10=0%, 100%, (CC10/BE10))</f>
        <v>1</v>
      </c>
      <c r="CP10">
        <f>IF(BF10=0%, 100%, (CD10/BF10))</f>
        <v>1</v>
      </c>
      <c r="CQ10">
        <f>IF(BG10=0%, 100%, (CE10/BG10))</f>
        <v>1</v>
      </c>
      <c r="CR10">
        <f>IF(BH10=0%, 100%, (CF10/BH10))</f>
        <v>1</v>
      </c>
      <c r="CS10">
        <f>IF(BI10=0%, 100%, (CG10/BI10))</f>
        <v>1</v>
      </c>
      <c r="CT10">
        <f>IF(BJ10=0%, 100%, (CH10/BJ10))</f>
        <v>1</v>
      </c>
      <c r="CU10">
        <f>IF(BK10=0%, 100%, (CI10/BK10))</f>
        <v>1</v>
      </c>
      <c r="CV10">
        <f>IF(BL10=0%, 100%, (CJ10/BL10))</f>
        <v>1</v>
      </c>
      <c r="CW10">
        <f>IF(BM10=0%, 100%, (CK10/BM10))</f>
        <v>1</v>
      </c>
      <c r="CX10">
        <f>IF(BN10=0%, 100%, (CL10/BN10))</f>
        <v>0</v>
      </c>
      <c r="CY10">
        <f>IF(BO10=0%, 100%, (CM10/BO10))</f>
        <v>0</v>
      </c>
      <c r="DA10" t="str">
        <f>IF(BE10=0%,"NS",IF(CC10=100%,"DONE",IF(CO10&gt;100%,"AS",IF(CO10&lt;75%,"BS",IF(CO10&lt;89.9%,"AR","OS")))))</f>
        <v>NS</v>
      </c>
      <c r="DB10" t="str">
        <f>IF(BF10=0%,"NS",IF(CD10=100%,"DONE",IF(CP10&gt;100%,"AS",IF(CP10&lt;75%,"BS",IF(CP10&lt;89.9%,"AR","OS")))))</f>
        <v>NS</v>
      </c>
      <c r="DC10" t="str">
        <f>IF(BG10=0%,"NS",IF(CE10=100%,"DONE",IF(CQ10&gt;100%,"AS",IF(CQ10&lt;75%,"BS",IF(CQ10&lt;89.9%,"AR","OS")))))</f>
        <v>NS</v>
      </c>
      <c r="DD10" t="str">
        <f>IF(BH10=0%,"NS",IF(CF10=100%,"DONE",IF(CR10&gt;100%,"AS",IF(CR10&lt;75%,"BS",IF(CR10&lt;89.9%,"AR","OS")))))</f>
        <v>NS</v>
      </c>
      <c r="DE10" t="str">
        <f>IF(BI10=0%,"NS",IF(CG10=100%,"DONE",IF(CS10&gt;100%,"AS",IF(CS10&lt;75%,"BS",IF(CS10&lt;89.9%,"AR","OS")))))</f>
        <v>NS</v>
      </c>
      <c r="DF10" t="str">
        <f>IF(BJ10=0%,"NS",IF(CH10=100%,"DONE",IF(CT10&gt;100%,"AS",IF(CT10&lt;75%,"BS",IF(CT10&lt;89.9%,"AR","OS")))))</f>
        <v>NS</v>
      </c>
      <c r="DG10" t="str">
        <f>IF(BK10=0%,"NS",IF(CI10=100%,"DONE",IF(CU10&gt;100%,"AS",IF(CU10&lt;75%,"BS",IF(CU10&lt;89.9%,"AR","OS")))))</f>
        <v>NS</v>
      </c>
      <c r="DH10" t="str">
        <f>IF(BL10=0%,"NS",IF(CJ10=100%,"DONE",IF(CV10&gt;100%,"AS",IF(CV10&lt;75%,"BS",IF(CV10&lt;89.9%,"AR","OS")))))</f>
        <v>NS</v>
      </c>
      <c r="DI10" t="str">
        <f>IF(BM10=0%,"NS",IF(CK10=100%,"DONE",IF(CW10&gt;100%,"AS",IF(CW10&lt;75%,"BS",IF(CW10&lt;89.9%,"AR","OS")))))</f>
        <v>NS</v>
      </c>
      <c r="DJ10" t="str">
        <f>IF(BN10=0%,"NS",IF(CL10=100%,"DONE",IF(CX10&gt;100%,"AS",IF(CX10&lt;75%,"BS",IF(CX10&lt;89.9%,"AR","OS")))))</f>
        <v>BS</v>
      </c>
      <c r="DK10" t="str">
        <f>IF(BO10=0%,"NS",IF(CM10=100%,"DONE",IF(CY10&gt;100%,"AS",IF(CY10&lt;75%,"BS",IF(CY10&lt;89.9%,"AR","OS")))))</f>
        <v>BS</v>
      </c>
      <c r="DL10" t="str">
        <f>IF(BP10=0%,"NS",IF(CN10=100%,"DONE",IF(CZ10&gt;100%,"AS",IF(CZ10&lt;75%,"BS",IF(CZ10&lt;89.9%,"AR","OS")))))</f>
        <v>BS</v>
      </c>
      <c r="DM10">
        <f>CC10/$BP10</f>
        <v>0</v>
      </c>
      <c r="DN10">
        <f>CD10/$BP10</f>
        <v>0</v>
      </c>
      <c r="DO10">
        <f>CE10/$BP10</f>
        <v>0</v>
      </c>
      <c r="DP10">
        <f>CF10/$BP10</f>
        <v>0</v>
      </c>
      <c r="DQ10">
        <f>CG10/$BP10</f>
        <v>0</v>
      </c>
      <c r="DR10">
        <f>CH10/$BP10</f>
        <v>0</v>
      </c>
      <c r="DS10">
        <f>CI10/$BP10</f>
        <v>0</v>
      </c>
      <c r="DT10">
        <f>CJ10/$BP10</f>
        <v>0</v>
      </c>
      <c r="DU10">
        <f>CK10/$BP10</f>
        <v>0</v>
      </c>
      <c r="DV10">
        <f>CL10/$BP10</f>
        <v>0</v>
      </c>
      <c r="DW10">
        <f>CM10/$BP10</f>
        <v>0</v>
      </c>
      <c r="DX10">
        <f>CN10/$BP10</f>
        <v>0</v>
      </c>
      <c r="EJ10">
        <f>AR10</f>
        <v>46660</v>
      </c>
      <c r="FN10" t="str">
        <v>Helen Desyani</v>
      </c>
      <c r="FO10" t="str">
        <v>Iramia Triastika</v>
      </c>
      <c r="FR10" t="str">
        <v>Outsource</v>
      </c>
      <c r="GS10" t="str">
        <v>47ff758e-0978-4a4c-af42-dd493e22e730</v>
      </c>
    </row>
    <row r="11">
      <c r="B11" t="str">
        <v>PT2, BPPU</v>
      </c>
      <c r="C11" t="str">
        <v>IDT</v>
      </c>
      <c r="D11" t="str">
        <v>Continuity Technology</v>
      </c>
      <c r="E11" t="str">
        <v>P-4</v>
      </c>
      <c r="F11">
        <f>F10+1</f>
        <v>6</v>
      </c>
      <c r="G11" t="str">
        <v>Pengembangan Product PUVA dan Penerbitan SBN</v>
      </c>
      <c r="H11" t="str">
        <v>Infrastruktur Data PUVA</v>
      </c>
      <c r="I11" t="str">
        <v>EDP Capturing Product -Pelaporan: CCP OIS</v>
      </c>
      <c r="J11">
        <v>2028</v>
      </c>
      <c r="K11">
        <v>2028</v>
      </c>
      <c r="L11" t="str">
        <v>S</v>
      </c>
      <c r="M11" t="str">
        <v>K3</v>
      </c>
      <c r="N11" t="str">
        <v>Pemimpin Satker</v>
      </c>
      <c r="O11" t="str">
        <v>DPPK,  DSta, DPKL</v>
      </c>
      <c r="P11" t="str">
        <v>WG-2</v>
      </c>
      <c r="Q11" t="str">
        <v>Moneter, Market</v>
      </c>
      <c r="R11" t="str">
        <v>TBD</v>
      </c>
      <c r="S11" t="str">
        <f>BQ11</f>
        <v>Not Started</v>
      </c>
      <c r="T11" t="str">
        <f>IF(V11=0%,"Not Started",IF(V11&lt;100%,"On Progress",IF(V11=100%,"DONE")))</f>
        <v>Not Started</v>
      </c>
      <c r="U11">
        <f>FN11</f>
        <v>0</v>
      </c>
      <c r="V11">
        <f>CC11</f>
        <v>0</v>
      </c>
      <c r="W11" t="str">
        <v>TW I 2028</v>
      </c>
      <c r="X11">
        <f>AR11</f>
        <v>47118</v>
      </c>
      <c r="Z11" t="str">
        <v>New</v>
      </c>
      <c r="AA11">
        <v>46753</v>
      </c>
      <c r="AB11">
        <v>46842</v>
      </c>
      <c r="AC11">
        <v>46857</v>
      </c>
      <c r="AD11">
        <v>46873</v>
      </c>
      <c r="AE11">
        <v>46844</v>
      </c>
      <c r="AF11">
        <v>46857</v>
      </c>
      <c r="AI11">
        <v>46874</v>
      </c>
      <c r="AJ11">
        <v>46903</v>
      </c>
      <c r="AK11">
        <v>46905</v>
      </c>
      <c r="AL11">
        <v>47026</v>
      </c>
      <c r="AM11">
        <v>47027</v>
      </c>
      <c r="AN11">
        <v>47056</v>
      </c>
      <c r="AO11">
        <v>47058</v>
      </c>
      <c r="AP11">
        <v>47087</v>
      </c>
      <c r="AQ11">
        <v>47088</v>
      </c>
      <c r="AR11">
        <v>47118</v>
      </c>
      <c r="AS11" t="str">
        <f>IF(BE11=0%,"Not Started",IF(BE11&lt;5%,"Proses RBT-RBB",IF(BE11=5%,"Selesai RBT-RBB",IF(BE11&lt;10%,"Proses RBT-RBL",IF(BE11=10%,"Selesai RBT-RBL",IF(BE11&lt;15%,"Proses RBT-RBTD",IF(BE11=15%,"Selesai RBT-RBTD",IF(BE11&lt;20%,"Proses RPP",IF(BE11=20%,"Selesai RPP",IF(BE11&lt;25%,"Proses KAK",IF(BE11=25%,"Selesai KAK",IF(BE11&lt;30%,"Proses Pengadaan",IF(BE11=30%,"Selesai Pengadaan",IF(BE11&lt;45%,"Proses Desain",IF(BE11=45%,"Selesai Desain",IF(BE11&lt;80%,"Proses Pengembangan",IF(BE11=80%,"Selesai Pengembangan",IF(BE11&lt;87.5%,"Proses SIT",IF(BE11=87.5%,"Selesai SIT",IF(BE11&lt;95%,"Proses UAT",IF(BE11=95%,"Selesai UAT",IF(BE11&lt;100%,"Proses Implementasi","Selesai Implementasi"))))))))))))))))))))))</f>
        <v>Not Started</v>
      </c>
      <c r="AT11" t="str">
        <f>IF(BF11=0%,"Not Started",IF(BF11&lt;5%,"Proses RBT-RBB",IF(BF11=5%,"Selesai RBT-RBB",IF(BF11&lt;10%,"Proses RBT-RBL",IF(BF11=10%,"Selesai RBT-RBL",IF(BF11&lt;15%,"Proses RBT-RBTD",IF(BF11=15%,"Selesai RBT-RBTD",IF(BF11&lt;20%,"Proses RPP",IF(BF11=20%,"Selesai RPP",IF(BF11&lt;25%,"Proses KAK",IF(BF11=25%,"Selesai KAK",IF(BF11&lt;30%,"Proses Pengadaan",IF(BF11=30%,"Selesai Pengadaan",IF(BF11&lt;45%,"Proses Desain",IF(BF11=45%,"Selesai Desain",IF(BF11&lt;80%,"Proses Pengembangan",IF(BF11=80%,"Selesai Pengembangan",IF(BF11&lt;87.5%,"Proses SIT",IF(BF11=87.5%,"Selesai SIT",IF(BF11&lt;95%,"Proses UAT",IF(BF11=95%,"Selesai UAT",IF(BF11&lt;100%,"Proses Implementasi","Selesai Implementasi"))))))))))))))))))))))</f>
        <v>Not Started</v>
      </c>
      <c r="AU11" t="str">
        <f>IF(BG11=0%,"Not Started",IF(BG11&lt;5%,"Proses RBT-RBB",IF(BG11=5%,"Selesai RBT-RBB",IF(BG11&lt;10%,"Proses RBT-RBL",IF(BG11=10%,"Selesai RBT-RBL",IF(BG11&lt;15%,"Proses RBT-RBTD",IF(BG11=15%,"Selesai RBT-RBTD",IF(BG11&lt;20%,"Proses RPP",IF(BG11=20%,"Selesai RPP",IF(BG11&lt;25%,"Proses KAK",IF(BG11=25%,"Selesai KAK",IF(BG11&lt;30%,"Proses Pengadaan",IF(BG11=30%,"Selesai Pengadaan",IF(BG11&lt;45%,"Proses Desain",IF(BG11=45%,"Selesai Desain",IF(BG11&lt;80%,"Proses Pengembangan",IF(BG11=80%,"Selesai Pengembangan",IF(BG11&lt;87.5%,"Proses SIT",IF(BG11=87.5%,"Selesai SIT",IF(BG11&lt;95%,"Proses UAT",IF(BG11=95%,"Selesai UAT",IF(BG11&lt;100%,"Proses Implementasi","Selesai Implementasi"))))))))))))))))))))))</f>
        <v>Not Started</v>
      </c>
      <c r="AV11" t="str">
        <f>IF(BH11=0%,"Not Started",IF(BH11&lt;5%,"Proses RBT-RBB",IF(BH11=5%,"Selesai RBT-RBB",IF(BH11&lt;10%,"Proses RBT-RBL",IF(BH11=10%,"Selesai RBT-RBL",IF(BH11&lt;15%,"Proses RBT-RBTD",IF(BH11=15%,"Selesai RBT-RBTD",IF(BH11&lt;20%,"Proses RPP",IF(BH11=20%,"Selesai RPP",IF(BH11&lt;25%,"Proses KAK",IF(BH11=25%,"Selesai KAK",IF(BH11&lt;30%,"Proses Pengadaan",IF(BH11=30%,"Selesai Pengadaan",IF(BH11&lt;45%,"Proses Desain",IF(BH11=45%,"Selesai Desain",IF(BH11&lt;80%,"Proses Pengembangan",IF(BH11=80%,"Selesai Pengembangan",IF(BH11&lt;87.5%,"Proses SIT",IF(BH11=87.5%,"Selesai SIT",IF(BH11&lt;95%,"Proses UAT",IF(BH11=95%,"Selesai UAT",IF(BH11&lt;100%,"Proses Implementasi","Selesai Implementasi"))))))))))))))))))))))</f>
        <v>Not Started</v>
      </c>
      <c r="AW11" t="str">
        <f>IF(BI11=0%,"Not Started",IF(BI11&lt;5%,"Proses RBT-RBB",IF(BI11=5%,"Selesai RBT-RBB",IF(BI11&lt;10%,"Proses RBT-RBL",IF(BI11=10%,"Selesai RBT-RBL",IF(BI11&lt;15%,"Proses RBT-RBTD",IF(BI11=15%,"Selesai RBT-RBTD",IF(BI11&lt;20%,"Proses RPP",IF(BI11=20%,"Selesai RPP",IF(BI11&lt;25%,"Proses KAK",IF(BI11=25%,"Selesai KAK",IF(BI11&lt;30%,"Proses Pengadaan",IF(BI11=30%,"Selesai Pengadaan",IF(BI11&lt;45%,"Proses Desain",IF(BI11=45%,"Selesai Desain",IF(BI11&lt;80%,"Proses Pengembangan",IF(BI11=80%,"Selesai Pengembangan",IF(BI11&lt;87.5%,"Proses SIT",IF(BI11=87.5%,"Selesai SIT",IF(BI11&lt;95%,"Proses UAT",IF(BI11=95%,"Selesai UAT",IF(BI11&lt;100%,"Proses Implementasi","Selesai Implementasi"))))))))))))))))))))))</f>
        <v>Not Started</v>
      </c>
      <c r="AX11" t="str">
        <f>IF(BJ11=0%,"Not Started",IF(BJ11&lt;5%,"Proses RBT-RBB",IF(BJ11=5%,"Selesai RBT-RBB",IF(BJ11&lt;10%,"Proses RBT-RBL",IF(BJ11=10%,"Selesai RBT-RBL",IF(BJ11&lt;15%,"Proses RBT-RBTD",IF(BJ11=15%,"Selesai RBT-RBTD",IF(BJ11&lt;20%,"Proses RPP",IF(BJ11=20%,"Selesai RPP",IF(BJ11&lt;25%,"Proses KAK",IF(BJ11=25%,"Selesai KAK",IF(BJ11&lt;30%,"Proses Pengadaan",IF(BJ11=30%,"Selesai Pengadaan",IF(BJ11&lt;45%,"Proses Desain",IF(BJ11=45%,"Selesai Desain",IF(BJ11&lt;80%,"Proses Pengembangan",IF(BJ11=80%,"Selesai Pengembangan",IF(BJ11&lt;87.5%,"Proses SIT",IF(BJ11=87.5%,"Selesai SIT",IF(BJ11&lt;95%,"Proses UAT",IF(BJ11=95%,"Selesai UAT",IF(BJ11&lt;100%,"Proses Implementasi","Selesai Implementasi"))))))))))))))))))))))</f>
        <v>Not Started</v>
      </c>
      <c r="AY11" t="str">
        <f>IF(BK11=0%,"Not Started",IF(BK11&lt;5%,"Proses RBT-RBB",IF(BK11=5%,"Selesai RBT-RBB",IF(BK11&lt;10%,"Proses RBT-RBL",IF(BK11=10%,"Selesai RBT-RBL",IF(BK11&lt;15%,"Proses RBT-RBTD",IF(BK11=15%,"Selesai RBT-RBTD",IF(BK11&lt;20%,"Proses RPP",IF(BK11=20%,"Selesai RPP",IF(BK11&lt;25%,"Proses KAK",IF(BK11=25%,"Selesai KAK",IF(BK11&lt;30%,"Proses Pengadaan",IF(BK11=30%,"Selesai Pengadaan",IF(BK11&lt;45%,"Proses Desain",IF(BK11=45%,"Selesai Desain",IF(BK11&lt;80%,"Proses Pengembangan",IF(BK11=80%,"Selesai Pengembangan",IF(BK11&lt;87.5%,"Proses SIT",IF(BK11=87.5%,"Selesai SIT",IF(BK11&lt;95%,"Proses UAT",IF(BK11=95%,"Selesai UAT",IF(BK11&lt;100%,"Proses Implementasi","Selesai Implementasi"))))))))))))))))))))))</f>
        <v>Not Started</v>
      </c>
      <c r="AZ11" t="str">
        <f>IF(BL11=0%,"Not Started",IF(BL11&lt;5%,"Proses RBT-RBB",IF(BL11=5%,"Selesai RBT-RBB",IF(BL11&lt;10%,"Proses RBT-RBL",IF(BL11=10%,"Selesai RBT-RBL",IF(BL11&lt;15%,"Proses RBT-RBTD",IF(BL11=15%,"Selesai RBT-RBTD",IF(BL11&lt;20%,"Proses RPP",IF(BL11=20%,"Selesai RPP",IF(BL11&lt;25%,"Proses KAK",IF(BL11=25%,"Selesai KAK",IF(BL11&lt;30%,"Proses Pengadaan",IF(BL11=30%,"Selesai Pengadaan",IF(BL11&lt;45%,"Proses Desain",IF(BL11=45%,"Selesai Desain",IF(BL11&lt;80%,"Proses Pengembangan",IF(BL11=80%,"Selesai Pengembangan",IF(BL11&lt;87.5%,"Proses SIT",IF(BL11=87.5%,"Selesai SIT",IF(BL11&lt;95%,"Proses UAT",IF(BL11=95%,"Selesai UAT",IF(BL11&lt;100%,"Proses Implementasi","Selesai Implementasi"))))))))))))))))))))))</f>
        <v>Not Started</v>
      </c>
      <c r="BA11" t="str">
        <f>IF(BM11=0%,"Not Started",IF(BM11&lt;5%,"Proses RBT-RBB",IF(BM11=5%,"Selesai RBT-RBB",IF(BM11&lt;10%,"Proses RBT-RBL",IF(BM11=10%,"Selesai RBT-RBL",IF(BM11&lt;15%,"Proses RBT-RBTD",IF(BM11=15%,"Selesai RBT-RBTD",IF(BM11&lt;20%,"Proses RPP",IF(BM11=20%,"Selesai RPP",IF(BM11&lt;25%,"Proses KAK",IF(BM11=25%,"Selesai KAK",IF(BM11&lt;30%,"Proses Pengadaan",IF(BM11=30%,"Selesai Pengadaan",IF(BM11&lt;45%,"Proses Desain",IF(BM11=45%,"Selesai Desain",IF(BM11&lt;80%,"Proses Pengembangan",IF(BM11=80%,"Selesai Pengembangan",IF(BM11&lt;87.5%,"Proses SIT",IF(BM11=87.5%,"Selesai SIT",IF(BM11&lt;95%,"Proses UAT",IF(BM11=95%,"Selesai UAT",IF(BM11&lt;100%,"Proses Implementasi","Selesai Implementasi"))))))))))))))))))))))</f>
        <v>Not Started</v>
      </c>
      <c r="BB11" t="str">
        <f>IF(BN11=0%,"Not Started",IF(BN11&lt;5%,"Proses RBT-RBB",IF(BN11=5%,"Selesai RBT-RBB",IF(BN11&lt;10%,"Proses RBT-RBL",IF(BN11=10%,"Selesai RBT-RBL",IF(BN11&lt;15%,"Proses RBT-RBTD",IF(BN11=15%,"Selesai RBT-RBTD",IF(BN11&lt;20%,"Proses RPP",IF(BN11=20%,"Selesai RPP",IF(BN11&lt;25%,"Proses KAK",IF(BN11=25%,"Selesai KAK",IF(BN11&lt;30%,"Proses Pengadaan",IF(BN11=30%,"Selesai Pengadaan",IF(BN11&lt;45%,"Proses Desain",IF(BN11=45%,"Selesai Desain",IF(BN11&lt;80%,"Proses Pengembangan",IF(BN11=80%,"Selesai Pengembangan",IF(BN11&lt;87.5%,"Proses SIT",IF(BN11=87.5%,"Selesai SIT",IF(BN11&lt;95%,"Proses UAT",IF(BN11=95%,"Selesai UAT",IF(BN11&lt;100%,"Proses Implementasi","Selesai Implementasi"))))))))))))))))))))))</f>
        <v>Not Started</v>
      </c>
      <c r="BC11" t="str">
        <f>IF(BO11=0%,"Not Started",IF(BO11&lt;5%,"Proses RBT-RBB",IF(BO11=5%,"Selesai RBT-RBB",IF(BO11&lt;10%,"Proses RBT-RBL",IF(BO11=10%,"Selesai RBT-RBL",IF(BO11&lt;15%,"Proses RBT-RBTD",IF(BO11=15%,"Selesai RBT-RBTD",IF(BO11&lt;20%,"Proses RPP",IF(BO11=20%,"Selesai RPP",IF(BO11&lt;25%,"Proses KAK",IF(BO11=25%,"Selesai KAK",IF(BO11&lt;30%,"Proses Pengadaan",IF(BO11=30%,"Selesai Pengadaan",IF(BO11&lt;45%,"Proses Desain",IF(BO11=45%,"Selesai Desain",IF(BO11&lt;80%,"Proses Pengembangan",IF(BO11=80%,"Selesai Pengembangan",IF(BO11&lt;87.5%,"Proses SIT",IF(BO11=87.5%,"Selesai SIT",IF(BO11&lt;95%,"Proses UAT",IF(BO11=95%,"Selesai UAT",IF(BO11&lt;100%,"Proses Implementasi","Selesai Implementasi"))))))))))))))))))))))</f>
        <v>Not Started</v>
      </c>
      <c r="BD11" t="str">
        <f>IF(BP11=0%,"Not Started",IF(BP11&lt;5%,"Proses RBT-RBB",IF(BP11=5%,"Selesai RBT-RBB",IF(BP11&lt;10%,"Proses RBT-RBL",IF(BP11=10%,"Selesai RBT-RBL",IF(BP11&lt;15%,"Proses RBT-RBTD",IF(BP11=15%,"Selesai RBT-RBTD",IF(BP11&lt;20%,"Proses RPP",IF(BP11=20%,"Selesai RPP",IF(BP11&lt;25%,"Proses KAK",IF(BP11=25%,"Selesai KAK",IF(BP11&lt;30%,"Proses Pengadaan",IF(BP11=30%,"Selesai Pengadaan",IF(BP11&lt;45%,"Proses Desain",IF(BP11=45%,"Selesai Desain",IF(BP11&lt;80%,"Proses Pengembangan",IF(BP11=80%,"Selesai Pengembangan",IF(BP11&lt;87.5%,"Proses SIT",IF(BP11=87.5%,"Selesai SIT",IF(BP11&lt;95%,"Proses UAT",IF(BP11=95%,"Selesai UAT",IF(BP11&lt;100%,"Proses Implementasi","Selesai Implementasi"))))))))))))))))))))))</f>
        <v>Not Started</v>
      </c>
      <c r="BE11">
        <v>0</v>
      </c>
      <c r="BF11">
        <v>0</v>
      </c>
      <c r="BG11">
        <v>0</v>
      </c>
      <c r="BH11">
        <v>0</v>
      </c>
      <c r="BI11">
        <v>0</v>
      </c>
      <c r="BJ11">
        <v>0</v>
      </c>
      <c r="BK11">
        <v>0</v>
      </c>
      <c r="BL11">
        <v>0</v>
      </c>
      <c r="BM11">
        <v>0</v>
      </c>
      <c r="BN11">
        <v>0</v>
      </c>
      <c r="BO11">
        <v>0</v>
      </c>
      <c r="BP11">
        <v>0</v>
      </c>
      <c r="BQ11" t="str">
        <f>IF(CC11=0%,"Not Started",IF(CC11&lt;5%,"Proses RBT-RBB",IF(CC11=5%,"Selesai RBT-RBB",IF(CC11&lt;10%,"Proses RBT-RBL",IF(CC11=10%,"Selesai RBT-RBL",IF(CC11&lt;15%,"Proses RBT-RBTD",IF(CC11=15%,"Selesai RBT-RBTD",IF(CC11&lt;20%,"Proses RPP",IF(CC11=20%,"Selesai RPP",IF(CC11&lt;25%,"Proses KAK",IF(CC11=25%,"Selesai KAK",IF(CC11&lt;30%,"Proses Pengadaan",IF(CC11=30%,"Selesai Pengadaan",IF(CC11&lt;45%,"Proses Desain",IF(CC11=45%,"Selesai Desain",IF(CC11&lt;80%,"Proses Pengembangan",IF(CC11=80%,"Selesai Pengembangan",IF(CC11&lt;87.5%,"Proses SIT",IF(CC11=87.5%,"Selesai SIT",IF(CC11&lt;95%,"Proses UAT",IF(CC11=95%,"Selesai UAT",IF(CC11&lt;100%,"Proses Implementasi","Selesai Implementasi"))))))))))))))))))))))</f>
        <v>Not Started</v>
      </c>
      <c r="BR11" t="str">
        <f>IF(CD11=0%,"Not Started",IF(CD11&lt;5%,"Proses RBT-RBB",IF(CD11=5%,"Selesai RBT-RBB",IF(CD11&lt;10%,"Proses RBT-RBL",IF(CD11=10%,"Selesai RBT-RBL",IF(CD11&lt;15%,"Proses RBT-RBTD",IF(CD11=15%,"Selesai RBT-RBTD",IF(CD11&lt;20%,"Proses RPP",IF(CD11=20%,"Selesai RPP",IF(CD11&lt;25%,"Proses KAK",IF(CD11=25%,"Selesai KAK",IF(CD11&lt;30%,"Proses Pengadaan",IF(CD11=30%,"Selesai Pengadaan",IF(CD11&lt;45%,"Proses Desain",IF(CD11=45%,"Selesai Desain",IF(CD11&lt;80%,"Proses Pengembangan",IF(CD11=80%,"Selesai Pengembangan",IF(CD11&lt;87.5%,"Proses SIT",IF(CD11=87.5%,"Selesai SIT",IF(CD11&lt;95%,"Proses UAT",IF(CD11=95%,"Selesai UAT",IF(CD11&lt;100%,"Proses Implementasi","Selesai Implementasi"))))))))))))))))))))))</f>
        <v>Not Started</v>
      </c>
      <c r="BS11" t="str">
        <f>IF(CE11=0%,"Not Started",IF(CE11&lt;5%,"Proses RBT-RBB",IF(CE11=5%,"Selesai RBT-RBB",IF(CE11&lt;10%,"Proses RBT-RBL",IF(CE11=10%,"Selesai RBT-RBL",IF(CE11&lt;15%,"Proses RBT-RBTD",IF(CE11=15%,"Selesai RBT-RBTD",IF(CE11&lt;20%,"Proses RPP",IF(CE11=20%,"Selesai RPP",IF(CE11&lt;25%,"Proses KAK",IF(CE11=25%,"Selesai KAK",IF(CE11&lt;30%,"Proses Pengadaan",IF(CE11=30%,"Selesai Pengadaan",IF(CE11&lt;45%,"Proses Desain",IF(CE11=45%,"Selesai Desain",IF(CE11&lt;80%,"Proses Pengembangan",IF(CE11=80%,"Selesai Pengembangan",IF(CE11&lt;87.5%,"Proses SIT",IF(CE11=87.5%,"Selesai SIT",IF(CE11&lt;95%,"Proses UAT",IF(CE11=95%,"Selesai UAT",IF(CE11&lt;100%,"Proses Implementasi","Selesai Implementasi"))))))))))))))))))))))</f>
        <v>Not Started</v>
      </c>
      <c r="BT11" t="str">
        <f>IF(CF11=0%,"Not Started",IF(CF11&lt;5%,"Proses RBT-RBB",IF(CF11=5%,"Selesai RBT-RBB",IF(CF11&lt;10%,"Proses RBT-RBL",IF(CF11=10%,"Selesai RBT-RBL",IF(CF11&lt;15%,"Proses RBT-RBTD",IF(CF11=15%,"Selesai RBT-RBTD",IF(CF11&lt;20%,"Proses RPP",IF(CF11=20%,"Selesai RPP",IF(CF11&lt;25%,"Proses KAK",IF(CF11=25%,"Selesai KAK",IF(CF11&lt;30%,"Proses Pengadaan",IF(CF11=30%,"Selesai Pengadaan",IF(CF11&lt;45%,"Proses Desain",IF(CF11=45%,"Selesai Desain",IF(CF11&lt;80%,"Proses Pengembangan",IF(CF11=80%,"Selesai Pengembangan",IF(CF11&lt;87.5%,"Proses SIT",IF(CF11=87.5%,"Selesai SIT",IF(CF11&lt;95%,"Proses UAT",IF(CF11=95%,"Selesai UAT",IF(CF11&lt;100%,"Proses Implementasi","Selesai Implementasi"))))))))))))))))))))))</f>
        <v>Not Started</v>
      </c>
      <c r="BU11" t="str">
        <f>IF(CG11=0%,"Not Started",IF(CG11&lt;5%,"Proses RBT-RBB",IF(CG11=5%,"Selesai RBT-RBB",IF(CG11&lt;10%,"Proses RBT-RBL",IF(CG11=10%,"Selesai RBT-RBL",IF(CG11&lt;15%,"Proses RBT-RBTD",IF(CG11=15%,"Selesai RBT-RBTD",IF(CG11&lt;20%,"Proses RPP",IF(CG11=20%,"Selesai RPP",IF(CG11&lt;25%,"Proses KAK",IF(CG11=25%,"Selesai KAK",IF(CG11&lt;30%,"Proses Pengadaan",IF(CG11=30%,"Selesai Pengadaan",IF(CG11&lt;45%,"Proses Desain",IF(CG11=45%,"Selesai Desain",IF(CG11&lt;80%,"Proses Pengembangan",IF(CG11=80%,"Selesai Pengembangan",IF(CG11&lt;87.5%,"Proses SIT",IF(CG11=87.5%,"Selesai SIT",IF(CG11&lt;95%,"Proses UAT",IF(CG11=95%,"Selesai UAT",IF(CG11&lt;100%,"Proses Implementasi","Selesai Implementasi"))))))))))))))))))))))</f>
        <v>Not Started</v>
      </c>
      <c r="BV11" t="str">
        <f>IF(CH11=0%,"Not Started",IF(CH11&lt;5%,"Proses RBT-RBB",IF(CH11=5%,"Selesai RBT-RBB",IF(CH11&lt;10%,"Proses RBT-RBL",IF(CH11=10%,"Selesai RBT-RBL",IF(CH11&lt;15%,"Proses RBT-RBTD",IF(CH11=15%,"Selesai RBT-RBTD",IF(CH11&lt;20%,"Proses RPP",IF(CH11=20%,"Selesai RPP",IF(CH11&lt;25%,"Proses KAK",IF(CH11=25%,"Selesai KAK",IF(CH11&lt;30%,"Proses Pengadaan",IF(CH11=30%,"Selesai Pengadaan",IF(CH11&lt;45%,"Proses Desain",IF(CH11=45%,"Selesai Desain",IF(CH11&lt;80%,"Proses Pengembangan",IF(CH11=80%,"Selesai Pengembangan",IF(CH11&lt;87.5%,"Proses SIT",IF(CH11=87.5%,"Selesai SIT",IF(CH11&lt;95%,"Proses UAT",IF(CH11=95%,"Selesai UAT",IF(CH11&lt;100%,"Proses Implementasi","Selesai Implementasi"))))))))))))))))))))))</f>
        <v>Not Started</v>
      </c>
      <c r="BW11" t="str">
        <f>IF(CI11=0%,"Not Started",IF(CI11&lt;5%,"Proses RBT-RBB",IF(CI11=5%,"Selesai RBT-RBB",IF(CI11&lt;10%,"Proses RBT-RBL",IF(CI11=10%,"Selesai RBT-RBL",IF(CI11&lt;15%,"Proses RBT-RBTD",IF(CI11=15%,"Selesai RBT-RBTD",IF(CI11&lt;20%,"Proses RPP",IF(CI11=20%,"Selesai RPP",IF(CI11&lt;25%,"Proses KAK",IF(CI11=25%,"Selesai KAK",IF(CI11&lt;30%,"Proses Pengadaan",IF(CI11=30%,"Selesai Pengadaan",IF(CI11&lt;45%,"Proses Desain",IF(CI11=45%,"Selesai Desain",IF(CI11&lt;80%,"Proses Pengembangan",IF(CI11=80%,"Selesai Pengembangan",IF(CI11&lt;87.5%,"Proses SIT",IF(CI11=87.5%,"Selesai SIT",IF(CI11&lt;95%,"Proses UAT",IF(CI11=95%,"Selesai UAT",IF(CI11&lt;100%,"Proses Implementasi","Selesai Implementasi"))))))))))))))))))))))</f>
        <v>Not Started</v>
      </c>
      <c r="BX11" t="str">
        <f>IF(CJ11=0%,"Not Started",IF(CJ11&lt;5%,"Proses RBT-RBB",IF(CJ11=5%,"Selesai RBT-RBB",IF(CJ11&lt;10%,"Proses RBT-RBL",IF(CJ11=10%,"Selesai RBT-RBL",IF(CJ11&lt;15%,"Proses RBT-RBTD",IF(CJ11=15%,"Selesai RBT-RBTD",IF(CJ11&lt;20%,"Proses RPP",IF(CJ11=20%,"Selesai RPP",IF(CJ11&lt;25%,"Proses KAK",IF(CJ11=25%,"Selesai KAK",IF(CJ11&lt;30%,"Proses Pengadaan",IF(CJ11=30%,"Selesai Pengadaan",IF(CJ11&lt;45%,"Proses Desain",IF(CJ11=45%,"Selesai Desain",IF(CJ11&lt;80%,"Proses Pengembangan",IF(CJ11=80%,"Selesai Pengembangan",IF(CJ11&lt;87.5%,"Proses SIT",IF(CJ11=87.5%,"Selesai SIT",IF(CJ11&lt;95%,"Proses UAT",IF(CJ11=95%,"Selesai UAT",IF(CJ11&lt;100%,"Proses Implementasi","Selesai Implementasi"))))))))))))))))))))))</f>
        <v>Not Started</v>
      </c>
      <c r="BY11" t="str">
        <f>IF(CK11=0%,"Not Started",IF(CK11&lt;5%,"Proses RBT-RBB",IF(CK11=5%,"Selesai RBT-RBB",IF(CK11&lt;10%,"Proses RBT-RBL",IF(CK11=10%,"Selesai RBT-RBL",IF(CK11&lt;15%,"Proses RBT-RBTD",IF(CK11=15%,"Selesai RBT-RBTD",IF(CK11&lt;20%,"Proses RPP",IF(CK11=20%,"Selesai RPP",IF(CK11&lt;25%,"Proses KAK",IF(CK11=25%,"Selesai KAK",IF(CK11&lt;30%,"Proses Pengadaan",IF(CK11=30%,"Selesai Pengadaan",IF(CK11&lt;45%,"Proses Desain",IF(CK11=45%,"Selesai Desain",IF(CK11&lt;80%,"Proses Pengembangan",IF(CK11=80%,"Selesai Pengembangan",IF(CK11&lt;87.5%,"Proses SIT",IF(CK11=87.5%,"Selesai SIT",IF(CK11&lt;95%,"Proses UAT",IF(CK11=95%,"Selesai UAT",IF(CK11&lt;100%,"Proses Implementasi","Selesai Implementasi"))))))))))))))))))))))</f>
        <v>Not Started</v>
      </c>
      <c r="BZ11" t="str">
        <f>IF(CL11=0%,"Not Started",IF(CL11&lt;5%,"Proses RBT-RBB",IF(CL11=5%,"Selesai RBT-RBB",IF(CL11&lt;10%,"Proses RBT-RBL",IF(CL11=10%,"Selesai RBT-RBL",IF(CL11&lt;15%,"Proses RBT-RBTD",IF(CL11=15%,"Selesai RBT-RBTD",IF(CL11&lt;20%,"Proses RPP",IF(CL11=20%,"Selesai RPP",IF(CL11&lt;25%,"Proses KAK",IF(CL11=25%,"Selesai KAK",IF(CL11&lt;30%,"Proses Pengadaan",IF(CL11=30%,"Selesai Pengadaan",IF(CL11&lt;45%,"Proses Desain",IF(CL11=45%,"Selesai Desain",IF(CL11&lt;80%,"Proses Pengembangan",IF(CL11=80%,"Selesai Pengembangan",IF(CL11&lt;87.5%,"Proses SIT",IF(CL11=87.5%,"Selesai SIT",IF(CL11&lt;95%,"Proses UAT",IF(CL11=95%,"Selesai UAT",IF(CL11&lt;100%,"Proses Implementasi","Selesai Implementasi"))))))))))))))))))))))</f>
        <v>Not Started</v>
      </c>
      <c r="CA11" t="str">
        <f>IF(CM11=0%,"Not Started",IF(CM11&lt;5%,"Proses RBT-RBB",IF(CM11=5%,"Selesai RBT-RBB",IF(CM11&lt;10%,"Proses RBT-RBL",IF(CM11=10%,"Selesai RBT-RBL",IF(CM11&lt;15%,"Proses RBT-RBTD",IF(CM11=15%,"Selesai RBT-RBTD",IF(CM11&lt;20%,"Proses RPP",IF(CM11=20%,"Selesai RPP",IF(CM11&lt;25%,"Proses KAK",IF(CM11=25%,"Selesai KAK",IF(CM11&lt;30%,"Proses Pengadaan",IF(CM11=30%,"Selesai Pengadaan",IF(CM11&lt;45%,"Proses Desain",IF(CM11=45%,"Selesai Desain",IF(CM11&lt;80%,"Proses Pengembangan",IF(CM11=80%,"Selesai Pengembangan",IF(CM11&lt;87.5%,"Proses SIT",IF(CM11=87.5%,"Selesai SIT",IF(CM11&lt;95%,"Proses UAT",IF(CM11=95%,"Selesai UAT",IF(CM11&lt;100%,"Proses Implementasi","Selesai Implementasi"))))))))))))))))))))))</f>
        <v>Not Started</v>
      </c>
      <c r="CB11" t="str">
        <f>IF(CN11=0%,"Not Started",IF(CN11&lt;5%,"Proses RBT-RBB",IF(CN11=5%,"Selesai RBT-RBB",IF(CN11&lt;10%,"Proses RBT-RBL",IF(CN11=10%,"Selesai RBT-RBL",IF(CN11&lt;15%,"Proses RBT-RBTD",IF(CN11=15%,"Selesai RBT-RBTD",IF(CN11&lt;20%,"Proses RPP",IF(CN11=20%,"Selesai RPP",IF(CN11&lt;25%,"Proses KAK",IF(CN11=25%,"Selesai KAK",IF(CN11&lt;30%,"Proses Pengadaan",IF(CN11=30%,"Selesai Pengadaan",IF(CN11&lt;45%,"Proses Desain",IF(CN11=45%,"Selesai Desain",IF(CN11&lt;80%,"Proses Pengembangan",IF(CN11=80%,"Selesai Pengembangan",IF(CN11&lt;87.5%,"Proses SIT",IF(CN11=87.5%,"Selesai SIT",IF(CN11&lt;95%,"Proses UAT",IF(CN11=95%,"Selesai UAT",IF(CN11&lt;100%,"Proses Implementasi","Selesai Implementasi"))))))))))))))))))))))</f>
        <v>Not Started</v>
      </c>
      <c r="CL11">
        <v>0</v>
      </c>
      <c r="CM11">
        <f>(($DY11/100%)*15%)+(($DZ11/100%)*5%)+(($EA11/100%)*5%)+(($EB11/100%)*5%)+(($EC11/100%)*15%)+(($ED11/100%)*35%)+(($EE11/100%)*7.5%)+(($EF11/100%)*7.5%)+(($EG11/100%)*5%)</f>
        <v>0</v>
      </c>
      <c r="CN11">
        <f>(($DY11/100%)*15%)+(($DZ11/100%)*5%)+(($EA11/100%)*5%)+(($EB11/100%)*5%)+(($EC11/100%)*15%)+(($ED11/100%)*35%)+(($EE11/100%)*7.5%)+(($EF11/100%)*7.5%)+(($EG11/100%)*5%)</f>
        <v>0</v>
      </c>
      <c r="CO11">
        <f>IF(BE11=0%, 100%, (CC11/BE11))</f>
        <v>1</v>
      </c>
      <c r="CP11">
        <f>IF(BF11=0%, 100%, (CD11/BF11))</f>
        <v>1</v>
      </c>
      <c r="CQ11">
        <f>IF(BG11=0%, 100%, (CE11/BG11))</f>
        <v>1</v>
      </c>
      <c r="CR11">
        <f>IF(BH11=0%, 100%, (CF11/BH11))</f>
        <v>1</v>
      </c>
      <c r="CS11">
        <f>IF(BI11=0%, 100%, (CG11/BI11))</f>
        <v>1</v>
      </c>
      <c r="CT11">
        <f>IF(BJ11=0%, 100%, (CH11/BJ11))</f>
        <v>1</v>
      </c>
      <c r="CU11">
        <f>IF(BK11=0%, 100%, (CI11/BK11))</f>
        <v>1</v>
      </c>
      <c r="CV11">
        <f>IF(BL11=0%, 100%, (CJ11/BL11))</f>
        <v>1</v>
      </c>
      <c r="CW11">
        <f>IF(BM11=0%, 100%, (CK11/BM11))</f>
        <v>1</v>
      </c>
      <c r="CX11">
        <f>IF(BN11=0%, 100%, (CL11/BN11))</f>
        <v>1</v>
      </c>
      <c r="CY11">
        <f>IF(BO11=0%, 100%, (CM11/BO11))</f>
        <v>1</v>
      </c>
      <c r="DA11" t="str">
        <f>IF(BE11=0%,"NS",IF(CC11=100%,"DONE",IF(CO11&gt;100%,"AS",IF(CO11&lt;75%,"BS",IF(CO11&lt;89.9%,"AR","OS")))))</f>
        <v>NS</v>
      </c>
      <c r="DB11" t="str">
        <f>IF(BF11=0%,"NS",IF(CD11=100%,"DONE",IF(CP11&gt;100%,"AS",IF(CP11&lt;75%,"BS",IF(CP11&lt;89.9%,"AR","OS")))))</f>
        <v>NS</v>
      </c>
      <c r="DC11" t="str">
        <f>IF(BG11=0%,"NS",IF(CE11=100%,"DONE",IF(CQ11&gt;100%,"AS",IF(CQ11&lt;75%,"BS",IF(CQ11&lt;89.9%,"AR","OS")))))</f>
        <v>NS</v>
      </c>
      <c r="DD11" t="str">
        <f>IF(BH11=0%,"NS",IF(CF11=100%,"DONE",IF(CR11&gt;100%,"AS",IF(CR11&lt;75%,"BS",IF(CR11&lt;89.9%,"AR","OS")))))</f>
        <v>NS</v>
      </c>
      <c r="DE11" t="str">
        <f>IF(BI11=0%,"NS",IF(CG11=100%,"DONE",IF(CS11&gt;100%,"AS",IF(CS11&lt;75%,"BS",IF(CS11&lt;89.9%,"AR","OS")))))</f>
        <v>NS</v>
      </c>
      <c r="DF11" t="str">
        <f>IF(BJ11=0%,"NS",IF(CH11=100%,"DONE",IF(CT11&gt;100%,"AS",IF(CT11&lt;75%,"BS",IF(CT11&lt;89.9%,"AR","OS")))))</f>
        <v>NS</v>
      </c>
      <c r="DG11" t="str">
        <f>IF(BK11=0%,"NS",IF(CI11=100%,"DONE",IF(CU11&gt;100%,"AS",IF(CU11&lt;75%,"BS",IF(CU11&lt;89.9%,"AR","OS")))))</f>
        <v>NS</v>
      </c>
      <c r="DH11" t="str">
        <f>IF(BL11=0%,"NS",IF(CJ11=100%,"DONE",IF(CV11&gt;100%,"AS",IF(CV11&lt;75%,"BS",IF(CV11&lt;89.9%,"AR","OS")))))</f>
        <v>NS</v>
      </c>
      <c r="DI11" t="str">
        <f>IF(BM11=0%,"NS",IF(CK11=100%,"DONE",IF(CW11&gt;100%,"AS",IF(CW11&lt;75%,"BS",IF(CW11&lt;89.9%,"AR","OS")))))</f>
        <v>NS</v>
      </c>
      <c r="DJ11" t="str">
        <f>IF(BN11=0%,"NS",IF(CL11=100%,"DONE",IF(CX11&gt;100%,"AS",IF(CX11&lt;75%,"BS",IF(CX11&lt;89.9%,"AR","OS")))))</f>
        <v>NS</v>
      </c>
      <c r="DK11" t="str">
        <f>IF(BO11=0%,"NS",IF(CM11=100%,"DONE",IF(CY11&gt;100%,"AS",IF(CY11&lt;75%,"BS",IF(CY11&lt;89.9%,"AR","OS")))))</f>
        <v>NS</v>
      </c>
      <c r="DL11" t="str">
        <f>IF(BP11=0%,"NS",IF(CN11=100%,"DONE",IF(CZ11&gt;100%,"AS",IF(CZ11&lt;75%,"BS",IF(CZ11&lt;89.9%,"AR","OS")))))</f>
        <v>NS</v>
      </c>
      <c r="DM11" t="e">
        <f>CC11/$BP11</f>
        <v>#DIV/0!</v>
      </c>
      <c r="DN11" t="e">
        <f>CD11/$BP11</f>
        <v>#DIV/0!</v>
      </c>
      <c r="DO11" t="e">
        <f>CE11/$BP11</f>
        <v>#DIV/0!</v>
      </c>
      <c r="DP11" t="e">
        <f>CF11/$BP11</f>
        <v>#DIV/0!</v>
      </c>
      <c r="DQ11" t="e">
        <f>CG11/$BP11</f>
        <v>#DIV/0!</v>
      </c>
      <c r="DR11" t="e">
        <f>CH11/$BP11</f>
        <v>#DIV/0!</v>
      </c>
      <c r="DS11" t="e">
        <f>CI11/$BP11</f>
        <v>#DIV/0!</v>
      </c>
      <c r="DT11" t="e">
        <f>CJ11/$BP11</f>
        <v>#DIV/0!</v>
      </c>
      <c r="DU11" t="e">
        <f>CK11/$BP11</f>
        <v>#DIV/0!</v>
      </c>
      <c r="DV11" t="e">
        <f>CL11/$BP11</f>
        <v>#DIV/0!</v>
      </c>
      <c r="DW11" t="e">
        <f>CM11/$BP11</f>
        <v>#DIV/0!</v>
      </c>
      <c r="DX11" t="e">
        <f>CN11/$BP11</f>
        <v>#DIV/0!</v>
      </c>
      <c r="EJ11">
        <f>AR11</f>
        <v>47118</v>
      </c>
      <c r="FO11" t="str">
        <v>Iramia Triastika</v>
      </c>
      <c r="FR11" t="str">
        <v>Outsource</v>
      </c>
      <c r="GS11" t="str">
        <v>189fed07-ba76-4c3f-b923-96fc50c9ae08</v>
      </c>
    </row>
    <row r="12" xml:space="preserve">
      <c r="A12" t="str">
        <v>RIVIBI-PPA-P6-1-DLDS</v>
      </c>
      <c r="B12" t="str">
        <v>PT2, BPPU</v>
      </c>
      <c r="C12" t="str">
        <v>IDT</v>
      </c>
      <c r="D12" t="str">
        <v>Continuity Technology</v>
      </c>
      <c r="E12" t="str">
        <v>P-4</v>
      </c>
      <c r="F12">
        <f>F11+1</f>
        <v>7</v>
      </c>
      <c r="G12" t="str">
        <v>Pengembangan Pricing untuk OM Pro Market  dan PUVA</v>
      </c>
      <c r="H12" t="str">
        <v>Infrastruktur Data PUVA</v>
      </c>
      <c r="I12" t="str">
        <v>EDP Capturing Pricing - Pricing Calculation &amp; Dissemination: Perluasan kurs acuan non-USD/IDR (AED/IDR)</v>
      </c>
      <c r="J12">
        <v>2025</v>
      </c>
      <c r="K12">
        <v>2025</v>
      </c>
      <c r="L12" t="str">
        <v>S</v>
      </c>
      <c r="M12" t="str">
        <v>K3</v>
      </c>
      <c r="N12" t="str">
        <v>Pemimpin Satker</v>
      </c>
      <c r="O12" t="str">
        <v>DPPK</v>
      </c>
      <c r="P12" t="str">
        <v>PPLBI</v>
      </c>
      <c r="Q12" t="str">
        <v>Market</v>
      </c>
      <c r="R12" t="str">
        <v>FOMOBO, SOA</v>
      </c>
      <c r="S12" t="str">
        <f>BQ12</f>
        <v>Selesai Implementasi</v>
      </c>
      <c r="T12" t="str">
        <f>IF(V12=0%,"Not Started",IF(V12&lt;100%,"On Progress",IF(V12=100%,"DONE")))</f>
        <v>DONE</v>
      </c>
      <c r="U12" t="str">
        <f>FN12</f>
        <v>Helen Desyani</v>
      </c>
      <c r="V12">
        <f>CC12</f>
        <v>0.9999999999999999</v>
      </c>
      <c r="W12" t="str">
        <v>TW II 2025</v>
      </c>
      <c r="X12">
        <f>AR12</f>
        <v>45930</v>
      </c>
      <c r="Y12" t="str">
        <v>Inhouse</v>
      </c>
      <c r="AA12">
        <v>45689</v>
      </c>
      <c r="AB12">
        <v>45791</v>
      </c>
      <c r="AC12">
        <v>45778</v>
      </c>
      <c r="AD12">
        <v>45791</v>
      </c>
      <c r="AI12">
        <v>45784</v>
      </c>
      <c r="AJ12">
        <v>45808</v>
      </c>
      <c r="AK12">
        <v>45809</v>
      </c>
      <c r="AL12">
        <v>45852</v>
      </c>
      <c r="AM12">
        <v>45853</v>
      </c>
      <c r="AN12">
        <v>45869</v>
      </c>
      <c r="AO12">
        <v>45870</v>
      </c>
      <c r="AP12">
        <v>45899</v>
      </c>
      <c r="AQ12">
        <v>45901</v>
      </c>
      <c r="AR12">
        <v>45930</v>
      </c>
      <c r="AS12" t="str">
        <f>IF(BE12=0%,"Not Started",IF(BE12&lt;5%,"Proses RBT-RBB",IF(BE12=5%,"Selesai RBT-RBB",IF(BE12&lt;10%,"Proses RBT-RBL",IF(BE12=10%,"Selesai RBT-RBL",IF(BE12&lt;15%,"Proses RBT-RBTD",IF(BE12=15%,"Selesai RBT-RBTD",IF(BE12&lt;20%,"Proses RPP",IF(BE12=20%,"Selesai RPP",IF(BE12&lt;25%,"Proses KAK",IF(BE12=25%,"Selesai KAK",IF(BE12&lt;30%,"Proses Pengadaan",IF(BE12=30%,"Selesai Pengadaan",IF(BE12&lt;45%,"Proses Desain",IF(BE12=45%,"Selesai Desain",IF(BE12&lt;80%,"Proses Pengembangan",IF(BE12=80%,"Selesai Pengembangan",IF(BE12&lt;87.5%,"Proses SIT",IF(BE12=87.5%,"Selesai SIT",IF(BE12&lt;95%,"Proses UAT",IF(BE12=95%,"Selesai UAT",IF(BE12&lt;100%,"Proses Implementasi","Selesai Implementasi"))))))))))))))))))))))</f>
        <v>Selesai Implementasi</v>
      </c>
      <c r="AT12" t="str">
        <f>IF(BF12=0%,"Not Started",IF(BF12&lt;5%,"Proses RBT-RBB",IF(BF12=5%,"Selesai RBT-RBB",IF(BF12&lt;10%,"Proses RBT-RBL",IF(BF12=10%,"Selesai RBT-RBL",IF(BF12&lt;15%,"Proses RBT-RBTD",IF(BF12=15%,"Selesai RBT-RBTD",IF(BF12&lt;20%,"Proses RPP",IF(BF12=20%,"Selesai RPP",IF(BF12&lt;25%,"Proses KAK",IF(BF12=25%,"Selesai KAK",IF(BF12&lt;30%,"Proses Pengadaan",IF(BF12=30%,"Selesai Pengadaan",IF(BF12&lt;45%,"Proses Desain",IF(BF12=45%,"Selesai Desain",IF(BF12&lt;80%,"Proses Pengembangan",IF(BF12=80%,"Selesai Pengembangan",IF(BF12&lt;87.5%,"Proses SIT",IF(BF12=87.5%,"Selesai SIT",IF(BF12&lt;95%,"Proses UAT",IF(BF12=95%,"Selesai UAT",IF(BF12&lt;100%,"Proses Implementasi","Selesai Implementasi"))))))))))))))))))))))</f>
        <v>Selesai Implementasi</v>
      </c>
      <c r="AU12" t="str">
        <f>IF(BG12=0%,"Not Started",IF(BG12&lt;5%,"Proses RBT-RBB",IF(BG12=5%,"Selesai RBT-RBB",IF(BG12&lt;10%,"Proses RBT-RBL",IF(BG12=10%,"Selesai RBT-RBL",IF(BG12&lt;15%,"Proses RBT-RBTD",IF(BG12=15%,"Selesai RBT-RBTD",IF(BG12&lt;20%,"Proses RPP",IF(BG12=20%,"Selesai RPP",IF(BG12&lt;25%,"Proses KAK",IF(BG12=25%,"Selesai KAK",IF(BG12&lt;30%,"Proses Pengadaan",IF(BG12=30%,"Selesai Pengadaan",IF(BG12&lt;45%,"Proses Desain",IF(BG12=45%,"Selesai Desain",IF(BG12&lt;80%,"Proses Pengembangan",IF(BG12=80%,"Selesai Pengembangan",IF(BG12&lt;87.5%,"Proses SIT",IF(BG12=87.5%,"Selesai SIT",IF(BG12&lt;95%,"Proses UAT",IF(BG12=95%,"Selesai UAT",IF(BG12&lt;100%,"Proses Implementasi","Selesai Implementasi"))))))))))))))))))))))</f>
        <v>Selesai Implementasi</v>
      </c>
      <c r="AV12" t="str">
        <f>IF(BH12=0%,"Not Started",IF(BH12&lt;5%,"Proses RBT-RBB",IF(BH12=5%,"Selesai RBT-RBB",IF(BH12&lt;10%,"Proses RBT-RBL",IF(BH12=10%,"Selesai RBT-RBL",IF(BH12&lt;15%,"Proses RBT-RBTD",IF(BH12=15%,"Selesai RBT-RBTD",IF(BH12&lt;20%,"Proses RPP",IF(BH12=20%,"Selesai RPP",IF(BH12&lt;25%,"Proses KAK",IF(BH12=25%,"Selesai KAK",IF(BH12&lt;30%,"Proses Pengadaan",IF(BH12=30%,"Selesai Pengadaan",IF(BH12&lt;45%,"Proses Desain",IF(BH12=45%,"Selesai Desain",IF(BH12&lt;80%,"Proses Pengembangan",IF(BH12=80%,"Selesai Pengembangan",IF(BH12&lt;87.5%,"Proses SIT",IF(BH12=87.5%,"Selesai SIT",IF(BH12&lt;95%,"Proses UAT",IF(BH12=95%,"Selesai UAT",IF(BH12&lt;100%,"Proses Implementasi","Selesai Implementasi"))))))))))))))))))))))</f>
        <v>Selesai Implementasi</v>
      </c>
      <c r="AW12" t="str">
        <f>IF(BI12=0%,"Not Started",IF(BI12&lt;5%,"Proses RBT-RBB",IF(BI12=5%,"Selesai RBT-RBB",IF(BI12&lt;10%,"Proses RBT-RBL",IF(BI12=10%,"Selesai RBT-RBL",IF(BI12&lt;15%,"Proses RBT-RBTD",IF(BI12=15%,"Selesai RBT-RBTD",IF(BI12&lt;20%,"Proses RPP",IF(BI12=20%,"Selesai RPP",IF(BI12&lt;25%,"Proses KAK",IF(BI12=25%,"Selesai KAK",IF(BI12&lt;30%,"Proses Pengadaan",IF(BI12=30%,"Selesai Pengadaan",IF(BI12&lt;45%,"Proses Desain",IF(BI12=45%,"Selesai Desain",IF(BI12&lt;80%,"Proses Pengembangan",IF(BI12=80%,"Selesai Pengembangan",IF(BI12&lt;87.5%,"Proses SIT",IF(BI12=87.5%,"Selesai SIT",IF(BI12&lt;95%,"Proses UAT",IF(BI12=95%,"Selesai UAT",IF(BI12&lt;100%,"Proses Implementasi","Selesai Implementasi"))))))))))))))))))))))</f>
        <v>Selesai Implementasi</v>
      </c>
      <c r="AX12" t="str">
        <f>IF(BJ12=0%,"Not Started",IF(BJ12&lt;5%,"Proses RBT-RBB",IF(BJ12=5%,"Selesai RBT-RBB",IF(BJ12&lt;10%,"Proses RBT-RBL",IF(BJ12=10%,"Selesai RBT-RBL",IF(BJ12&lt;15%,"Proses RBT-RBTD",IF(BJ12=15%,"Selesai RBT-RBTD",IF(BJ12&lt;20%,"Proses RPP",IF(BJ12=20%,"Selesai RPP",IF(BJ12&lt;25%,"Proses KAK",IF(BJ12=25%,"Selesai KAK",IF(BJ12&lt;30%,"Proses Pengadaan",IF(BJ12=30%,"Selesai Pengadaan",IF(BJ12&lt;45%,"Proses Desain",IF(BJ12=45%,"Selesai Desain",IF(BJ12&lt;80%,"Proses Pengembangan",IF(BJ12=80%,"Selesai Pengembangan",IF(BJ12&lt;87.5%,"Proses SIT",IF(BJ12=87.5%,"Selesai SIT",IF(BJ12&lt;95%,"Proses UAT",IF(BJ12=95%,"Selesai UAT",IF(BJ12&lt;100%,"Proses Implementasi","Selesai Implementasi"))))))))))))))))))))))</f>
        <v>Selesai Implementasi</v>
      </c>
      <c r="AY12" t="str">
        <f>IF(BK12=0%,"Not Started",IF(BK12&lt;5%,"Proses RBT-RBB",IF(BK12=5%,"Selesai RBT-RBB",IF(BK12&lt;10%,"Proses RBT-RBL",IF(BK12=10%,"Selesai RBT-RBL",IF(BK12&lt;15%,"Proses RBT-RBTD",IF(BK12=15%,"Selesai RBT-RBTD",IF(BK12&lt;20%,"Proses RPP",IF(BK12=20%,"Selesai RPP",IF(BK12&lt;25%,"Proses KAK",IF(BK12=25%,"Selesai KAK",IF(BK12&lt;30%,"Proses Pengadaan",IF(BK12=30%,"Selesai Pengadaan",IF(BK12&lt;45%,"Proses Desain",IF(BK12=45%,"Selesai Desain",IF(BK12&lt;80%,"Proses Pengembangan",IF(BK12=80%,"Selesai Pengembangan",IF(BK12&lt;87.5%,"Proses SIT",IF(BK12=87.5%,"Selesai SIT",IF(BK12&lt;95%,"Proses UAT",IF(BK12=95%,"Selesai UAT",IF(BK12&lt;100%,"Proses Implementasi","Selesai Implementasi"))))))))))))))))))))))</f>
        <v>Selesai Implementasi</v>
      </c>
      <c r="AZ12" t="str">
        <f>IF(BL12=0%,"Not Started",IF(BL12&lt;5%,"Proses RBT-RBB",IF(BL12=5%,"Selesai RBT-RBB",IF(BL12&lt;10%,"Proses RBT-RBL",IF(BL12=10%,"Selesai RBT-RBL",IF(BL12&lt;15%,"Proses RBT-RBTD",IF(BL12=15%,"Selesai RBT-RBTD",IF(BL12&lt;20%,"Proses RPP",IF(BL12=20%,"Selesai RPP",IF(BL12&lt;25%,"Proses KAK",IF(BL12=25%,"Selesai KAK",IF(BL12&lt;30%,"Proses Pengadaan",IF(BL12=30%,"Selesai Pengadaan",IF(BL12&lt;45%,"Proses Desain",IF(BL12=45%,"Selesai Desain",IF(BL12&lt;80%,"Proses Pengembangan",IF(BL12=80%,"Selesai Pengembangan",IF(BL12&lt;87.5%,"Proses SIT",IF(BL12=87.5%,"Selesai SIT",IF(BL12&lt;95%,"Proses UAT",IF(BL12=95%,"Selesai UAT",IF(BL12&lt;100%,"Proses Implementasi","Selesai Implementasi"))))))))))))))))))))))</f>
        <v>Selesai Implementasi</v>
      </c>
      <c r="BA12" t="str">
        <f>IF(BM12=0%,"Not Started",IF(BM12&lt;5%,"Proses RBT-RBB",IF(BM12=5%,"Selesai RBT-RBB",IF(BM12&lt;10%,"Proses RBT-RBL",IF(BM12=10%,"Selesai RBT-RBL",IF(BM12&lt;15%,"Proses RBT-RBTD",IF(BM12=15%,"Selesai RBT-RBTD",IF(BM12&lt;20%,"Proses RPP",IF(BM12=20%,"Selesai RPP",IF(BM12&lt;25%,"Proses KAK",IF(BM12=25%,"Selesai KAK",IF(BM12&lt;30%,"Proses Pengadaan",IF(BM12=30%,"Selesai Pengadaan",IF(BM12&lt;45%,"Proses Desain",IF(BM12=45%,"Selesai Desain",IF(BM12&lt;80%,"Proses Pengembangan",IF(BM12=80%,"Selesai Pengembangan",IF(BM12&lt;87.5%,"Proses SIT",IF(BM12=87.5%,"Selesai SIT",IF(BM12&lt;95%,"Proses UAT",IF(BM12=95%,"Selesai UAT",IF(BM12&lt;100%,"Proses Implementasi","Selesai Implementasi"))))))))))))))))))))))</f>
        <v>Selesai Implementasi</v>
      </c>
      <c r="BB12" t="str">
        <f>IF(BN12=0%,"Not Started",IF(BN12&lt;5%,"Proses RBT-RBB",IF(BN12=5%,"Selesai RBT-RBB",IF(BN12&lt;10%,"Proses RBT-RBL",IF(BN12=10%,"Selesai RBT-RBL",IF(BN12&lt;15%,"Proses RBT-RBTD",IF(BN12=15%,"Selesai RBT-RBTD",IF(BN12&lt;20%,"Proses RPP",IF(BN12=20%,"Selesai RPP",IF(BN12&lt;25%,"Proses KAK",IF(BN12=25%,"Selesai KAK",IF(BN12&lt;30%,"Proses Pengadaan",IF(BN12=30%,"Selesai Pengadaan",IF(BN12&lt;45%,"Proses Desain",IF(BN12=45%,"Selesai Desain",IF(BN12&lt;80%,"Proses Pengembangan",IF(BN12=80%,"Selesai Pengembangan",IF(BN12&lt;87.5%,"Proses SIT",IF(BN12=87.5%,"Selesai SIT",IF(BN12&lt;95%,"Proses UAT",IF(BN12=95%,"Selesai UAT",IF(BN12&lt;100%,"Proses Implementasi","Selesai Implementasi"))))))))))))))))))))))</f>
        <v>Selesai Implementasi</v>
      </c>
      <c r="BC12" t="str">
        <f>IF(BO12=0%,"Not Started",IF(BO12&lt;5%,"Proses RBT-RBB",IF(BO12=5%,"Selesai RBT-RBB",IF(BO12&lt;10%,"Proses RBT-RBL",IF(BO12=10%,"Selesai RBT-RBL",IF(BO12&lt;15%,"Proses RBT-RBTD",IF(BO12=15%,"Selesai RBT-RBTD",IF(BO12&lt;20%,"Proses RPP",IF(BO12=20%,"Selesai RPP",IF(BO12&lt;25%,"Proses KAK",IF(BO12=25%,"Selesai KAK",IF(BO12&lt;30%,"Proses Pengadaan",IF(BO12=30%,"Selesai Pengadaan",IF(BO12&lt;45%,"Proses Desain",IF(BO12=45%,"Selesai Desain",IF(BO12&lt;80%,"Proses Pengembangan",IF(BO12=80%,"Selesai Pengembangan",IF(BO12&lt;87.5%,"Proses SIT",IF(BO12=87.5%,"Selesai SIT",IF(BO12&lt;95%,"Proses UAT",IF(BO12=95%,"Selesai UAT",IF(BO12&lt;100%,"Proses Implementasi","Selesai Implementasi"))))))))))))))))))))))</f>
        <v>Selesai Implementasi</v>
      </c>
      <c r="BD12" t="str">
        <f>IF(BP12=0%,"Not Started",IF(BP12&lt;5%,"Proses RBT-RBB",IF(BP12=5%,"Selesai RBT-RBB",IF(BP12&lt;10%,"Proses RBT-RBL",IF(BP12=10%,"Selesai RBT-RBL",IF(BP12&lt;15%,"Proses RBT-RBTD",IF(BP12=15%,"Selesai RBT-RBTD",IF(BP12&lt;20%,"Proses RPP",IF(BP12=20%,"Selesai RPP",IF(BP12&lt;25%,"Proses KAK",IF(BP12=25%,"Selesai KAK",IF(BP12&lt;30%,"Proses Pengadaan",IF(BP12=30%,"Selesai Pengadaan",IF(BP12&lt;45%,"Proses Desain",IF(BP12=45%,"Selesai Desain",IF(BP12&lt;80%,"Proses Pengembangan",IF(BP12=80%,"Selesai Pengembangan",IF(BP12&lt;87.5%,"Proses SIT",IF(BP12=87.5%,"Selesai SIT",IF(BP12&lt;95%,"Proses UAT",IF(BP12=95%,"Selesai UAT",IF(BP12&lt;100%,"Proses Implementasi","Selesai Implementasi"))))))))))))))))))))))</f>
        <v>Selesai Implementasi</v>
      </c>
      <c r="BE12">
        <v>1</v>
      </c>
      <c r="BF12">
        <v>1</v>
      </c>
      <c r="BG12">
        <v>1</v>
      </c>
      <c r="BH12">
        <v>1</v>
      </c>
      <c r="BI12">
        <v>1</v>
      </c>
      <c r="BJ12">
        <v>1</v>
      </c>
      <c r="BK12">
        <v>1</v>
      </c>
      <c r="BL12">
        <v>1</v>
      </c>
      <c r="BM12">
        <v>1</v>
      </c>
      <c r="BN12">
        <v>1</v>
      </c>
      <c r="BO12">
        <v>1</v>
      </c>
      <c r="BP12">
        <v>1</v>
      </c>
      <c r="BQ12" t="str">
        <f>IF(CC12=0%,"Not Started",IF(CC12&lt;5%,"Proses RBT-RBB",IF(CC12=5%,"Selesai RBT-RBB",IF(CC12&lt;10%,"Proses RBT-RBL",IF(CC12=10%,"Selesai RBT-RBL",IF(CC12&lt;15%,"Proses RBT-RBTD",IF(CC12=15%,"Selesai RBT-RBTD",IF(CC12&lt;20%,"Proses RPP",IF(CC12=20%,"Selesai RPP",IF(CC12&lt;25%,"Proses KAK",IF(CC12=25%,"Selesai KAK",IF(CC12&lt;30%,"Proses Pengadaan",IF(CC12=30%,"Selesai Pengadaan",IF(CC12&lt;45%,"Proses Desain",IF(CC12=45%,"Selesai Desain",IF(CC12&lt;80%,"Proses Pengembangan",IF(CC12=80%,"Selesai Pengembangan",IF(CC12&lt;87.5%,"Proses SIT",IF(CC12=87.5%,"Selesai SIT",IF(CC12&lt;95%,"Proses UAT",IF(CC12=95%,"Selesai UAT",IF(CC12&lt;100%,"Proses Implementasi","Selesai Implementasi"))))))))))))))))))))))</f>
        <v>Selesai Implementasi</v>
      </c>
      <c r="BR12" t="str">
        <f>IF(CD12=0%,"Not Started",IF(CD12&lt;5%,"Proses RBT-RBB",IF(CD12=5%,"Selesai RBT-RBB",IF(CD12&lt;10%,"Proses RBT-RBL",IF(CD12=10%,"Selesai RBT-RBL",IF(CD12&lt;15%,"Proses RBT-RBTD",IF(CD12=15%,"Selesai RBT-RBTD",IF(CD12&lt;20%,"Proses RPP",IF(CD12=20%,"Selesai RPP",IF(CD12&lt;25%,"Proses KAK",IF(CD12=25%,"Selesai KAK",IF(CD12&lt;30%,"Proses Pengadaan",IF(CD12=30%,"Selesai Pengadaan",IF(CD12&lt;45%,"Proses Desain",IF(CD12=45%,"Selesai Desain",IF(CD12&lt;80%,"Proses Pengembangan",IF(CD12=80%,"Selesai Pengembangan",IF(CD12&lt;87.5%,"Proses SIT",IF(CD12=87.5%,"Selesai SIT",IF(CD12&lt;95%,"Proses UAT",IF(CD12=95%,"Selesai UAT",IF(CD12&lt;100%,"Proses Implementasi","Selesai Implementasi"))))))))))))))))))))))</f>
        <v>Not Started</v>
      </c>
      <c r="BS12" t="str">
        <f>IF(CE12=0%,"Not Started",IF(CE12&lt;5%,"Proses RBT-RBB",IF(CE12=5%,"Selesai RBT-RBB",IF(CE12&lt;10%,"Proses RBT-RBL",IF(CE12=10%,"Selesai RBT-RBL",IF(CE12&lt;15%,"Proses RBT-RBTD",IF(CE12=15%,"Selesai RBT-RBTD",IF(CE12&lt;20%,"Proses RPP",IF(CE12=20%,"Selesai RPP",IF(CE12&lt;25%,"Proses KAK",IF(CE12=25%,"Selesai KAK",IF(CE12&lt;30%,"Proses Pengadaan",IF(CE12=30%,"Selesai Pengadaan",IF(CE12&lt;45%,"Proses Desain",IF(CE12=45%,"Selesai Desain",IF(CE12&lt;80%,"Proses Pengembangan",IF(CE12=80%,"Selesai Pengembangan",IF(CE12&lt;87.5%,"Proses SIT",IF(CE12=87.5%,"Selesai SIT",IF(CE12&lt;95%,"Proses UAT",IF(CE12=95%,"Selesai UAT",IF(CE12&lt;100%,"Proses Implementasi","Selesai Implementasi"))))))))))))))))))))))</f>
        <v>Not Started</v>
      </c>
      <c r="BT12" t="str">
        <f>IF(CF12=0%,"Not Started",IF(CF12&lt;5%,"Proses RBT-RBB",IF(CF12=5%,"Selesai RBT-RBB",IF(CF12&lt;10%,"Proses RBT-RBL",IF(CF12=10%,"Selesai RBT-RBL",IF(CF12&lt;15%,"Proses RBT-RBTD",IF(CF12=15%,"Selesai RBT-RBTD",IF(CF12&lt;20%,"Proses RPP",IF(CF12=20%,"Selesai RPP",IF(CF12&lt;25%,"Proses KAK",IF(CF12=25%,"Selesai KAK",IF(CF12&lt;30%,"Proses Pengadaan",IF(CF12=30%,"Selesai Pengadaan",IF(CF12&lt;45%,"Proses Desain",IF(CF12=45%,"Selesai Desain",IF(CF12&lt;80%,"Proses Pengembangan",IF(CF12=80%,"Selesai Pengembangan",IF(CF12&lt;87.5%,"Proses SIT",IF(CF12=87.5%,"Selesai SIT",IF(CF12&lt;95%,"Proses UAT",IF(CF12=95%,"Selesai UAT",IF(CF12&lt;100%,"Proses Implementasi","Selesai Implementasi"))))))))))))))))))))))</f>
        <v>Not Started</v>
      </c>
      <c r="BU12" t="str">
        <f>IF(CG12=0%,"Not Started",IF(CG12&lt;5%,"Proses RBT-RBB",IF(CG12=5%,"Selesai RBT-RBB",IF(CG12&lt;10%,"Proses RBT-RBL",IF(CG12=10%,"Selesai RBT-RBL",IF(CG12&lt;15%,"Proses RBT-RBTD",IF(CG12=15%,"Selesai RBT-RBTD",IF(CG12&lt;20%,"Proses RPP",IF(CG12=20%,"Selesai RPP",IF(CG12&lt;25%,"Proses KAK",IF(CG12=25%,"Selesai KAK",IF(CG12&lt;30%,"Proses Pengadaan",IF(CG12=30%,"Selesai Pengadaan",IF(CG12&lt;45%,"Proses Desain",IF(CG12=45%,"Selesai Desain",IF(CG12&lt;80%,"Proses Pengembangan",IF(CG12=80%,"Selesai Pengembangan",IF(CG12&lt;87.5%,"Proses SIT",IF(CG12=87.5%,"Selesai SIT",IF(CG12&lt;95%,"Proses UAT",IF(CG12=95%,"Selesai UAT",IF(CG12&lt;100%,"Proses Implementasi","Selesai Implementasi"))))))))))))))))))))))</f>
        <v>Not Started</v>
      </c>
      <c r="BV12" t="str">
        <f>IF(CH12=0%,"Not Started",IF(CH12&lt;5%,"Proses RBT-RBB",IF(CH12=5%,"Selesai RBT-RBB",IF(CH12&lt;10%,"Proses RBT-RBL",IF(CH12=10%,"Selesai RBT-RBL",IF(CH12&lt;15%,"Proses RBT-RBTD",IF(CH12=15%,"Selesai RBT-RBTD",IF(CH12&lt;20%,"Proses RPP",IF(CH12=20%,"Selesai RPP",IF(CH12&lt;25%,"Proses KAK",IF(CH12=25%,"Selesai KAK",IF(CH12&lt;30%,"Proses Pengadaan",IF(CH12=30%,"Selesai Pengadaan",IF(CH12&lt;45%,"Proses Desain",IF(CH12=45%,"Selesai Desain",IF(CH12&lt;80%,"Proses Pengembangan",IF(CH12=80%,"Selesai Pengembangan",IF(CH12&lt;87.5%,"Proses SIT",IF(CH12=87.5%,"Selesai SIT",IF(CH12&lt;95%,"Proses UAT",IF(CH12=95%,"Selesai UAT",IF(CH12&lt;100%,"Proses Implementasi","Selesai Implementasi"))))))))))))))))))))))</f>
        <v>Not Started</v>
      </c>
      <c r="BW12" t="str">
        <f>IF(CI12=0%,"Not Started",IF(CI12&lt;5%,"Proses RBT-RBB",IF(CI12=5%,"Selesai RBT-RBB",IF(CI12&lt;10%,"Proses RBT-RBL",IF(CI12=10%,"Selesai RBT-RBL",IF(CI12&lt;15%,"Proses RBT-RBTD",IF(CI12=15%,"Selesai RBT-RBTD",IF(CI12&lt;20%,"Proses RPP",IF(CI12=20%,"Selesai RPP",IF(CI12&lt;25%,"Proses KAK",IF(CI12=25%,"Selesai KAK",IF(CI12&lt;30%,"Proses Pengadaan",IF(CI12=30%,"Selesai Pengadaan",IF(CI12&lt;45%,"Proses Desain",IF(CI12=45%,"Selesai Desain",IF(CI12&lt;80%,"Proses Pengembangan",IF(CI12=80%,"Selesai Pengembangan",IF(CI12&lt;87.5%,"Proses SIT",IF(CI12=87.5%,"Selesai SIT",IF(CI12&lt;95%,"Proses UAT",IF(CI12=95%,"Selesai UAT",IF(CI12&lt;100%,"Proses Implementasi","Selesai Implementasi"))))))))))))))))))))))</f>
        <v>Not Started</v>
      </c>
      <c r="BX12" t="str">
        <f>IF(CJ12=0%,"Not Started",IF(CJ12&lt;5%,"Proses RBT-RBB",IF(CJ12=5%,"Selesai RBT-RBB",IF(CJ12&lt;10%,"Proses RBT-RBL",IF(CJ12=10%,"Selesai RBT-RBL",IF(CJ12&lt;15%,"Proses RBT-RBTD",IF(CJ12=15%,"Selesai RBT-RBTD",IF(CJ12&lt;20%,"Proses RPP",IF(CJ12=20%,"Selesai RPP",IF(CJ12&lt;25%,"Proses KAK",IF(CJ12=25%,"Selesai KAK",IF(CJ12&lt;30%,"Proses Pengadaan",IF(CJ12=30%,"Selesai Pengadaan",IF(CJ12&lt;45%,"Proses Desain",IF(CJ12=45%,"Selesai Desain",IF(CJ12&lt;80%,"Proses Pengembangan",IF(CJ12=80%,"Selesai Pengembangan",IF(CJ12&lt;87.5%,"Proses SIT",IF(CJ12=87.5%,"Selesai SIT",IF(CJ12&lt;95%,"Proses UAT",IF(CJ12=95%,"Selesai UAT",IF(CJ12&lt;100%,"Proses Implementasi","Selesai Implementasi"))))))))))))))))))))))</f>
        <v>Not Started</v>
      </c>
      <c r="BY12" t="str">
        <f>IF(CK12=0%,"Not Started",IF(CK12&lt;5%,"Proses RBT-RBB",IF(CK12=5%,"Selesai RBT-RBB",IF(CK12&lt;10%,"Proses RBT-RBL",IF(CK12=10%,"Selesai RBT-RBL",IF(CK12&lt;15%,"Proses RBT-RBTD",IF(CK12=15%,"Selesai RBT-RBTD",IF(CK12&lt;20%,"Proses RPP",IF(CK12=20%,"Selesai RPP",IF(CK12&lt;25%,"Proses KAK",IF(CK12=25%,"Selesai KAK",IF(CK12&lt;30%,"Proses Pengadaan",IF(CK12=30%,"Selesai Pengadaan",IF(CK12&lt;45%,"Proses Desain",IF(CK12=45%,"Selesai Desain",IF(CK12&lt;80%,"Proses Pengembangan",IF(CK12=80%,"Selesai Pengembangan",IF(CK12&lt;87.5%,"Proses SIT",IF(CK12=87.5%,"Selesai SIT",IF(CK12&lt;95%,"Proses UAT",IF(CK12=95%,"Selesai UAT",IF(CK12&lt;100%,"Proses Implementasi","Selesai Implementasi"))))))))))))))))))))))</f>
        <v>Not Started</v>
      </c>
      <c r="BZ12" t="str">
        <f>IF(CL12=0%,"Not Started",IF(CL12&lt;5%,"Proses RBT-RBB",IF(CL12=5%,"Selesai RBT-RBB",IF(CL12&lt;10%,"Proses RBT-RBL",IF(CL12=10%,"Selesai RBT-RBL",IF(CL12&lt;15%,"Proses RBT-RBTD",IF(CL12=15%,"Selesai RBT-RBTD",IF(CL12&lt;20%,"Proses RPP",IF(CL12=20%,"Selesai RPP",IF(CL12&lt;25%,"Proses KAK",IF(CL12=25%,"Selesai KAK",IF(CL12&lt;30%,"Proses Pengadaan",IF(CL12=30%,"Selesai Pengadaan",IF(CL12&lt;45%,"Proses Desain",IF(CL12=45%,"Selesai Desain",IF(CL12&lt;80%,"Proses Pengembangan",IF(CL12=80%,"Selesai Pengembangan",IF(CL12&lt;87.5%,"Proses SIT",IF(CL12=87.5%,"Selesai SIT",IF(CL12&lt;95%,"Proses UAT",IF(CL12=95%,"Selesai UAT",IF(CL12&lt;100%,"Proses Implementasi","Selesai Implementasi"))))))))))))))))))))))</f>
        <v>Not Started</v>
      </c>
      <c r="CA12" t="str">
        <f>IF(CM12=0%,"Not Started",IF(CM12&lt;5%,"Proses RBT-RBB",IF(CM12=5%,"Selesai RBT-RBB",IF(CM12&lt;10%,"Proses RBT-RBL",IF(CM12=10%,"Selesai RBT-RBL",IF(CM12&lt;15%,"Proses RBT-RBTD",IF(CM12=15%,"Selesai RBT-RBTD",IF(CM12&lt;20%,"Proses RPP",IF(CM12=20%,"Selesai RPP",IF(CM12&lt;25%,"Proses KAK",IF(CM12=25%,"Selesai KAK",IF(CM12&lt;30%,"Proses Pengadaan",IF(CM12=30%,"Selesai Pengadaan",IF(CM12&lt;45%,"Proses Desain",IF(CM12=45%,"Selesai Desain",IF(CM12&lt;80%,"Proses Pengembangan",IF(CM12=80%,"Selesai Pengembangan",IF(CM12&lt;87.5%,"Proses SIT",IF(CM12=87.5%,"Selesai SIT",IF(CM12&lt;95%,"Proses UAT",IF(CM12=95%,"Selesai UAT",IF(CM12&lt;100%,"Proses Implementasi","Selesai Implementasi"))))))))))))))))))))))</f>
        <v>Not Started</v>
      </c>
      <c r="CB12" t="str">
        <f>IF(CN12=0%,"Not Started",IF(CN12&lt;5%,"Proses RBT-RBB",IF(CN12=5%,"Selesai RBT-RBB",IF(CN12&lt;10%,"Proses RBT-RBL",IF(CN12=10%,"Selesai RBT-RBL",IF(CN12&lt;15%,"Proses RBT-RBTD",IF(CN12=15%,"Selesai RBT-RBTD",IF(CN12&lt;20%,"Proses RPP",IF(CN12=20%,"Selesai RPP",IF(CN12&lt;25%,"Proses KAK",IF(CN12=25%,"Selesai KAK",IF(CN12&lt;30%,"Proses Pengadaan",IF(CN12=30%,"Selesai Pengadaan",IF(CN12&lt;45%,"Proses Desain",IF(CN12=45%,"Selesai Desain",IF(CN12&lt;80%,"Proses Pengembangan",IF(CN12=80%,"Selesai Pengembangan",IF(CN12&lt;87.5%,"Proses SIT",IF(CN12=87.5%,"Selesai SIT",IF(CN12&lt;95%,"Proses UAT",IF(CN12=95%,"Selesai UAT",IF(CN12&lt;100%,"Proses Implementasi","Selesai Implementasi"))))))))))))))))))))))</f>
        <v>Not Started</v>
      </c>
      <c r="CC12">
        <f>(($DY12/100%)*15%)+(($DZ12/100%)*5%)+(($EA12/100%)*5%)+(($EB12/100%)*5%)+(($EC12/100%)*15%)+(($ED12/100%)*35%)+(($EE12/100%)*7.5%)+(($EF12/100%)*7.5%)+(($EG12/100%)*5%)</f>
        <v>0.9999999999999999</v>
      </c>
      <c r="CO12">
        <f>IF(BE12=0%, 100%, (CC12/BE12))</f>
        <v>0.9999999999999999</v>
      </c>
      <c r="CP12">
        <f>IF(BF12=0%, 100%, (CD12/BF12))</f>
        <v>0</v>
      </c>
      <c r="CQ12">
        <f>IF(BG12=0%, 100%, (CE12/BG12))</f>
        <v>0</v>
      </c>
      <c r="CR12">
        <f>IF(BH12=0%, 100%, (CF12/BH12))</f>
        <v>0</v>
      </c>
      <c r="CS12">
        <f>IF(BI12=0%, 100%, (CG12/BI12))</f>
        <v>0</v>
      </c>
      <c r="CT12">
        <f>IF(BJ12=0%, 100%, (CH12/BJ12))</f>
        <v>0</v>
      </c>
      <c r="CU12">
        <f>IF(BK12=0%, 100%, (CI12/BK12))</f>
        <v>0</v>
      </c>
      <c r="CV12">
        <f>IF(BL12=0%, 100%, (CJ12/BL12))</f>
        <v>0</v>
      </c>
      <c r="CW12">
        <f>IF(BM12=0%, 100%, (CK12/BM12))</f>
        <v>0</v>
      </c>
      <c r="CX12">
        <f>IF(BN12=0%, 100%, (CL12/BN12))</f>
        <v>0</v>
      </c>
      <c r="CY12">
        <f>IF(BO12=0%, 100%, (CM12/BO12))</f>
        <v>0</v>
      </c>
      <c r="DA12" t="str">
        <f>IF(BE12=0%,"NS",IF(CC12=100%,"DONE",IF(CO12&gt;100%,"AS",IF(CO12&lt;75%,"BS",IF(CO12&lt;89.9%,"AR","OS")))))</f>
        <v>DONE</v>
      </c>
      <c r="DB12" t="str">
        <f>IF(BF12=0%,"NS",IF(CD12=100%,"DONE",IF(CP12&gt;100%,"AS",IF(CP12&lt;75%,"BS",IF(CP12&lt;89.9%,"AR","OS")))))</f>
        <v>BS</v>
      </c>
      <c r="DC12" t="str">
        <f>IF(BG12=0%,"NS",IF(CE12=100%,"DONE",IF(CQ12&gt;100%,"AS",IF(CQ12&lt;75%,"BS",IF(CQ12&lt;89.9%,"AR","OS")))))</f>
        <v>BS</v>
      </c>
      <c r="DD12" t="str">
        <f>IF(BH12=0%,"NS",IF(CF12=100%,"DONE",IF(CR12&gt;100%,"AS",IF(CR12&lt;75%,"BS",IF(CR12&lt;89.9%,"AR","OS")))))</f>
        <v>BS</v>
      </c>
      <c r="DE12" t="str">
        <f>IF(BI12=0%,"NS",IF(CG12=100%,"DONE",IF(CS12&gt;100%,"AS",IF(CS12&lt;75%,"BS",IF(CS12&lt;89.9%,"AR","OS")))))</f>
        <v>BS</v>
      </c>
      <c r="DF12" t="str">
        <f>IF(BJ12=0%,"NS",IF(CH12=100%,"DONE",IF(CT12&gt;100%,"AS",IF(CT12&lt;75%,"BS",IF(CT12&lt;89.9%,"AR","OS")))))</f>
        <v>BS</v>
      </c>
      <c r="DG12" t="str">
        <f>IF(BK12=0%,"NS",IF(CI12=100%,"DONE",IF(CU12&gt;100%,"AS",IF(CU12&lt;75%,"BS",IF(CU12&lt;89.9%,"AR","OS")))))</f>
        <v>BS</v>
      </c>
      <c r="DH12" t="str">
        <f>IF(BL12=0%,"NS",IF(CJ12=100%,"DONE",IF(CV12&gt;100%,"AS",IF(CV12&lt;75%,"BS",IF(CV12&lt;89.9%,"AR","OS")))))</f>
        <v>BS</v>
      </c>
      <c r="DI12" t="str">
        <f>IF(BM12=0%,"NS",IF(CK12=100%,"DONE",IF(CW12&gt;100%,"AS",IF(CW12&lt;75%,"BS",IF(CW12&lt;89.9%,"AR","OS")))))</f>
        <v>BS</v>
      </c>
      <c r="DJ12" t="str">
        <f>IF(BN12=0%,"NS",IF(CL12=100%,"DONE",IF(CX12&gt;100%,"AS",IF(CX12&lt;75%,"BS",IF(CX12&lt;89.9%,"AR","OS")))))</f>
        <v>BS</v>
      </c>
      <c r="DK12" t="str">
        <f>IF(BO12=0%,"NS",IF(CM12=100%,"DONE",IF(CY12&gt;100%,"AS",IF(CY12&lt;75%,"BS",IF(CY12&lt;89.9%,"AR","OS")))))</f>
        <v>BS</v>
      </c>
      <c r="DL12" t="str">
        <f>IF(BP12=0%,"NS",IF(CN12=100%,"DONE",IF(CZ12&gt;100%,"AS",IF(CZ12&lt;75%,"BS",IF(CZ12&lt;89.9%,"AR","OS")))))</f>
        <v>BS</v>
      </c>
      <c r="DM12">
        <f>CC12/$BP12</f>
        <v>0.9999999999999999</v>
      </c>
      <c r="DN12">
        <f>CD12/$BP12</f>
        <v>0</v>
      </c>
      <c r="DO12">
        <f>CE12/$BP12</f>
        <v>0</v>
      </c>
      <c r="DP12">
        <f>CF12/$BP12</f>
        <v>0</v>
      </c>
      <c r="DQ12">
        <f>CG12/$BP12</f>
        <v>0</v>
      </c>
      <c r="DR12">
        <f>CH12/$BP12</f>
        <v>0</v>
      </c>
      <c r="DS12">
        <f>CI12/$BP12</f>
        <v>0</v>
      </c>
      <c r="DT12">
        <f>CJ12/$BP12</f>
        <v>0</v>
      </c>
      <c r="DU12">
        <f>CK12/$BP12</f>
        <v>0</v>
      </c>
      <c r="DV12">
        <f>CL12/$BP12</f>
        <v>0</v>
      </c>
      <c r="DW12">
        <f>CM12/$BP12</f>
        <v>0</v>
      </c>
      <c r="DX12">
        <f>CN12/$BP12</f>
        <v>0</v>
      </c>
      <c r="DY12">
        <v>1</v>
      </c>
      <c r="DZ12">
        <v>1</v>
      </c>
      <c r="EA12">
        <v>1</v>
      </c>
      <c r="EB12">
        <v>1</v>
      </c>
      <c r="EC12">
        <v>1</v>
      </c>
      <c r="ED12">
        <v>1</v>
      </c>
      <c r="EE12">
        <v>1</v>
      </c>
      <c r="EF12">
        <v>1</v>
      </c>
      <c r="EG12">
        <v>1</v>
      </c>
      <c r="EH12" t="str" xml:space="preserve">
        <v xml:space="preserve">1. On progres pengujian SIT, tersisa 3 skenario lagi, target pengujian akan di selesaikan minggu ini berikut dengan doc laporan SIT _x000d_
2. Jumat, 25 July Kick Off UAT dan Minggu ini akan di mulai pengujian UAT _x000d_
3. UAT sudah selesai, proses dokumentasi dan digisign T.4.3 dan T.4.4_x000d_
4. Rencana Implementasi di tanggal 8 Agustus_x000d_
5. Telah di lakukan implementasi 8 Agustus dan Sedang dalam tahap monitoring Paskah Go Live _x000d_
6. FINISH</v>
      </c>
      <c r="EI12">
        <v>45877</v>
      </c>
      <c r="EJ12">
        <f>AR12</f>
        <v>45930</v>
      </c>
      <c r="FM12" t="str">
        <v>1. Farah Fadhillah W</v>
      </c>
      <c r="FN12" t="str">
        <v>Helen Desyani</v>
      </c>
      <c r="FO12" t="str">
        <v>Iramia Triastika</v>
      </c>
      <c r="FP12" t="str" xml:space="preserve">
        <v xml:space="preserve">1. Ahmad Maimunif_x000d_
2. Yohana Wida_x000d_
3. Dody Sulaiman_x000d_
4. Ahmad Muhajir_x000d_
5. Anton Sucipto</v>
      </c>
      <c r="FQ12" t="str">
        <v>Agung</v>
      </c>
      <c r="FR12" t="str">
        <v>Inhouse</v>
      </c>
      <c r="FS12" t="str">
        <v>N/A</v>
      </c>
      <c r="FT12" t="str">
        <v>Novita</v>
      </c>
      <c r="FU12">
        <v>7</v>
      </c>
      <c r="GS12" t="str">
        <v>6947965f-fa88-4606-b964-49c2ce206c76</v>
      </c>
    </row>
    <row r="13" xml:space="preserve">
      <c r="A13" t="str">
        <v>RIVIBI-PPA-P6-2-DLDS</v>
      </c>
      <c r="B13" t="str">
        <v>PT2, BPPU</v>
      </c>
      <c r="C13" t="str">
        <v>IDT</v>
      </c>
      <c r="D13" t="str">
        <v>Continuity Technology</v>
      </c>
      <c r="E13" t="str">
        <v>P-4</v>
      </c>
      <c r="F13">
        <f>F12+1</f>
        <v>8</v>
      </c>
      <c r="G13" t="str">
        <v>Pengembangan Pricing untuk OM Pro Market  dan PUVA</v>
      </c>
      <c r="H13" t="str">
        <v>Infrastruktur Data PUVA</v>
      </c>
      <c r="I13" t="str">
        <v>EDP Capturing Pricing - Implementasi INDONIA (OIS based) - Decommissioned JIBOR</v>
      </c>
      <c r="J13">
        <v>2025</v>
      </c>
      <c r="K13">
        <v>2025</v>
      </c>
      <c r="L13" t="str">
        <v>S</v>
      </c>
      <c r="M13" t="str">
        <v>K3</v>
      </c>
      <c r="N13" t="str">
        <v>Pemimpin Satker</v>
      </c>
      <c r="O13" t="str">
        <v>DPPK</v>
      </c>
      <c r="P13" t="str">
        <v>PPLBI</v>
      </c>
      <c r="Q13" t="str">
        <v xml:space="preserve">Market, Moneter, MI </v>
      </c>
      <c r="R13" t="str">
        <v>FOMOBO, ANTASENA, BIWEB</v>
      </c>
      <c r="S13" t="str">
        <f>BQ13</f>
        <v>Selesai Implementasi</v>
      </c>
      <c r="T13" t="str">
        <f>IF(V13=0%,"Not Started",IF(V13&lt;100%,"On Progress",IF(V13=100%,"DONE")))</f>
        <v>DONE</v>
      </c>
      <c r="U13" t="str">
        <f>FN13</f>
        <v>Helen Desyani</v>
      </c>
      <c r="V13">
        <f>CC13</f>
        <v>0.9999999999999999</v>
      </c>
      <c r="W13" t="str">
        <v>TW II 2025</v>
      </c>
      <c r="X13">
        <f>AR13</f>
        <v>46022</v>
      </c>
      <c r="Y13">
        <v>0</v>
      </c>
      <c r="AA13">
        <v>45809</v>
      </c>
      <c r="AB13">
        <v>45838</v>
      </c>
      <c r="AC13">
        <v>45853</v>
      </c>
      <c r="AD13">
        <v>45869</v>
      </c>
      <c r="AG13">
        <v>45870</v>
      </c>
      <c r="AH13">
        <v>45899</v>
      </c>
      <c r="AI13">
        <v>45901</v>
      </c>
      <c r="AJ13">
        <v>45930</v>
      </c>
      <c r="AK13">
        <v>45931</v>
      </c>
      <c r="AL13">
        <v>45961</v>
      </c>
      <c r="AM13">
        <v>45962</v>
      </c>
      <c r="AN13">
        <v>45976</v>
      </c>
      <c r="AO13">
        <v>45967</v>
      </c>
      <c r="AP13">
        <v>45991</v>
      </c>
      <c r="AQ13">
        <v>45992</v>
      </c>
      <c r="AR13">
        <v>46022</v>
      </c>
      <c r="AS13" t="str">
        <f>IF(BE13=0%,"Not Started",IF(BE13&lt;5%,"Proses RBT-RBB",IF(BE13=5%,"Selesai RBT-RBB",IF(BE13&lt;10%,"Proses RBT-RBL",IF(BE13=10%,"Selesai RBT-RBL",IF(BE13&lt;15%,"Proses RBT-RBTD",IF(BE13=15%,"Selesai RBT-RBTD",IF(BE13&lt;20%,"Proses RPP",IF(BE13=20%,"Selesai RPP",IF(BE13&lt;25%,"Proses KAK",IF(BE13=25%,"Selesai KAK",IF(BE13&lt;30%,"Proses Pengadaan",IF(BE13=30%,"Selesai Pengadaan",IF(BE13&lt;45%,"Proses Desain",IF(BE13=45%,"Selesai Desain",IF(BE13&lt;80%,"Proses Pengembangan",IF(BE13=80%,"Selesai Pengembangan",IF(BE13&lt;87.5%,"Proses SIT",IF(BE13=87.5%,"Selesai SIT",IF(BE13&lt;95%,"Proses UAT",IF(BE13=95%,"Selesai UAT",IF(BE13&lt;100%,"Proses Implementasi","Selesai Implementasi"))))))))))))))))))))))</f>
        <v>Selesai Implementasi</v>
      </c>
      <c r="AT13" t="str">
        <f>IF(BF13=0%,"Not Started",IF(BF13&lt;5%,"Proses RBT-RBB",IF(BF13=5%,"Selesai RBT-RBB",IF(BF13&lt;10%,"Proses RBT-RBL",IF(BF13=10%,"Selesai RBT-RBL",IF(BF13&lt;15%,"Proses RBT-RBTD",IF(BF13=15%,"Selesai RBT-RBTD",IF(BF13&lt;20%,"Proses RPP",IF(BF13=20%,"Selesai RPP",IF(BF13&lt;25%,"Proses KAK",IF(BF13=25%,"Selesai KAK",IF(BF13&lt;30%,"Proses Pengadaan",IF(BF13=30%,"Selesai Pengadaan",IF(BF13&lt;45%,"Proses Desain",IF(BF13=45%,"Selesai Desain",IF(BF13&lt;80%,"Proses Pengembangan",IF(BF13=80%,"Selesai Pengembangan",IF(BF13&lt;87.5%,"Proses SIT",IF(BF13=87.5%,"Selesai SIT",IF(BF13&lt;95%,"Proses UAT",IF(BF13=95%,"Selesai UAT",IF(BF13&lt;100%,"Proses Implementasi","Selesai Implementasi"))))))))))))))))))))))</f>
        <v>Selesai Implementasi</v>
      </c>
      <c r="AU13" t="str">
        <f>IF(BG13=0%,"Not Started",IF(BG13&lt;5%,"Proses RBT-RBB",IF(BG13=5%,"Selesai RBT-RBB",IF(BG13&lt;10%,"Proses RBT-RBL",IF(BG13=10%,"Selesai RBT-RBL",IF(BG13&lt;15%,"Proses RBT-RBTD",IF(BG13=15%,"Selesai RBT-RBTD",IF(BG13&lt;20%,"Proses RPP",IF(BG13=20%,"Selesai RPP",IF(BG13&lt;25%,"Proses KAK",IF(BG13=25%,"Selesai KAK",IF(BG13&lt;30%,"Proses Pengadaan",IF(BG13=30%,"Selesai Pengadaan",IF(BG13&lt;45%,"Proses Desain",IF(BG13=45%,"Selesai Desain",IF(BG13&lt;80%,"Proses Pengembangan",IF(BG13=80%,"Selesai Pengembangan",IF(BG13&lt;87.5%,"Proses SIT",IF(BG13=87.5%,"Selesai SIT",IF(BG13&lt;95%,"Proses UAT",IF(BG13=95%,"Selesai UAT",IF(BG13&lt;100%,"Proses Implementasi","Selesai Implementasi"))))))))))))))))))))))</f>
        <v>Selesai Implementasi</v>
      </c>
      <c r="AV13" t="str">
        <f>IF(BH13=0%,"Not Started",IF(BH13&lt;5%,"Proses RBT-RBB",IF(BH13=5%,"Selesai RBT-RBB",IF(BH13&lt;10%,"Proses RBT-RBL",IF(BH13=10%,"Selesai RBT-RBL",IF(BH13&lt;15%,"Proses RBT-RBTD",IF(BH13=15%,"Selesai RBT-RBTD",IF(BH13&lt;20%,"Proses RPP",IF(BH13=20%,"Selesai RPP",IF(BH13&lt;25%,"Proses KAK",IF(BH13=25%,"Selesai KAK",IF(BH13&lt;30%,"Proses Pengadaan",IF(BH13=30%,"Selesai Pengadaan",IF(BH13&lt;45%,"Proses Desain",IF(BH13=45%,"Selesai Desain",IF(BH13&lt;80%,"Proses Pengembangan",IF(BH13=80%,"Selesai Pengembangan",IF(BH13&lt;87.5%,"Proses SIT",IF(BH13=87.5%,"Selesai SIT",IF(BH13&lt;95%,"Proses UAT",IF(BH13=95%,"Selesai UAT",IF(BH13&lt;100%,"Proses Implementasi","Selesai Implementasi"))))))))))))))))))))))</f>
        <v>Selesai Implementasi</v>
      </c>
      <c r="AW13" t="str">
        <f>IF(BI13=0%,"Not Started",IF(BI13&lt;5%,"Proses RBT-RBB",IF(BI13=5%,"Selesai RBT-RBB",IF(BI13&lt;10%,"Proses RBT-RBL",IF(BI13=10%,"Selesai RBT-RBL",IF(BI13&lt;15%,"Proses RBT-RBTD",IF(BI13=15%,"Selesai RBT-RBTD",IF(BI13&lt;20%,"Proses RPP",IF(BI13=20%,"Selesai RPP",IF(BI13&lt;25%,"Proses KAK",IF(BI13=25%,"Selesai KAK",IF(BI13&lt;30%,"Proses Pengadaan",IF(BI13=30%,"Selesai Pengadaan",IF(BI13&lt;45%,"Proses Desain",IF(BI13=45%,"Selesai Desain",IF(BI13&lt;80%,"Proses Pengembangan",IF(BI13=80%,"Selesai Pengembangan",IF(BI13&lt;87.5%,"Proses SIT",IF(BI13=87.5%,"Selesai SIT",IF(BI13&lt;95%,"Proses UAT",IF(BI13=95%,"Selesai UAT",IF(BI13&lt;100%,"Proses Implementasi","Selesai Implementasi"))))))))))))))))))))))</f>
        <v>Selesai Implementasi</v>
      </c>
      <c r="AX13" t="str">
        <f>IF(BJ13=0%,"Not Started",IF(BJ13&lt;5%,"Proses RBT-RBB",IF(BJ13=5%,"Selesai RBT-RBB",IF(BJ13&lt;10%,"Proses RBT-RBL",IF(BJ13=10%,"Selesai RBT-RBL",IF(BJ13&lt;15%,"Proses RBT-RBTD",IF(BJ13=15%,"Selesai RBT-RBTD",IF(BJ13&lt;20%,"Proses RPP",IF(BJ13=20%,"Selesai RPP",IF(BJ13&lt;25%,"Proses KAK",IF(BJ13=25%,"Selesai KAK",IF(BJ13&lt;30%,"Proses Pengadaan",IF(BJ13=30%,"Selesai Pengadaan",IF(BJ13&lt;45%,"Proses Desain",IF(BJ13=45%,"Selesai Desain",IF(BJ13&lt;80%,"Proses Pengembangan",IF(BJ13=80%,"Selesai Pengembangan",IF(BJ13&lt;87.5%,"Proses SIT",IF(BJ13=87.5%,"Selesai SIT",IF(BJ13&lt;95%,"Proses UAT",IF(BJ13=95%,"Selesai UAT",IF(BJ13&lt;100%,"Proses Implementasi","Selesai Implementasi"))))))))))))))))))))))</f>
        <v>Selesai Implementasi</v>
      </c>
      <c r="AY13" t="str">
        <f>IF(BK13=0%,"Not Started",IF(BK13&lt;5%,"Proses RBT-RBB",IF(BK13=5%,"Selesai RBT-RBB",IF(BK13&lt;10%,"Proses RBT-RBL",IF(BK13=10%,"Selesai RBT-RBL",IF(BK13&lt;15%,"Proses RBT-RBTD",IF(BK13=15%,"Selesai RBT-RBTD",IF(BK13&lt;20%,"Proses RPP",IF(BK13=20%,"Selesai RPP",IF(BK13&lt;25%,"Proses KAK",IF(BK13=25%,"Selesai KAK",IF(BK13&lt;30%,"Proses Pengadaan",IF(BK13=30%,"Selesai Pengadaan",IF(BK13&lt;45%,"Proses Desain",IF(BK13=45%,"Selesai Desain",IF(BK13&lt;80%,"Proses Pengembangan",IF(BK13=80%,"Selesai Pengembangan",IF(BK13&lt;87.5%,"Proses SIT",IF(BK13=87.5%,"Selesai SIT",IF(BK13&lt;95%,"Proses UAT",IF(BK13=95%,"Selesai UAT",IF(BK13&lt;100%,"Proses Implementasi","Selesai Implementasi"))))))))))))))))))))))</f>
        <v>Selesai Implementasi</v>
      </c>
      <c r="AZ13" t="str">
        <f>IF(BL13=0%,"Not Started",IF(BL13&lt;5%,"Proses RBT-RBB",IF(BL13=5%,"Selesai RBT-RBB",IF(BL13&lt;10%,"Proses RBT-RBL",IF(BL13=10%,"Selesai RBT-RBL",IF(BL13&lt;15%,"Proses RBT-RBTD",IF(BL13=15%,"Selesai RBT-RBTD",IF(BL13&lt;20%,"Proses RPP",IF(BL13=20%,"Selesai RPP",IF(BL13&lt;25%,"Proses KAK",IF(BL13=25%,"Selesai KAK",IF(BL13&lt;30%,"Proses Pengadaan",IF(BL13=30%,"Selesai Pengadaan",IF(BL13&lt;45%,"Proses Desain",IF(BL13=45%,"Selesai Desain",IF(BL13&lt;80%,"Proses Pengembangan",IF(BL13=80%,"Selesai Pengembangan",IF(BL13&lt;87.5%,"Proses SIT",IF(BL13=87.5%,"Selesai SIT",IF(BL13&lt;95%,"Proses UAT",IF(BL13=95%,"Selesai UAT",IF(BL13&lt;100%,"Proses Implementasi","Selesai Implementasi"))))))))))))))))))))))</f>
        <v>Selesai Implementasi</v>
      </c>
      <c r="BA13" t="str">
        <f>IF(BM13=0%,"Not Started",IF(BM13&lt;5%,"Proses RBT-RBB",IF(BM13=5%,"Selesai RBT-RBB",IF(BM13&lt;10%,"Proses RBT-RBL",IF(BM13=10%,"Selesai RBT-RBL",IF(BM13&lt;15%,"Proses RBT-RBTD",IF(BM13=15%,"Selesai RBT-RBTD",IF(BM13&lt;20%,"Proses RPP",IF(BM13=20%,"Selesai RPP",IF(BM13&lt;25%,"Proses KAK",IF(BM13=25%,"Selesai KAK",IF(BM13&lt;30%,"Proses Pengadaan",IF(BM13=30%,"Selesai Pengadaan",IF(BM13&lt;45%,"Proses Desain",IF(BM13=45%,"Selesai Desain",IF(BM13&lt;80%,"Proses Pengembangan",IF(BM13=80%,"Selesai Pengembangan",IF(BM13&lt;87.5%,"Proses SIT",IF(BM13=87.5%,"Selesai SIT",IF(BM13&lt;95%,"Proses UAT",IF(BM13=95%,"Selesai UAT",IF(BM13&lt;100%,"Proses Implementasi","Selesai Implementasi"))))))))))))))))))))))</f>
        <v>Selesai Implementasi</v>
      </c>
      <c r="BB13" t="str">
        <f>IF(BN13=0%,"Not Started",IF(BN13&lt;5%,"Proses RBT-RBB",IF(BN13=5%,"Selesai RBT-RBB",IF(BN13&lt;10%,"Proses RBT-RBL",IF(BN13=10%,"Selesai RBT-RBL",IF(BN13&lt;15%,"Proses RBT-RBTD",IF(BN13=15%,"Selesai RBT-RBTD",IF(BN13&lt;20%,"Proses RPP",IF(BN13=20%,"Selesai RPP",IF(BN13&lt;25%,"Proses KAK",IF(BN13=25%,"Selesai KAK",IF(BN13&lt;30%,"Proses Pengadaan",IF(BN13=30%,"Selesai Pengadaan",IF(BN13&lt;45%,"Proses Desain",IF(BN13=45%,"Selesai Desain",IF(BN13&lt;80%,"Proses Pengembangan",IF(BN13=80%,"Selesai Pengembangan",IF(BN13&lt;87.5%,"Proses SIT",IF(BN13=87.5%,"Selesai SIT",IF(BN13&lt;95%,"Proses UAT",IF(BN13=95%,"Selesai UAT",IF(BN13&lt;100%,"Proses Implementasi","Selesai Implementasi"))))))))))))))))))))))</f>
        <v>Selesai Implementasi</v>
      </c>
      <c r="BC13" t="str">
        <f>IF(BO13=0%,"Not Started",IF(BO13&lt;5%,"Proses RBT-RBB",IF(BO13=5%,"Selesai RBT-RBB",IF(BO13&lt;10%,"Proses RBT-RBL",IF(BO13=10%,"Selesai RBT-RBL",IF(BO13&lt;15%,"Proses RBT-RBTD",IF(BO13=15%,"Selesai RBT-RBTD",IF(BO13&lt;20%,"Proses RPP",IF(BO13=20%,"Selesai RPP",IF(BO13&lt;25%,"Proses KAK",IF(BO13=25%,"Selesai KAK",IF(BO13&lt;30%,"Proses Pengadaan",IF(BO13=30%,"Selesai Pengadaan",IF(BO13&lt;45%,"Proses Desain",IF(BO13=45%,"Selesai Desain",IF(BO13&lt;80%,"Proses Pengembangan",IF(BO13=80%,"Selesai Pengembangan",IF(BO13&lt;87.5%,"Proses SIT",IF(BO13=87.5%,"Selesai SIT",IF(BO13&lt;95%,"Proses UAT",IF(BO13=95%,"Selesai UAT",IF(BO13&lt;100%,"Proses Implementasi","Selesai Implementasi"))))))))))))))))))))))</f>
        <v>Selesai Implementasi</v>
      </c>
      <c r="BD13" t="str">
        <f>IF(BP13=0%,"Not Started",IF(BP13&lt;5%,"Proses RBT-RBB",IF(BP13=5%,"Selesai RBT-RBB",IF(BP13&lt;10%,"Proses RBT-RBL",IF(BP13=10%,"Selesai RBT-RBL",IF(BP13&lt;15%,"Proses RBT-RBTD",IF(BP13=15%,"Selesai RBT-RBTD",IF(BP13&lt;20%,"Proses RPP",IF(BP13=20%,"Selesai RPP",IF(BP13&lt;25%,"Proses KAK",IF(BP13=25%,"Selesai KAK",IF(BP13&lt;30%,"Proses Pengadaan",IF(BP13=30%,"Selesai Pengadaan",IF(BP13&lt;45%,"Proses Desain",IF(BP13=45%,"Selesai Desain",IF(BP13&lt;80%,"Proses Pengembangan",IF(BP13=80%,"Selesai Pengembangan",IF(BP13&lt;87.5%,"Proses SIT",IF(BP13=87.5%,"Selesai SIT",IF(BP13&lt;95%,"Proses UAT",IF(BP13=95%,"Selesai UAT",IF(BP13&lt;100%,"Proses Implementasi","Selesai Implementasi"))))))))))))))))))))))</f>
        <v>Selesai Implementasi</v>
      </c>
      <c r="BE13">
        <v>1</v>
      </c>
      <c r="BF13">
        <v>1</v>
      </c>
      <c r="BG13">
        <v>1</v>
      </c>
      <c r="BH13">
        <v>1</v>
      </c>
      <c r="BI13">
        <v>1</v>
      </c>
      <c r="BJ13">
        <v>1</v>
      </c>
      <c r="BK13">
        <v>1</v>
      </c>
      <c r="BL13">
        <v>1</v>
      </c>
      <c r="BM13">
        <v>1</v>
      </c>
      <c r="BN13">
        <v>1</v>
      </c>
      <c r="BO13">
        <v>1</v>
      </c>
      <c r="BP13">
        <v>1</v>
      </c>
      <c r="BQ13" t="str">
        <f>IF(CC13=0%,"Not Started",IF(CC13&lt;5%,"Proses RBT-RBB",IF(CC13=5%,"Selesai RBT-RBB",IF(CC13&lt;10%,"Proses RBT-RBL",IF(CC13=10%,"Selesai RBT-RBL",IF(CC13&lt;15%,"Proses RBT-RBTD",IF(CC13=15%,"Selesai RBT-RBTD",IF(CC13&lt;20%,"Proses RPP",IF(CC13=20%,"Selesai RPP",IF(CC13&lt;25%,"Proses KAK",IF(CC13=25%,"Selesai KAK",IF(CC13&lt;30%,"Proses Pengadaan",IF(CC13=30%,"Selesai Pengadaan",IF(CC13&lt;45%,"Proses Desain",IF(CC13=45%,"Selesai Desain",IF(CC13&lt;80%,"Proses Pengembangan",IF(CC13=80%,"Selesai Pengembangan",IF(CC13&lt;87.5%,"Proses SIT",IF(CC13=87.5%,"Selesai SIT",IF(CC13&lt;95%,"Proses UAT",IF(CC13=95%,"Selesai UAT",IF(CC13&lt;100%,"Proses Implementasi","Selesai Implementasi"))))))))))))))))))))))</f>
        <v>Selesai Implementasi</v>
      </c>
      <c r="BR13" t="str">
        <f>IF(CD13=0%,"Not Started",IF(CD13&lt;5%,"Proses RBT-RBB",IF(CD13=5%,"Selesai RBT-RBB",IF(CD13&lt;10%,"Proses RBT-RBL",IF(CD13=10%,"Selesai RBT-RBL",IF(CD13&lt;15%,"Proses RBT-RBTD",IF(CD13=15%,"Selesai RBT-RBTD",IF(CD13&lt;20%,"Proses RPP",IF(CD13=20%,"Selesai RPP",IF(CD13&lt;25%,"Proses KAK",IF(CD13=25%,"Selesai KAK",IF(CD13&lt;30%,"Proses Pengadaan",IF(CD13=30%,"Selesai Pengadaan",IF(CD13&lt;45%,"Proses Desain",IF(CD13=45%,"Selesai Desain",IF(CD13&lt;80%,"Proses Pengembangan",IF(CD13=80%,"Selesai Pengembangan",IF(CD13&lt;87.5%,"Proses SIT",IF(CD13=87.5%,"Selesai SIT",IF(CD13&lt;95%,"Proses UAT",IF(CD13=95%,"Selesai UAT",IF(CD13&lt;100%,"Proses Implementasi","Selesai Implementasi"))))))))))))))))))))))</f>
        <v>Not Started</v>
      </c>
      <c r="BS13" t="str">
        <f>IF(CE13=0%,"Not Started",IF(CE13&lt;5%,"Proses RBT-RBB",IF(CE13=5%,"Selesai RBT-RBB",IF(CE13&lt;10%,"Proses RBT-RBL",IF(CE13=10%,"Selesai RBT-RBL",IF(CE13&lt;15%,"Proses RBT-RBTD",IF(CE13=15%,"Selesai RBT-RBTD",IF(CE13&lt;20%,"Proses RPP",IF(CE13=20%,"Selesai RPP",IF(CE13&lt;25%,"Proses KAK",IF(CE13=25%,"Selesai KAK",IF(CE13&lt;30%,"Proses Pengadaan",IF(CE13=30%,"Selesai Pengadaan",IF(CE13&lt;45%,"Proses Desain",IF(CE13=45%,"Selesai Desain",IF(CE13&lt;80%,"Proses Pengembangan",IF(CE13=80%,"Selesai Pengembangan",IF(CE13&lt;87.5%,"Proses SIT",IF(CE13=87.5%,"Selesai SIT",IF(CE13&lt;95%,"Proses UAT",IF(CE13=95%,"Selesai UAT",IF(CE13&lt;100%,"Proses Implementasi","Selesai Implementasi"))))))))))))))))))))))</f>
        <v>Not Started</v>
      </c>
      <c r="BT13" t="str">
        <f>IF(CF13=0%,"Not Started",IF(CF13&lt;5%,"Proses RBT-RBB",IF(CF13=5%,"Selesai RBT-RBB",IF(CF13&lt;10%,"Proses RBT-RBL",IF(CF13=10%,"Selesai RBT-RBL",IF(CF13&lt;15%,"Proses RBT-RBTD",IF(CF13=15%,"Selesai RBT-RBTD",IF(CF13&lt;20%,"Proses RPP",IF(CF13=20%,"Selesai RPP",IF(CF13&lt;25%,"Proses KAK",IF(CF13=25%,"Selesai KAK",IF(CF13&lt;30%,"Proses Pengadaan",IF(CF13=30%,"Selesai Pengadaan",IF(CF13&lt;45%,"Proses Desain",IF(CF13=45%,"Selesai Desain",IF(CF13&lt;80%,"Proses Pengembangan",IF(CF13=80%,"Selesai Pengembangan",IF(CF13&lt;87.5%,"Proses SIT",IF(CF13=87.5%,"Selesai SIT",IF(CF13&lt;95%,"Proses UAT",IF(CF13=95%,"Selesai UAT",IF(CF13&lt;100%,"Proses Implementasi","Selesai Implementasi"))))))))))))))))))))))</f>
        <v>Not Started</v>
      </c>
      <c r="BU13" t="str">
        <f>IF(CG13=0%,"Not Started",IF(CG13&lt;5%,"Proses RBT-RBB",IF(CG13=5%,"Selesai RBT-RBB",IF(CG13&lt;10%,"Proses RBT-RBL",IF(CG13=10%,"Selesai RBT-RBL",IF(CG13&lt;15%,"Proses RBT-RBTD",IF(CG13=15%,"Selesai RBT-RBTD",IF(CG13&lt;20%,"Proses RPP",IF(CG13=20%,"Selesai RPP",IF(CG13&lt;25%,"Proses KAK",IF(CG13=25%,"Selesai KAK",IF(CG13&lt;30%,"Proses Pengadaan",IF(CG13=30%,"Selesai Pengadaan",IF(CG13&lt;45%,"Proses Desain",IF(CG13=45%,"Selesai Desain",IF(CG13&lt;80%,"Proses Pengembangan",IF(CG13=80%,"Selesai Pengembangan",IF(CG13&lt;87.5%,"Proses SIT",IF(CG13=87.5%,"Selesai SIT",IF(CG13&lt;95%,"Proses UAT",IF(CG13=95%,"Selesai UAT",IF(CG13&lt;100%,"Proses Implementasi","Selesai Implementasi"))))))))))))))))))))))</f>
        <v>Not Started</v>
      </c>
      <c r="BV13" t="str">
        <f>IF(CH13=0%,"Not Started",IF(CH13&lt;5%,"Proses RBT-RBB",IF(CH13=5%,"Selesai RBT-RBB",IF(CH13&lt;10%,"Proses RBT-RBL",IF(CH13=10%,"Selesai RBT-RBL",IF(CH13&lt;15%,"Proses RBT-RBTD",IF(CH13=15%,"Selesai RBT-RBTD",IF(CH13&lt;20%,"Proses RPP",IF(CH13=20%,"Selesai RPP",IF(CH13&lt;25%,"Proses KAK",IF(CH13=25%,"Selesai KAK",IF(CH13&lt;30%,"Proses Pengadaan",IF(CH13=30%,"Selesai Pengadaan",IF(CH13&lt;45%,"Proses Desain",IF(CH13=45%,"Selesai Desain",IF(CH13&lt;80%,"Proses Pengembangan",IF(CH13=80%,"Selesai Pengembangan",IF(CH13&lt;87.5%,"Proses SIT",IF(CH13=87.5%,"Selesai SIT",IF(CH13&lt;95%,"Proses UAT",IF(CH13=95%,"Selesai UAT",IF(CH13&lt;100%,"Proses Implementasi","Selesai Implementasi"))))))))))))))))))))))</f>
        <v>Not Started</v>
      </c>
      <c r="BW13" t="str">
        <f>IF(CI13=0%,"Not Started",IF(CI13&lt;5%,"Proses RBT-RBB",IF(CI13=5%,"Selesai RBT-RBB",IF(CI13&lt;10%,"Proses RBT-RBL",IF(CI13=10%,"Selesai RBT-RBL",IF(CI13&lt;15%,"Proses RBT-RBTD",IF(CI13=15%,"Selesai RBT-RBTD",IF(CI13&lt;20%,"Proses RPP",IF(CI13=20%,"Selesai RPP",IF(CI13&lt;25%,"Proses KAK",IF(CI13=25%,"Selesai KAK",IF(CI13&lt;30%,"Proses Pengadaan",IF(CI13=30%,"Selesai Pengadaan",IF(CI13&lt;45%,"Proses Desain",IF(CI13=45%,"Selesai Desain",IF(CI13&lt;80%,"Proses Pengembangan",IF(CI13=80%,"Selesai Pengembangan",IF(CI13&lt;87.5%,"Proses SIT",IF(CI13=87.5%,"Selesai SIT",IF(CI13&lt;95%,"Proses UAT",IF(CI13=95%,"Selesai UAT",IF(CI13&lt;100%,"Proses Implementasi","Selesai Implementasi"))))))))))))))))))))))</f>
        <v>Not Started</v>
      </c>
      <c r="BX13" t="str">
        <f>IF(CJ13=0%,"Not Started",IF(CJ13&lt;5%,"Proses RBT-RBB",IF(CJ13=5%,"Selesai RBT-RBB",IF(CJ13&lt;10%,"Proses RBT-RBL",IF(CJ13=10%,"Selesai RBT-RBL",IF(CJ13&lt;15%,"Proses RBT-RBTD",IF(CJ13=15%,"Selesai RBT-RBTD",IF(CJ13&lt;20%,"Proses RPP",IF(CJ13=20%,"Selesai RPP",IF(CJ13&lt;25%,"Proses KAK",IF(CJ13=25%,"Selesai KAK",IF(CJ13&lt;30%,"Proses Pengadaan",IF(CJ13=30%,"Selesai Pengadaan",IF(CJ13&lt;45%,"Proses Desain",IF(CJ13=45%,"Selesai Desain",IF(CJ13&lt;80%,"Proses Pengembangan",IF(CJ13=80%,"Selesai Pengembangan",IF(CJ13&lt;87.5%,"Proses SIT",IF(CJ13=87.5%,"Selesai SIT",IF(CJ13&lt;95%,"Proses UAT",IF(CJ13=95%,"Selesai UAT",IF(CJ13&lt;100%,"Proses Implementasi","Selesai Implementasi"))))))))))))))))))))))</f>
        <v>Not Started</v>
      </c>
      <c r="BY13" t="str">
        <f>IF(CK13=0%,"Not Started",IF(CK13&lt;5%,"Proses RBT-RBB",IF(CK13=5%,"Selesai RBT-RBB",IF(CK13&lt;10%,"Proses RBT-RBL",IF(CK13=10%,"Selesai RBT-RBL",IF(CK13&lt;15%,"Proses RBT-RBTD",IF(CK13=15%,"Selesai RBT-RBTD",IF(CK13&lt;20%,"Proses RPP",IF(CK13=20%,"Selesai RPP",IF(CK13&lt;25%,"Proses KAK",IF(CK13=25%,"Selesai KAK",IF(CK13&lt;30%,"Proses Pengadaan",IF(CK13=30%,"Selesai Pengadaan",IF(CK13&lt;45%,"Proses Desain",IF(CK13=45%,"Selesai Desain",IF(CK13&lt;80%,"Proses Pengembangan",IF(CK13=80%,"Selesai Pengembangan",IF(CK13&lt;87.5%,"Proses SIT",IF(CK13=87.5%,"Selesai SIT",IF(CK13&lt;95%,"Proses UAT",IF(CK13=95%,"Selesai UAT",IF(CK13&lt;100%,"Proses Implementasi","Selesai Implementasi"))))))))))))))))))))))</f>
        <v>Not Started</v>
      </c>
      <c r="BZ13" t="str">
        <f>IF(CL13=0%,"Not Started",IF(CL13&lt;5%,"Proses RBT-RBB",IF(CL13=5%,"Selesai RBT-RBB",IF(CL13&lt;10%,"Proses RBT-RBL",IF(CL13=10%,"Selesai RBT-RBL",IF(CL13&lt;15%,"Proses RBT-RBTD",IF(CL13=15%,"Selesai RBT-RBTD",IF(CL13&lt;20%,"Proses RPP",IF(CL13=20%,"Selesai RPP",IF(CL13&lt;25%,"Proses KAK",IF(CL13=25%,"Selesai KAK",IF(CL13&lt;30%,"Proses Pengadaan",IF(CL13=30%,"Selesai Pengadaan",IF(CL13&lt;45%,"Proses Desain",IF(CL13=45%,"Selesai Desain",IF(CL13&lt;80%,"Proses Pengembangan",IF(CL13=80%,"Selesai Pengembangan",IF(CL13&lt;87.5%,"Proses SIT",IF(CL13=87.5%,"Selesai SIT",IF(CL13&lt;95%,"Proses UAT",IF(CL13=95%,"Selesai UAT",IF(CL13&lt;100%,"Proses Implementasi","Selesai Implementasi"))))))))))))))))))))))</f>
        <v>Not Started</v>
      </c>
      <c r="CA13" t="str">
        <f>IF(CM13=0%,"Not Started",IF(CM13&lt;5%,"Proses RBT-RBB",IF(CM13=5%,"Selesai RBT-RBB",IF(CM13&lt;10%,"Proses RBT-RBL",IF(CM13=10%,"Selesai RBT-RBL",IF(CM13&lt;15%,"Proses RBT-RBTD",IF(CM13=15%,"Selesai RBT-RBTD",IF(CM13&lt;20%,"Proses RPP",IF(CM13=20%,"Selesai RPP",IF(CM13&lt;25%,"Proses KAK",IF(CM13=25%,"Selesai KAK",IF(CM13&lt;30%,"Proses Pengadaan",IF(CM13=30%,"Selesai Pengadaan",IF(CM13&lt;45%,"Proses Desain",IF(CM13=45%,"Selesai Desain",IF(CM13&lt;80%,"Proses Pengembangan",IF(CM13=80%,"Selesai Pengembangan",IF(CM13&lt;87.5%,"Proses SIT",IF(CM13=87.5%,"Selesai SIT",IF(CM13&lt;95%,"Proses UAT",IF(CM13=95%,"Selesai UAT",IF(CM13&lt;100%,"Proses Implementasi","Selesai Implementasi"))))))))))))))))))))))</f>
        <v>Not Started</v>
      </c>
      <c r="CB13" t="str">
        <f>IF(CN13=0%,"Not Started",IF(CN13&lt;5%,"Proses RBT-RBB",IF(CN13=5%,"Selesai RBT-RBB",IF(CN13&lt;10%,"Proses RBT-RBL",IF(CN13=10%,"Selesai RBT-RBL",IF(CN13&lt;15%,"Proses RBT-RBTD",IF(CN13=15%,"Selesai RBT-RBTD",IF(CN13&lt;20%,"Proses RPP",IF(CN13=20%,"Selesai RPP",IF(CN13&lt;25%,"Proses KAK",IF(CN13=25%,"Selesai KAK",IF(CN13&lt;30%,"Proses Pengadaan",IF(CN13=30%,"Selesai Pengadaan",IF(CN13&lt;45%,"Proses Desain",IF(CN13=45%,"Selesai Desain",IF(CN13&lt;80%,"Proses Pengembangan",IF(CN13=80%,"Selesai Pengembangan",IF(CN13&lt;87.5%,"Proses SIT",IF(CN13=87.5%,"Selesai SIT",IF(CN13&lt;95%,"Proses UAT",IF(CN13=95%,"Selesai UAT",IF(CN13&lt;100%,"Proses Implementasi","Selesai Implementasi"))))))))))))))))))))))</f>
        <v>Not Started</v>
      </c>
      <c r="CC13">
        <f>(($DY13/100%)*15%)+(($DZ13/100%)*5%)+(($EA13/100%)*5%)+(($EB13/100%)*5%)+(($EC13/100%)*15%)+(($ED13/100%)*35%)+(($EE13/100%)*7.5%)+(($EF13/100%)*7.5%)+(($EG13/100%)*5%)</f>
        <v>0.9999999999999999</v>
      </c>
      <c r="CO13">
        <f>IF(BE13=0%, 100%, (CC13/BE13))</f>
        <v>0.9999999999999999</v>
      </c>
      <c r="CP13">
        <f>IF(BF13=0%, 100%, (CD13/BF13))</f>
        <v>0</v>
      </c>
      <c r="CQ13">
        <f>IF(BG13=0%, 100%, (CE13/BG13))</f>
        <v>0</v>
      </c>
      <c r="CR13">
        <f>IF(BH13=0%, 100%, (CF13/BH13))</f>
        <v>0</v>
      </c>
      <c r="CS13">
        <f>IF(BI13=0%, 100%, (CG13/BI13))</f>
        <v>0</v>
      </c>
      <c r="CT13">
        <f>IF(BJ13=0%, 100%, (CH13/BJ13))</f>
        <v>0</v>
      </c>
      <c r="CU13">
        <f>IF(BK13=0%, 100%, (CI13/BK13))</f>
        <v>0</v>
      </c>
      <c r="CV13">
        <f>IF(BL13=0%, 100%, (CJ13/BL13))</f>
        <v>0</v>
      </c>
      <c r="CW13">
        <f>IF(BM13=0%, 100%, (CK13/BM13))</f>
        <v>0</v>
      </c>
      <c r="CX13">
        <f>IF(BN13=0%, 100%, (CL13/BN13))</f>
        <v>0</v>
      </c>
      <c r="CY13">
        <f>IF(BO13=0%, 100%, (CM13/BO13))</f>
        <v>0</v>
      </c>
      <c r="DA13" t="str">
        <f>IF(BE13=0%,"NS",IF(CC13=100%,"DONE",IF(CO13&gt;100%,"AS",IF(CO13&lt;75%,"BS",IF(CO13&lt;89.9%,"AR","OS")))))</f>
        <v>DONE</v>
      </c>
      <c r="DB13" t="str">
        <f>IF(BF13=0%,"NS",IF(CD13=100%,"DONE",IF(CP13&gt;100%,"AS",IF(CP13&lt;75%,"BS",IF(CP13&lt;89.9%,"AR","OS")))))</f>
        <v>BS</v>
      </c>
      <c r="DC13" t="str">
        <f>IF(BG13=0%,"NS",IF(CE13=100%,"DONE",IF(CQ13&gt;100%,"AS",IF(CQ13&lt;75%,"BS",IF(CQ13&lt;89.9%,"AR","OS")))))</f>
        <v>BS</v>
      </c>
      <c r="DD13" t="str">
        <f>IF(BH13=0%,"NS",IF(CF13=100%,"DONE",IF(CR13&gt;100%,"AS",IF(CR13&lt;75%,"BS",IF(CR13&lt;89.9%,"AR","OS")))))</f>
        <v>BS</v>
      </c>
      <c r="DE13" t="str">
        <f>IF(BI13=0%,"NS",IF(CG13=100%,"DONE",IF(CS13&gt;100%,"AS",IF(CS13&lt;75%,"BS",IF(CS13&lt;89.9%,"AR","OS")))))</f>
        <v>BS</v>
      </c>
      <c r="DF13" t="str">
        <f>IF(BJ13=0%,"NS",IF(CH13=100%,"DONE",IF(CT13&gt;100%,"AS",IF(CT13&lt;75%,"BS",IF(CT13&lt;89.9%,"AR","OS")))))</f>
        <v>BS</v>
      </c>
      <c r="DG13" t="str">
        <f>IF(BK13=0%,"NS",IF(CI13=100%,"DONE",IF(CU13&gt;100%,"AS",IF(CU13&lt;75%,"BS",IF(CU13&lt;89.9%,"AR","OS")))))</f>
        <v>BS</v>
      </c>
      <c r="DH13" t="str">
        <f>IF(BL13=0%,"NS",IF(CJ13=100%,"DONE",IF(CV13&gt;100%,"AS",IF(CV13&lt;75%,"BS",IF(CV13&lt;89.9%,"AR","OS")))))</f>
        <v>BS</v>
      </c>
      <c r="DI13" t="str">
        <f>IF(BM13=0%,"NS",IF(CK13=100%,"DONE",IF(CW13&gt;100%,"AS",IF(CW13&lt;75%,"BS",IF(CW13&lt;89.9%,"AR","OS")))))</f>
        <v>BS</v>
      </c>
      <c r="DJ13" t="str">
        <f>IF(BN13=0%,"NS",IF(CL13=100%,"DONE",IF(CX13&gt;100%,"AS",IF(CX13&lt;75%,"BS",IF(CX13&lt;89.9%,"AR","OS")))))</f>
        <v>BS</v>
      </c>
      <c r="DK13" t="str">
        <f>IF(BO13=0%,"NS",IF(CM13=100%,"DONE",IF(CY13&gt;100%,"AS",IF(CY13&lt;75%,"BS",IF(CY13&lt;89.9%,"AR","OS")))))</f>
        <v>BS</v>
      </c>
      <c r="DL13" t="str">
        <f>IF(BP13=0%,"NS",IF(CN13=100%,"DONE",IF(CZ13&gt;100%,"AS",IF(CZ13&lt;75%,"BS",IF(CZ13&lt;89.9%,"AR","OS")))))</f>
        <v>BS</v>
      </c>
      <c r="DM13">
        <f>CC13/$BP13</f>
        <v>0.9999999999999999</v>
      </c>
      <c r="DN13">
        <f>CD13/$BP13</f>
        <v>0</v>
      </c>
      <c r="DO13">
        <f>CE13/$BP13</f>
        <v>0</v>
      </c>
      <c r="DP13">
        <f>CF13/$BP13</f>
        <v>0</v>
      </c>
      <c r="DQ13">
        <f>CG13/$BP13</f>
        <v>0</v>
      </c>
      <c r="DR13">
        <f>CH13/$BP13</f>
        <v>0</v>
      </c>
      <c r="DS13">
        <f>CI13/$BP13</f>
        <v>0</v>
      </c>
      <c r="DT13">
        <f>CJ13/$BP13</f>
        <v>0</v>
      </c>
      <c r="DU13">
        <f>CK13/$BP13</f>
        <v>0</v>
      </c>
      <c r="DV13">
        <f>CL13/$BP13</f>
        <v>0</v>
      </c>
      <c r="DW13">
        <f>CM13/$BP13</f>
        <v>0</v>
      </c>
      <c r="DX13">
        <f>CN13/$BP13</f>
        <v>0</v>
      </c>
      <c r="DY13">
        <v>1</v>
      </c>
      <c r="DZ13">
        <v>1</v>
      </c>
      <c r="EA13">
        <v>1</v>
      </c>
      <c r="EB13">
        <v>1</v>
      </c>
      <c r="EC13">
        <v>1</v>
      </c>
      <c r="ED13">
        <v>1</v>
      </c>
      <c r="EE13">
        <v>1</v>
      </c>
      <c r="EF13">
        <v>1</v>
      </c>
      <c r="EG13">
        <v>1</v>
      </c>
      <c r="EH13" t="str" xml:space="preserve">
        <v xml:space="preserve">7. Telah dilaksanakan KICK Off SIT tanggal 31 Oktober,  pengujian akan dilaksanaan tanggal 3 November 2025 dengan mekanisme Tailoring  _x000d_
8. progres SIT _x000d_
- LBUT Antasena : 45 skenario (Pass)  _x000d_
- FOMOBO : 16 Skenario (PASS)_x000d_
- BIWEB : 14 Skeaniro (PASS)_x000d_
Pengujian SIT sudah selesai dilaksanakan, hanya tinggal dokumen pre-requesite yang harus di lengkapi_x000d_
9. Senin 17 Nov , dilakasanakan Pengujian UAT Decom Jibor, Dengan total ada 45 Skenario _x000d_
10. Jumat 28 Nov, telah selesai UAT untuk ketiga aplikasi_x000d_
11. Rabu 10 Des, sudah disampaikan laporan UAT_x000d_
12. Rencana proses implementasi: _x000d_
(a) LBUT: 13 dan 31 Desember 2025 (Done)_x000d_
(b) BI-WEB: 19 - 20 Desember 2025 (Done)_x000d_
(c) FOMOBO: 18 Des 2025 - 1 Jan 2026 (Done)_x000d_
12. Go-Live 1 Jan 2025</v>
      </c>
      <c r="EJ13">
        <f>AR13</f>
        <v>46022</v>
      </c>
      <c r="FM13" t="str" xml:space="preserve">
        <v xml:space="preserve">1. Titik Rahayu_x000d_
2. Thoriq Prima Putra D_x000d_
3. Farah Fadhilah W_x000d_
_x000d_
</v>
      </c>
      <c r="FN13" t="str">
        <v>Helen Desyani</v>
      </c>
      <c r="FO13" t="str">
        <v>Iramia Triastika</v>
      </c>
      <c r="FP13" t="str" xml:space="preserve">
        <v xml:space="preserve">1. Alfadho Kasroh_x000d_
2. Galih Andana_x000d_
3. Yohana Wida_x000d_
4. Veni Kertayu_x000d_
5. Anton Sucipto_x000d_
6. Ahlan Hadian_x000d_
7. Mohamad R Fajri</v>
      </c>
      <c r="FQ13" t="str" xml:space="preserve">
        <v xml:space="preserve">Agung_x000d_
Ufaira</v>
      </c>
      <c r="FR13" t="str">
        <v>Outsource</v>
      </c>
      <c r="FS13" t="str" xml:space="preserve">
        <v xml:space="preserve">Nasdaq_x000d_
PTAP</v>
      </c>
      <c r="FT13" t="str" xml:space="preserve">
        <v xml:space="preserve">Fitri_x000d_
Risma</v>
      </c>
      <c r="FU13">
        <v>6</v>
      </c>
      <c r="GS13" t="str">
        <v>d356cd32-3f5d-4587-b142-7aca1c71869d</v>
      </c>
    </row>
    <row r="14">
      <c r="A14" t="str">
        <v>RIVIBI-PPA-P6-3-DLDS</v>
      </c>
      <c r="B14" t="str">
        <v>PT2, BPPU</v>
      </c>
      <c r="C14" t="str">
        <v>IDT</v>
      </c>
      <c r="D14" t="str">
        <v>Continuity Technology</v>
      </c>
      <c r="E14" t="str">
        <v>P-4</v>
      </c>
      <c r="F14">
        <f>F13+1</f>
        <v>9</v>
      </c>
      <c r="G14" t="str">
        <v>Pengembangan Pricing untuk OM Pro Market  dan PUVA</v>
      </c>
      <c r="H14" t="str">
        <v>Infrastruktur Data PUVA</v>
      </c>
      <c r="I14" t="str">
        <v>DEP Capturing Pricing - Pricing Calculation &amp; Dissemination: Reference Rate Syariah</v>
      </c>
      <c r="J14">
        <v>2026</v>
      </c>
      <c r="K14">
        <v>2027</v>
      </c>
      <c r="L14" t="str">
        <v>S</v>
      </c>
      <c r="M14" t="str">
        <v>K3</v>
      </c>
      <c r="N14" t="str">
        <v>Pemimpin Satker</v>
      </c>
      <c r="O14" t="str">
        <v>DPPK, DEKS</v>
      </c>
      <c r="P14" t="str">
        <v>PPLBI</v>
      </c>
      <c r="Q14" t="str">
        <v>Market</v>
      </c>
      <c r="R14" t="str">
        <v>TBD</v>
      </c>
      <c r="S14" t="str">
        <f>BQ14</f>
        <v>Not Started</v>
      </c>
      <c r="T14" t="str">
        <f>IF(V14=0%,"Not Started",IF(V14&lt;100%,"On Progress",IF(V14=100%,"DONE")))</f>
        <v>Not Started</v>
      </c>
      <c r="U14" t="str">
        <f>FN14</f>
        <v>Rizky Arga</v>
      </c>
      <c r="V14">
        <f>CC14</f>
        <v>0</v>
      </c>
      <c r="W14" t="str">
        <v>TW I 2026</v>
      </c>
      <c r="X14">
        <f>AR14</f>
        <v>46751</v>
      </c>
      <c r="Y14">
        <v>0</v>
      </c>
      <c r="AA14">
        <v>46023</v>
      </c>
      <c r="AB14">
        <v>46111</v>
      </c>
      <c r="AC14">
        <v>46113</v>
      </c>
      <c r="AD14">
        <v>46142</v>
      </c>
      <c r="AE14">
        <v>46113</v>
      </c>
      <c r="AF14">
        <v>46142</v>
      </c>
      <c r="AI14">
        <v>46143</v>
      </c>
      <c r="AJ14">
        <v>46203</v>
      </c>
      <c r="AK14">
        <v>46204</v>
      </c>
      <c r="AL14">
        <v>46599</v>
      </c>
      <c r="AM14">
        <v>46600</v>
      </c>
      <c r="AN14">
        <v>46660</v>
      </c>
      <c r="AO14">
        <v>46661</v>
      </c>
      <c r="AP14">
        <v>46721</v>
      </c>
      <c r="AQ14">
        <v>46722</v>
      </c>
      <c r="AR14">
        <v>46751</v>
      </c>
      <c r="AS14" t="str">
        <f>IF(BE14=0%,"Not Started",IF(BE14&lt;5%,"Proses RBT-RBB",IF(BE14=5%,"Selesai RBT-RBB",IF(BE14&lt;10%,"Proses RBT-RBL",IF(BE14=10%,"Selesai RBT-RBL",IF(BE14&lt;15%,"Proses RBT-RBTD",IF(BE14=15%,"Selesai RBT-RBTD",IF(BE14&lt;20%,"Proses RPP",IF(BE14=20%,"Selesai RPP",IF(BE14&lt;25%,"Proses KAK",IF(BE14=25%,"Selesai KAK",IF(BE14&lt;30%,"Proses Pengadaan",IF(BE14=30%,"Selesai Pengadaan",IF(BE14&lt;45%,"Proses Desain",IF(BE14=45%,"Selesai Desain",IF(BE14&lt;80%,"Proses Pengembangan",IF(BE14=80%,"Selesai Pengembangan",IF(BE14&lt;87.5%,"Proses SIT",IF(BE14=87.5%,"Selesai SIT",IF(BE14&lt;95%,"Proses UAT",IF(BE14=95%,"Selesai UAT",IF(BE14&lt;100%,"Proses Implementasi","Selesai Implementasi"))))))))))))))))))))))</f>
        <v>Selesai RBT-RBB</v>
      </c>
      <c r="AT14" t="str">
        <f>IF(BF14=0%,"Not Started",IF(BF14&lt;5%,"Proses RBT-RBB",IF(BF14=5%,"Selesai RBT-RBB",IF(BF14&lt;10%,"Proses RBT-RBL",IF(BF14=10%,"Selesai RBT-RBL",IF(BF14&lt;15%,"Proses RBT-RBTD",IF(BF14=15%,"Selesai RBT-RBTD",IF(BF14&lt;20%,"Proses RPP",IF(BF14=20%,"Selesai RPP",IF(BF14&lt;25%,"Proses KAK",IF(BF14=25%,"Selesai KAK",IF(BF14&lt;30%,"Proses Pengadaan",IF(BF14=30%,"Selesai Pengadaan",IF(BF14&lt;45%,"Proses Desain",IF(BF14=45%,"Selesai Desain",IF(BF14&lt;80%,"Proses Pengembangan",IF(BF14=80%,"Selesai Pengembangan",IF(BF14&lt;87.5%,"Proses SIT",IF(BF14=87.5%,"Selesai SIT",IF(BF14&lt;95%,"Proses UAT",IF(BF14=95%,"Selesai UAT",IF(BF14&lt;100%,"Proses Implementasi","Selesai Implementasi"))))))))))))))))))))))</f>
        <v>Selesai RBT-RBL</v>
      </c>
      <c r="AU14" t="str">
        <f>IF(BG14=0%,"Not Started",IF(BG14&lt;5%,"Proses RBT-RBB",IF(BG14=5%,"Selesai RBT-RBB",IF(BG14&lt;10%,"Proses RBT-RBL",IF(BG14=10%,"Selesai RBT-RBL",IF(BG14&lt;15%,"Proses RBT-RBTD",IF(BG14=15%,"Selesai RBT-RBTD",IF(BG14&lt;20%,"Proses RPP",IF(BG14=20%,"Selesai RPP",IF(BG14&lt;25%,"Proses KAK",IF(BG14=25%,"Selesai KAK",IF(BG14&lt;30%,"Proses Pengadaan",IF(BG14=30%,"Selesai Pengadaan",IF(BG14&lt;45%,"Proses Desain",IF(BG14=45%,"Selesai Desain",IF(BG14&lt;80%,"Proses Pengembangan",IF(BG14=80%,"Selesai Pengembangan",IF(BG14&lt;87.5%,"Proses SIT",IF(BG14=87.5%,"Selesai SIT",IF(BG14&lt;95%,"Proses UAT",IF(BG14=95%,"Selesai UAT",IF(BG14&lt;100%,"Proses Implementasi","Selesai Implementasi"))))))))))))))))))))))</f>
        <v>Selesai RBT-RBTD</v>
      </c>
      <c r="AV14" t="str">
        <f>IF(BH14=0%,"Not Started",IF(BH14&lt;5%,"Proses RBT-RBB",IF(BH14=5%,"Selesai RBT-RBB",IF(BH14&lt;10%,"Proses RBT-RBL",IF(BH14=10%,"Selesai RBT-RBL",IF(BH14&lt;15%,"Proses RBT-RBTD",IF(BH14=15%,"Selesai RBT-RBTD",IF(BH14&lt;20%,"Proses RPP",IF(BH14=20%,"Selesai RPP",IF(BH14&lt;25%,"Proses KAK",IF(BH14=25%,"Selesai KAK",IF(BH14&lt;30%,"Proses Pengadaan",IF(BH14=30%,"Selesai Pengadaan",IF(BH14&lt;45%,"Proses Desain",IF(BH14=45%,"Selesai Desain",IF(BH14&lt;80%,"Proses Pengembangan",IF(BH14=80%,"Selesai Pengembangan",IF(BH14&lt;87.5%,"Proses SIT",IF(BH14=87.5%,"Selesai SIT",IF(BH14&lt;95%,"Proses UAT",IF(BH14=95%,"Selesai UAT",IF(BH14&lt;100%,"Proses Implementasi","Selesai Implementasi"))))))))))))))))))))))</f>
        <v>Selesai KAK</v>
      </c>
      <c r="AW14" t="str">
        <f>IF(BI14=0%,"Not Started",IF(BI14&lt;5%,"Proses RBT-RBB",IF(BI14=5%,"Selesai RBT-RBB",IF(BI14&lt;10%,"Proses RBT-RBL",IF(BI14=10%,"Selesai RBT-RBL",IF(BI14&lt;15%,"Proses RBT-RBTD",IF(BI14=15%,"Selesai RBT-RBTD",IF(BI14&lt;20%,"Proses RPP",IF(BI14=20%,"Selesai RPP",IF(BI14&lt;25%,"Proses KAK",IF(BI14=25%,"Selesai KAK",IF(BI14&lt;30%,"Proses Pengadaan",IF(BI14=30%,"Selesai Pengadaan",IF(BI14&lt;45%,"Proses Desain",IF(BI14=45%,"Selesai Desain",IF(BI14&lt;80%,"Proses Pengembangan",IF(BI14=80%,"Selesai Pengembangan",IF(BI14&lt;87.5%,"Proses SIT",IF(BI14=87.5%,"Selesai SIT",IF(BI14&lt;95%,"Proses UAT",IF(BI14=95%,"Selesai UAT",IF(BI14&lt;100%,"Proses Implementasi","Selesai Implementasi"))))))))))))))))))))))</f>
        <v>Proses Desain</v>
      </c>
      <c r="AX14" t="str">
        <f>IF(BJ14=0%,"Not Started",IF(BJ14&lt;5%,"Proses RBT-RBB",IF(BJ14=5%,"Selesai RBT-RBB",IF(BJ14&lt;10%,"Proses RBT-RBL",IF(BJ14=10%,"Selesai RBT-RBL",IF(BJ14&lt;15%,"Proses RBT-RBTD",IF(BJ14=15%,"Selesai RBT-RBTD",IF(BJ14&lt;20%,"Proses RPP",IF(BJ14=20%,"Selesai RPP",IF(BJ14&lt;25%,"Proses KAK",IF(BJ14=25%,"Selesai KAK",IF(BJ14&lt;30%,"Proses Pengadaan",IF(BJ14=30%,"Selesai Pengadaan",IF(BJ14&lt;45%,"Proses Desain",IF(BJ14=45%,"Selesai Desain",IF(BJ14&lt;80%,"Proses Pengembangan",IF(BJ14=80%,"Selesai Pengembangan",IF(BJ14&lt;87.5%,"Proses SIT",IF(BJ14=87.5%,"Selesai SIT",IF(BJ14&lt;95%,"Proses UAT",IF(BJ14=95%,"Selesai UAT",IF(BJ14&lt;100%,"Proses Implementasi","Selesai Implementasi"))))))))))))))))))))))</f>
        <v>Selesai Desain</v>
      </c>
      <c r="AY14" t="str">
        <f>IF(BK14=0%,"Not Started",IF(BK14&lt;5%,"Proses RBT-RBB",IF(BK14=5%,"Selesai RBT-RBB",IF(BK14&lt;10%,"Proses RBT-RBL",IF(BK14=10%,"Selesai RBT-RBL",IF(BK14&lt;15%,"Proses RBT-RBTD",IF(BK14=15%,"Selesai RBT-RBTD",IF(BK14&lt;20%,"Proses RPP",IF(BK14=20%,"Selesai RPP",IF(BK14&lt;25%,"Proses KAK",IF(BK14=25%,"Selesai KAK",IF(BK14&lt;30%,"Proses Pengadaan",IF(BK14=30%,"Selesai Pengadaan",IF(BK14&lt;45%,"Proses Desain",IF(BK14=45%,"Selesai Desain",IF(BK14&lt;80%,"Proses Pengembangan",IF(BK14=80%,"Selesai Pengembangan",IF(BK14&lt;87.5%,"Proses SIT",IF(BK14=87.5%,"Selesai SIT",IF(BK14&lt;95%,"Proses UAT",IF(BK14=95%,"Selesai UAT",IF(BK14&lt;100%,"Proses Implementasi","Selesai Implementasi"))))))))))))))))))))))</f>
        <v>Selesai Pengembangan</v>
      </c>
      <c r="AZ14" t="str">
        <f>IF(BL14=0%,"Not Started",IF(BL14&lt;5%,"Proses RBT-RBB",IF(BL14=5%,"Selesai RBT-RBB",IF(BL14&lt;10%,"Proses RBT-RBL",IF(BL14=10%,"Selesai RBT-RBL",IF(BL14&lt;15%,"Proses RBT-RBTD",IF(BL14=15%,"Selesai RBT-RBTD",IF(BL14&lt;20%,"Proses RPP",IF(BL14=20%,"Selesai RPP",IF(BL14&lt;25%,"Proses KAK",IF(BL14=25%,"Selesai KAK",IF(BL14&lt;30%,"Proses Pengadaan",IF(BL14=30%,"Selesai Pengadaan",IF(BL14&lt;45%,"Proses Desain",IF(BL14=45%,"Selesai Desain",IF(BL14&lt;80%,"Proses Pengembangan",IF(BL14=80%,"Selesai Pengembangan",IF(BL14&lt;87.5%,"Proses SIT",IF(BL14=87.5%,"Selesai SIT",IF(BL14&lt;95%,"Proses UAT",IF(BL14=95%,"Selesai UAT",IF(BL14&lt;100%,"Proses Implementasi","Selesai Implementasi"))))))))))))))))))))))</f>
        <v>Proses SIT</v>
      </c>
      <c r="BA14" t="str">
        <f>IF(BM14=0%,"Not Started",IF(BM14&lt;5%,"Proses RBT-RBB",IF(BM14=5%,"Selesai RBT-RBB",IF(BM14&lt;10%,"Proses RBT-RBL",IF(BM14=10%,"Selesai RBT-RBL",IF(BM14&lt;15%,"Proses RBT-RBTD",IF(BM14=15%,"Selesai RBT-RBTD",IF(BM14&lt;20%,"Proses RPP",IF(BM14=20%,"Selesai RPP",IF(BM14&lt;25%,"Proses KAK",IF(BM14=25%,"Selesai KAK",IF(BM14&lt;30%,"Proses Pengadaan",IF(BM14=30%,"Selesai Pengadaan",IF(BM14&lt;45%,"Proses Desain",IF(BM14=45%,"Selesai Desain",IF(BM14&lt;80%,"Proses Pengembangan",IF(BM14=80%,"Selesai Pengembangan",IF(BM14&lt;87.5%,"Proses SIT",IF(BM14=87.5%,"Selesai SIT",IF(BM14&lt;95%,"Proses UAT",IF(BM14=95%,"Selesai UAT",IF(BM14&lt;100%,"Proses Implementasi","Selesai Implementasi"))))))))))))))))))))))</f>
        <v>Selesai SIT</v>
      </c>
      <c r="BB14" t="str">
        <f>IF(BN14=0%,"Not Started",IF(BN14&lt;5%,"Proses RBT-RBB",IF(BN14=5%,"Selesai RBT-RBB",IF(BN14&lt;10%,"Proses RBT-RBL",IF(BN14=10%,"Selesai RBT-RBL",IF(BN14&lt;15%,"Proses RBT-RBTD",IF(BN14=15%,"Selesai RBT-RBTD",IF(BN14&lt;20%,"Proses RPP",IF(BN14=20%,"Selesai RPP",IF(BN14&lt;25%,"Proses KAK",IF(BN14=25%,"Selesai KAK",IF(BN14&lt;30%,"Proses Pengadaan",IF(BN14=30%,"Selesai Pengadaan",IF(BN14&lt;45%,"Proses Desain",IF(BN14=45%,"Selesai Desain",IF(BN14&lt;80%,"Proses Pengembangan",IF(BN14=80%,"Selesai Pengembangan",IF(BN14&lt;87.5%,"Proses SIT",IF(BN14=87.5%,"Selesai SIT",IF(BN14&lt;95%,"Proses UAT",IF(BN14=95%,"Selesai UAT",IF(BN14&lt;100%,"Proses Implementasi","Selesai Implementasi"))))))))))))))))))))))</f>
        <v>Proses UAT</v>
      </c>
      <c r="BC14" t="str">
        <f>IF(BO14=0%,"Not Started",IF(BO14&lt;5%,"Proses RBT-RBB",IF(BO14=5%,"Selesai RBT-RBB",IF(BO14&lt;10%,"Proses RBT-RBL",IF(BO14=10%,"Selesai RBT-RBL",IF(BO14&lt;15%,"Proses RBT-RBTD",IF(BO14=15%,"Selesai RBT-RBTD",IF(BO14&lt;20%,"Proses RPP",IF(BO14=20%,"Selesai RPP",IF(BO14&lt;25%,"Proses KAK",IF(BO14=25%,"Selesai KAK",IF(BO14&lt;30%,"Proses Pengadaan",IF(BO14=30%,"Selesai Pengadaan",IF(BO14&lt;45%,"Proses Desain",IF(BO14=45%,"Selesai Desain",IF(BO14&lt;80%,"Proses Pengembangan",IF(BO14=80%,"Selesai Pengembangan",IF(BO14&lt;87.5%,"Proses SIT",IF(BO14=87.5%,"Selesai SIT",IF(BO14&lt;95%,"Proses UAT",IF(BO14=95%,"Selesai UAT",IF(BO14&lt;100%,"Proses Implementasi","Selesai Implementasi"))))))))))))))))))))))</f>
        <v>Selesai UAT</v>
      </c>
      <c r="BD14" t="str">
        <f>IF(BP14=0%,"Not Started",IF(BP14&lt;5%,"Proses RBT-RBB",IF(BP14=5%,"Selesai RBT-RBB",IF(BP14&lt;10%,"Proses RBT-RBL",IF(BP14=10%,"Selesai RBT-RBL",IF(BP14&lt;15%,"Proses RBT-RBTD",IF(BP14=15%,"Selesai RBT-RBTD",IF(BP14&lt;20%,"Proses RPP",IF(BP14=20%,"Selesai RPP",IF(BP14&lt;25%,"Proses KAK",IF(BP14=25%,"Selesai KAK",IF(BP14&lt;30%,"Proses Pengadaan",IF(BP14=30%,"Selesai Pengadaan",IF(BP14&lt;45%,"Proses Desain",IF(BP14=45%,"Selesai Desain",IF(BP14&lt;80%,"Proses Pengembangan",IF(BP14=80%,"Selesai Pengembangan",IF(BP14&lt;87.5%,"Proses SIT",IF(BP14=87.5%,"Selesai SIT",IF(BP14&lt;95%,"Proses UAT",IF(BP14=95%,"Selesai UAT",IF(BP14&lt;100%,"Proses Implementasi","Selesai Implementasi"))))))))))))))))))))))</f>
        <v>Selesai Implementasi</v>
      </c>
      <c r="BE14">
        <v>0.05</v>
      </c>
      <c r="BF14">
        <v>0.1</v>
      </c>
      <c r="BG14">
        <v>0.15</v>
      </c>
      <c r="BH14">
        <v>0.25</v>
      </c>
      <c r="BI14">
        <v>0.375</v>
      </c>
      <c r="BJ14">
        <v>0.45</v>
      </c>
      <c r="BK14">
        <v>0.8</v>
      </c>
      <c r="BL14">
        <v>0.84</v>
      </c>
      <c r="BM14">
        <v>0.875</v>
      </c>
      <c r="BN14">
        <v>0.92</v>
      </c>
      <c r="BO14">
        <v>0.95</v>
      </c>
      <c r="BP14">
        <v>1</v>
      </c>
      <c r="BQ14" t="str">
        <f>IF(CC14=0%,"Not Started",IF(CC14&lt;5%,"Proses RBT-RBB",IF(CC14=5%,"Selesai RBT-RBB",IF(CC14&lt;10%,"Proses RBT-RBL",IF(CC14=10%,"Selesai RBT-RBL",IF(CC14&lt;15%,"Proses RBT-RBTD",IF(CC14=15%,"Selesai RBT-RBTD",IF(CC14&lt;20%,"Proses RPP",IF(CC14=20%,"Selesai RPP",IF(CC14&lt;25%,"Proses KAK",IF(CC14=25%,"Selesai KAK",IF(CC14&lt;30%,"Proses Pengadaan",IF(CC14=30%,"Selesai Pengadaan",IF(CC14&lt;45%,"Proses Desain",IF(CC14=45%,"Selesai Desain",IF(CC14&lt;80%,"Proses Pengembangan",IF(CC14=80%,"Selesai Pengembangan",IF(CC14&lt;87.5%,"Proses SIT",IF(CC14=87.5%,"Selesai SIT",IF(CC14&lt;95%,"Proses UAT",IF(CC14=95%,"Selesai UAT",IF(CC14&lt;100%,"Proses Implementasi","Selesai Implementasi"))))))))))))))))))))))</f>
        <v>Not Started</v>
      </c>
      <c r="BR14" t="str">
        <f>IF(CD14=0%,"Not Started",IF(CD14&lt;5%,"Proses RBT-RBB",IF(CD14=5%,"Selesai RBT-RBB",IF(CD14&lt;10%,"Proses RBT-RBL",IF(CD14=10%,"Selesai RBT-RBL",IF(CD14&lt;15%,"Proses RBT-RBTD",IF(CD14=15%,"Selesai RBT-RBTD",IF(CD14&lt;20%,"Proses RPP",IF(CD14=20%,"Selesai RPP",IF(CD14&lt;25%,"Proses KAK",IF(CD14=25%,"Selesai KAK",IF(CD14&lt;30%,"Proses Pengadaan",IF(CD14=30%,"Selesai Pengadaan",IF(CD14&lt;45%,"Proses Desain",IF(CD14=45%,"Selesai Desain",IF(CD14&lt;80%,"Proses Pengembangan",IF(CD14=80%,"Selesai Pengembangan",IF(CD14&lt;87.5%,"Proses SIT",IF(CD14=87.5%,"Selesai SIT",IF(CD14&lt;95%,"Proses UAT",IF(CD14=95%,"Selesai UAT",IF(CD14&lt;100%,"Proses Implementasi","Selesai Implementasi"))))))))))))))))))))))</f>
        <v>Not Started</v>
      </c>
      <c r="BS14" t="str">
        <f>IF(CE14=0%,"Not Started",IF(CE14&lt;5%,"Proses RBT-RBB",IF(CE14=5%,"Selesai RBT-RBB",IF(CE14&lt;10%,"Proses RBT-RBL",IF(CE14=10%,"Selesai RBT-RBL",IF(CE14&lt;15%,"Proses RBT-RBTD",IF(CE14=15%,"Selesai RBT-RBTD",IF(CE14&lt;20%,"Proses RPP",IF(CE14=20%,"Selesai RPP",IF(CE14&lt;25%,"Proses KAK",IF(CE14=25%,"Selesai KAK",IF(CE14&lt;30%,"Proses Pengadaan",IF(CE14=30%,"Selesai Pengadaan",IF(CE14&lt;45%,"Proses Desain",IF(CE14=45%,"Selesai Desain",IF(CE14&lt;80%,"Proses Pengembangan",IF(CE14=80%,"Selesai Pengembangan",IF(CE14&lt;87.5%,"Proses SIT",IF(CE14=87.5%,"Selesai SIT",IF(CE14&lt;95%,"Proses UAT",IF(CE14=95%,"Selesai UAT",IF(CE14&lt;100%,"Proses Implementasi","Selesai Implementasi"))))))))))))))))))))))</f>
        <v>Not Started</v>
      </c>
      <c r="BT14" t="str">
        <f>IF(CF14=0%,"Not Started",IF(CF14&lt;5%,"Proses RBT-RBB",IF(CF14=5%,"Selesai RBT-RBB",IF(CF14&lt;10%,"Proses RBT-RBL",IF(CF14=10%,"Selesai RBT-RBL",IF(CF14&lt;15%,"Proses RBT-RBTD",IF(CF14=15%,"Selesai RBT-RBTD",IF(CF14&lt;20%,"Proses RPP",IF(CF14=20%,"Selesai RPP",IF(CF14&lt;25%,"Proses KAK",IF(CF14=25%,"Selesai KAK",IF(CF14&lt;30%,"Proses Pengadaan",IF(CF14=30%,"Selesai Pengadaan",IF(CF14&lt;45%,"Proses Desain",IF(CF14=45%,"Selesai Desain",IF(CF14&lt;80%,"Proses Pengembangan",IF(CF14=80%,"Selesai Pengembangan",IF(CF14&lt;87.5%,"Proses SIT",IF(CF14=87.5%,"Selesai SIT",IF(CF14&lt;95%,"Proses UAT",IF(CF14=95%,"Selesai UAT",IF(CF14&lt;100%,"Proses Implementasi","Selesai Implementasi"))))))))))))))))))))))</f>
        <v>Not Started</v>
      </c>
      <c r="BU14" t="str">
        <f>IF(CG14=0%,"Not Started",IF(CG14&lt;5%,"Proses RBT-RBB",IF(CG14=5%,"Selesai RBT-RBB",IF(CG14&lt;10%,"Proses RBT-RBL",IF(CG14=10%,"Selesai RBT-RBL",IF(CG14&lt;15%,"Proses RBT-RBTD",IF(CG14=15%,"Selesai RBT-RBTD",IF(CG14&lt;20%,"Proses RPP",IF(CG14=20%,"Selesai RPP",IF(CG14&lt;25%,"Proses KAK",IF(CG14=25%,"Selesai KAK",IF(CG14&lt;30%,"Proses Pengadaan",IF(CG14=30%,"Selesai Pengadaan",IF(CG14&lt;45%,"Proses Desain",IF(CG14=45%,"Selesai Desain",IF(CG14&lt;80%,"Proses Pengembangan",IF(CG14=80%,"Selesai Pengembangan",IF(CG14&lt;87.5%,"Proses SIT",IF(CG14=87.5%,"Selesai SIT",IF(CG14&lt;95%,"Proses UAT",IF(CG14=95%,"Selesai UAT",IF(CG14&lt;100%,"Proses Implementasi","Selesai Implementasi"))))))))))))))))))))))</f>
        <v>Not Started</v>
      </c>
      <c r="BV14" t="str">
        <f>IF(CH14=0%,"Not Started",IF(CH14&lt;5%,"Proses RBT-RBB",IF(CH14=5%,"Selesai RBT-RBB",IF(CH14&lt;10%,"Proses RBT-RBL",IF(CH14=10%,"Selesai RBT-RBL",IF(CH14&lt;15%,"Proses RBT-RBTD",IF(CH14=15%,"Selesai RBT-RBTD",IF(CH14&lt;20%,"Proses RPP",IF(CH14=20%,"Selesai RPP",IF(CH14&lt;25%,"Proses KAK",IF(CH14=25%,"Selesai KAK",IF(CH14&lt;30%,"Proses Pengadaan",IF(CH14=30%,"Selesai Pengadaan",IF(CH14&lt;45%,"Proses Desain",IF(CH14=45%,"Selesai Desain",IF(CH14&lt;80%,"Proses Pengembangan",IF(CH14=80%,"Selesai Pengembangan",IF(CH14&lt;87.5%,"Proses SIT",IF(CH14=87.5%,"Selesai SIT",IF(CH14&lt;95%,"Proses UAT",IF(CH14=95%,"Selesai UAT",IF(CH14&lt;100%,"Proses Implementasi","Selesai Implementasi"))))))))))))))))))))))</f>
        <v>Not Started</v>
      </c>
      <c r="BW14" t="str">
        <f>IF(CI14=0%,"Not Started",IF(CI14&lt;5%,"Proses RBT-RBB",IF(CI14=5%,"Selesai RBT-RBB",IF(CI14&lt;10%,"Proses RBT-RBL",IF(CI14=10%,"Selesai RBT-RBL",IF(CI14&lt;15%,"Proses RBT-RBTD",IF(CI14=15%,"Selesai RBT-RBTD",IF(CI14&lt;20%,"Proses RPP",IF(CI14=20%,"Selesai RPP",IF(CI14&lt;25%,"Proses KAK",IF(CI14=25%,"Selesai KAK",IF(CI14&lt;30%,"Proses Pengadaan",IF(CI14=30%,"Selesai Pengadaan",IF(CI14&lt;45%,"Proses Desain",IF(CI14=45%,"Selesai Desain",IF(CI14&lt;80%,"Proses Pengembangan",IF(CI14=80%,"Selesai Pengembangan",IF(CI14&lt;87.5%,"Proses SIT",IF(CI14=87.5%,"Selesai SIT",IF(CI14&lt;95%,"Proses UAT",IF(CI14=95%,"Selesai UAT",IF(CI14&lt;100%,"Proses Implementasi","Selesai Implementasi"))))))))))))))))))))))</f>
        <v>Not Started</v>
      </c>
      <c r="BX14" t="str">
        <f>IF(CJ14=0%,"Not Started",IF(CJ14&lt;5%,"Proses RBT-RBB",IF(CJ14=5%,"Selesai RBT-RBB",IF(CJ14&lt;10%,"Proses RBT-RBL",IF(CJ14=10%,"Selesai RBT-RBL",IF(CJ14&lt;15%,"Proses RBT-RBTD",IF(CJ14=15%,"Selesai RBT-RBTD",IF(CJ14&lt;20%,"Proses RPP",IF(CJ14=20%,"Selesai RPP",IF(CJ14&lt;25%,"Proses KAK",IF(CJ14=25%,"Selesai KAK",IF(CJ14&lt;30%,"Proses Pengadaan",IF(CJ14=30%,"Selesai Pengadaan",IF(CJ14&lt;45%,"Proses Desain",IF(CJ14=45%,"Selesai Desain",IF(CJ14&lt;80%,"Proses Pengembangan",IF(CJ14=80%,"Selesai Pengembangan",IF(CJ14&lt;87.5%,"Proses SIT",IF(CJ14=87.5%,"Selesai SIT",IF(CJ14&lt;95%,"Proses UAT",IF(CJ14=95%,"Selesai UAT",IF(CJ14&lt;100%,"Proses Implementasi","Selesai Implementasi"))))))))))))))))))))))</f>
        <v>Not Started</v>
      </c>
      <c r="BY14" t="str">
        <f>IF(CK14=0%,"Not Started",IF(CK14&lt;5%,"Proses RBT-RBB",IF(CK14=5%,"Selesai RBT-RBB",IF(CK14&lt;10%,"Proses RBT-RBL",IF(CK14=10%,"Selesai RBT-RBL",IF(CK14&lt;15%,"Proses RBT-RBTD",IF(CK14=15%,"Selesai RBT-RBTD",IF(CK14&lt;20%,"Proses RPP",IF(CK14=20%,"Selesai RPP",IF(CK14&lt;25%,"Proses KAK",IF(CK14=25%,"Selesai KAK",IF(CK14&lt;30%,"Proses Pengadaan",IF(CK14=30%,"Selesai Pengadaan",IF(CK14&lt;45%,"Proses Desain",IF(CK14=45%,"Selesai Desain",IF(CK14&lt;80%,"Proses Pengembangan",IF(CK14=80%,"Selesai Pengembangan",IF(CK14&lt;87.5%,"Proses SIT",IF(CK14=87.5%,"Selesai SIT",IF(CK14&lt;95%,"Proses UAT",IF(CK14=95%,"Selesai UAT",IF(CK14&lt;100%,"Proses Implementasi","Selesai Implementasi"))))))))))))))))))))))</f>
        <v>Not Started</v>
      </c>
      <c r="BZ14" t="str">
        <f>IF(CL14=0%,"Not Started",IF(CL14&lt;5%,"Proses RBT-RBB",IF(CL14=5%,"Selesai RBT-RBB",IF(CL14&lt;10%,"Proses RBT-RBL",IF(CL14=10%,"Selesai RBT-RBL",IF(CL14&lt;15%,"Proses RBT-RBTD",IF(CL14=15%,"Selesai RBT-RBTD",IF(CL14&lt;20%,"Proses RPP",IF(CL14=20%,"Selesai RPP",IF(CL14&lt;25%,"Proses KAK",IF(CL14=25%,"Selesai KAK",IF(CL14&lt;30%,"Proses Pengadaan",IF(CL14=30%,"Selesai Pengadaan",IF(CL14&lt;45%,"Proses Desain",IF(CL14=45%,"Selesai Desain",IF(CL14&lt;80%,"Proses Pengembangan",IF(CL14=80%,"Selesai Pengembangan",IF(CL14&lt;87.5%,"Proses SIT",IF(CL14=87.5%,"Selesai SIT",IF(CL14&lt;95%,"Proses UAT",IF(CL14=95%,"Selesai UAT",IF(CL14&lt;100%,"Proses Implementasi","Selesai Implementasi"))))))))))))))))))))))</f>
        <v>Not Started</v>
      </c>
      <c r="CA14" t="str">
        <f>IF(CM14=0%,"Not Started",IF(CM14&lt;5%,"Proses RBT-RBB",IF(CM14=5%,"Selesai RBT-RBB",IF(CM14&lt;10%,"Proses RBT-RBL",IF(CM14=10%,"Selesai RBT-RBL",IF(CM14&lt;15%,"Proses RBT-RBTD",IF(CM14=15%,"Selesai RBT-RBTD",IF(CM14&lt;20%,"Proses RPP",IF(CM14=20%,"Selesai RPP",IF(CM14&lt;25%,"Proses KAK",IF(CM14=25%,"Selesai KAK",IF(CM14&lt;30%,"Proses Pengadaan",IF(CM14=30%,"Selesai Pengadaan",IF(CM14&lt;45%,"Proses Desain",IF(CM14=45%,"Selesai Desain",IF(CM14&lt;80%,"Proses Pengembangan",IF(CM14=80%,"Selesai Pengembangan",IF(CM14&lt;87.5%,"Proses SIT",IF(CM14=87.5%,"Selesai SIT",IF(CM14&lt;95%,"Proses UAT",IF(CM14=95%,"Selesai UAT",IF(CM14&lt;100%,"Proses Implementasi","Selesai Implementasi"))))))))))))))))))))))</f>
        <v>Not Started</v>
      </c>
      <c r="CB14" t="str">
        <f>IF(CN14=0%,"Not Started",IF(CN14&lt;5%,"Proses RBT-RBB",IF(CN14=5%,"Selesai RBT-RBB",IF(CN14&lt;10%,"Proses RBT-RBL",IF(CN14=10%,"Selesai RBT-RBL",IF(CN14&lt;15%,"Proses RBT-RBTD",IF(CN14=15%,"Selesai RBT-RBTD",IF(CN14&lt;20%,"Proses RPP",IF(CN14=20%,"Selesai RPP",IF(CN14&lt;25%,"Proses KAK",IF(CN14=25%,"Selesai KAK",IF(CN14&lt;30%,"Proses Pengadaan",IF(CN14=30%,"Selesai Pengadaan",IF(CN14&lt;45%,"Proses Desain",IF(CN14=45%,"Selesai Desain",IF(CN14&lt;80%,"Proses Pengembangan",IF(CN14=80%,"Selesai Pengembangan",IF(CN14&lt;87.5%,"Proses SIT",IF(CN14=87.5%,"Selesai SIT",IF(CN14&lt;95%,"Proses UAT",IF(CN14=95%,"Selesai UAT",IF(CN14&lt;100%,"Proses Implementasi","Selesai Implementasi"))))))))))))))))))))))</f>
        <v>Not Started</v>
      </c>
      <c r="CC14">
        <f>(($DY14/100%)*15%)+(($DZ14/100%)*5%)+(($EA14/100%)*5%)+(($EB14/100%)*5%)+(($EC14/100%)*15%)+(($ED14/100%)*35%)+(($EE14/100%)*7.5%)+(($EF14/100%)*7.5%)+(($EG14/100%)*5%)</f>
        <v>0</v>
      </c>
      <c r="CO14">
        <f>IF(BE14=0%, 100%, (CC14/BE14))</f>
        <v>0</v>
      </c>
      <c r="CP14">
        <f>IF(BF14=0%, 100%, (CD14/BF14))</f>
        <v>0</v>
      </c>
      <c r="CQ14">
        <f>IF(BG14=0%, 100%, (CE14/BG14))</f>
        <v>0</v>
      </c>
      <c r="CR14">
        <f>IF(BH14=0%, 100%, (CF14/BH14))</f>
        <v>0</v>
      </c>
      <c r="CS14">
        <f>IF(BI14=0%, 100%, (CG14/BI14))</f>
        <v>0</v>
      </c>
      <c r="CT14">
        <f>IF(BJ14=0%, 100%, (CH14/BJ14))</f>
        <v>0</v>
      </c>
      <c r="CU14">
        <f>IF(BK14=0%, 100%, (CI14/BK14))</f>
        <v>0</v>
      </c>
      <c r="CV14">
        <f>IF(BL14=0%, 100%, (CJ14/BL14))</f>
        <v>0</v>
      </c>
      <c r="CW14">
        <f>IF(BM14=0%, 100%, (CK14/BM14))</f>
        <v>0</v>
      </c>
      <c r="CX14">
        <f>IF(BN14=0%, 100%, (CL14/BN14))</f>
        <v>0</v>
      </c>
      <c r="CY14">
        <f>IF(BO14=0%, 100%, (CM14/BO14))</f>
        <v>0</v>
      </c>
      <c r="DA14" t="str">
        <f>IF(BE14=0%,"NS",IF(CC14=100%,"DONE",IF(CO14&gt;100%,"AS",IF(CO14&lt;75%,"BS",IF(CO14&lt;89.9%,"AR","OS")))))</f>
        <v>BS</v>
      </c>
      <c r="DB14" t="str">
        <f>IF(BF14=0%,"NS",IF(CD14=100%,"DONE",IF(CP14&gt;100%,"AS",IF(CP14&lt;75%,"BS",IF(CP14&lt;89.9%,"AR","OS")))))</f>
        <v>BS</v>
      </c>
      <c r="DC14" t="str">
        <f>IF(BG14=0%,"NS",IF(CE14=100%,"DONE",IF(CQ14&gt;100%,"AS",IF(CQ14&lt;75%,"BS",IF(CQ14&lt;89.9%,"AR","OS")))))</f>
        <v>BS</v>
      </c>
      <c r="DD14" t="str">
        <f>IF(BH14=0%,"NS",IF(CF14=100%,"DONE",IF(CR14&gt;100%,"AS",IF(CR14&lt;75%,"BS",IF(CR14&lt;89.9%,"AR","OS")))))</f>
        <v>BS</v>
      </c>
      <c r="DE14" t="str">
        <f>IF(BI14=0%,"NS",IF(CG14=100%,"DONE",IF(CS14&gt;100%,"AS",IF(CS14&lt;75%,"BS",IF(CS14&lt;89.9%,"AR","OS")))))</f>
        <v>BS</v>
      </c>
      <c r="DF14" t="str">
        <f>IF(BJ14=0%,"NS",IF(CH14=100%,"DONE",IF(CT14&gt;100%,"AS",IF(CT14&lt;75%,"BS",IF(CT14&lt;89.9%,"AR","OS")))))</f>
        <v>BS</v>
      </c>
      <c r="DG14" t="str">
        <f>IF(BK14=0%,"NS",IF(CI14=100%,"DONE",IF(CU14&gt;100%,"AS",IF(CU14&lt;75%,"BS",IF(CU14&lt;89.9%,"AR","OS")))))</f>
        <v>BS</v>
      </c>
      <c r="DH14" t="str">
        <f>IF(BL14=0%,"NS",IF(CJ14=100%,"DONE",IF(CV14&gt;100%,"AS",IF(CV14&lt;75%,"BS",IF(CV14&lt;89.9%,"AR","OS")))))</f>
        <v>BS</v>
      </c>
      <c r="DI14" t="str">
        <f>IF(BM14=0%,"NS",IF(CK14=100%,"DONE",IF(CW14&gt;100%,"AS",IF(CW14&lt;75%,"BS",IF(CW14&lt;89.9%,"AR","OS")))))</f>
        <v>BS</v>
      </c>
      <c r="DJ14" t="str">
        <f>IF(BN14=0%,"NS",IF(CL14=100%,"DONE",IF(CX14&gt;100%,"AS",IF(CX14&lt;75%,"BS",IF(CX14&lt;89.9%,"AR","OS")))))</f>
        <v>BS</v>
      </c>
      <c r="DK14" t="str">
        <f>IF(BO14=0%,"NS",IF(CM14=100%,"DONE",IF(CY14&gt;100%,"AS",IF(CY14&lt;75%,"BS",IF(CY14&lt;89.9%,"AR","OS")))))</f>
        <v>BS</v>
      </c>
      <c r="DL14" t="str">
        <f>IF(BP14=0%,"NS",IF(CN14=100%,"DONE",IF(CZ14&gt;100%,"AS",IF(CZ14&lt;75%,"BS",IF(CZ14&lt;89.9%,"AR","OS")))))</f>
        <v>BS</v>
      </c>
      <c r="DM14">
        <f>CC14/$BP14</f>
        <v>0</v>
      </c>
      <c r="DN14">
        <f>CD14/$BP14</f>
        <v>0</v>
      </c>
      <c r="DO14">
        <f>CE14/$BP14</f>
        <v>0</v>
      </c>
      <c r="DP14">
        <f>CF14/$BP14</f>
        <v>0</v>
      </c>
      <c r="DQ14">
        <f>CG14/$BP14</f>
        <v>0</v>
      </c>
      <c r="DR14">
        <f>CH14/$BP14</f>
        <v>0</v>
      </c>
      <c r="DS14">
        <f>CI14/$BP14</f>
        <v>0</v>
      </c>
      <c r="DT14">
        <f>CJ14/$BP14</f>
        <v>0</v>
      </c>
      <c r="DU14">
        <f>CK14/$BP14</f>
        <v>0</v>
      </c>
      <c r="DV14">
        <f>CL14/$BP14</f>
        <v>0</v>
      </c>
      <c r="DW14">
        <f>CM14/$BP14</f>
        <v>0</v>
      </c>
      <c r="DX14">
        <f>CN14/$BP14</f>
        <v>0</v>
      </c>
      <c r="EJ14">
        <f>AR14</f>
        <v>46751</v>
      </c>
      <c r="FM14" t="str">
        <v>TBC</v>
      </c>
      <c r="FN14" t="str">
        <v>Rizky Arga</v>
      </c>
      <c r="FO14" t="str">
        <v>Iramia Triastika</v>
      </c>
      <c r="FP14" t="str">
        <v>TBC</v>
      </c>
      <c r="FQ14" t="str">
        <v>Dian</v>
      </c>
      <c r="FR14" t="str">
        <v>Outsource</v>
      </c>
      <c r="GS14" t="str">
        <v>87a93b36-bc20-4901-ae0d-3c1c6dd57fd4</v>
      </c>
    </row>
    <row r="15">
      <c r="A15" t="str">
        <v>RIVIBI-PPA-P6-4-DLDS</v>
      </c>
      <c r="B15" t="str">
        <v>PT2, BPPU</v>
      </c>
      <c r="C15" t="str">
        <v>IDT</v>
      </c>
      <c r="D15" t="str">
        <v>Continuity Technology</v>
      </c>
      <c r="E15" t="str">
        <v>P-4</v>
      </c>
      <c r="F15">
        <f>F14+1</f>
        <v>10</v>
      </c>
      <c r="G15" t="str">
        <v>Pengembangan Pricing untuk OM Pro Market  dan PUVA</v>
      </c>
      <c r="H15" t="str">
        <v>Infrastruktur Data PUVA</v>
      </c>
      <c r="I15" t="str">
        <v>EDP Capturing Pricing - Pricing Calculation &amp; Dissemination: INDONIA – Kurva OIS</v>
      </c>
      <c r="J15">
        <v>2027</v>
      </c>
      <c r="K15">
        <v>2027</v>
      </c>
      <c r="L15" t="str">
        <v>S</v>
      </c>
      <c r="M15" t="str">
        <v>K3</v>
      </c>
      <c r="N15" t="str">
        <v>Pemimpin Satker</v>
      </c>
      <c r="O15" t="str">
        <v>DPPK</v>
      </c>
      <c r="P15" t="str">
        <v>PPLBI</v>
      </c>
      <c r="Q15" t="str">
        <v>Market</v>
      </c>
      <c r="R15" t="str">
        <v>TBD</v>
      </c>
      <c r="S15" t="str">
        <f>BQ15</f>
        <v>Not Started</v>
      </c>
      <c r="T15" t="str">
        <f>IF(V15=0%,"Not Started",IF(V15&lt;100%,"On Progress",IF(V15=100%,"DONE")))</f>
        <v>Not Started</v>
      </c>
      <c r="U15" t="str">
        <f>FN15</f>
        <v>Rizky Arga</v>
      </c>
      <c r="V15">
        <f>CC15</f>
        <v>0</v>
      </c>
      <c r="W15" t="str">
        <v>TW I 2027</v>
      </c>
      <c r="X15">
        <f>AR15</f>
        <v>46752</v>
      </c>
      <c r="Y15">
        <v>0</v>
      </c>
      <c r="AA15">
        <v>46388</v>
      </c>
      <c r="AB15">
        <v>46476</v>
      </c>
      <c r="AC15">
        <v>46478</v>
      </c>
      <c r="AD15">
        <v>46507</v>
      </c>
      <c r="AI15">
        <v>46508</v>
      </c>
      <c r="AJ15">
        <v>46537</v>
      </c>
      <c r="AK15">
        <v>46539</v>
      </c>
      <c r="AL15">
        <v>46660</v>
      </c>
      <c r="AM15">
        <v>46661</v>
      </c>
      <c r="AN15">
        <v>46690</v>
      </c>
      <c r="AO15">
        <v>46692</v>
      </c>
      <c r="AP15">
        <v>46721</v>
      </c>
      <c r="AQ15">
        <v>46722</v>
      </c>
      <c r="AR15">
        <v>46752</v>
      </c>
      <c r="AS15" t="str">
        <f>IF(BE15=0%,"Not Started",IF(BE15&lt;5%,"Proses RBT-RBB",IF(BE15=5%,"Selesai RBT-RBB",IF(BE15&lt;10%,"Proses RBT-RBL",IF(BE15=10%,"Selesai RBT-RBL",IF(BE15&lt;15%,"Proses RBT-RBTD",IF(BE15=15%,"Selesai RBT-RBTD",IF(BE15&lt;20%,"Proses RPP",IF(BE15=20%,"Selesai RPP",IF(BE15&lt;25%,"Proses KAK",IF(BE15=25%,"Selesai KAK",IF(BE15&lt;30%,"Proses Pengadaan",IF(BE15=30%,"Selesai Pengadaan",IF(BE15&lt;45%,"Proses Desain",IF(BE15=45%,"Selesai Desain",IF(BE15&lt;80%,"Proses Pengembangan",IF(BE15=80%,"Selesai Pengembangan",IF(BE15&lt;87.5%,"Proses SIT",IF(BE15=87.5%,"Selesai SIT",IF(BE15&lt;95%,"Proses UAT",IF(BE15=95%,"Selesai UAT",IF(BE15&lt;100%,"Proses Implementasi","Selesai Implementasi"))))))))))))))))))))))</f>
        <v>Not Started</v>
      </c>
      <c r="AT15" t="str">
        <f>IF(BF15=0%,"Not Started",IF(BF15&lt;5%,"Proses RBT-RBB",IF(BF15=5%,"Selesai RBT-RBB",IF(BF15&lt;10%,"Proses RBT-RBL",IF(BF15=10%,"Selesai RBT-RBL",IF(BF15&lt;15%,"Proses RBT-RBTD",IF(BF15=15%,"Selesai RBT-RBTD",IF(BF15&lt;20%,"Proses RPP",IF(BF15=20%,"Selesai RPP",IF(BF15&lt;25%,"Proses KAK",IF(BF15=25%,"Selesai KAK",IF(BF15&lt;30%,"Proses Pengadaan",IF(BF15=30%,"Selesai Pengadaan",IF(BF15&lt;45%,"Proses Desain",IF(BF15=45%,"Selesai Desain",IF(BF15&lt;80%,"Proses Pengembangan",IF(BF15=80%,"Selesai Pengembangan",IF(BF15&lt;87.5%,"Proses SIT",IF(BF15=87.5%,"Selesai SIT",IF(BF15&lt;95%,"Proses UAT",IF(BF15=95%,"Selesai UAT",IF(BF15&lt;100%,"Proses Implementasi","Selesai Implementasi"))))))))))))))))))))))</f>
        <v>Not Started</v>
      </c>
      <c r="AU15" t="str">
        <f>IF(BG15=0%,"Not Started",IF(BG15&lt;5%,"Proses RBT-RBB",IF(BG15=5%,"Selesai RBT-RBB",IF(BG15&lt;10%,"Proses RBT-RBL",IF(BG15=10%,"Selesai RBT-RBL",IF(BG15&lt;15%,"Proses RBT-RBTD",IF(BG15=15%,"Selesai RBT-RBTD",IF(BG15&lt;20%,"Proses RPP",IF(BG15=20%,"Selesai RPP",IF(BG15&lt;25%,"Proses KAK",IF(BG15=25%,"Selesai KAK",IF(BG15&lt;30%,"Proses Pengadaan",IF(BG15=30%,"Selesai Pengadaan",IF(BG15&lt;45%,"Proses Desain",IF(BG15=45%,"Selesai Desain",IF(BG15&lt;80%,"Proses Pengembangan",IF(BG15=80%,"Selesai Pengembangan",IF(BG15&lt;87.5%,"Proses SIT",IF(BG15=87.5%,"Selesai SIT",IF(BG15&lt;95%,"Proses UAT",IF(BG15=95%,"Selesai UAT",IF(BG15&lt;100%,"Proses Implementasi","Selesai Implementasi"))))))))))))))))))))))</f>
        <v>Not Started</v>
      </c>
      <c r="AV15" t="str">
        <f>IF(BH15=0%,"Not Started",IF(BH15&lt;5%,"Proses RBT-RBB",IF(BH15=5%,"Selesai RBT-RBB",IF(BH15&lt;10%,"Proses RBT-RBL",IF(BH15=10%,"Selesai RBT-RBL",IF(BH15&lt;15%,"Proses RBT-RBTD",IF(BH15=15%,"Selesai RBT-RBTD",IF(BH15&lt;20%,"Proses RPP",IF(BH15=20%,"Selesai RPP",IF(BH15&lt;25%,"Proses KAK",IF(BH15=25%,"Selesai KAK",IF(BH15&lt;30%,"Proses Pengadaan",IF(BH15=30%,"Selesai Pengadaan",IF(BH15&lt;45%,"Proses Desain",IF(BH15=45%,"Selesai Desain",IF(BH15&lt;80%,"Proses Pengembangan",IF(BH15=80%,"Selesai Pengembangan",IF(BH15&lt;87.5%,"Proses SIT",IF(BH15=87.5%,"Selesai SIT",IF(BH15&lt;95%,"Proses UAT",IF(BH15=95%,"Selesai UAT",IF(BH15&lt;100%,"Proses Implementasi","Selesai Implementasi"))))))))))))))))))))))</f>
        <v>Not Started</v>
      </c>
      <c r="AW15" t="str">
        <f>IF(BI15=0%,"Not Started",IF(BI15&lt;5%,"Proses RBT-RBB",IF(BI15=5%,"Selesai RBT-RBB",IF(BI15&lt;10%,"Proses RBT-RBL",IF(BI15=10%,"Selesai RBT-RBL",IF(BI15&lt;15%,"Proses RBT-RBTD",IF(BI15=15%,"Selesai RBT-RBTD",IF(BI15&lt;20%,"Proses RPP",IF(BI15=20%,"Selesai RPP",IF(BI15&lt;25%,"Proses KAK",IF(BI15=25%,"Selesai KAK",IF(BI15&lt;30%,"Proses Pengadaan",IF(BI15=30%,"Selesai Pengadaan",IF(BI15&lt;45%,"Proses Desain",IF(BI15=45%,"Selesai Desain",IF(BI15&lt;80%,"Proses Pengembangan",IF(BI15=80%,"Selesai Pengembangan",IF(BI15&lt;87.5%,"Proses SIT",IF(BI15=87.5%,"Selesai SIT",IF(BI15&lt;95%,"Proses UAT",IF(BI15=95%,"Selesai UAT",IF(BI15&lt;100%,"Proses Implementasi","Selesai Implementasi"))))))))))))))))))))))</f>
        <v>Not Started</v>
      </c>
      <c r="AX15" t="str">
        <f>IF(BJ15=0%,"Not Started",IF(BJ15&lt;5%,"Proses RBT-RBB",IF(BJ15=5%,"Selesai RBT-RBB",IF(BJ15&lt;10%,"Proses RBT-RBL",IF(BJ15=10%,"Selesai RBT-RBL",IF(BJ15&lt;15%,"Proses RBT-RBTD",IF(BJ15=15%,"Selesai RBT-RBTD",IF(BJ15&lt;20%,"Proses RPP",IF(BJ15=20%,"Selesai RPP",IF(BJ15&lt;25%,"Proses KAK",IF(BJ15=25%,"Selesai KAK",IF(BJ15&lt;30%,"Proses Pengadaan",IF(BJ15=30%,"Selesai Pengadaan",IF(BJ15&lt;45%,"Proses Desain",IF(BJ15=45%,"Selesai Desain",IF(BJ15&lt;80%,"Proses Pengembangan",IF(BJ15=80%,"Selesai Pengembangan",IF(BJ15&lt;87.5%,"Proses SIT",IF(BJ15=87.5%,"Selesai SIT",IF(BJ15&lt;95%,"Proses UAT",IF(BJ15=95%,"Selesai UAT",IF(BJ15&lt;100%,"Proses Implementasi","Selesai Implementasi"))))))))))))))))))))))</f>
        <v>Not Started</v>
      </c>
      <c r="AY15" t="str">
        <f>IF(BK15=0%,"Not Started",IF(BK15&lt;5%,"Proses RBT-RBB",IF(BK15=5%,"Selesai RBT-RBB",IF(BK15&lt;10%,"Proses RBT-RBL",IF(BK15=10%,"Selesai RBT-RBL",IF(BK15&lt;15%,"Proses RBT-RBTD",IF(BK15=15%,"Selesai RBT-RBTD",IF(BK15&lt;20%,"Proses RPP",IF(BK15=20%,"Selesai RPP",IF(BK15&lt;25%,"Proses KAK",IF(BK15=25%,"Selesai KAK",IF(BK15&lt;30%,"Proses Pengadaan",IF(BK15=30%,"Selesai Pengadaan",IF(BK15&lt;45%,"Proses Desain",IF(BK15=45%,"Selesai Desain",IF(BK15&lt;80%,"Proses Pengembangan",IF(BK15=80%,"Selesai Pengembangan",IF(BK15&lt;87.5%,"Proses SIT",IF(BK15=87.5%,"Selesai SIT",IF(BK15&lt;95%,"Proses UAT",IF(BK15=95%,"Selesai UAT",IF(BK15&lt;100%,"Proses Implementasi","Selesai Implementasi"))))))))))))))))))))))</f>
        <v>Not Started</v>
      </c>
      <c r="AZ15" t="str">
        <f>IF(BL15=0%,"Not Started",IF(BL15&lt;5%,"Proses RBT-RBB",IF(BL15=5%,"Selesai RBT-RBB",IF(BL15&lt;10%,"Proses RBT-RBL",IF(BL15=10%,"Selesai RBT-RBL",IF(BL15&lt;15%,"Proses RBT-RBTD",IF(BL15=15%,"Selesai RBT-RBTD",IF(BL15&lt;20%,"Proses RPP",IF(BL15=20%,"Selesai RPP",IF(BL15&lt;25%,"Proses KAK",IF(BL15=25%,"Selesai KAK",IF(BL15&lt;30%,"Proses Pengadaan",IF(BL15=30%,"Selesai Pengadaan",IF(BL15&lt;45%,"Proses Desain",IF(BL15=45%,"Selesai Desain",IF(BL15&lt;80%,"Proses Pengembangan",IF(BL15=80%,"Selesai Pengembangan",IF(BL15&lt;87.5%,"Proses SIT",IF(BL15=87.5%,"Selesai SIT",IF(BL15&lt;95%,"Proses UAT",IF(BL15=95%,"Selesai UAT",IF(BL15&lt;100%,"Proses Implementasi","Selesai Implementasi"))))))))))))))))))))))</f>
        <v>Not Started</v>
      </c>
      <c r="BA15" t="str">
        <f>IF(BM15=0%,"Not Started",IF(BM15&lt;5%,"Proses RBT-RBB",IF(BM15=5%,"Selesai RBT-RBB",IF(BM15&lt;10%,"Proses RBT-RBL",IF(BM15=10%,"Selesai RBT-RBL",IF(BM15&lt;15%,"Proses RBT-RBTD",IF(BM15=15%,"Selesai RBT-RBTD",IF(BM15&lt;20%,"Proses RPP",IF(BM15=20%,"Selesai RPP",IF(BM15&lt;25%,"Proses KAK",IF(BM15=25%,"Selesai KAK",IF(BM15&lt;30%,"Proses Pengadaan",IF(BM15=30%,"Selesai Pengadaan",IF(BM15&lt;45%,"Proses Desain",IF(BM15=45%,"Selesai Desain",IF(BM15&lt;80%,"Proses Pengembangan",IF(BM15=80%,"Selesai Pengembangan",IF(BM15&lt;87.5%,"Proses SIT",IF(BM15=87.5%,"Selesai SIT",IF(BM15&lt;95%,"Proses UAT",IF(BM15=95%,"Selesai UAT",IF(BM15&lt;100%,"Proses Implementasi","Selesai Implementasi"))))))))))))))))))))))</f>
        <v>Not Started</v>
      </c>
      <c r="BB15" t="str">
        <f>IF(BN15=0%,"Not Started",IF(BN15&lt;5%,"Proses RBT-RBB",IF(BN15=5%,"Selesai RBT-RBB",IF(BN15&lt;10%,"Proses RBT-RBL",IF(BN15=10%,"Selesai RBT-RBL",IF(BN15&lt;15%,"Proses RBT-RBTD",IF(BN15=15%,"Selesai RBT-RBTD",IF(BN15&lt;20%,"Proses RPP",IF(BN15=20%,"Selesai RPP",IF(BN15&lt;25%,"Proses KAK",IF(BN15=25%,"Selesai KAK",IF(BN15&lt;30%,"Proses Pengadaan",IF(BN15=30%,"Selesai Pengadaan",IF(BN15&lt;45%,"Proses Desain",IF(BN15=45%,"Selesai Desain",IF(BN15&lt;80%,"Proses Pengembangan",IF(BN15=80%,"Selesai Pengembangan",IF(BN15&lt;87.5%,"Proses SIT",IF(BN15=87.5%,"Selesai SIT",IF(BN15&lt;95%,"Proses UAT",IF(BN15=95%,"Selesai UAT",IF(BN15&lt;100%,"Proses Implementasi","Selesai Implementasi"))))))))))))))))))))))</f>
        <v>Not Started</v>
      </c>
      <c r="BC15" t="str">
        <f>IF(BO15=0%,"Not Started",IF(BO15&lt;5%,"Proses RBT-RBB",IF(BO15=5%,"Selesai RBT-RBB",IF(BO15&lt;10%,"Proses RBT-RBL",IF(BO15=10%,"Selesai RBT-RBL",IF(BO15&lt;15%,"Proses RBT-RBTD",IF(BO15=15%,"Selesai RBT-RBTD",IF(BO15&lt;20%,"Proses RPP",IF(BO15=20%,"Selesai RPP",IF(BO15&lt;25%,"Proses KAK",IF(BO15=25%,"Selesai KAK",IF(BO15&lt;30%,"Proses Pengadaan",IF(BO15=30%,"Selesai Pengadaan",IF(BO15&lt;45%,"Proses Desain",IF(BO15=45%,"Selesai Desain",IF(BO15&lt;80%,"Proses Pengembangan",IF(BO15=80%,"Selesai Pengembangan",IF(BO15&lt;87.5%,"Proses SIT",IF(BO15=87.5%,"Selesai SIT",IF(BO15&lt;95%,"Proses UAT",IF(BO15=95%,"Selesai UAT",IF(BO15&lt;100%,"Proses Implementasi","Selesai Implementasi"))))))))))))))))))))))</f>
        <v>Not Started</v>
      </c>
      <c r="BD15" t="str">
        <f>IF(BP15=0%,"Not Started",IF(BP15&lt;5%,"Proses RBT-RBB",IF(BP15=5%,"Selesai RBT-RBB",IF(BP15&lt;10%,"Proses RBT-RBL",IF(BP15=10%,"Selesai RBT-RBL",IF(BP15&lt;15%,"Proses RBT-RBTD",IF(BP15=15%,"Selesai RBT-RBTD",IF(BP15&lt;20%,"Proses RPP",IF(BP15=20%,"Selesai RPP",IF(BP15&lt;25%,"Proses KAK",IF(BP15=25%,"Selesai KAK",IF(BP15&lt;30%,"Proses Pengadaan",IF(BP15=30%,"Selesai Pengadaan",IF(BP15&lt;45%,"Proses Desain",IF(BP15=45%,"Selesai Desain",IF(BP15&lt;80%,"Proses Pengembangan",IF(BP15=80%,"Selesai Pengembangan",IF(BP15&lt;87.5%,"Proses SIT",IF(BP15=87.5%,"Selesai SIT",IF(BP15&lt;95%,"Proses UAT",IF(BP15=95%,"Selesai UAT",IF(BP15&lt;100%,"Proses Implementasi","Selesai Implementasi"))))))))))))))))))))))</f>
        <v>Not Started</v>
      </c>
      <c r="BE15">
        <v>0</v>
      </c>
      <c r="BF15">
        <v>0</v>
      </c>
      <c r="BG15">
        <v>0</v>
      </c>
      <c r="BH15">
        <v>0</v>
      </c>
      <c r="BI15">
        <v>0</v>
      </c>
      <c r="BJ15">
        <v>0</v>
      </c>
      <c r="BK15">
        <v>0</v>
      </c>
      <c r="BL15">
        <v>0</v>
      </c>
      <c r="BM15">
        <v>0</v>
      </c>
      <c r="BN15">
        <v>0</v>
      </c>
      <c r="BO15">
        <v>0</v>
      </c>
      <c r="BP15">
        <v>0</v>
      </c>
      <c r="BQ15" t="str">
        <f>IF(CC15=0%,"Not Started",IF(CC15&lt;5%,"Proses RBT-RBB",IF(CC15=5%,"Selesai RBT-RBB",IF(CC15&lt;10%,"Proses RBT-RBL",IF(CC15=10%,"Selesai RBT-RBL",IF(CC15&lt;15%,"Proses RBT-RBTD",IF(CC15=15%,"Selesai RBT-RBTD",IF(CC15&lt;20%,"Proses RPP",IF(CC15=20%,"Selesai RPP",IF(CC15&lt;25%,"Proses KAK",IF(CC15=25%,"Selesai KAK",IF(CC15&lt;30%,"Proses Pengadaan",IF(CC15=30%,"Selesai Pengadaan",IF(CC15&lt;45%,"Proses Desain",IF(CC15=45%,"Selesai Desain",IF(CC15&lt;80%,"Proses Pengembangan",IF(CC15=80%,"Selesai Pengembangan",IF(CC15&lt;87.5%,"Proses SIT",IF(CC15=87.5%,"Selesai SIT",IF(CC15&lt;95%,"Proses UAT",IF(CC15=95%,"Selesai UAT",IF(CC15&lt;100%,"Proses Implementasi","Selesai Implementasi"))))))))))))))))))))))</f>
        <v>Not Started</v>
      </c>
      <c r="BR15" t="str">
        <f>IF(CD15=0%,"Not Started",IF(CD15&lt;5%,"Proses RBT-RBB",IF(CD15=5%,"Selesai RBT-RBB",IF(CD15&lt;10%,"Proses RBT-RBL",IF(CD15=10%,"Selesai RBT-RBL",IF(CD15&lt;15%,"Proses RBT-RBTD",IF(CD15=15%,"Selesai RBT-RBTD",IF(CD15&lt;20%,"Proses RPP",IF(CD15=20%,"Selesai RPP",IF(CD15&lt;25%,"Proses KAK",IF(CD15=25%,"Selesai KAK",IF(CD15&lt;30%,"Proses Pengadaan",IF(CD15=30%,"Selesai Pengadaan",IF(CD15&lt;45%,"Proses Desain",IF(CD15=45%,"Selesai Desain",IF(CD15&lt;80%,"Proses Pengembangan",IF(CD15=80%,"Selesai Pengembangan",IF(CD15&lt;87.5%,"Proses SIT",IF(CD15=87.5%,"Selesai SIT",IF(CD15&lt;95%,"Proses UAT",IF(CD15=95%,"Selesai UAT",IF(CD15&lt;100%,"Proses Implementasi","Selesai Implementasi"))))))))))))))))))))))</f>
        <v>Not Started</v>
      </c>
      <c r="BS15" t="str">
        <f>IF(CE15=0%,"Not Started",IF(CE15&lt;5%,"Proses RBT-RBB",IF(CE15=5%,"Selesai RBT-RBB",IF(CE15&lt;10%,"Proses RBT-RBL",IF(CE15=10%,"Selesai RBT-RBL",IF(CE15&lt;15%,"Proses RBT-RBTD",IF(CE15=15%,"Selesai RBT-RBTD",IF(CE15&lt;20%,"Proses RPP",IF(CE15=20%,"Selesai RPP",IF(CE15&lt;25%,"Proses KAK",IF(CE15=25%,"Selesai KAK",IF(CE15&lt;30%,"Proses Pengadaan",IF(CE15=30%,"Selesai Pengadaan",IF(CE15&lt;45%,"Proses Desain",IF(CE15=45%,"Selesai Desain",IF(CE15&lt;80%,"Proses Pengembangan",IF(CE15=80%,"Selesai Pengembangan",IF(CE15&lt;87.5%,"Proses SIT",IF(CE15=87.5%,"Selesai SIT",IF(CE15&lt;95%,"Proses UAT",IF(CE15=95%,"Selesai UAT",IF(CE15&lt;100%,"Proses Implementasi","Selesai Implementasi"))))))))))))))))))))))</f>
        <v>Not Started</v>
      </c>
      <c r="BT15" t="str">
        <f>IF(CF15=0%,"Not Started",IF(CF15&lt;5%,"Proses RBT-RBB",IF(CF15=5%,"Selesai RBT-RBB",IF(CF15&lt;10%,"Proses RBT-RBL",IF(CF15=10%,"Selesai RBT-RBL",IF(CF15&lt;15%,"Proses RBT-RBTD",IF(CF15=15%,"Selesai RBT-RBTD",IF(CF15&lt;20%,"Proses RPP",IF(CF15=20%,"Selesai RPP",IF(CF15&lt;25%,"Proses KAK",IF(CF15=25%,"Selesai KAK",IF(CF15&lt;30%,"Proses Pengadaan",IF(CF15=30%,"Selesai Pengadaan",IF(CF15&lt;45%,"Proses Desain",IF(CF15=45%,"Selesai Desain",IF(CF15&lt;80%,"Proses Pengembangan",IF(CF15=80%,"Selesai Pengembangan",IF(CF15&lt;87.5%,"Proses SIT",IF(CF15=87.5%,"Selesai SIT",IF(CF15&lt;95%,"Proses UAT",IF(CF15=95%,"Selesai UAT",IF(CF15&lt;100%,"Proses Implementasi","Selesai Implementasi"))))))))))))))))))))))</f>
        <v>Not Started</v>
      </c>
      <c r="BU15" t="str">
        <f>IF(CG15=0%,"Not Started",IF(CG15&lt;5%,"Proses RBT-RBB",IF(CG15=5%,"Selesai RBT-RBB",IF(CG15&lt;10%,"Proses RBT-RBL",IF(CG15=10%,"Selesai RBT-RBL",IF(CG15&lt;15%,"Proses RBT-RBTD",IF(CG15=15%,"Selesai RBT-RBTD",IF(CG15&lt;20%,"Proses RPP",IF(CG15=20%,"Selesai RPP",IF(CG15&lt;25%,"Proses KAK",IF(CG15=25%,"Selesai KAK",IF(CG15&lt;30%,"Proses Pengadaan",IF(CG15=30%,"Selesai Pengadaan",IF(CG15&lt;45%,"Proses Desain",IF(CG15=45%,"Selesai Desain",IF(CG15&lt;80%,"Proses Pengembangan",IF(CG15=80%,"Selesai Pengembangan",IF(CG15&lt;87.5%,"Proses SIT",IF(CG15=87.5%,"Selesai SIT",IF(CG15&lt;95%,"Proses UAT",IF(CG15=95%,"Selesai UAT",IF(CG15&lt;100%,"Proses Implementasi","Selesai Implementasi"))))))))))))))))))))))</f>
        <v>Not Started</v>
      </c>
      <c r="BV15" t="str">
        <f>IF(CH15=0%,"Not Started",IF(CH15&lt;5%,"Proses RBT-RBB",IF(CH15=5%,"Selesai RBT-RBB",IF(CH15&lt;10%,"Proses RBT-RBL",IF(CH15=10%,"Selesai RBT-RBL",IF(CH15&lt;15%,"Proses RBT-RBTD",IF(CH15=15%,"Selesai RBT-RBTD",IF(CH15&lt;20%,"Proses RPP",IF(CH15=20%,"Selesai RPP",IF(CH15&lt;25%,"Proses KAK",IF(CH15=25%,"Selesai KAK",IF(CH15&lt;30%,"Proses Pengadaan",IF(CH15=30%,"Selesai Pengadaan",IF(CH15&lt;45%,"Proses Desain",IF(CH15=45%,"Selesai Desain",IF(CH15&lt;80%,"Proses Pengembangan",IF(CH15=80%,"Selesai Pengembangan",IF(CH15&lt;87.5%,"Proses SIT",IF(CH15=87.5%,"Selesai SIT",IF(CH15&lt;95%,"Proses UAT",IF(CH15=95%,"Selesai UAT",IF(CH15&lt;100%,"Proses Implementasi","Selesai Implementasi"))))))))))))))))))))))</f>
        <v>Proses Pengadaan</v>
      </c>
      <c r="BW15" t="str">
        <f>IF(CI15=0%,"Not Started",IF(CI15&lt;5%,"Proses RBT-RBB",IF(CI15=5%,"Selesai RBT-RBB",IF(CI15&lt;10%,"Proses RBT-RBL",IF(CI15=10%,"Selesai RBT-RBL",IF(CI15&lt;15%,"Proses RBT-RBTD",IF(CI15=15%,"Selesai RBT-RBTD",IF(CI15&lt;20%,"Proses RPP",IF(CI15=20%,"Selesai RPP",IF(CI15&lt;25%,"Proses KAK",IF(CI15=25%,"Selesai KAK",IF(CI15&lt;30%,"Proses Pengadaan",IF(CI15=30%,"Selesai Pengadaan",IF(CI15&lt;45%,"Proses Desain",IF(CI15=45%,"Selesai Desain",IF(CI15&lt;80%,"Proses Pengembangan",IF(CI15=80%,"Selesai Pengembangan",IF(CI15&lt;87.5%,"Proses SIT",IF(CI15=87.5%,"Selesai SIT",IF(CI15&lt;95%,"Proses UAT",IF(CI15=95%,"Selesai UAT",IF(CI15&lt;100%,"Proses Implementasi","Selesai Implementasi"))))))))))))))))))))))</f>
        <v>Not Started</v>
      </c>
      <c r="BX15" t="str">
        <f>IF(CJ15=0%,"Not Started",IF(CJ15&lt;5%,"Proses RBT-RBB",IF(CJ15=5%,"Selesai RBT-RBB",IF(CJ15&lt;10%,"Proses RBT-RBL",IF(CJ15=10%,"Selesai RBT-RBL",IF(CJ15&lt;15%,"Proses RBT-RBTD",IF(CJ15=15%,"Selesai RBT-RBTD",IF(CJ15&lt;20%,"Proses RPP",IF(CJ15=20%,"Selesai RPP",IF(CJ15&lt;25%,"Proses KAK",IF(CJ15=25%,"Selesai KAK",IF(CJ15&lt;30%,"Proses Pengadaan",IF(CJ15=30%,"Selesai Pengadaan",IF(CJ15&lt;45%,"Proses Desain",IF(CJ15=45%,"Selesai Desain",IF(CJ15&lt;80%,"Proses Pengembangan",IF(CJ15=80%,"Selesai Pengembangan",IF(CJ15&lt;87.5%,"Proses SIT",IF(CJ15=87.5%,"Selesai SIT",IF(CJ15&lt;95%,"Proses UAT",IF(CJ15=95%,"Selesai UAT",IF(CJ15&lt;100%,"Proses Implementasi","Selesai Implementasi"))))))))))))))))))))))</f>
        <v>Not Started</v>
      </c>
      <c r="BY15" t="str">
        <f>IF(CK15=0%,"Not Started",IF(CK15&lt;5%,"Proses RBT-RBB",IF(CK15=5%,"Selesai RBT-RBB",IF(CK15&lt;10%,"Proses RBT-RBL",IF(CK15=10%,"Selesai RBT-RBL",IF(CK15&lt;15%,"Proses RBT-RBTD",IF(CK15=15%,"Selesai RBT-RBTD",IF(CK15&lt;20%,"Proses RPP",IF(CK15=20%,"Selesai RPP",IF(CK15&lt;25%,"Proses KAK",IF(CK15=25%,"Selesai KAK",IF(CK15&lt;30%,"Proses Pengadaan",IF(CK15=30%,"Selesai Pengadaan",IF(CK15&lt;45%,"Proses Desain",IF(CK15=45%,"Selesai Desain",IF(CK15&lt;80%,"Proses Pengembangan",IF(CK15=80%,"Selesai Pengembangan",IF(CK15&lt;87.5%,"Proses SIT",IF(CK15=87.5%,"Selesai SIT",IF(CK15&lt;95%,"Proses UAT",IF(CK15=95%,"Selesai UAT",IF(CK15&lt;100%,"Proses Implementasi","Selesai Implementasi"))))))))))))))))))))))</f>
        <v>Not Started</v>
      </c>
      <c r="BZ15" t="str">
        <f>IF(CL15=0%,"Not Started",IF(CL15&lt;5%,"Proses RBT-RBB",IF(CL15=5%,"Selesai RBT-RBB",IF(CL15&lt;10%,"Proses RBT-RBL",IF(CL15=10%,"Selesai RBT-RBL",IF(CL15&lt;15%,"Proses RBT-RBTD",IF(CL15=15%,"Selesai RBT-RBTD",IF(CL15&lt;20%,"Proses RPP",IF(CL15=20%,"Selesai RPP",IF(CL15&lt;25%,"Proses KAK",IF(CL15=25%,"Selesai KAK",IF(CL15&lt;30%,"Proses Pengadaan",IF(CL15=30%,"Selesai Pengadaan",IF(CL15&lt;45%,"Proses Desain",IF(CL15=45%,"Selesai Desain",IF(CL15&lt;80%,"Proses Pengembangan",IF(CL15=80%,"Selesai Pengembangan",IF(CL15&lt;87.5%,"Proses SIT",IF(CL15=87.5%,"Selesai SIT",IF(CL15&lt;95%,"Proses UAT",IF(CL15=95%,"Selesai UAT",IF(CL15&lt;100%,"Proses Implementasi","Selesai Implementasi"))))))))))))))))))))))</f>
        <v>Not Started</v>
      </c>
      <c r="CA15" t="str">
        <f>IF(CM15=0%,"Not Started",IF(CM15&lt;5%,"Proses RBT-RBB",IF(CM15=5%,"Selesai RBT-RBB",IF(CM15&lt;10%,"Proses RBT-RBL",IF(CM15=10%,"Selesai RBT-RBL",IF(CM15&lt;15%,"Proses RBT-RBTD",IF(CM15=15%,"Selesai RBT-RBTD",IF(CM15&lt;20%,"Proses RPP",IF(CM15=20%,"Selesai RPP",IF(CM15&lt;25%,"Proses KAK",IF(CM15=25%,"Selesai KAK",IF(CM15&lt;30%,"Proses Pengadaan",IF(CM15=30%,"Selesai Pengadaan",IF(CM15&lt;45%,"Proses Desain",IF(CM15=45%,"Selesai Desain",IF(CM15&lt;80%,"Proses Pengembangan",IF(CM15=80%,"Selesai Pengembangan",IF(CM15&lt;87.5%,"Proses SIT",IF(CM15=87.5%,"Selesai SIT",IF(CM15&lt;95%,"Proses UAT",IF(CM15=95%,"Selesai UAT",IF(CM15&lt;100%,"Proses Implementasi","Selesai Implementasi"))))))))))))))))))))))</f>
        <v>Not Started</v>
      </c>
      <c r="CB15" t="str">
        <f>IF(CN15=0%,"Not Started",IF(CN15&lt;5%,"Proses RBT-RBB",IF(CN15=5%,"Selesai RBT-RBB",IF(CN15&lt;10%,"Proses RBT-RBL",IF(CN15=10%,"Selesai RBT-RBL",IF(CN15&lt;15%,"Proses RBT-RBTD",IF(CN15=15%,"Selesai RBT-RBTD",IF(CN15&lt;20%,"Proses RPP",IF(CN15=20%,"Selesai RPP",IF(CN15&lt;25%,"Proses KAK",IF(CN15=25%,"Selesai KAK",IF(CN15&lt;30%,"Proses Pengadaan",IF(CN15=30%,"Selesai Pengadaan",IF(CN15&lt;45%,"Proses Desain",IF(CN15=45%,"Selesai Desain",IF(CN15&lt;80%,"Proses Pengembangan",IF(CN15=80%,"Selesai Pengembangan",IF(CN15&lt;87.5%,"Proses SIT",IF(CN15=87.5%,"Selesai SIT",IF(CN15&lt;95%,"Proses UAT",IF(CN15=95%,"Selesai UAT",IF(CN15&lt;100%,"Proses Implementasi","Selesai Implementasi"))))))))))))))))))))))</f>
        <v>Not Started</v>
      </c>
      <c r="CC15">
        <v>0</v>
      </c>
      <c r="CD15">
        <v>0</v>
      </c>
      <c r="CE15">
        <v>0</v>
      </c>
      <c r="CF15">
        <v>0</v>
      </c>
      <c r="CG15">
        <v>0</v>
      </c>
      <c r="CH15">
        <v>0.285</v>
      </c>
      <c r="CI15">
        <v>0</v>
      </c>
      <c r="CL15">
        <v>0</v>
      </c>
      <c r="CM15">
        <f>(($DY15/100%)*15%)+(($DZ15/100%)*5%)+(($EA15/100%)*5%)+(($EB15/100%)*5%)+(($EC15/100%)*15%)+(($ED15/100%)*35%)+(($EE15/100%)*7.5%)+(($EF15/100%)*7.5%)+(($EG15/100%)*5%)</f>
        <v>0</v>
      </c>
      <c r="CN15">
        <f>(($DY15/100%)*15%)+(($DZ15/100%)*5%)+(($EA15/100%)*5%)+(($EB15/100%)*5%)+(($EC15/100%)*15%)+(($ED15/100%)*35%)+(($EE15/100%)*7.5%)+(($EF15/100%)*7.5%)+(($EG15/100%)*5%)</f>
        <v>0</v>
      </c>
      <c r="CO15">
        <f>IF(BE15=0%, 100%, (CC15/BE15))</f>
        <v>1</v>
      </c>
      <c r="CP15">
        <f>IF(BF15=0%, 100%, (CD15/BF15))</f>
        <v>1</v>
      </c>
      <c r="CQ15">
        <f>IF(BG15=0%, 100%, (CE15/BG15))</f>
        <v>1</v>
      </c>
      <c r="CR15">
        <f>IF(BH15=0%, 100%, (CF15/BH15))</f>
        <v>1</v>
      </c>
      <c r="CS15">
        <f>IF(BI15=0%, 100%, (CG15/BI15))</f>
        <v>1</v>
      </c>
      <c r="CT15">
        <f>IF(BJ15=0%, 100%, (CH15/BJ15))</f>
        <v>1</v>
      </c>
      <c r="CU15">
        <f>IF(BK15=0%, 100%, (CI15/BK15))</f>
        <v>1</v>
      </c>
      <c r="CV15">
        <f>IF(BL15=0%, 100%, (CJ15/BL15))</f>
        <v>1</v>
      </c>
      <c r="CW15">
        <f>IF(BM15=0%, 100%, (CK15/BM15))</f>
        <v>1</v>
      </c>
      <c r="CX15">
        <f>IF(BN15=0%, 100%, (CL15/BN15))</f>
        <v>1</v>
      </c>
      <c r="CY15">
        <f>IF(BO15=0%, 100%, (CM15/BO15))</f>
        <v>1</v>
      </c>
      <c r="DA15" t="str">
        <f>IF(BE15=0%,"NS",IF(CC15=100%,"DONE",IF(CO15&gt;100%,"AS",IF(CO15&lt;75%,"BS",IF(CO15&lt;89.9%,"AR","OS")))))</f>
        <v>NS</v>
      </c>
      <c r="DB15" t="str">
        <f>IF(BF15=0%,"NS",IF(CD15=100%,"DONE",IF(CP15&gt;100%,"AS",IF(CP15&lt;75%,"BS",IF(CP15&lt;89.9%,"AR","OS")))))</f>
        <v>NS</v>
      </c>
      <c r="DC15" t="str">
        <f>IF(BG15=0%,"NS",IF(CE15=100%,"DONE",IF(CQ15&gt;100%,"AS",IF(CQ15&lt;75%,"BS",IF(CQ15&lt;89.9%,"AR","OS")))))</f>
        <v>NS</v>
      </c>
      <c r="DD15" t="str">
        <f>IF(BH15=0%,"NS",IF(CF15=100%,"DONE",IF(CR15&gt;100%,"AS",IF(CR15&lt;75%,"BS",IF(CR15&lt;89.9%,"AR","OS")))))</f>
        <v>NS</v>
      </c>
      <c r="DE15" t="str">
        <f>IF(BI15=0%,"NS",IF(CG15=100%,"DONE",IF(CS15&gt;100%,"AS",IF(CS15&lt;75%,"BS",IF(CS15&lt;89.9%,"AR","OS")))))</f>
        <v>NS</v>
      </c>
      <c r="DF15" t="str">
        <f>IF(BJ15=0%,"NS",IF(CH15=100%,"DONE",IF(CT15&gt;100%,"AS",IF(CT15&lt;75%,"BS",IF(CT15&lt;89.9%,"AR","OS")))))</f>
        <v>NS</v>
      </c>
      <c r="DG15" t="str">
        <f>IF(BK15=0%,"NS",IF(CI15=100%,"DONE",IF(CU15&gt;100%,"AS",IF(CU15&lt;75%,"BS",IF(CU15&lt;89.9%,"AR","OS")))))</f>
        <v>NS</v>
      </c>
      <c r="DH15" t="str">
        <f>IF(BL15=0%,"NS",IF(CJ15=100%,"DONE",IF(CV15&gt;100%,"AS",IF(CV15&lt;75%,"BS",IF(CV15&lt;89.9%,"AR","OS")))))</f>
        <v>NS</v>
      </c>
      <c r="DI15" t="str">
        <f>IF(BM15=0%,"NS",IF(CK15=100%,"DONE",IF(CW15&gt;100%,"AS",IF(CW15&lt;75%,"BS",IF(CW15&lt;89.9%,"AR","OS")))))</f>
        <v>NS</v>
      </c>
      <c r="DJ15" t="str">
        <f>IF(BN15=0%,"NS",IF(CL15=100%,"DONE",IF(CX15&gt;100%,"AS",IF(CX15&lt;75%,"BS",IF(CX15&lt;89.9%,"AR","OS")))))</f>
        <v>NS</v>
      </c>
      <c r="DK15" t="str">
        <f>IF(BO15=0%,"NS",IF(CM15=100%,"DONE",IF(CY15&gt;100%,"AS",IF(CY15&lt;75%,"BS",IF(CY15&lt;89.9%,"AR","OS")))))</f>
        <v>NS</v>
      </c>
      <c r="DL15" t="str">
        <f>IF(BP15=0%,"NS",IF(CN15=100%,"DONE",IF(CZ15&gt;100%,"AS",IF(CZ15&lt;75%,"BS",IF(CZ15&lt;89.9%,"AR","OS")))))</f>
        <v>NS</v>
      </c>
      <c r="DM15" t="e">
        <f>CC15/$BP15</f>
        <v>#DIV/0!</v>
      </c>
      <c r="DN15" t="e">
        <f>CD15/$BP15</f>
        <v>#DIV/0!</v>
      </c>
      <c r="DO15" t="e">
        <f>CE15/$BP15</f>
        <v>#DIV/0!</v>
      </c>
      <c r="DP15" t="e">
        <f>CF15/$BP15</f>
        <v>#DIV/0!</v>
      </c>
      <c r="DQ15" t="e">
        <f>CG15/$BP15</f>
        <v>#DIV/0!</v>
      </c>
      <c r="DR15" t="e">
        <f>CH15/$BP15</f>
        <v>#DIV/0!</v>
      </c>
      <c r="DS15" t="e">
        <f>CI15/$BP15</f>
        <v>#DIV/0!</v>
      </c>
      <c r="DT15" t="e">
        <f>CJ15/$BP15</f>
        <v>#DIV/0!</v>
      </c>
      <c r="DU15" t="e">
        <f>CK15/$BP15</f>
        <v>#DIV/0!</v>
      </c>
      <c r="DV15" t="e">
        <f>CL15/$BP15</f>
        <v>#DIV/0!</v>
      </c>
      <c r="DW15" t="e">
        <f>CM15/$BP15</f>
        <v>#DIV/0!</v>
      </c>
      <c r="DX15" t="e">
        <f>CN15/$BP15</f>
        <v>#DIV/0!</v>
      </c>
      <c r="EJ15">
        <f>AR15</f>
        <v>46752</v>
      </c>
      <c r="FM15" t="str">
        <v>TBC</v>
      </c>
      <c r="FN15" t="str">
        <v>Rizky Arga</v>
      </c>
      <c r="FO15" t="str">
        <v>Iramia Triastika</v>
      </c>
      <c r="FP15" t="str">
        <v>TBC</v>
      </c>
      <c r="FQ15" t="str">
        <v>Dian</v>
      </c>
      <c r="FR15" t="str">
        <v>Outsource</v>
      </c>
      <c r="GS15" t="str">
        <v>a72479bd-f4f7-42ff-b8bc-8df34dbed7ef</v>
      </c>
    </row>
    <row r="16">
      <c r="A16" t="str">
        <v>RIVIBI-PPA-P6-5-DLDS</v>
      </c>
      <c r="B16" t="str">
        <v>PT2, BPPU</v>
      </c>
      <c r="C16" t="str">
        <v>IDT</v>
      </c>
      <c r="D16" t="str">
        <v>Continuity Technology</v>
      </c>
      <c r="E16" t="str">
        <v>P-4</v>
      </c>
      <c r="F16">
        <f>F15+1</f>
        <v>11</v>
      </c>
      <c r="G16" t="str">
        <v>Pengembangan Pricing untuk OM Pro Market  dan PUVA</v>
      </c>
      <c r="H16" t="str">
        <v>Infrastruktur Data PUVA</v>
      </c>
      <c r="I16" t="str">
        <v>EDP Capturing Pricing - Pricing Calculation &amp; Dissemination: Reformulasi JISDOR</v>
      </c>
      <c r="J16">
        <v>2027</v>
      </c>
      <c r="K16">
        <v>2029</v>
      </c>
      <c r="L16" t="str">
        <v>S</v>
      </c>
      <c r="M16" t="str">
        <v>K3</v>
      </c>
      <c r="N16" t="str">
        <v>Pemimpin Satker</v>
      </c>
      <c r="O16" t="str">
        <v>DPPK</v>
      </c>
      <c r="P16" t="str">
        <v>WG-2</v>
      </c>
      <c r="Q16" t="str">
        <v>Market</v>
      </c>
      <c r="R16" t="str">
        <v>TBD</v>
      </c>
      <c r="S16" t="str">
        <f>BQ16</f>
        <v>Not Started</v>
      </c>
      <c r="T16" t="str">
        <f>IF(V16=0%,"Not Started",IF(V16&lt;100%,"On Progress",IF(V16=100%,"DONE")))</f>
        <v>Not Started</v>
      </c>
      <c r="U16" t="str">
        <f>FN16</f>
        <v>Rizky Arga</v>
      </c>
      <c r="V16">
        <f>CC16</f>
        <v>0</v>
      </c>
      <c r="W16" t="str">
        <v>TW I 2027</v>
      </c>
      <c r="X16">
        <f>AR16</f>
        <v>47483</v>
      </c>
      <c r="Y16">
        <v>0</v>
      </c>
      <c r="AA16">
        <v>46388</v>
      </c>
      <c r="AB16">
        <v>46476</v>
      </c>
      <c r="AC16">
        <v>46478</v>
      </c>
      <c r="AD16">
        <v>46507</v>
      </c>
      <c r="AK16">
        <v>46508</v>
      </c>
      <c r="AL16">
        <v>47452</v>
      </c>
      <c r="AQ16">
        <v>47453</v>
      </c>
      <c r="AR16">
        <v>47483</v>
      </c>
      <c r="AS16" t="str">
        <f>IF(BE16=0%,"Not Started",IF(BE16&lt;5%,"Proses RBT-RBB",IF(BE16=5%,"Selesai RBT-RBB",IF(BE16&lt;10%,"Proses RBT-RBL",IF(BE16=10%,"Selesai RBT-RBL",IF(BE16&lt;15%,"Proses RBT-RBTD",IF(BE16=15%,"Selesai RBT-RBTD",IF(BE16&lt;20%,"Proses RPP",IF(BE16=20%,"Selesai RPP",IF(BE16&lt;25%,"Proses KAK",IF(BE16=25%,"Selesai KAK",IF(BE16&lt;30%,"Proses Pengadaan",IF(BE16=30%,"Selesai Pengadaan",IF(BE16&lt;45%,"Proses Desain",IF(BE16=45%,"Selesai Desain",IF(BE16&lt;80%,"Proses Pengembangan",IF(BE16=80%,"Selesai Pengembangan",IF(BE16&lt;87.5%,"Proses SIT",IF(BE16=87.5%,"Selesai SIT",IF(BE16&lt;95%,"Proses UAT",IF(BE16=95%,"Selesai UAT",IF(BE16&lt;100%,"Proses Implementasi","Selesai Implementasi"))))))))))))))))))))))</f>
        <v>Not Started</v>
      </c>
      <c r="AT16" t="str">
        <f>IF(BF16=0%,"Not Started",IF(BF16&lt;5%,"Proses RBT-RBB",IF(BF16=5%,"Selesai RBT-RBB",IF(BF16&lt;10%,"Proses RBT-RBL",IF(BF16=10%,"Selesai RBT-RBL",IF(BF16&lt;15%,"Proses RBT-RBTD",IF(BF16=15%,"Selesai RBT-RBTD",IF(BF16&lt;20%,"Proses RPP",IF(BF16=20%,"Selesai RPP",IF(BF16&lt;25%,"Proses KAK",IF(BF16=25%,"Selesai KAK",IF(BF16&lt;30%,"Proses Pengadaan",IF(BF16=30%,"Selesai Pengadaan",IF(BF16&lt;45%,"Proses Desain",IF(BF16=45%,"Selesai Desain",IF(BF16&lt;80%,"Proses Pengembangan",IF(BF16=80%,"Selesai Pengembangan",IF(BF16&lt;87.5%,"Proses SIT",IF(BF16=87.5%,"Selesai SIT",IF(BF16&lt;95%,"Proses UAT",IF(BF16=95%,"Selesai UAT",IF(BF16&lt;100%,"Proses Implementasi","Selesai Implementasi"))))))))))))))))))))))</f>
        <v>Not Started</v>
      </c>
      <c r="AU16" t="str">
        <f>IF(BG16=0%,"Not Started",IF(BG16&lt;5%,"Proses RBT-RBB",IF(BG16=5%,"Selesai RBT-RBB",IF(BG16&lt;10%,"Proses RBT-RBL",IF(BG16=10%,"Selesai RBT-RBL",IF(BG16&lt;15%,"Proses RBT-RBTD",IF(BG16=15%,"Selesai RBT-RBTD",IF(BG16&lt;20%,"Proses RPP",IF(BG16=20%,"Selesai RPP",IF(BG16&lt;25%,"Proses KAK",IF(BG16=25%,"Selesai KAK",IF(BG16&lt;30%,"Proses Pengadaan",IF(BG16=30%,"Selesai Pengadaan",IF(BG16&lt;45%,"Proses Desain",IF(BG16=45%,"Selesai Desain",IF(BG16&lt;80%,"Proses Pengembangan",IF(BG16=80%,"Selesai Pengembangan",IF(BG16&lt;87.5%,"Proses SIT",IF(BG16=87.5%,"Selesai SIT",IF(BG16&lt;95%,"Proses UAT",IF(BG16=95%,"Selesai UAT",IF(BG16&lt;100%,"Proses Implementasi","Selesai Implementasi"))))))))))))))))))))))</f>
        <v>Not Started</v>
      </c>
      <c r="AV16" t="str">
        <f>IF(BH16=0%,"Not Started",IF(BH16&lt;5%,"Proses RBT-RBB",IF(BH16=5%,"Selesai RBT-RBB",IF(BH16&lt;10%,"Proses RBT-RBL",IF(BH16=10%,"Selesai RBT-RBL",IF(BH16&lt;15%,"Proses RBT-RBTD",IF(BH16=15%,"Selesai RBT-RBTD",IF(BH16&lt;20%,"Proses RPP",IF(BH16=20%,"Selesai RPP",IF(BH16&lt;25%,"Proses KAK",IF(BH16=25%,"Selesai KAK",IF(BH16&lt;30%,"Proses Pengadaan",IF(BH16=30%,"Selesai Pengadaan",IF(BH16&lt;45%,"Proses Desain",IF(BH16=45%,"Selesai Desain",IF(BH16&lt;80%,"Proses Pengembangan",IF(BH16=80%,"Selesai Pengembangan",IF(BH16&lt;87.5%,"Proses SIT",IF(BH16=87.5%,"Selesai SIT",IF(BH16&lt;95%,"Proses UAT",IF(BH16=95%,"Selesai UAT",IF(BH16&lt;100%,"Proses Implementasi","Selesai Implementasi"))))))))))))))))))))))</f>
        <v>Not Started</v>
      </c>
      <c r="AW16" t="str">
        <f>IF(BI16=0%,"Not Started",IF(BI16&lt;5%,"Proses RBT-RBB",IF(BI16=5%,"Selesai RBT-RBB",IF(BI16&lt;10%,"Proses RBT-RBL",IF(BI16=10%,"Selesai RBT-RBL",IF(BI16&lt;15%,"Proses RBT-RBTD",IF(BI16=15%,"Selesai RBT-RBTD",IF(BI16&lt;20%,"Proses RPP",IF(BI16=20%,"Selesai RPP",IF(BI16&lt;25%,"Proses KAK",IF(BI16=25%,"Selesai KAK",IF(BI16&lt;30%,"Proses Pengadaan",IF(BI16=30%,"Selesai Pengadaan",IF(BI16&lt;45%,"Proses Desain",IF(BI16=45%,"Selesai Desain",IF(BI16&lt;80%,"Proses Pengembangan",IF(BI16=80%,"Selesai Pengembangan",IF(BI16&lt;87.5%,"Proses SIT",IF(BI16=87.5%,"Selesai SIT",IF(BI16&lt;95%,"Proses UAT",IF(BI16=95%,"Selesai UAT",IF(BI16&lt;100%,"Proses Implementasi","Selesai Implementasi"))))))))))))))))))))))</f>
        <v>Not Started</v>
      </c>
      <c r="AX16" t="str">
        <f>IF(BJ16=0%,"Not Started",IF(BJ16&lt;5%,"Proses RBT-RBB",IF(BJ16=5%,"Selesai RBT-RBB",IF(BJ16&lt;10%,"Proses RBT-RBL",IF(BJ16=10%,"Selesai RBT-RBL",IF(BJ16&lt;15%,"Proses RBT-RBTD",IF(BJ16=15%,"Selesai RBT-RBTD",IF(BJ16&lt;20%,"Proses RPP",IF(BJ16=20%,"Selesai RPP",IF(BJ16&lt;25%,"Proses KAK",IF(BJ16=25%,"Selesai KAK",IF(BJ16&lt;30%,"Proses Pengadaan",IF(BJ16=30%,"Selesai Pengadaan",IF(BJ16&lt;45%,"Proses Desain",IF(BJ16=45%,"Selesai Desain",IF(BJ16&lt;80%,"Proses Pengembangan",IF(BJ16=80%,"Selesai Pengembangan",IF(BJ16&lt;87.5%,"Proses SIT",IF(BJ16=87.5%,"Selesai SIT",IF(BJ16&lt;95%,"Proses UAT",IF(BJ16=95%,"Selesai UAT",IF(BJ16&lt;100%,"Proses Implementasi","Selesai Implementasi"))))))))))))))))))))))</f>
        <v>Not Started</v>
      </c>
      <c r="AY16" t="str">
        <f>IF(BK16=0%,"Not Started",IF(BK16&lt;5%,"Proses RBT-RBB",IF(BK16=5%,"Selesai RBT-RBB",IF(BK16&lt;10%,"Proses RBT-RBL",IF(BK16=10%,"Selesai RBT-RBL",IF(BK16&lt;15%,"Proses RBT-RBTD",IF(BK16=15%,"Selesai RBT-RBTD",IF(BK16&lt;20%,"Proses RPP",IF(BK16=20%,"Selesai RPP",IF(BK16&lt;25%,"Proses KAK",IF(BK16=25%,"Selesai KAK",IF(BK16&lt;30%,"Proses Pengadaan",IF(BK16=30%,"Selesai Pengadaan",IF(BK16&lt;45%,"Proses Desain",IF(BK16=45%,"Selesai Desain",IF(BK16&lt;80%,"Proses Pengembangan",IF(BK16=80%,"Selesai Pengembangan",IF(BK16&lt;87.5%,"Proses SIT",IF(BK16=87.5%,"Selesai SIT",IF(BK16&lt;95%,"Proses UAT",IF(BK16=95%,"Selesai UAT",IF(BK16&lt;100%,"Proses Implementasi","Selesai Implementasi"))))))))))))))))))))))</f>
        <v>Not Started</v>
      </c>
      <c r="AZ16" t="str">
        <f>IF(BL16=0%,"Not Started",IF(BL16&lt;5%,"Proses RBT-RBB",IF(BL16=5%,"Selesai RBT-RBB",IF(BL16&lt;10%,"Proses RBT-RBL",IF(BL16=10%,"Selesai RBT-RBL",IF(BL16&lt;15%,"Proses RBT-RBTD",IF(BL16=15%,"Selesai RBT-RBTD",IF(BL16&lt;20%,"Proses RPP",IF(BL16=20%,"Selesai RPP",IF(BL16&lt;25%,"Proses KAK",IF(BL16=25%,"Selesai KAK",IF(BL16&lt;30%,"Proses Pengadaan",IF(BL16=30%,"Selesai Pengadaan",IF(BL16&lt;45%,"Proses Desain",IF(BL16=45%,"Selesai Desain",IF(BL16&lt;80%,"Proses Pengembangan",IF(BL16=80%,"Selesai Pengembangan",IF(BL16&lt;87.5%,"Proses SIT",IF(BL16=87.5%,"Selesai SIT",IF(BL16&lt;95%,"Proses UAT",IF(BL16=95%,"Selesai UAT",IF(BL16&lt;100%,"Proses Implementasi","Selesai Implementasi"))))))))))))))))))))))</f>
        <v>Not Started</v>
      </c>
      <c r="BA16" t="str">
        <f>IF(BM16=0%,"Not Started",IF(BM16&lt;5%,"Proses RBT-RBB",IF(BM16=5%,"Selesai RBT-RBB",IF(BM16&lt;10%,"Proses RBT-RBL",IF(BM16=10%,"Selesai RBT-RBL",IF(BM16&lt;15%,"Proses RBT-RBTD",IF(BM16=15%,"Selesai RBT-RBTD",IF(BM16&lt;20%,"Proses RPP",IF(BM16=20%,"Selesai RPP",IF(BM16&lt;25%,"Proses KAK",IF(BM16=25%,"Selesai KAK",IF(BM16&lt;30%,"Proses Pengadaan",IF(BM16=30%,"Selesai Pengadaan",IF(BM16&lt;45%,"Proses Desain",IF(BM16=45%,"Selesai Desain",IF(BM16&lt;80%,"Proses Pengembangan",IF(BM16=80%,"Selesai Pengembangan",IF(BM16&lt;87.5%,"Proses SIT",IF(BM16=87.5%,"Selesai SIT",IF(BM16&lt;95%,"Proses UAT",IF(BM16=95%,"Selesai UAT",IF(BM16&lt;100%,"Proses Implementasi","Selesai Implementasi"))))))))))))))))))))))</f>
        <v>Not Started</v>
      </c>
      <c r="BB16" t="str">
        <f>IF(BN16=0%,"Not Started",IF(BN16&lt;5%,"Proses RBT-RBB",IF(BN16=5%,"Selesai RBT-RBB",IF(BN16&lt;10%,"Proses RBT-RBL",IF(BN16=10%,"Selesai RBT-RBL",IF(BN16&lt;15%,"Proses RBT-RBTD",IF(BN16=15%,"Selesai RBT-RBTD",IF(BN16&lt;20%,"Proses RPP",IF(BN16=20%,"Selesai RPP",IF(BN16&lt;25%,"Proses KAK",IF(BN16=25%,"Selesai KAK",IF(BN16&lt;30%,"Proses Pengadaan",IF(BN16=30%,"Selesai Pengadaan",IF(BN16&lt;45%,"Proses Desain",IF(BN16=45%,"Selesai Desain",IF(BN16&lt;80%,"Proses Pengembangan",IF(BN16=80%,"Selesai Pengembangan",IF(BN16&lt;87.5%,"Proses SIT",IF(BN16=87.5%,"Selesai SIT",IF(BN16&lt;95%,"Proses UAT",IF(BN16=95%,"Selesai UAT",IF(BN16&lt;100%,"Proses Implementasi","Selesai Implementasi"))))))))))))))))))))))</f>
        <v>Not Started</v>
      </c>
      <c r="BC16" t="str">
        <f>IF(BO16=0%,"Not Started",IF(BO16&lt;5%,"Proses RBT-RBB",IF(BO16=5%,"Selesai RBT-RBB",IF(BO16&lt;10%,"Proses RBT-RBL",IF(BO16=10%,"Selesai RBT-RBL",IF(BO16&lt;15%,"Proses RBT-RBTD",IF(BO16=15%,"Selesai RBT-RBTD",IF(BO16&lt;20%,"Proses RPP",IF(BO16=20%,"Selesai RPP",IF(BO16&lt;25%,"Proses KAK",IF(BO16=25%,"Selesai KAK",IF(BO16&lt;30%,"Proses Pengadaan",IF(BO16=30%,"Selesai Pengadaan",IF(BO16&lt;45%,"Proses Desain",IF(BO16=45%,"Selesai Desain",IF(BO16&lt;80%,"Proses Pengembangan",IF(BO16=80%,"Selesai Pengembangan",IF(BO16&lt;87.5%,"Proses SIT",IF(BO16=87.5%,"Selesai SIT",IF(BO16&lt;95%,"Proses UAT",IF(BO16=95%,"Selesai UAT",IF(BO16&lt;100%,"Proses Implementasi","Selesai Implementasi"))))))))))))))))))))))</f>
        <v>Not Started</v>
      </c>
      <c r="BD16" t="str">
        <f>IF(BP16=0%,"Not Started",IF(BP16&lt;5%,"Proses RBT-RBB",IF(BP16=5%,"Selesai RBT-RBB",IF(BP16&lt;10%,"Proses RBT-RBL",IF(BP16=10%,"Selesai RBT-RBL",IF(BP16&lt;15%,"Proses RBT-RBTD",IF(BP16=15%,"Selesai RBT-RBTD",IF(BP16&lt;20%,"Proses RPP",IF(BP16=20%,"Selesai RPP",IF(BP16&lt;25%,"Proses KAK",IF(BP16=25%,"Selesai KAK",IF(BP16&lt;30%,"Proses Pengadaan",IF(BP16=30%,"Selesai Pengadaan",IF(BP16&lt;45%,"Proses Desain",IF(BP16=45%,"Selesai Desain",IF(BP16&lt;80%,"Proses Pengembangan",IF(BP16=80%,"Selesai Pengembangan",IF(BP16&lt;87.5%,"Proses SIT",IF(BP16=87.5%,"Selesai SIT",IF(BP16&lt;95%,"Proses UAT",IF(BP16=95%,"Selesai UAT",IF(BP16&lt;100%,"Proses Implementasi","Selesai Implementasi"))))))))))))))))))))))</f>
        <v>Not Started</v>
      </c>
      <c r="BE16">
        <v>0</v>
      </c>
      <c r="BF16">
        <v>0</v>
      </c>
      <c r="BG16">
        <v>0</v>
      </c>
      <c r="BH16">
        <v>0</v>
      </c>
      <c r="BI16">
        <v>0</v>
      </c>
      <c r="BJ16">
        <v>0</v>
      </c>
      <c r="BK16">
        <v>0</v>
      </c>
      <c r="BL16">
        <v>0</v>
      </c>
      <c r="BM16">
        <v>0</v>
      </c>
      <c r="BN16">
        <v>0</v>
      </c>
      <c r="BO16">
        <v>0</v>
      </c>
      <c r="BP16">
        <v>0</v>
      </c>
      <c r="BQ16" t="str">
        <f>IF(CC16=0%,"Not Started",IF(CC16&lt;5%,"Proses RBT-RBB",IF(CC16=5%,"Selesai RBT-RBB",IF(CC16&lt;10%,"Proses RBT-RBL",IF(CC16=10%,"Selesai RBT-RBL",IF(CC16&lt;15%,"Proses RBT-RBTD",IF(CC16=15%,"Selesai RBT-RBTD",IF(CC16&lt;20%,"Proses RPP",IF(CC16=20%,"Selesai RPP",IF(CC16&lt;25%,"Proses KAK",IF(CC16=25%,"Selesai KAK",IF(CC16&lt;30%,"Proses Pengadaan",IF(CC16=30%,"Selesai Pengadaan",IF(CC16&lt;45%,"Proses Desain",IF(CC16=45%,"Selesai Desain",IF(CC16&lt;80%,"Proses Pengembangan",IF(CC16=80%,"Selesai Pengembangan",IF(CC16&lt;87.5%,"Proses SIT",IF(CC16=87.5%,"Selesai SIT",IF(CC16&lt;95%,"Proses UAT",IF(CC16=95%,"Selesai UAT",IF(CC16&lt;100%,"Proses Implementasi","Selesai Implementasi"))))))))))))))))))))))</f>
        <v>Not Started</v>
      </c>
      <c r="BR16" t="str">
        <f>IF(CD16=0%,"Not Started",IF(CD16&lt;5%,"Proses RBT-RBB",IF(CD16=5%,"Selesai RBT-RBB",IF(CD16&lt;10%,"Proses RBT-RBL",IF(CD16=10%,"Selesai RBT-RBL",IF(CD16&lt;15%,"Proses RBT-RBTD",IF(CD16=15%,"Selesai RBT-RBTD",IF(CD16&lt;20%,"Proses RPP",IF(CD16=20%,"Selesai RPP",IF(CD16&lt;25%,"Proses KAK",IF(CD16=25%,"Selesai KAK",IF(CD16&lt;30%,"Proses Pengadaan",IF(CD16=30%,"Selesai Pengadaan",IF(CD16&lt;45%,"Proses Desain",IF(CD16=45%,"Selesai Desain",IF(CD16&lt;80%,"Proses Pengembangan",IF(CD16=80%,"Selesai Pengembangan",IF(CD16&lt;87.5%,"Proses SIT",IF(CD16=87.5%,"Selesai SIT",IF(CD16&lt;95%,"Proses UAT",IF(CD16=95%,"Selesai UAT",IF(CD16&lt;100%,"Proses Implementasi","Selesai Implementasi"))))))))))))))))))))))</f>
        <v>Not Started</v>
      </c>
      <c r="BS16" t="str">
        <f>IF(CE16=0%,"Not Started",IF(CE16&lt;5%,"Proses RBT-RBB",IF(CE16=5%,"Selesai RBT-RBB",IF(CE16&lt;10%,"Proses RBT-RBL",IF(CE16=10%,"Selesai RBT-RBL",IF(CE16&lt;15%,"Proses RBT-RBTD",IF(CE16=15%,"Selesai RBT-RBTD",IF(CE16&lt;20%,"Proses RPP",IF(CE16=20%,"Selesai RPP",IF(CE16&lt;25%,"Proses KAK",IF(CE16=25%,"Selesai KAK",IF(CE16&lt;30%,"Proses Pengadaan",IF(CE16=30%,"Selesai Pengadaan",IF(CE16&lt;45%,"Proses Desain",IF(CE16=45%,"Selesai Desain",IF(CE16&lt;80%,"Proses Pengembangan",IF(CE16=80%,"Selesai Pengembangan",IF(CE16&lt;87.5%,"Proses SIT",IF(CE16=87.5%,"Selesai SIT",IF(CE16&lt;95%,"Proses UAT",IF(CE16=95%,"Selesai UAT",IF(CE16&lt;100%,"Proses Implementasi","Selesai Implementasi"))))))))))))))))))))))</f>
        <v>Not Started</v>
      </c>
      <c r="BT16" t="str">
        <f>IF(CF16=0%,"Not Started",IF(CF16&lt;5%,"Proses RBT-RBB",IF(CF16=5%,"Selesai RBT-RBB",IF(CF16&lt;10%,"Proses RBT-RBL",IF(CF16=10%,"Selesai RBT-RBL",IF(CF16&lt;15%,"Proses RBT-RBTD",IF(CF16=15%,"Selesai RBT-RBTD",IF(CF16&lt;20%,"Proses RPP",IF(CF16=20%,"Selesai RPP",IF(CF16&lt;25%,"Proses KAK",IF(CF16=25%,"Selesai KAK",IF(CF16&lt;30%,"Proses Pengadaan",IF(CF16=30%,"Selesai Pengadaan",IF(CF16&lt;45%,"Proses Desain",IF(CF16=45%,"Selesai Desain",IF(CF16&lt;80%,"Proses Pengembangan",IF(CF16=80%,"Selesai Pengembangan",IF(CF16&lt;87.5%,"Proses SIT",IF(CF16=87.5%,"Selesai SIT",IF(CF16&lt;95%,"Proses UAT",IF(CF16=95%,"Selesai UAT",IF(CF16&lt;100%,"Proses Implementasi","Selesai Implementasi"))))))))))))))))))))))</f>
        <v>Not Started</v>
      </c>
      <c r="BU16" t="str">
        <f>IF(CG16=0%,"Not Started",IF(CG16&lt;5%,"Proses RBT-RBB",IF(CG16=5%,"Selesai RBT-RBB",IF(CG16&lt;10%,"Proses RBT-RBL",IF(CG16=10%,"Selesai RBT-RBL",IF(CG16&lt;15%,"Proses RBT-RBTD",IF(CG16=15%,"Selesai RBT-RBTD",IF(CG16&lt;20%,"Proses RPP",IF(CG16=20%,"Selesai RPP",IF(CG16&lt;25%,"Proses KAK",IF(CG16=25%,"Selesai KAK",IF(CG16&lt;30%,"Proses Pengadaan",IF(CG16=30%,"Selesai Pengadaan",IF(CG16&lt;45%,"Proses Desain",IF(CG16=45%,"Selesai Desain",IF(CG16&lt;80%,"Proses Pengembangan",IF(CG16=80%,"Selesai Pengembangan",IF(CG16&lt;87.5%,"Proses SIT",IF(CG16=87.5%,"Selesai SIT",IF(CG16&lt;95%,"Proses UAT",IF(CG16=95%,"Selesai UAT",IF(CG16&lt;100%,"Proses Implementasi","Selesai Implementasi"))))))))))))))))))))))</f>
        <v>Not Started</v>
      </c>
      <c r="BV16" t="str">
        <f>IF(CH16=0%,"Not Started",IF(CH16&lt;5%,"Proses RBT-RBB",IF(CH16=5%,"Selesai RBT-RBB",IF(CH16&lt;10%,"Proses RBT-RBL",IF(CH16=10%,"Selesai RBT-RBL",IF(CH16&lt;15%,"Proses RBT-RBTD",IF(CH16=15%,"Selesai RBT-RBTD",IF(CH16&lt;20%,"Proses RPP",IF(CH16=20%,"Selesai RPP",IF(CH16&lt;25%,"Proses KAK",IF(CH16=25%,"Selesai KAK",IF(CH16&lt;30%,"Proses Pengadaan",IF(CH16=30%,"Selesai Pengadaan",IF(CH16&lt;45%,"Proses Desain",IF(CH16=45%,"Selesai Desain",IF(CH16&lt;80%,"Proses Pengembangan",IF(CH16=80%,"Selesai Pengembangan",IF(CH16&lt;87.5%,"Proses SIT",IF(CH16=87.5%,"Selesai SIT",IF(CH16&lt;95%,"Proses UAT",IF(CH16=95%,"Selesai UAT",IF(CH16&lt;100%,"Proses Implementasi","Selesai Implementasi"))))))))))))))))))))))</f>
        <v>Proses Desain</v>
      </c>
      <c r="BW16" t="str">
        <f>IF(CI16=0%,"Not Started",IF(CI16&lt;5%,"Proses RBT-RBB",IF(CI16=5%,"Selesai RBT-RBB",IF(CI16&lt;10%,"Proses RBT-RBL",IF(CI16=10%,"Selesai RBT-RBL",IF(CI16&lt;15%,"Proses RBT-RBTD",IF(CI16=15%,"Selesai RBT-RBTD",IF(CI16&lt;20%,"Proses RPP",IF(CI16=20%,"Selesai RPP",IF(CI16&lt;25%,"Proses KAK",IF(CI16=25%,"Selesai KAK",IF(CI16&lt;30%,"Proses Pengadaan",IF(CI16=30%,"Selesai Pengadaan",IF(CI16&lt;45%,"Proses Desain",IF(CI16=45%,"Selesai Desain",IF(CI16&lt;80%,"Proses Pengembangan",IF(CI16=80%,"Selesai Pengembangan",IF(CI16&lt;87.5%,"Proses SIT",IF(CI16=87.5%,"Selesai SIT",IF(CI16&lt;95%,"Proses UAT",IF(CI16=95%,"Selesai UAT",IF(CI16&lt;100%,"Proses Implementasi","Selesai Implementasi"))))))))))))))))))))))</f>
        <v>Not Started</v>
      </c>
      <c r="BX16" t="str">
        <f>IF(CJ16=0%,"Not Started",IF(CJ16&lt;5%,"Proses RBT-RBB",IF(CJ16=5%,"Selesai RBT-RBB",IF(CJ16&lt;10%,"Proses RBT-RBL",IF(CJ16=10%,"Selesai RBT-RBL",IF(CJ16&lt;15%,"Proses RBT-RBTD",IF(CJ16=15%,"Selesai RBT-RBTD",IF(CJ16&lt;20%,"Proses RPP",IF(CJ16=20%,"Selesai RPP",IF(CJ16&lt;25%,"Proses KAK",IF(CJ16=25%,"Selesai KAK",IF(CJ16&lt;30%,"Proses Pengadaan",IF(CJ16=30%,"Selesai Pengadaan",IF(CJ16&lt;45%,"Proses Desain",IF(CJ16=45%,"Selesai Desain",IF(CJ16&lt;80%,"Proses Pengembangan",IF(CJ16=80%,"Selesai Pengembangan",IF(CJ16&lt;87.5%,"Proses SIT",IF(CJ16=87.5%,"Selesai SIT",IF(CJ16&lt;95%,"Proses UAT",IF(CJ16=95%,"Selesai UAT",IF(CJ16&lt;100%,"Proses Implementasi","Selesai Implementasi"))))))))))))))))))))))</f>
        <v>Not Started</v>
      </c>
      <c r="BY16" t="str">
        <f>IF(CK16=0%,"Not Started",IF(CK16&lt;5%,"Proses RBT-RBB",IF(CK16=5%,"Selesai RBT-RBB",IF(CK16&lt;10%,"Proses RBT-RBL",IF(CK16=10%,"Selesai RBT-RBL",IF(CK16&lt;15%,"Proses RBT-RBTD",IF(CK16=15%,"Selesai RBT-RBTD",IF(CK16&lt;20%,"Proses RPP",IF(CK16=20%,"Selesai RPP",IF(CK16&lt;25%,"Proses KAK",IF(CK16=25%,"Selesai KAK",IF(CK16&lt;30%,"Proses Pengadaan",IF(CK16=30%,"Selesai Pengadaan",IF(CK16&lt;45%,"Proses Desain",IF(CK16=45%,"Selesai Desain",IF(CK16&lt;80%,"Proses Pengembangan",IF(CK16=80%,"Selesai Pengembangan",IF(CK16&lt;87.5%,"Proses SIT",IF(CK16=87.5%,"Selesai SIT",IF(CK16&lt;95%,"Proses UAT",IF(CK16=95%,"Selesai UAT",IF(CK16&lt;100%,"Proses Implementasi","Selesai Implementasi"))))))))))))))))))))))</f>
        <v>Not Started</v>
      </c>
      <c r="BZ16" t="str">
        <f>IF(CL16=0%,"Not Started",IF(CL16&lt;5%,"Proses RBT-RBB",IF(CL16=5%,"Selesai RBT-RBB",IF(CL16&lt;10%,"Proses RBT-RBL",IF(CL16=10%,"Selesai RBT-RBL",IF(CL16&lt;15%,"Proses RBT-RBTD",IF(CL16=15%,"Selesai RBT-RBTD",IF(CL16&lt;20%,"Proses RPP",IF(CL16=20%,"Selesai RPP",IF(CL16&lt;25%,"Proses KAK",IF(CL16=25%,"Selesai KAK",IF(CL16&lt;30%,"Proses Pengadaan",IF(CL16=30%,"Selesai Pengadaan",IF(CL16&lt;45%,"Proses Desain",IF(CL16=45%,"Selesai Desain",IF(CL16&lt;80%,"Proses Pengembangan",IF(CL16=80%,"Selesai Pengembangan",IF(CL16&lt;87.5%,"Proses SIT",IF(CL16=87.5%,"Selesai SIT",IF(CL16&lt;95%,"Proses UAT",IF(CL16=95%,"Selesai UAT",IF(CL16&lt;100%,"Proses Implementasi","Selesai Implementasi"))))))))))))))))))))))</f>
        <v>Not Started</v>
      </c>
      <c r="CA16" t="str">
        <f>IF(CM16=0%,"Not Started",IF(CM16&lt;5%,"Proses RBT-RBB",IF(CM16=5%,"Selesai RBT-RBB",IF(CM16&lt;10%,"Proses RBT-RBL",IF(CM16=10%,"Selesai RBT-RBL",IF(CM16&lt;15%,"Proses RBT-RBTD",IF(CM16=15%,"Selesai RBT-RBTD",IF(CM16&lt;20%,"Proses RPP",IF(CM16=20%,"Selesai RPP",IF(CM16&lt;25%,"Proses KAK",IF(CM16=25%,"Selesai KAK",IF(CM16&lt;30%,"Proses Pengadaan",IF(CM16=30%,"Selesai Pengadaan",IF(CM16&lt;45%,"Proses Desain",IF(CM16=45%,"Selesai Desain",IF(CM16&lt;80%,"Proses Pengembangan",IF(CM16=80%,"Selesai Pengembangan",IF(CM16&lt;87.5%,"Proses SIT",IF(CM16=87.5%,"Selesai SIT",IF(CM16&lt;95%,"Proses UAT",IF(CM16=95%,"Selesai UAT",IF(CM16&lt;100%,"Proses Implementasi","Selesai Implementasi"))))))))))))))))))))))</f>
        <v>Not Started</v>
      </c>
      <c r="CB16" t="str">
        <f>IF(CN16=0%,"Not Started",IF(CN16&lt;5%,"Proses RBT-RBB",IF(CN16=5%,"Selesai RBT-RBB",IF(CN16&lt;10%,"Proses RBT-RBL",IF(CN16=10%,"Selesai RBT-RBL",IF(CN16&lt;15%,"Proses RBT-RBTD",IF(CN16=15%,"Selesai RBT-RBTD",IF(CN16&lt;20%,"Proses RPP",IF(CN16=20%,"Selesai RPP",IF(CN16&lt;25%,"Proses KAK",IF(CN16=25%,"Selesai KAK",IF(CN16&lt;30%,"Proses Pengadaan",IF(CN16=30%,"Selesai Pengadaan",IF(CN16&lt;45%,"Proses Desain",IF(CN16=45%,"Selesai Desain",IF(CN16&lt;80%,"Proses Pengembangan",IF(CN16=80%,"Selesai Pengembangan",IF(CN16&lt;87.5%,"Proses SIT",IF(CN16=87.5%,"Selesai SIT",IF(CN16&lt;95%,"Proses UAT",IF(CN16=95%,"Selesai UAT",IF(CN16&lt;100%,"Proses Implementasi","Selesai Implementasi"))))))))))))))))))))))</f>
        <v>Not Started</v>
      </c>
      <c r="CC16">
        <v>0</v>
      </c>
      <c r="CD16">
        <v>0</v>
      </c>
      <c r="CE16">
        <v>0</v>
      </c>
      <c r="CF16">
        <v>0</v>
      </c>
      <c r="CG16">
        <v>0</v>
      </c>
      <c r="CH16">
        <v>0.3075</v>
      </c>
      <c r="CI16">
        <v>0</v>
      </c>
      <c r="CL16">
        <v>0</v>
      </c>
      <c r="CM16">
        <f>(($DY16/100%)*15%)+(($DZ16/100%)*5%)+(($EA16/100%)*5%)+(($EB16/100%)*5%)+(($EC16/100%)*15%)+(($ED16/100%)*35%)+(($EE16/100%)*7.5%)+(($EF16/100%)*7.5%)+(($EG16/100%)*5%)</f>
        <v>0</v>
      </c>
      <c r="CN16">
        <f>(($DY16/100%)*15%)+(($DZ16/100%)*5%)+(($EA16/100%)*5%)+(($EB16/100%)*5%)+(($EC16/100%)*15%)+(($ED16/100%)*35%)+(($EE16/100%)*7.5%)+(($EF16/100%)*7.5%)+(($EG16/100%)*5%)</f>
        <v>0</v>
      </c>
      <c r="CO16">
        <f>IF(BE16=0%, 100%, (CC16/BE16))</f>
        <v>1</v>
      </c>
      <c r="CP16">
        <f>IF(BF16=0%, 100%, (CD16/BF16))</f>
        <v>1</v>
      </c>
      <c r="CQ16">
        <f>IF(BG16=0%, 100%, (CE16/BG16))</f>
        <v>1</v>
      </c>
      <c r="CR16">
        <f>IF(BH16=0%, 100%, (CF16/BH16))</f>
        <v>1</v>
      </c>
      <c r="CS16">
        <f>IF(BI16=0%, 100%, (CG16/BI16))</f>
        <v>1</v>
      </c>
      <c r="CT16">
        <f>IF(BJ16=0%, 100%, (CH16/BJ16))</f>
        <v>1</v>
      </c>
      <c r="CU16">
        <f>IF(BK16=0%, 100%, (CI16/BK16))</f>
        <v>1</v>
      </c>
      <c r="CV16">
        <f>IF(BL16=0%, 100%, (CJ16/BL16))</f>
        <v>1</v>
      </c>
      <c r="CW16">
        <f>IF(BM16=0%, 100%, (CK16/BM16))</f>
        <v>1</v>
      </c>
      <c r="CX16">
        <f>IF(BN16=0%, 100%, (CL16/BN16))</f>
        <v>1</v>
      </c>
      <c r="CY16">
        <f>IF(BO16=0%, 100%, (CM16/BO16))</f>
        <v>1</v>
      </c>
      <c r="DA16" t="str">
        <f>IF(BE16=0%,"NS",IF(CC16=100%,"DONE",IF(CO16&gt;100%,"AS",IF(CO16&lt;75%,"BS",IF(CO16&lt;89.9%,"AR","OS")))))</f>
        <v>NS</v>
      </c>
      <c r="DB16" t="str">
        <f>IF(BF16=0%,"NS",IF(CD16=100%,"DONE",IF(CP16&gt;100%,"AS",IF(CP16&lt;75%,"BS",IF(CP16&lt;89.9%,"AR","OS")))))</f>
        <v>NS</v>
      </c>
      <c r="DC16" t="str">
        <f>IF(BG16=0%,"NS",IF(CE16=100%,"DONE",IF(CQ16&gt;100%,"AS",IF(CQ16&lt;75%,"BS",IF(CQ16&lt;89.9%,"AR","OS")))))</f>
        <v>NS</v>
      </c>
      <c r="DD16" t="str">
        <f>IF(BH16=0%,"NS",IF(CF16=100%,"DONE",IF(CR16&gt;100%,"AS",IF(CR16&lt;75%,"BS",IF(CR16&lt;89.9%,"AR","OS")))))</f>
        <v>NS</v>
      </c>
      <c r="DE16" t="str">
        <f>IF(BI16=0%,"NS",IF(CG16=100%,"DONE",IF(CS16&gt;100%,"AS",IF(CS16&lt;75%,"BS",IF(CS16&lt;89.9%,"AR","OS")))))</f>
        <v>NS</v>
      </c>
      <c r="DF16" t="str">
        <f>IF(BJ16=0%,"NS",IF(CH16=100%,"DONE",IF(CT16&gt;100%,"AS",IF(CT16&lt;75%,"BS",IF(CT16&lt;89.9%,"AR","OS")))))</f>
        <v>NS</v>
      </c>
      <c r="DG16" t="str">
        <f>IF(BK16=0%,"NS",IF(CI16=100%,"DONE",IF(CU16&gt;100%,"AS",IF(CU16&lt;75%,"BS",IF(CU16&lt;89.9%,"AR","OS")))))</f>
        <v>NS</v>
      </c>
      <c r="DH16" t="str">
        <f>IF(BL16=0%,"NS",IF(CJ16=100%,"DONE",IF(CV16&gt;100%,"AS",IF(CV16&lt;75%,"BS",IF(CV16&lt;89.9%,"AR","OS")))))</f>
        <v>NS</v>
      </c>
      <c r="DI16" t="str">
        <f>IF(BM16=0%,"NS",IF(CK16=100%,"DONE",IF(CW16&gt;100%,"AS",IF(CW16&lt;75%,"BS",IF(CW16&lt;89.9%,"AR","OS")))))</f>
        <v>NS</v>
      </c>
      <c r="DJ16" t="str">
        <f>IF(BN16=0%,"NS",IF(CL16=100%,"DONE",IF(CX16&gt;100%,"AS",IF(CX16&lt;75%,"BS",IF(CX16&lt;89.9%,"AR","OS")))))</f>
        <v>NS</v>
      </c>
      <c r="DK16" t="str">
        <f>IF(BO16=0%,"NS",IF(CM16=100%,"DONE",IF(CY16&gt;100%,"AS",IF(CY16&lt;75%,"BS",IF(CY16&lt;89.9%,"AR","OS")))))</f>
        <v>NS</v>
      </c>
      <c r="DL16" t="str">
        <f>IF(BP16=0%,"NS",IF(CN16=100%,"DONE",IF(CZ16&gt;100%,"AS",IF(CZ16&lt;75%,"BS",IF(CZ16&lt;89.9%,"AR","OS")))))</f>
        <v>NS</v>
      </c>
      <c r="DM16" t="e">
        <f>CC16/$BP16</f>
        <v>#DIV/0!</v>
      </c>
      <c r="DN16" t="e">
        <f>CD16/$BP16</f>
        <v>#DIV/0!</v>
      </c>
      <c r="DO16" t="e">
        <f>CE16/$BP16</f>
        <v>#DIV/0!</v>
      </c>
      <c r="DP16" t="e">
        <f>CF16/$BP16</f>
        <v>#DIV/0!</v>
      </c>
      <c r="DQ16" t="e">
        <f>CG16/$BP16</f>
        <v>#DIV/0!</v>
      </c>
      <c r="DR16" t="e">
        <f>CH16/$BP16</f>
        <v>#DIV/0!</v>
      </c>
      <c r="DS16" t="e">
        <f>CI16/$BP16</f>
        <v>#DIV/0!</v>
      </c>
      <c r="DT16" t="e">
        <f>CJ16/$BP16</f>
        <v>#DIV/0!</v>
      </c>
      <c r="DU16" t="e">
        <f>CK16/$BP16</f>
        <v>#DIV/0!</v>
      </c>
      <c r="DV16" t="e">
        <f>CL16/$BP16</f>
        <v>#DIV/0!</v>
      </c>
      <c r="DW16" t="e">
        <f>CM16/$BP16</f>
        <v>#DIV/0!</v>
      </c>
      <c r="DX16" t="e">
        <f>CN16/$BP16</f>
        <v>#DIV/0!</v>
      </c>
      <c r="EJ16">
        <f>AR16</f>
        <v>47483</v>
      </c>
      <c r="FM16" t="str">
        <v>TBC</v>
      </c>
      <c r="FN16" t="str">
        <v>Rizky Arga</v>
      </c>
      <c r="FO16" t="str">
        <v>Iramia Triastika</v>
      </c>
      <c r="FP16" t="str">
        <v>TBC</v>
      </c>
      <c r="FQ16" t="str">
        <v>Dian</v>
      </c>
      <c r="FR16" t="str">
        <v>Outsource</v>
      </c>
      <c r="GS16" t="str">
        <v>4b2b574d-c14e-4a99-8911-3f315455f0c8</v>
      </c>
    </row>
    <row r="17">
      <c r="A17" t="str">
        <v>RIVIBI-PPA-P6-6-DLDS</v>
      </c>
      <c r="B17" t="str">
        <v>PT2, BPPU</v>
      </c>
      <c r="C17" t="str">
        <v>IDT</v>
      </c>
      <c r="D17" t="str">
        <v>Continuity Technology</v>
      </c>
      <c r="E17" t="str">
        <v>P-4</v>
      </c>
      <c r="F17">
        <f>F16+1</f>
        <v>12</v>
      </c>
      <c r="G17" t="str">
        <v>Pengembangan Pricing untuk OM Pro Market  dan PUVA</v>
      </c>
      <c r="H17" t="str">
        <v>Infrastruktur Data PUVA</v>
      </c>
      <c r="I17" t="str">
        <v>EDP Capturing Pricing - Market Data Capturing &amp; Dissemination: IMM Curve</v>
      </c>
      <c r="J17">
        <v>2028</v>
      </c>
      <c r="K17">
        <v>2030</v>
      </c>
      <c r="L17" t="str">
        <v>S</v>
      </c>
      <c r="M17" t="str">
        <v>K3</v>
      </c>
      <c r="N17" t="str">
        <v>Pemimpin Satker</v>
      </c>
      <c r="O17" t="str">
        <v>DPPK, DEKS</v>
      </c>
      <c r="P17" t="str">
        <v>PPLBI</v>
      </c>
      <c r="Q17" t="str">
        <v>Market</v>
      </c>
      <c r="R17" t="str">
        <v>TBD</v>
      </c>
      <c r="S17" t="str">
        <f>BQ17</f>
        <v>Not Started</v>
      </c>
      <c r="T17" t="str">
        <f>IF(V17=0%,"Not Started",IF(V17&lt;100%,"On Progress",IF(V17=100%,"DONE")))</f>
        <v>Not Started</v>
      </c>
      <c r="U17" t="str">
        <f>FN17</f>
        <v>Rizky Arga</v>
      </c>
      <c r="V17">
        <f>CC17</f>
        <v>0</v>
      </c>
      <c r="W17" t="str">
        <v>TW I 2028</v>
      </c>
      <c r="X17">
        <f>AR17</f>
        <v>47848</v>
      </c>
      <c r="Y17">
        <v>0</v>
      </c>
      <c r="AA17">
        <v>46753</v>
      </c>
      <c r="AB17">
        <v>46842</v>
      </c>
      <c r="AC17">
        <v>46844</v>
      </c>
      <c r="AD17">
        <v>46873</v>
      </c>
      <c r="AK17">
        <v>46874</v>
      </c>
      <c r="AL17">
        <v>47483</v>
      </c>
      <c r="AR17">
        <v>47848</v>
      </c>
      <c r="AS17" t="str">
        <f>IF(BE17=0%,"Not Started",IF(BE17&lt;5%,"Proses RBT-RBB",IF(BE17=5%,"Selesai RBT-RBB",IF(BE17&lt;10%,"Proses RBT-RBL",IF(BE17=10%,"Selesai RBT-RBL",IF(BE17&lt;15%,"Proses RBT-RBTD",IF(BE17=15%,"Selesai RBT-RBTD",IF(BE17&lt;20%,"Proses RPP",IF(BE17=20%,"Selesai RPP",IF(BE17&lt;25%,"Proses KAK",IF(BE17=25%,"Selesai KAK",IF(BE17&lt;30%,"Proses Pengadaan",IF(BE17=30%,"Selesai Pengadaan",IF(BE17&lt;45%,"Proses Desain",IF(BE17=45%,"Selesai Desain",IF(BE17&lt;80%,"Proses Pengembangan",IF(BE17=80%,"Selesai Pengembangan",IF(BE17&lt;87.5%,"Proses SIT",IF(BE17=87.5%,"Selesai SIT",IF(BE17&lt;95%,"Proses UAT",IF(BE17=95%,"Selesai UAT",IF(BE17&lt;100%,"Proses Implementasi","Selesai Implementasi"))))))))))))))))))))))</f>
        <v>Not Started</v>
      </c>
      <c r="AT17" t="str">
        <f>IF(BF17=0%,"Not Started",IF(BF17&lt;5%,"Proses RBT-RBB",IF(BF17=5%,"Selesai RBT-RBB",IF(BF17&lt;10%,"Proses RBT-RBL",IF(BF17=10%,"Selesai RBT-RBL",IF(BF17&lt;15%,"Proses RBT-RBTD",IF(BF17=15%,"Selesai RBT-RBTD",IF(BF17&lt;20%,"Proses RPP",IF(BF17=20%,"Selesai RPP",IF(BF17&lt;25%,"Proses KAK",IF(BF17=25%,"Selesai KAK",IF(BF17&lt;30%,"Proses Pengadaan",IF(BF17=30%,"Selesai Pengadaan",IF(BF17&lt;45%,"Proses Desain",IF(BF17=45%,"Selesai Desain",IF(BF17&lt;80%,"Proses Pengembangan",IF(BF17=80%,"Selesai Pengembangan",IF(BF17&lt;87.5%,"Proses SIT",IF(BF17=87.5%,"Selesai SIT",IF(BF17&lt;95%,"Proses UAT",IF(BF17=95%,"Selesai UAT",IF(BF17&lt;100%,"Proses Implementasi","Selesai Implementasi"))))))))))))))))))))))</f>
        <v>Not Started</v>
      </c>
      <c r="AU17" t="str">
        <f>IF(BG17=0%,"Not Started",IF(BG17&lt;5%,"Proses RBT-RBB",IF(BG17=5%,"Selesai RBT-RBB",IF(BG17&lt;10%,"Proses RBT-RBL",IF(BG17=10%,"Selesai RBT-RBL",IF(BG17&lt;15%,"Proses RBT-RBTD",IF(BG17=15%,"Selesai RBT-RBTD",IF(BG17&lt;20%,"Proses RPP",IF(BG17=20%,"Selesai RPP",IF(BG17&lt;25%,"Proses KAK",IF(BG17=25%,"Selesai KAK",IF(BG17&lt;30%,"Proses Pengadaan",IF(BG17=30%,"Selesai Pengadaan",IF(BG17&lt;45%,"Proses Desain",IF(BG17=45%,"Selesai Desain",IF(BG17&lt;80%,"Proses Pengembangan",IF(BG17=80%,"Selesai Pengembangan",IF(BG17&lt;87.5%,"Proses SIT",IF(BG17=87.5%,"Selesai SIT",IF(BG17&lt;95%,"Proses UAT",IF(BG17=95%,"Selesai UAT",IF(BG17&lt;100%,"Proses Implementasi","Selesai Implementasi"))))))))))))))))))))))</f>
        <v>Not Started</v>
      </c>
      <c r="AV17" t="str">
        <f>IF(BH17=0%,"Not Started",IF(BH17&lt;5%,"Proses RBT-RBB",IF(BH17=5%,"Selesai RBT-RBB",IF(BH17&lt;10%,"Proses RBT-RBL",IF(BH17=10%,"Selesai RBT-RBL",IF(BH17&lt;15%,"Proses RBT-RBTD",IF(BH17=15%,"Selesai RBT-RBTD",IF(BH17&lt;20%,"Proses RPP",IF(BH17=20%,"Selesai RPP",IF(BH17&lt;25%,"Proses KAK",IF(BH17=25%,"Selesai KAK",IF(BH17&lt;30%,"Proses Pengadaan",IF(BH17=30%,"Selesai Pengadaan",IF(BH17&lt;45%,"Proses Desain",IF(BH17=45%,"Selesai Desain",IF(BH17&lt;80%,"Proses Pengembangan",IF(BH17=80%,"Selesai Pengembangan",IF(BH17&lt;87.5%,"Proses SIT",IF(BH17=87.5%,"Selesai SIT",IF(BH17&lt;95%,"Proses UAT",IF(BH17=95%,"Selesai UAT",IF(BH17&lt;100%,"Proses Implementasi","Selesai Implementasi"))))))))))))))))))))))</f>
        <v>Not Started</v>
      </c>
      <c r="AW17" t="str">
        <f>IF(BI17=0%,"Not Started",IF(BI17&lt;5%,"Proses RBT-RBB",IF(BI17=5%,"Selesai RBT-RBB",IF(BI17&lt;10%,"Proses RBT-RBL",IF(BI17=10%,"Selesai RBT-RBL",IF(BI17&lt;15%,"Proses RBT-RBTD",IF(BI17=15%,"Selesai RBT-RBTD",IF(BI17&lt;20%,"Proses RPP",IF(BI17=20%,"Selesai RPP",IF(BI17&lt;25%,"Proses KAK",IF(BI17=25%,"Selesai KAK",IF(BI17&lt;30%,"Proses Pengadaan",IF(BI17=30%,"Selesai Pengadaan",IF(BI17&lt;45%,"Proses Desain",IF(BI17=45%,"Selesai Desain",IF(BI17&lt;80%,"Proses Pengembangan",IF(BI17=80%,"Selesai Pengembangan",IF(BI17&lt;87.5%,"Proses SIT",IF(BI17=87.5%,"Selesai SIT",IF(BI17&lt;95%,"Proses UAT",IF(BI17=95%,"Selesai UAT",IF(BI17&lt;100%,"Proses Implementasi","Selesai Implementasi"))))))))))))))))))))))</f>
        <v>Not Started</v>
      </c>
      <c r="AX17" t="str">
        <f>IF(BJ17=0%,"Not Started",IF(BJ17&lt;5%,"Proses RBT-RBB",IF(BJ17=5%,"Selesai RBT-RBB",IF(BJ17&lt;10%,"Proses RBT-RBL",IF(BJ17=10%,"Selesai RBT-RBL",IF(BJ17&lt;15%,"Proses RBT-RBTD",IF(BJ17=15%,"Selesai RBT-RBTD",IF(BJ17&lt;20%,"Proses RPP",IF(BJ17=20%,"Selesai RPP",IF(BJ17&lt;25%,"Proses KAK",IF(BJ17=25%,"Selesai KAK",IF(BJ17&lt;30%,"Proses Pengadaan",IF(BJ17=30%,"Selesai Pengadaan",IF(BJ17&lt;45%,"Proses Desain",IF(BJ17=45%,"Selesai Desain",IF(BJ17&lt;80%,"Proses Pengembangan",IF(BJ17=80%,"Selesai Pengembangan",IF(BJ17&lt;87.5%,"Proses SIT",IF(BJ17=87.5%,"Selesai SIT",IF(BJ17&lt;95%,"Proses UAT",IF(BJ17=95%,"Selesai UAT",IF(BJ17&lt;100%,"Proses Implementasi","Selesai Implementasi"))))))))))))))))))))))</f>
        <v>Not Started</v>
      </c>
      <c r="AY17" t="str">
        <f>IF(BK17=0%,"Not Started",IF(BK17&lt;5%,"Proses RBT-RBB",IF(BK17=5%,"Selesai RBT-RBB",IF(BK17&lt;10%,"Proses RBT-RBL",IF(BK17=10%,"Selesai RBT-RBL",IF(BK17&lt;15%,"Proses RBT-RBTD",IF(BK17=15%,"Selesai RBT-RBTD",IF(BK17&lt;20%,"Proses RPP",IF(BK17=20%,"Selesai RPP",IF(BK17&lt;25%,"Proses KAK",IF(BK17=25%,"Selesai KAK",IF(BK17&lt;30%,"Proses Pengadaan",IF(BK17=30%,"Selesai Pengadaan",IF(BK17&lt;45%,"Proses Desain",IF(BK17=45%,"Selesai Desain",IF(BK17&lt;80%,"Proses Pengembangan",IF(BK17=80%,"Selesai Pengembangan",IF(BK17&lt;87.5%,"Proses SIT",IF(BK17=87.5%,"Selesai SIT",IF(BK17&lt;95%,"Proses UAT",IF(BK17=95%,"Selesai UAT",IF(BK17&lt;100%,"Proses Implementasi","Selesai Implementasi"))))))))))))))))))))))</f>
        <v>Not Started</v>
      </c>
      <c r="AZ17" t="str">
        <f>IF(BL17=0%,"Not Started",IF(BL17&lt;5%,"Proses RBT-RBB",IF(BL17=5%,"Selesai RBT-RBB",IF(BL17&lt;10%,"Proses RBT-RBL",IF(BL17=10%,"Selesai RBT-RBL",IF(BL17&lt;15%,"Proses RBT-RBTD",IF(BL17=15%,"Selesai RBT-RBTD",IF(BL17&lt;20%,"Proses RPP",IF(BL17=20%,"Selesai RPP",IF(BL17&lt;25%,"Proses KAK",IF(BL17=25%,"Selesai KAK",IF(BL17&lt;30%,"Proses Pengadaan",IF(BL17=30%,"Selesai Pengadaan",IF(BL17&lt;45%,"Proses Desain",IF(BL17=45%,"Selesai Desain",IF(BL17&lt;80%,"Proses Pengembangan",IF(BL17=80%,"Selesai Pengembangan",IF(BL17&lt;87.5%,"Proses SIT",IF(BL17=87.5%,"Selesai SIT",IF(BL17&lt;95%,"Proses UAT",IF(BL17=95%,"Selesai UAT",IF(BL17&lt;100%,"Proses Implementasi","Selesai Implementasi"))))))))))))))))))))))</f>
        <v>Not Started</v>
      </c>
      <c r="BA17" t="str">
        <f>IF(BM17=0%,"Not Started",IF(BM17&lt;5%,"Proses RBT-RBB",IF(BM17=5%,"Selesai RBT-RBB",IF(BM17&lt;10%,"Proses RBT-RBL",IF(BM17=10%,"Selesai RBT-RBL",IF(BM17&lt;15%,"Proses RBT-RBTD",IF(BM17=15%,"Selesai RBT-RBTD",IF(BM17&lt;20%,"Proses RPP",IF(BM17=20%,"Selesai RPP",IF(BM17&lt;25%,"Proses KAK",IF(BM17=25%,"Selesai KAK",IF(BM17&lt;30%,"Proses Pengadaan",IF(BM17=30%,"Selesai Pengadaan",IF(BM17&lt;45%,"Proses Desain",IF(BM17=45%,"Selesai Desain",IF(BM17&lt;80%,"Proses Pengembangan",IF(BM17=80%,"Selesai Pengembangan",IF(BM17&lt;87.5%,"Proses SIT",IF(BM17=87.5%,"Selesai SIT",IF(BM17&lt;95%,"Proses UAT",IF(BM17=95%,"Selesai UAT",IF(BM17&lt;100%,"Proses Implementasi","Selesai Implementasi"))))))))))))))))))))))</f>
        <v>Not Started</v>
      </c>
      <c r="BB17" t="str">
        <f>IF(BN17=0%,"Not Started",IF(BN17&lt;5%,"Proses RBT-RBB",IF(BN17=5%,"Selesai RBT-RBB",IF(BN17&lt;10%,"Proses RBT-RBL",IF(BN17=10%,"Selesai RBT-RBL",IF(BN17&lt;15%,"Proses RBT-RBTD",IF(BN17=15%,"Selesai RBT-RBTD",IF(BN17&lt;20%,"Proses RPP",IF(BN17=20%,"Selesai RPP",IF(BN17&lt;25%,"Proses KAK",IF(BN17=25%,"Selesai KAK",IF(BN17&lt;30%,"Proses Pengadaan",IF(BN17=30%,"Selesai Pengadaan",IF(BN17&lt;45%,"Proses Desain",IF(BN17=45%,"Selesai Desain",IF(BN17&lt;80%,"Proses Pengembangan",IF(BN17=80%,"Selesai Pengembangan",IF(BN17&lt;87.5%,"Proses SIT",IF(BN17=87.5%,"Selesai SIT",IF(BN17&lt;95%,"Proses UAT",IF(BN17=95%,"Selesai UAT",IF(BN17&lt;100%,"Proses Implementasi","Selesai Implementasi"))))))))))))))))))))))</f>
        <v>Not Started</v>
      </c>
      <c r="BC17" t="str">
        <f>IF(BO17=0%,"Not Started",IF(BO17&lt;5%,"Proses RBT-RBB",IF(BO17=5%,"Selesai RBT-RBB",IF(BO17&lt;10%,"Proses RBT-RBL",IF(BO17=10%,"Selesai RBT-RBL",IF(BO17&lt;15%,"Proses RBT-RBTD",IF(BO17=15%,"Selesai RBT-RBTD",IF(BO17&lt;20%,"Proses RPP",IF(BO17=20%,"Selesai RPP",IF(BO17&lt;25%,"Proses KAK",IF(BO17=25%,"Selesai KAK",IF(BO17&lt;30%,"Proses Pengadaan",IF(BO17=30%,"Selesai Pengadaan",IF(BO17&lt;45%,"Proses Desain",IF(BO17=45%,"Selesai Desain",IF(BO17&lt;80%,"Proses Pengembangan",IF(BO17=80%,"Selesai Pengembangan",IF(BO17&lt;87.5%,"Proses SIT",IF(BO17=87.5%,"Selesai SIT",IF(BO17&lt;95%,"Proses UAT",IF(BO17=95%,"Selesai UAT",IF(BO17&lt;100%,"Proses Implementasi","Selesai Implementasi"))))))))))))))))))))))</f>
        <v>Not Started</v>
      </c>
      <c r="BD17" t="str">
        <f>IF(BP17=0%,"Not Started",IF(BP17&lt;5%,"Proses RBT-RBB",IF(BP17=5%,"Selesai RBT-RBB",IF(BP17&lt;10%,"Proses RBT-RBL",IF(BP17=10%,"Selesai RBT-RBL",IF(BP17&lt;15%,"Proses RBT-RBTD",IF(BP17=15%,"Selesai RBT-RBTD",IF(BP17&lt;20%,"Proses RPP",IF(BP17=20%,"Selesai RPP",IF(BP17&lt;25%,"Proses KAK",IF(BP17=25%,"Selesai KAK",IF(BP17&lt;30%,"Proses Pengadaan",IF(BP17=30%,"Selesai Pengadaan",IF(BP17&lt;45%,"Proses Desain",IF(BP17=45%,"Selesai Desain",IF(BP17&lt;80%,"Proses Pengembangan",IF(BP17=80%,"Selesai Pengembangan",IF(BP17&lt;87.5%,"Proses SIT",IF(BP17=87.5%,"Selesai SIT",IF(BP17&lt;95%,"Proses UAT",IF(BP17=95%,"Selesai UAT",IF(BP17&lt;100%,"Proses Implementasi","Selesai Implementasi"))))))))))))))))))))))</f>
        <v>Not Started</v>
      </c>
      <c r="BE17">
        <v>0</v>
      </c>
      <c r="BF17">
        <v>0</v>
      </c>
      <c r="BG17">
        <v>0</v>
      </c>
      <c r="BH17">
        <v>0</v>
      </c>
      <c r="BI17">
        <v>0</v>
      </c>
      <c r="BJ17">
        <v>0</v>
      </c>
      <c r="BK17">
        <v>0</v>
      </c>
      <c r="BL17">
        <v>0</v>
      </c>
      <c r="BM17">
        <v>0</v>
      </c>
      <c r="BN17">
        <v>0</v>
      </c>
      <c r="BO17">
        <v>0</v>
      </c>
      <c r="BP17">
        <v>0</v>
      </c>
      <c r="BQ17" t="str">
        <f>IF(CC17=0%,"Not Started",IF(CC17&lt;5%,"Proses RBT-RBB",IF(CC17=5%,"Selesai RBT-RBB",IF(CC17&lt;10%,"Proses RBT-RBL",IF(CC17=10%,"Selesai RBT-RBL",IF(CC17&lt;15%,"Proses RBT-RBTD",IF(CC17=15%,"Selesai RBT-RBTD",IF(CC17&lt;20%,"Proses RPP",IF(CC17=20%,"Selesai RPP",IF(CC17&lt;25%,"Proses KAK",IF(CC17=25%,"Selesai KAK",IF(CC17&lt;30%,"Proses Pengadaan",IF(CC17=30%,"Selesai Pengadaan",IF(CC17&lt;45%,"Proses Desain",IF(CC17=45%,"Selesai Desain",IF(CC17&lt;80%,"Proses Pengembangan",IF(CC17=80%,"Selesai Pengembangan",IF(CC17&lt;87.5%,"Proses SIT",IF(CC17=87.5%,"Selesai SIT",IF(CC17&lt;95%,"Proses UAT",IF(CC17=95%,"Selesai UAT",IF(CC17&lt;100%,"Proses Implementasi","Selesai Implementasi"))))))))))))))))))))))</f>
        <v>Not Started</v>
      </c>
      <c r="BR17" t="str">
        <f>IF(CD17=0%,"Not Started",IF(CD17&lt;5%,"Proses RBT-RBB",IF(CD17=5%,"Selesai RBT-RBB",IF(CD17&lt;10%,"Proses RBT-RBL",IF(CD17=10%,"Selesai RBT-RBL",IF(CD17&lt;15%,"Proses RBT-RBTD",IF(CD17=15%,"Selesai RBT-RBTD",IF(CD17&lt;20%,"Proses RPP",IF(CD17=20%,"Selesai RPP",IF(CD17&lt;25%,"Proses KAK",IF(CD17=25%,"Selesai KAK",IF(CD17&lt;30%,"Proses Pengadaan",IF(CD17=30%,"Selesai Pengadaan",IF(CD17&lt;45%,"Proses Desain",IF(CD17=45%,"Selesai Desain",IF(CD17&lt;80%,"Proses Pengembangan",IF(CD17=80%,"Selesai Pengembangan",IF(CD17&lt;87.5%,"Proses SIT",IF(CD17=87.5%,"Selesai SIT",IF(CD17&lt;95%,"Proses UAT",IF(CD17=95%,"Selesai UAT",IF(CD17&lt;100%,"Proses Implementasi","Selesai Implementasi"))))))))))))))))))))))</f>
        <v>Not Started</v>
      </c>
      <c r="BS17" t="str">
        <f>IF(CE17=0%,"Not Started",IF(CE17&lt;5%,"Proses RBT-RBB",IF(CE17=5%,"Selesai RBT-RBB",IF(CE17&lt;10%,"Proses RBT-RBL",IF(CE17=10%,"Selesai RBT-RBL",IF(CE17&lt;15%,"Proses RBT-RBTD",IF(CE17=15%,"Selesai RBT-RBTD",IF(CE17&lt;20%,"Proses RPP",IF(CE17=20%,"Selesai RPP",IF(CE17&lt;25%,"Proses KAK",IF(CE17=25%,"Selesai KAK",IF(CE17&lt;30%,"Proses Pengadaan",IF(CE17=30%,"Selesai Pengadaan",IF(CE17&lt;45%,"Proses Desain",IF(CE17=45%,"Selesai Desain",IF(CE17&lt;80%,"Proses Pengembangan",IF(CE17=80%,"Selesai Pengembangan",IF(CE17&lt;87.5%,"Proses SIT",IF(CE17=87.5%,"Selesai SIT",IF(CE17&lt;95%,"Proses UAT",IF(CE17=95%,"Selesai UAT",IF(CE17&lt;100%,"Proses Implementasi","Selesai Implementasi"))))))))))))))))))))))</f>
        <v>Not Started</v>
      </c>
      <c r="BT17" t="str">
        <f>IF(CF17=0%,"Not Started",IF(CF17&lt;5%,"Proses RBT-RBB",IF(CF17=5%,"Selesai RBT-RBB",IF(CF17&lt;10%,"Proses RBT-RBL",IF(CF17=10%,"Selesai RBT-RBL",IF(CF17&lt;15%,"Proses RBT-RBTD",IF(CF17=15%,"Selesai RBT-RBTD",IF(CF17&lt;20%,"Proses RPP",IF(CF17=20%,"Selesai RPP",IF(CF17&lt;25%,"Proses KAK",IF(CF17=25%,"Selesai KAK",IF(CF17&lt;30%,"Proses Pengadaan",IF(CF17=30%,"Selesai Pengadaan",IF(CF17&lt;45%,"Proses Desain",IF(CF17=45%,"Selesai Desain",IF(CF17&lt;80%,"Proses Pengembangan",IF(CF17=80%,"Selesai Pengembangan",IF(CF17&lt;87.5%,"Proses SIT",IF(CF17=87.5%,"Selesai SIT",IF(CF17&lt;95%,"Proses UAT",IF(CF17=95%,"Selesai UAT",IF(CF17&lt;100%,"Proses Implementasi","Selesai Implementasi"))))))))))))))))))))))</f>
        <v>Not Started</v>
      </c>
      <c r="BU17" t="str">
        <f>IF(CG17=0%,"Not Started",IF(CG17&lt;5%,"Proses RBT-RBB",IF(CG17=5%,"Selesai RBT-RBB",IF(CG17&lt;10%,"Proses RBT-RBL",IF(CG17=10%,"Selesai RBT-RBL",IF(CG17&lt;15%,"Proses RBT-RBTD",IF(CG17=15%,"Selesai RBT-RBTD",IF(CG17&lt;20%,"Proses RPP",IF(CG17=20%,"Selesai RPP",IF(CG17&lt;25%,"Proses KAK",IF(CG17=25%,"Selesai KAK",IF(CG17&lt;30%,"Proses Pengadaan",IF(CG17=30%,"Selesai Pengadaan",IF(CG17&lt;45%,"Proses Desain",IF(CG17=45%,"Selesai Desain",IF(CG17&lt;80%,"Proses Pengembangan",IF(CG17=80%,"Selesai Pengembangan",IF(CG17&lt;87.5%,"Proses SIT",IF(CG17=87.5%,"Selesai SIT",IF(CG17&lt;95%,"Proses UAT",IF(CG17=95%,"Selesai UAT",IF(CG17&lt;100%,"Proses Implementasi","Selesai Implementasi"))))))))))))))))))))))</f>
        <v>Not Started</v>
      </c>
      <c r="BV17" t="str">
        <f>IF(CH17=0%,"Not Started",IF(CH17&lt;5%,"Proses RBT-RBB",IF(CH17=5%,"Selesai RBT-RBB",IF(CH17&lt;10%,"Proses RBT-RBL",IF(CH17=10%,"Selesai RBT-RBL",IF(CH17&lt;15%,"Proses RBT-RBTD",IF(CH17=15%,"Selesai RBT-RBTD",IF(CH17&lt;20%,"Proses RPP",IF(CH17=20%,"Selesai RPP",IF(CH17&lt;25%,"Proses KAK",IF(CH17=25%,"Selesai KAK",IF(CH17&lt;30%,"Proses Pengadaan",IF(CH17=30%,"Selesai Pengadaan",IF(CH17&lt;45%,"Proses Desain",IF(CH17=45%,"Selesai Desain",IF(CH17&lt;80%,"Proses Pengembangan",IF(CH17=80%,"Selesai Pengembangan",IF(CH17&lt;87.5%,"Proses SIT",IF(CH17=87.5%,"Selesai SIT",IF(CH17&lt;95%,"Proses UAT",IF(CH17=95%,"Selesai UAT",IF(CH17&lt;100%,"Proses Implementasi","Selesai Implementasi"))))))))))))))))))))))</f>
        <v>Proses Desain</v>
      </c>
      <c r="BW17" t="str">
        <f>IF(CI17=0%,"Not Started",IF(CI17&lt;5%,"Proses RBT-RBB",IF(CI17=5%,"Selesai RBT-RBB",IF(CI17&lt;10%,"Proses RBT-RBL",IF(CI17=10%,"Selesai RBT-RBL",IF(CI17&lt;15%,"Proses RBT-RBTD",IF(CI17=15%,"Selesai RBT-RBTD",IF(CI17&lt;20%,"Proses RPP",IF(CI17=20%,"Selesai RPP",IF(CI17&lt;25%,"Proses KAK",IF(CI17=25%,"Selesai KAK",IF(CI17&lt;30%,"Proses Pengadaan",IF(CI17=30%,"Selesai Pengadaan",IF(CI17&lt;45%,"Proses Desain",IF(CI17=45%,"Selesai Desain",IF(CI17&lt;80%,"Proses Pengembangan",IF(CI17=80%,"Selesai Pengembangan",IF(CI17&lt;87.5%,"Proses SIT",IF(CI17=87.5%,"Selesai SIT",IF(CI17&lt;95%,"Proses UAT",IF(CI17=95%,"Selesai UAT",IF(CI17&lt;100%,"Proses Implementasi","Selesai Implementasi"))))))))))))))))))))))</f>
        <v>Not Started</v>
      </c>
      <c r="BX17" t="str">
        <f>IF(CJ17=0%,"Not Started",IF(CJ17&lt;5%,"Proses RBT-RBB",IF(CJ17=5%,"Selesai RBT-RBB",IF(CJ17&lt;10%,"Proses RBT-RBL",IF(CJ17=10%,"Selesai RBT-RBL",IF(CJ17&lt;15%,"Proses RBT-RBTD",IF(CJ17=15%,"Selesai RBT-RBTD",IF(CJ17&lt;20%,"Proses RPP",IF(CJ17=20%,"Selesai RPP",IF(CJ17&lt;25%,"Proses KAK",IF(CJ17=25%,"Selesai KAK",IF(CJ17&lt;30%,"Proses Pengadaan",IF(CJ17=30%,"Selesai Pengadaan",IF(CJ17&lt;45%,"Proses Desain",IF(CJ17=45%,"Selesai Desain",IF(CJ17&lt;80%,"Proses Pengembangan",IF(CJ17=80%,"Selesai Pengembangan",IF(CJ17&lt;87.5%,"Proses SIT",IF(CJ17=87.5%,"Selesai SIT",IF(CJ17&lt;95%,"Proses UAT",IF(CJ17=95%,"Selesai UAT",IF(CJ17&lt;100%,"Proses Implementasi","Selesai Implementasi"))))))))))))))))))))))</f>
        <v>Not Started</v>
      </c>
      <c r="BY17" t="str">
        <f>IF(CK17=0%,"Not Started",IF(CK17&lt;5%,"Proses RBT-RBB",IF(CK17=5%,"Selesai RBT-RBB",IF(CK17&lt;10%,"Proses RBT-RBL",IF(CK17=10%,"Selesai RBT-RBL",IF(CK17&lt;15%,"Proses RBT-RBTD",IF(CK17=15%,"Selesai RBT-RBTD",IF(CK17&lt;20%,"Proses RPP",IF(CK17=20%,"Selesai RPP",IF(CK17&lt;25%,"Proses KAK",IF(CK17=25%,"Selesai KAK",IF(CK17&lt;30%,"Proses Pengadaan",IF(CK17=30%,"Selesai Pengadaan",IF(CK17&lt;45%,"Proses Desain",IF(CK17=45%,"Selesai Desain",IF(CK17&lt;80%,"Proses Pengembangan",IF(CK17=80%,"Selesai Pengembangan",IF(CK17&lt;87.5%,"Proses SIT",IF(CK17=87.5%,"Selesai SIT",IF(CK17&lt;95%,"Proses UAT",IF(CK17=95%,"Selesai UAT",IF(CK17&lt;100%,"Proses Implementasi","Selesai Implementasi"))))))))))))))))))))))</f>
        <v>Not Started</v>
      </c>
      <c r="BZ17" t="str">
        <f>IF(CL17=0%,"Not Started",IF(CL17&lt;5%,"Proses RBT-RBB",IF(CL17=5%,"Selesai RBT-RBB",IF(CL17&lt;10%,"Proses RBT-RBL",IF(CL17=10%,"Selesai RBT-RBL",IF(CL17&lt;15%,"Proses RBT-RBTD",IF(CL17=15%,"Selesai RBT-RBTD",IF(CL17&lt;20%,"Proses RPP",IF(CL17=20%,"Selesai RPP",IF(CL17&lt;25%,"Proses KAK",IF(CL17=25%,"Selesai KAK",IF(CL17&lt;30%,"Proses Pengadaan",IF(CL17=30%,"Selesai Pengadaan",IF(CL17&lt;45%,"Proses Desain",IF(CL17=45%,"Selesai Desain",IF(CL17&lt;80%,"Proses Pengembangan",IF(CL17=80%,"Selesai Pengembangan",IF(CL17&lt;87.5%,"Proses SIT",IF(CL17=87.5%,"Selesai SIT",IF(CL17&lt;95%,"Proses UAT",IF(CL17=95%,"Selesai UAT",IF(CL17&lt;100%,"Proses Implementasi","Selesai Implementasi"))))))))))))))))))))))</f>
        <v>Not Started</v>
      </c>
      <c r="CA17" t="str">
        <f>IF(CM17=0%,"Not Started",IF(CM17&lt;5%,"Proses RBT-RBB",IF(CM17=5%,"Selesai RBT-RBB",IF(CM17&lt;10%,"Proses RBT-RBL",IF(CM17=10%,"Selesai RBT-RBL",IF(CM17&lt;15%,"Proses RBT-RBTD",IF(CM17=15%,"Selesai RBT-RBTD",IF(CM17&lt;20%,"Proses RPP",IF(CM17=20%,"Selesai RPP",IF(CM17&lt;25%,"Proses KAK",IF(CM17=25%,"Selesai KAK",IF(CM17&lt;30%,"Proses Pengadaan",IF(CM17=30%,"Selesai Pengadaan",IF(CM17&lt;45%,"Proses Desain",IF(CM17=45%,"Selesai Desain",IF(CM17&lt;80%,"Proses Pengembangan",IF(CM17=80%,"Selesai Pengembangan",IF(CM17&lt;87.5%,"Proses SIT",IF(CM17=87.5%,"Selesai SIT",IF(CM17&lt;95%,"Proses UAT",IF(CM17=95%,"Selesai UAT",IF(CM17&lt;100%,"Proses Implementasi","Selesai Implementasi"))))))))))))))))))))))</f>
        <v>Not Started</v>
      </c>
      <c r="CB17" t="str">
        <f>IF(CN17=0%,"Not Started",IF(CN17&lt;5%,"Proses RBT-RBB",IF(CN17=5%,"Selesai RBT-RBB",IF(CN17&lt;10%,"Proses RBT-RBL",IF(CN17=10%,"Selesai RBT-RBL",IF(CN17&lt;15%,"Proses RBT-RBTD",IF(CN17=15%,"Selesai RBT-RBTD",IF(CN17&lt;20%,"Proses RPP",IF(CN17=20%,"Selesai RPP",IF(CN17&lt;25%,"Proses KAK",IF(CN17=25%,"Selesai KAK",IF(CN17&lt;30%,"Proses Pengadaan",IF(CN17=30%,"Selesai Pengadaan",IF(CN17&lt;45%,"Proses Desain",IF(CN17=45%,"Selesai Desain",IF(CN17&lt;80%,"Proses Pengembangan",IF(CN17=80%,"Selesai Pengembangan",IF(CN17&lt;87.5%,"Proses SIT",IF(CN17=87.5%,"Selesai SIT",IF(CN17&lt;95%,"Proses UAT",IF(CN17=95%,"Selesai UAT",IF(CN17&lt;100%,"Proses Implementasi","Selesai Implementasi"))))))))))))))))))))))</f>
        <v>Not Started</v>
      </c>
      <c r="CC17">
        <v>0</v>
      </c>
      <c r="CD17">
        <v>0</v>
      </c>
      <c r="CE17">
        <v>0</v>
      </c>
      <c r="CF17">
        <v>0</v>
      </c>
      <c r="CG17">
        <v>0</v>
      </c>
      <c r="CH17">
        <v>0.3075</v>
      </c>
      <c r="CI17">
        <v>0</v>
      </c>
      <c r="CL17">
        <v>0</v>
      </c>
      <c r="CM17">
        <f>(($DY17/100%)*15%)+(($DZ17/100%)*5%)+(($EA17/100%)*5%)+(($EB17/100%)*5%)+(($EC17/100%)*15%)+(($ED17/100%)*35%)+(($EE17/100%)*7.5%)+(($EF17/100%)*7.5%)+(($EG17/100%)*5%)</f>
        <v>0</v>
      </c>
      <c r="CN17">
        <f>(($DY17/100%)*15%)+(($DZ17/100%)*5%)+(($EA17/100%)*5%)+(($EB17/100%)*5%)+(($EC17/100%)*15%)+(($ED17/100%)*35%)+(($EE17/100%)*7.5%)+(($EF17/100%)*7.5%)+(($EG17/100%)*5%)</f>
        <v>0</v>
      </c>
      <c r="CO17">
        <f>IF(BE17=0%, 100%, (CC17/BE17))</f>
        <v>1</v>
      </c>
      <c r="CP17">
        <f>IF(BF17=0%, 100%, (CD17/BF17))</f>
        <v>1</v>
      </c>
      <c r="CQ17">
        <f>IF(BG17=0%, 100%, (CE17/BG17))</f>
        <v>1</v>
      </c>
      <c r="CR17">
        <f>IF(BH17=0%, 100%, (CF17/BH17))</f>
        <v>1</v>
      </c>
      <c r="CS17">
        <f>IF(BI17=0%, 100%, (CG17/BI17))</f>
        <v>1</v>
      </c>
      <c r="CT17">
        <f>IF(BJ17=0%, 100%, (CH17/BJ17))</f>
        <v>1</v>
      </c>
      <c r="CU17">
        <f>IF(BK17=0%, 100%, (CI17/BK17))</f>
        <v>1</v>
      </c>
      <c r="CV17">
        <f>IF(BL17=0%, 100%, (CJ17/BL17))</f>
        <v>1</v>
      </c>
      <c r="CW17">
        <f>IF(BM17=0%, 100%, (CK17/BM17))</f>
        <v>1</v>
      </c>
      <c r="CX17">
        <f>IF(BN17=0%, 100%, (CL17/BN17))</f>
        <v>1</v>
      </c>
      <c r="CY17">
        <f>IF(BO17=0%, 100%, (CM17/BO17))</f>
        <v>1</v>
      </c>
      <c r="DA17" t="str">
        <f>IF(BE17=0%,"NS",IF(CC17=100%,"DONE",IF(CO17&gt;100%,"AS",IF(CO17&lt;75%,"BS",IF(CO17&lt;89.9%,"AR","OS")))))</f>
        <v>NS</v>
      </c>
      <c r="DB17" t="str">
        <f>IF(BF17=0%,"NS",IF(CD17=100%,"DONE",IF(CP17&gt;100%,"AS",IF(CP17&lt;75%,"BS",IF(CP17&lt;89.9%,"AR","OS")))))</f>
        <v>NS</v>
      </c>
      <c r="DC17" t="str">
        <f>IF(BG17=0%,"NS",IF(CE17=100%,"DONE",IF(CQ17&gt;100%,"AS",IF(CQ17&lt;75%,"BS",IF(CQ17&lt;89.9%,"AR","OS")))))</f>
        <v>NS</v>
      </c>
      <c r="DD17" t="str">
        <f>IF(BH17=0%,"NS",IF(CF17=100%,"DONE",IF(CR17&gt;100%,"AS",IF(CR17&lt;75%,"BS",IF(CR17&lt;89.9%,"AR","OS")))))</f>
        <v>NS</v>
      </c>
      <c r="DE17" t="str">
        <f>IF(BI17=0%,"NS",IF(CG17=100%,"DONE",IF(CS17&gt;100%,"AS",IF(CS17&lt;75%,"BS",IF(CS17&lt;89.9%,"AR","OS")))))</f>
        <v>NS</v>
      </c>
      <c r="DF17" t="str">
        <f>IF(BJ17=0%,"NS",IF(CH17=100%,"DONE",IF(CT17&gt;100%,"AS",IF(CT17&lt;75%,"BS",IF(CT17&lt;89.9%,"AR","OS")))))</f>
        <v>NS</v>
      </c>
      <c r="DG17" t="str">
        <f>IF(BK17=0%,"NS",IF(CI17=100%,"DONE",IF(CU17&gt;100%,"AS",IF(CU17&lt;75%,"BS",IF(CU17&lt;89.9%,"AR","OS")))))</f>
        <v>NS</v>
      </c>
      <c r="DH17" t="str">
        <f>IF(BL17=0%,"NS",IF(CJ17=100%,"DONE",IF(CV17&gt;100%,"AS",IF(CV17&lt;75%,"BS",IF(CV17&lt;89.9%,"AR","OS")))))</f>
        <v>NS</v>
      </c>
      <c r="DI17" t="str">
        <f>IF(BM17=0%,"NS",IF(CK17=100%,"DONE",IF(CW17&gt;100%,"AS",IF(CW17&lt;75%,"BS",IF(CW17&lt;89.9%,"AR","OS")))))</f>
        <v>NS</v>
      </c>
      <c r="DJ17" t="str">
        <f>IF(BN17=0%,"NS",IF(CL17=100%,"DONE",IF(CX17&gt;100%,"AS",IF(CX17&lt;75%,"BS",IF(CX17&lt;89.9%,"AR","OS")))))</f>
        <v>NS</v>
      </c>
      <c r="DK17" t="str">
        <f>IF(BO17=0%,"NS",IF(CM17=100%,"DONE",IF(CY17&gt;100%,"AS",IF(CY17&lt;75%,"BS",IF(CY17&lt;89.9%,"AR","OS")))))</f>
        <v>NS</v>
      </c>
      <c r="DL17" t="str">
        <f>IF(BP17=0%,"NS",IF(CN17=100%,"DONE",IF(CZ17&gt;100%,"AS",IF(CZ17&lt;75%,"BS",IF(CZ17&lt;89.9%,"AR","OS")))))</f>
        <v>NS</v>
      </c>
      <c r="DM17" t="e">
        <f>CC17/$BP17</f>
        <v>#DIV/0!</v>
      </c>
      <c r="DN17" t="e">
        <f>CD17/$BP17</f>
        <v>#DIV/0!</v>
      </c>
      <c r="DO17" t="e">
        <f>CE17/$BP17</f>
        <v>#DIV/0!</v>
      </c>
      <c r="DP17" t="e">
        <f>CF17/$BP17</f>
        <v>#DIV/0!</v>
      </c>
      <c r="DQ17" t="e">
        <f>CG17/$BP17</f>
        <v>#DIV/0!</v>
      </c>
      <c r="DR17" t="e">
        <f>CH17/$BP17</f>
        <v>#DIV/0!</v>
      </c>
      <c r="DS17" t="e">
        <f>CI17/$BP17</f>
        <v>#DIV/0!</v>
      </c>
      <c r="DT17" t="e">
        <f>CJ17/$BP17</f>
        <v>#DIV/0!</v>
      </c>
      <c r="DU17" t="e">
        <f>CK17/$BP17</f>
        <v>#DIV/0!</v>
      </c>
      <c r="DV17" t="e">
        <f>CL17/$BP17</f>
        <v>#DIV/0!</v>
      </c>
      <c r="DW17" t="e">
        <f>CM17/$BP17</f>
        <v>#DIV/0!</v>
      </c>
      <c r="DX17" t="e">
        <f>CN17/$BP17</f>
        <v>#DIV/0!</v>
      </c>
      <c r="EJ17">
        <f>AR17</f>
        <v>47848</v>
      </c>
      <c r="FM17" t="str">
        <v>TBC</v>
      </c>
      <c r="FN17" t="str">
        <v>Rizky Arga</v>
      </c>
      <c r="FO17" t="str">
        <v>Iramia Triastika</v>
      </c>
      <c r="FP17" t="str">
        <v>TBC</v>
      </c>
      <c r="FQ17" t="str">
        <v>Dian</v>
      </c>
      <c r="FR17" t="str">
        <v>Outsource</v>
      </c>
      <c r="GS17" t="str">
        <v>dd6af119-9762-4ad4-b5d4-8b0b27886ee6</v>
      </c>
    </row>
    <row r="18" xml:space="preserve">
      <c r="A18" t="str">
        <v>RIVIBI-PPA-P6-7-DLDS</v>
      </c>
      <c r="B18" t="str">
        <v>PT2, BPPU</v>
      </c>
      <c r="C18" t="str">
        <v>IDT</v>
      </c>
      <c r="D18" t="str">
        <v>Continuity Technology</v>
      </c>
      <c r="E18" t="str">
        <v>P-4</v>
      </c>
      <c r="F18">
        <f>F17+1</f>
        <v>13</v>
      </c>
      <c r="G18" t="str">
        <v>Pengembangan Pricing untuk OM Pro Market  dan PUVA</v>
      </c>
      <c r="H18" t="str">
        <v>Infrastruktur Data PUVA</v>
      </c>
      <c r="I18" t="str">
        <v>DEP Capturing Pricing - Market Data Capturing &amp; Dissemination: MM Curve</v>
      </c>
      <c r="J18">
        <v>2026</v>
      </c>
      <c r="K18">
        <v>2028</v>
      </c>
      <c r="L18" t="str">
        <v>S</v>
      </c>
      <c r="M18" t="str">
        <v>K3</v>
      </c>
      <c r="N18" t="str">
        <v>Pemimpin Satker</v>
      </c>
      <c r="O18" t="str">
        <v>DPPK</v>
      </c>
      <c r="P18" t="str">
        <v>WG-2</v>
      </c>
      <c r="Q18" t="str">
        <v>Market, Moneter</v>
      </c>
      <c r="R18" t="str">
        <v>EDW, HARTIS, ANTASENA LBUT</v>
      </c>
      <c r="S18" t="str">
        <f>BQ18</f>
        <v>Not Started</v>
      </c>
      <c r="T18" t="str">
        <f>IF(V18=0%,"Not Started",IF(V18&lt;100%,"On Progress",IF(V18=100%,"DONE")))</f>
        <v>Not Started</v>
      </c>
      <c r="U18" t="str">
        <f>FN18</f>
        <v>Rizky Arga</v>
      </c>
      <c r="V18">
        <f>CC18</f>
        <v>0</v>
      </c>
      <c r="W18" t="str">
        <v>TW I 2026</v>
      </c>
      <c r="X18" t="str" xml:space="preserve">
        <f>AR18</f>
        <v xml:space="preserve">Tahap I: 31-Dec-27_x000d_
Tahap II:</v>
      </c>
      <c r="Y18">
        <v>0</v>
      </c>
      <c r="AA18">
        <v>46023</v>
      </c>
      <c r="AB18">
        <v>46111</v>
      </c>
      <c r="AC18">
        <v>46113</v>
      </c>
      <c r="AD18">
        <v>46142</v>
      </c>
      <c r="AI18" t="str" xml:space="preserve">
        <v xml:space="preserve">Tahap I: 1-May-26_x000d_
Tahap II: </v>
      </c>
      <c r="AJ18" t="str" xml:space="preserve">
        <v xml:space="preserve">Tahap I: 30-Jun- 26_x000d_
Tahap II:</v>
      </c>
      <c r="AK18" t="str" xml:space="preserve">
        <v xml:space="preserve">Tahap I: 1-Jul-26_x000d_
Tahap II: </v>
      </c>
      <c r="AL18" t="str" xml:space="preserve">
        <v xml:space="preserve">Tahap I: 31-Jul-27_x000d_
Tahap II:</v>
      </c>
      <c r="AM18" t="str" xml:space="preserve">
        <v xml:space="preserve">Tahap I: 1-Aug-27_x000d_
Tahap II:</v>
      </c>
      <c r="AN18" t="str" xml:space="preserve">
        <v xml:space="preserve">Tahap I: 30-Sep-27_x000d_
Tahap II:</v>
      </c>
      <c r="AO18" t="str" xml:space="preserve">
        <v xml:space="preserve">Tahap I: 1-Oct-27_x000d_
Tahap II:</v>
      </c>
      <c r="AP18" t="str" xml:space="preserve">
        <v xml:space="preserve">Tahap I: 30-Nov-27_x000d_
Tahap II:</v>
      </c>
      <c r="AQ18" t="str" xml:space="preserve">
        <v xml:space="preserve">Tahap I: 1-Dec-27_x000d_
Tahap II:</v>
      </c>
      <c r="AR18" t="str" xml:space="preserve">
        <v xml:space="preserve">Tahap I: 31-Dec-27_x000d_
Tahap II:</v>
      </c>
      <c r="AS18" t="str">
        <f>IF(BE18=0%,"Not Started",IF(BE18&lt;5%,"Proses RBT-RBB",IF(BE18=5%,"Selesai RBT-RBB",IF(BE18&lt;10%,"Proses RBT-RBL",IF(BE18=10%,"Selesai RBT-RBL",IF(BE18&lt;15%,"Proses RBT-RBTD",IF(BE18=15%,"Selesai RBT-RBTD",IF(BE18&lt;20%,"Proses RPP",IF(BE18=20%,"Selesai RPP",IF(BE18&lt;25%,"Proses KAK",IF(BE18=25%,"Selesai KAK",IF(BE18&lt;30%,"Proses Pengadaan",IF(BE18=30%,"Selesai Pengadaan",IF(BE18&lt;45%,"Proses Desain",IF(BE18=45%,"Selesai Desain",IF(BE18&lt;80%,"Proses Pengembangan",IF(BE18=80%,"Selesai Pengembangan",IF(BE18&lt;87.5%,"Proses SIT",IF(BE18=87.5%,"Selesai SIT",IF(BE18&lt;95%,"Proses UAT",IF(BE18=95%,"Selesai UAT",IF(BE18&lt;100%,"Proses Implementasi","Selesai Implementasi"))))))))))))))))))))))</f>
        <v>Selesai RBT-RBB</v>
      </c>
      <c r="AT18" t="str">
        <f>IF(BF18=0%,"Not Started",IF(BF18&lt;5%,"Proses RBT-RBB",IF(BF18=5%,"Selesai RBT-RBB",IF(BF18&lt;10%,"Proses RBT-RBL",IF(BF18=10%,"Selesai RBT-RBL",IF(BF18&lt;15%,"Proses RBT-RBTD",IF(BF18=15%,"Selesai RBT-RBTD",IF(BF18&lt;20%,"Proses RPP",IF(BF18=20%,"Selesai RPP",IF(BF18&lt;25%,"Proses KAK",IF(BF18=25%,"Selesai KAK",IF(BF18&lt;30%,"Proses Pengadaan",IF(BF18=30%,"Selesai Pengadaan",IF(BF18&lt;45%,"Proses Desain",IF(BF18=45%,"Selesai Desain",IF(BF18&lt;80%,"Proses Pengembangan",IF(BF18=80%,"Selesai Pengembangan",IF(BF18&lt;87.5%,"Proses SIT",IF(BF18=87.5%,"Selesai SIT",IF(BF18&lt;95%,"Proses UAT",IF(BF18=95%,"Selesai UAT",IF(BF18&lt;100%,"Proses Implementasi","Selesai Implementasi"))))))))))))))))))))))</f>
        <v>Selesai RBT-RBL</v>
      </c>
      <c r="AU18" t="str">
        <f>IF(BG18=0%,"Not Started",IF(BG18&lt;5%,"Proses RBT-RBB",IF(BG18=5%,"Selesai RBT-RBB",IF(BG18&lt;10%,"Proses RBT-RBL",IF(BG18=10%,"Selesai RBT-RBL",IF(BG18&lt;15%,"Proses RBT-RBTD",IF(BG18=15%,"Selesai RBT-RBTD",IF(BG18&lt;20%,"Proses RPP",IF(BG18=20%,"Selesai RPP",IF(BG18&lt;25%,"Proses KAK",IF(BG18=25%,"Selesai KAK",IF(BG18&lt;30%,"Proses Pengadaan",IF(BG18=30%,"Selesai Pengadaan",IF(BG18&lt;45%,"Proses Desain",IF(BG18=45%,"Selesai Desain",IF(BG18&lt;80%,"Proses Pengembangan",IF(BG18=80%,"Selesai Pengembangan",IF(BG18&lt;87.5%,"Proses SIT",IF(BG18=87.5%,"Selesai SIT",IF(BG18&lt;95%,"Proses UAT",IF(BG18=95%,"Selesai UAT",IF(BG18&lt;100%,"Proses Implementasi","Selesai Implementasi"))))))))))))))))))))))</f>
        <v>Selesai RBT-RBTD</v>
      </c>
      <c r="AV18" t="str">
        <f>IF(BH18=0%,"Not Started",IF(BH18&lt;5%,"Proses RBT-RBB",IF(BH18=5%,"Selesai RBT-RBB",IF(BH18&lt;10%,"Proses RBT-RBL",IF(BH18=10%,"Selesai RBT-RBL",IF(BH18&lt;15%,"Proses RBT-RBTD",IF(BH18=15%,"Selesai RBT-RBTD",IF(BH18&lt;20%,"Proses RPP",IF(BH18=20%,"Selesai RPP",IF(BH18&lt;25%,"Proses KAK",IF(BH18=25%,"Selesai KAK",IF(BH18&lt;30%,"Proses Pengadaan",IF(BH18=30%,"Selesai Pengadaan",IF(BH18&lt;45%,"Proses Desain",IF(BH18=45%,"Selesai Desain",IF(BH18&lt;80%,"Proses Pengembangan",IF(BH18=80%,"Selesai Pengembangan",IF(BH18&lt;87.5%,"Proses SIT",IF(BH18=87.5%,"Selesai SIT",IF(BH18&lt;95%,"Proses UAT",IF(BH18=95%,"Selesai UAT",IF(BH18&lt;100%,"Proses Implementasi","Selesai Implementasi"))))))))))))))))))))))</f>
        <v>Selesai RPP</v>
      </c>
      <c r="AW18" t="str">
        <f>IF(BI18=0%,"Not Started",IF(BI18&lt;5%,"Proses RBT-RBB",IF(BI18=5%,"Selesai RBT-RBB",IF(BI18&lt;10%,"Proses RBT-RBL",IF(BI18=10%,"Selesai RBT-RBL",IF(BI18&lt;15%,"Proses RBT-RBTD",IF(BI18=15%,"Selesai RBT-RBTD",IF(BI18&lt;20%,"Proses RPP",IF(BI18=20%,"Selesai RPP",IF(BI18&lt;25%,"Proses KAK",IF(BI18=25%,"Selesai KAK",IF(BI18&lt;30%,"Proses Pengadaan",IF(BI18=30%,"Selesai Pengadaan",IF(BI18&lt;45%,"Proses Desain",IF(BI18=45%,"Selesai Desain",IF(BI18&lt;80%,"Proses Pengembangan",IF(BI18=80%,"Selesai Pengembangan",IF(BI18&lt;87.5%,"Proses SIT",IF(BI18=87.5%,"Selesai SIT",IF(BI18&lt;95%,"Proses UAT",IF(BI18=95%,"Selesai UAT",IF(BI18&lt;100%,"Proses Implementasi","Selesai Implementasi"))))))))))))))))))))))</f>
        <v>Proses Desain</v>
      </c>
      <c r="AX18" t="str">
        <f>IF(BJ18=0%,"Not Started",IF(BJ18&lt;5%,"Proses RBT-RBB",IF(BJ18=5%,"Selesai RBT-RBB",IF(BJ18&lt;10%,"Proses RBT-RBL",IF(BJ18=10%,"Selesai RBT-RBL",IF(BJ18&lt;15%,"Proses RBT-RBTD",IF(BJ18=15%,"Selesai RBT-RBTD",IF(BJ18&lt;20%,"Proses RPP",IF(BJ18=20%,"Selesai RPP",IF(BJ18&lt;25%,"Proses KAK",IF(BJ18=25%,"Selesai KAK",IF(BJ18&lt;30%,"Proses Pengadaan",IF(BJ18=30%,"Selesai Pengadaan",IF(BJ18&lt;45%,"Proses Desain",IF(BJ18=45%,"Selesai Desain",IF(BJ18&lt;80%,"Proses Pengembangan",IF(BJ18=80%,"Selesai Pengembangan",IF(BJ18&lt;87.5%,"Proses SIT",IF(BJ18=87.5%,"Selesai SIT",IF(BJ18&lt;95%,"Proses UAT",IF(BJ18=95%,"Selesai UAT",IF(BJ18&lt;100%,"Proses Implementasi","Selesai Implementasi"))))))))))))))))))))))</f>
        <v>Selesai Desain</v>
      </c>
      <c r="AY18" t="str">
        <f>IF(BK18=0%,"Not Started",IF(BK18&lt;5%,"Proses RBT-RBB",IF(BK18=5%,"Selesai RBT-RBB",IF(BK18&lt;10%,"Proses RBT-RBL",IF(BK18=10%,"Selesai RBT-RBL",IF(BK18&lt;15%,"Proses RBT-RBTD",IF(BK18=15%,"Selesai RBT-RBTD",IF(BK18&lt;20%,"Proses RPP",IF(BK18=20%,"Selesai RPP",IF(BK18&lt;25%,"Proses KAK",IF(BK18=25%,"Selesai KAK",IF(BK18&lt;30%,"Proses Pengadaan",IF(BK18=30%,"Selesai Pengadaan",IF(BK18&lt;45%,"Proses Desain",IF(BK18=45%,"Selesai Desain",IF(BK18&lt;80%,"Proses Pengembangan",IF(BK18=80%,"Selesai Pengembangan",IF(BK18&lt;87.5%,"Proses SIT",IF(BK18=87.5%,"Selesai SIT",IF(BK18&lt;95%,"Proses UAT",IF(BK18=95%,"Selesai UAT",IF(BK18&lt;100%,"Proses Implementasi","Selesai Implementasi"))))))))))))))))))))))</f>
        <v>Selesai Pengembangan</v>
      </c>
      <c r="AZ18" t="str">
        <f>IF(BL18=0%,"Not Started",IF(BL18&lt;5%,"Proses RBT-RBB",IF(BL18=5%,"Selesai RBT-RBB",IF(BL18&lt;10%,"Proses RBT-RBL",IF(BL18=10%,"Selesai RBT-RBL",IF(BL18&lt;15%,"Proses RBT-RBTD",IF(BL18=15%,"Selesai RBT-RBTD",IF(BL18&lt;20%,"Proses RPP",IF(BL18=20%,"Selesai RPP",IF(BL18&lt;25%,"Proses KAK",IF(BL18=25%,"Selesai KAK",IF(BL18&lt;30%,"Proses Pengadaan",IF(BL18=30%,"Selesai Pengadaan",IF(BL18&lt;45%,"Proses Desain",IF(BL18=45%,"Selesai Desain",IF(BL18&lt;80%,"Proses Pengembangan",IF(BL18=80%,"Selesai Pengembangan",IF(BL18&lt;87.5%,"Proses SIT",IF(BL18=87.5%,"Selesai SIT",IF(BL18&lt;95%,"Proses UAT",IF(BL18=95%,"Selesai UAT",IF(BL18&lt;100%,"Proses Implementasi","Selesai Implementasi"))))))))))))))))))))))</f>
        <v>Proses SIT</v>
      </c>
      <c r="BA18" t="str">
        <f>IF(BM18=0%,"Not Started",IF(BM18&lt;5%,"Proses RBT-RBB",IF(BM18=5%,"Selesai RBT-RBB",IF(BM18&lt;10%,"Proses RBT-RBL",IF(BM18=10%,"Selesai RBT-RBL",IF(BM18&lt;15%,"Proses RBT-RBTD",IF(BM18=15%,"Selesai RBT-RBTD",IF(BM18&lt;20%,"Proses RPP",IF(BM18=20%,"Selesai RPP",IF(BM18&lt;25%,"Proses KAK",IF(BM18=25%,"Selesai KAK",IF(BM18&lt;30%,"Proses Pengadaan",IF(BM18=30%,"Selesai Pengadaan",IF(BM18&lt;45%,"Proses Desain",IF(BM18=45%,"Selesai Desain",IF(BM18&lt;80%,"Proses Pengembangan",IF(BM18=80%,"Selesai Pengembangan",IF(BM18&lt;87.5%,"Proses SIT",IF(BM18=87.5%,"Selesai SIT",IF(BM18&lt;95%,"Proses UAT",IF(BM18=95%,"Selesai UAT",IF(BM18&lt;100%,"Proses Implementasi","Selesai Implementasi"))))))))))))))))))))))</f>
        <v>Selesai SIT</v>
      </c>
      <c r="BB18" t="str">
        <f>IF(BN18=0%,"Not Started",IF(BN18&lt;5%,"Proses RBT-RBB",IF(BN18=5%,"Selesai RBT-RBB",IF(BN18&lt;10%,"Proses RBT-RBL",IF(BN18=10%,"Selesai RBT-RBL",IF(BN18&lt;15%,"Proses RBT-RBTD",IF(BN18=15%,"Selesai RBT-RBTD",IF(BN18&lt;20%,"Proses RPP",IF(BN18=20%,"Selesai RPP",IF(BN18&lt;25%,"Proses KAK",IF(BN18=25%,"Selesai KAK",IF(BN18&lt;30%,"Proses Pengadaan",IF(BN18=30%,"Selesai Pengadaan",IF(BN18&lt;45%,"Proses Desain",IF(BN18=45%,"Selesai Desain",IF(BN18&lt;80%,"Proses Pengembangan",IF(BN18=80%,"Selesai Pengembangan",IF(BN18&lt;87.5%,"Proses SIT",IF(BN18=87.5%,"Selesai SIT",IF(BN18&lt;95%,"Proses UAT",IF(BN18=95%,"Selesai UAT",IF(BN18&lt;100%,"Proses Implementasi","Selesai Implementasi"))))))))))))))))))))))</f>
        <v>Proses UAT</v>
      </c>
      <c r="BC18" t="str">
        <f>IF(BO18=0%,"Not Started",IF(BO18&lt;5%,"Proses RBT-RBB",IF(BO18=5%,"Selesai RBT-RBB",IF(BO18&lt;10%,"Proses RBT-RBL",IF(BO18=10%,"Selesai RBT-RBL",IF(BO18&lt;15%,"Proses RBT-RBTD",IF(BO18=15%,"Selesai RBT-RBTD",IF(BO18&lt;20%,"Proses RPP",IF(BO18=20%,"Selesai RPP",IF(BO18&lt;25%,"Proses KAK",IF(BO18=25%,"Selesai KAK",IF(BO18&lt;30%,"Proses Pengadaan",IF(BO18=30%,"Selesai Pengadaan",IF(BO18&lt;45%,"Proses Desain",IF(BO18=45%,"Selesai Desain",IF(BO18&lt;80%,"Proses Pengembangan",IF(BO18=80%,"Selesai Pengembangan",IF(BO18&lt;87.5%,"Proses SIT",IF(BO18=87.5%,"Selesai SIT",IF(BO18&lt;95%,"Proses UAT",IF(BO18=95%,"Selesai UAT",IF(BO18&lt;100%,"Proses Implementasi","Selesai Implementasi"))))))))))))))))))))))</f>
        <v>Selesai UAT</v>
      </c>
      <c r="BD18" t="str">
        <f>IF(BP18=0%,"Not Started",IF(BP18&lt;5%,"Proses RBT-RBB",IF(BP18=5%,"Selesai RBT-RBB",IF(BP18&lt;10%,"Proses RBT-RBL",IF(BP18=10%,"Selesai RBT-RBL",IF(BP18&lt;15%,"Proses RBT-RBTD",IF(BP18=15%,"Selesai RBT-RBTD",IF(BP18&lt;20%,"Proses RPP",IF(BP18=20%,"Selesai RPP",IF(BP18&lt;25%,"Proses KAK",IF(BP18=25%,"Selesai KAK",IF(BP18&lt;30%,"Proses Pengadaan",IF(BP18=30%,"Selesai Pengadaan",IF(BP18&lt;45%,"Proses Desain",IF(BP18=45%,"Selesai Desain",IF(BP18&lt;80%,"Proses Pengembangan",IF(BP18=80%,"Selesai Pengembangan",IF(BP18&lt;87.5%,"Proses SIT",IF(BP18=87.5%,"Selesai SIT",IF(BP18&lt;95%,"Proses UAT",IF(BP18=95%,"Selesai UAT",IF(BP18&lt;100%,"Proses Implementasi","Selesai Implementasi"))))))))))))))))))))))</f>
        <v>Selesai Implementasi</v>
      </c>
      <c r="BE18">
        <v>0.05</v>
      </c>
      <c r="BF18">
        <v>0.1</v>
      </c>
      <c r="BG18">
        <v>0.15</v>
      </c>
      <c r="BH18">
        <v>0.2</v>
      </c>
      <c r="BI18">
        <v>0.375</v>
      </c>
      <c r="BJ18">
        <v>0.45</v>
      </c>
      <c r="BK18">
        <v>0.8</v>
      </c>
      <c r="BL18">
        <v>0.84</v>
      </c>
      <c r="BM18">
        <v>0.875</v>
      </c>
      <c r="BN18">
        <v>0.92</v>
      </c>
      <c r="BO18">
        <v>0.95</v>
      </c>
      <c r="BP18">
        <v>1</v>
      </c>
      <c r="BQ18" t="str">
        <f>IF(CC18=0%,"Not Started",IF(CC18&lt;5%,"Proses RBT-RBB",IF(CC18=5%,"Selesai RBT-RBB",IF(CC18&lt;10%,"Proses RBT-RBL",IF(CC18=10%,"Selesai RBT-RBL",IF(CC18&lt;15%,"Proses RBT-RBTD",IF(CC18=15%,"Selesai RBT-RBTD",IF(CC18&lt;20%,"Proses RPP",IF(CC18=20%,"Selesai RPP",IF(CC18&lt;25%,"Proses KAK",IF(CC18=25%,"Selesai KAK",IF(CC18&lt;30%,"Proses Pengadaan",IF(CC18=30%,"Selesai Pengadaan",IF(CC18&lt;45%,"Proses Desain",IF(CC18=45%,"Selesai Desain",IF(CC18&lt;80%,"Proses Pengembangan",IF(CC18=80%,"Selesai Pengembangan",IF(CC18&lt;87.5%,"Proses SIT",IF(CC18=87.5%,"Selesai SIT",IF(CC18&lt;95%,"Proses UAT",IF(CC18=95%,"Selesai UAT",IF(CC18&lt;100%,"Proses Implementasi","Selesai Implementasi"))))))))))))))))))))))</f>
        <v>Not Started</v>
      </c>
      <c r="BR18" t="str">
        <f>IF(CD18=0%,"Not Started",IF(CD18&lt;5%,"Proses RBT-RBB",IF(CD18=5%,"Selesai RBT-RBB",IF(CD18&lt;10%,"Proses RBT-RBL",IF(CD18=10%,"Selesai RBT-RBL",IF(CD18&lt;15%,"Proses RBT-RBTD",IF(CD18=15%,"Selesai RBT-RBTD",IF(CD18&lt;20%,"Proses RPP",IF(CD18=20%,"Selesai RPP",IF(CD18&lt;25%,"Proses KAK",IF(CD18=25%,"Selesai KAK",IF(CD18&lt;30%,"Proses Pengadaan",IF(CD18=30%,"Selesai Pengadaan",IF(CD18&lt;45%,"Proses Desain",IF(CD18=45%,"Selesai Desain",IF(CD18&lt;80%,"Proses Pengembangan",IF(CD18=80%,"Selesai Pengembangan",IF(CD18&lt;87.5%,"Proses SIT",IF(CD18=87.5%,"Selesai SIT",IF(CD18&lt;95%,"Proses UAT",IF(CD18=95%,"Selesai UAT",IF(CD18&lt;100%,"Proses Implementasi","Selesai Implementasi"))))))))))))))))))))))</f>
        <v>Not Started</v>
      </c>
      <c r="BS18" t="str">
        <f>IF(CE18=0%,"Not Started",IF(CE18&lt;5%,"Proses RBT-RBB",IF(CE18=5%,"Selesai RBT-RBB",IF(CE18&lt;10%,"Proses RBT-RBL",IF(CE18=10%,"Selesai RBT-RBL",IF(CE18&lt;15%,"Proses RBT-RBTD",IF(CE18=15%,"Selesai RBT-RBTD",IF(CE18&lt;20%,"Proses RPP",IF(CE18=20%,"Selesai RPP",IF(CE18&lt;25%,"Proses KAK",IF(CE18=25%,"Selesai KAK",IF(CE18&lt;30%,"Proses Pengadaan",IF(CE18=30%,"Selesai Pengadaan",IF(CE18&lt;45%,"Proses Desain",IF(CE18=45%,"Selesai Desain",IF(CE18&lt;80%,"Proses Pengembangan",IF(CE18=80%,"Selesai Pengembangan",IF(CE18&lt;87.5%,"Proses SIT",IF(CE18=87.5%,"Selesai SIT",IF(CE18&lt;95%,"Proses UAT",IF(CE18=95%,"Selesai UAT",IF(CE18&lt;100%,"Proses Implementasi","Selesai Implementasi"))))))))))))))))))))))</f>
        <v>Not Started</v>
      </c>
      <c r="BT18" t="str">
        <f>IF(CF18=0%,"Not Started",IF(CF18&lt;5%,"Proses RBT-RBB",IF(CF18=5%,"Selesai RBT-RBB",IF(CF18&lt;10%,"Proses RBT-RBL",IF(CF18=10%,"Selesai RBT-RBL",IF(CF18&lt;15%,"Proses RBT-RBTD",IF(CF18=15%,"Selesai RBT-RBTD",IF(CF18&lt;20%,"Proses RPP",IF(CF18=20%,"Selesai RPP",IF(CF18&lt;25%,"Proses KAK",IF(CF18=25%,"Selesai KAK",IF(CF18&lt;30%,"Proses Pengadaan",IF(CF18=30%,"Selesai Pengadaan",IF(CF18&lt;45%,"Proses Desain",IF(CF18=45%,"Selesai Desain",IF(CF18&lt;80%,"Proses Pengembangan",IF(CF18=80%,"Selesai Pengembangan",IF(CF18&lt;87.5%,"Proses SIT",IF(CF18=87.5%,"Selesai SIT",IF(CF18&lt;95%,"Proses UAT",IF(CF18=95%,"Selesai UAT",IF(CF18&lt;100%,"Proses Implementasi","Selesai Implementasi"))))))))))))))))))))))</f>
        <v>Not Started</v>
      </c>
      <c r="BU18" t="str">
        <f>IF(CG18=0%,"Not Started",IF(CG18&lt;5%,"Proses RBT-RBB",IF(CG18=5%,"Selesai RBT-RBB",IF(CG18&lt;10%,"Proses RBT-RBL",IF(CG18=10%,"Selesai RBT-RBL",IF(CG18&lt;15%,"Proses RBT-RBTD",IF(CG18=15%,"Selesai RBT-RBTD",IF(CG18&lt;20%,"Proses RPP",IF(CG18=20%,"Selesai RPP",IF(CG18&lt;25%,"Proses KAK",IF(CG18=25%,"Selesai KAK",IF(CG18&lt;30%,"Proses Pengadaan",IF(CG18=30%,"Selesai Pengadaan",IF(CG18&lt;45%,"Proses Desain",IF(CG18=45%,"Selesai Desain",IF(CG18&lt;80%,"Proses Pengembangan",IF(CG18=80%,"Selesai Pengembangan",IF(CG18&lt;87.5%,"Proses SIT",IF(CG18=87.5%,"Selesai SIT",IF(CG18&lt;95%,"Proses UAT",IF(CG18=95%,"Selesai UAT",IF(CG18&lt;100%,"Proses Implementasi","Selesai Implementasi"))))))))))))))))))))))</f>
        <v>Not Started</v>
      </c>
      <c r="BV18" t="str">
        <f>IF(CH18=0%,"Not Started",IF(CH18&lt;5%,"Proses RBT-RBB",IF(CH18=5%,"Selesai RBT-RBB",IF(CH18&lt;10%,"Proses RBT-RBL",IF(CH18=10%,"Selesai RBT-RBL",IF(CH18&lt;15%,"Proses RBT-RBTD",IF(CH18=15%,"Selesai RBT-RBTD",IF(CH18&lt;20%,"Proses RPP",IF(CH18=20%,"Selesai RPP",IF(CH18&lt;25%,"Proses KAK",IF(CH18=25%,"Selesai KAK",IF(CH18&lt;30%,"Proses Pengadaan",IF(CH18=30%,"Selesai Pengadaan",IF(CH18&lt;45%,"Proses Desain",IF(CH18=45%,"Selesai Desain",IF(CH18&lt;80%,"Proses Pengembangan",IF(CH18=80%,"Selesai Pengembangan",IF(CH18&lt;87.5%,"Proses SIT",IF(CH18=87.5%,"Selesai SIT",IF(CH18&lt;95%,"Proses UAT",IF(CH18=95%,"Selesai UAT",IF(CH18&lt;100%,"Proses Implementasi","Selesai Implementasi"))))))))))))))))))))))</f>
        <v>Not Started</v>
      </c>
      <c r="BW18" t="str">
        <f>IF(CI18=0%,"Not Started",IF(CI18&lt;5%,"Proses RBT-RBB",IF(CI18=5%,"Selesai RBT-RBB",IF(CI18&lt;10%,"Proses RBT-RBL",IF(CI18=10%,"Selesai RBT-RBL",IF(CI18&lt;15%,"Proses RBT-RBTD",IF(CI18=15%,"Selesai RBT-RBTD",IF(CI18&lt;20%,"Proses RPP",IF(CI18=20%,"Selesai RPP",IF(CI18&lt;25%,"Proses KAK",IF(CI18=25%,"Selesai KAK",IF(CI18&lt;30%,"Proses Pengadaan",IF(CI18=30%,"Selesai Pengadaan",IF(CI18&lt;45%,"Proses Desain",IF(CI18=45%,"Selesai Desain",IF(CI18&lt;80%,"Proses Pengembangan",IF(CI18=80%,"Selesai Pengembangan",IF(CI18&lt;87.5%,"Proses SIT",IF(CI18=87.5%,"Selesai SIT",IF(CI18&lt;95%,"Proses UAT",IF(CI18=95%,"Selesai UAT",IF(CI18&lt;100%,"Proses Implementasi","Selesai Implementasi"))))))))))))))))))))))</f>
        <v>Not Started</v>
      </c>
      <c r="BX18" t="str">
        <f>IF(CJ18=0%,"Not Started",IF(CJ18&lt;5%,"Proses RBT-RBB",IF(CJ18=5%,"Selesai RBT-RBB",IF(CJ18&lt;10%,"Proses RBT-RBL",IF(CJ18=10%,"Selesai RBT-RBL",IF(CJ18&lt;15%,"Proses RBT-RBTD",IF(CJ18=15%,"Selesai RBT-RBTD",IF(CJ18&lt;20%,"Proses RPP",IF(CJ18=20%,"Selesai RPP",IF(CJ18&lt;25%,"Proses KAK",IF(CJ18=25%,"Selesai KAK",IF(CJ18&lt;30%,"Proses Pengadaan",IF(CJ18=30%,"Selesai Pengadaan",IF(CJ18&lt;45%,"Proses Desain",IF(CJ18=45%,"Selesai Desain",IF(CJ18&lt;80%,"Proses Pengembangan",IF(CJ18=80%,"Selesai Pengembangan",IF(CJ18&lt;87.5%,"Proses SIT",IF(CJ18=87.5%,"Selesai SIT",IF(CJ18&lt;95%,"Proses UAT",IF(CJ18=95%,"Selesai UAT",IF(CJ18&lt;100%,"Proses Implementasi","Selesai Implementasi"))))))))))))))))))))))</f>
        <v>Not Started</v>
      </c>
      <c r="BY18" t="str">
        <f>IF(CK18=0%,"Not Started",IF(CK18&lt;5%,"Proses RBT-RBB",IF(CK18=5%,"Selesai RBT-RBB",IF(CK18&lt;10%,"Proses RBT-RBL",IF(CK18=10%,"Selesai RBT-RBL",IF(CK18&lt;15%,"Proses RBT-RBTD",IF(CK18=15%,"Selesai RBT-RBTD",IF(CK18&lt;20%,"Proses RPP",IF(CK18=20%,"Selesai RPP",IF(CK18&lt;25%,"Proses KAK",IF(CK18=25%,"Selesai KAK",IF(CK18&lt;30%,"Proses Pengadaan",IF(CK18=30%,"Selesai Pengadaan",IF(CK18&lt;45%,"Proses Desain",IF(CK18=45%,"Selesai Desain",IF(CK18&lt;80%,"Proses Pengembangan",IF(CK18=80%,"Selesai Pengembangan",IF(CK18&lt;87.5%,"Proses SIT",IF(CK18=87.5%,"Selesai SIT",IF(CK18&lt;95%,"Proses UAT",IF(CK18=95%,"Selesai UAT",IF(CK18&lt;100%,"Proses Implementasi","Selesai Implementasi"))))))))))))))))))))))</f>
        <v>Not Started</v>
      </c>
      <c r="BZ18" t="str">
        <f>IF(CL18=0%,"Not Started",IF(CL18&lt;5%,"Proses RBT-RBB",IF(CL18=5%,"Selesai RBT-RBB",IF(CL18&lt;10%,"Proses RBT-RBL",IF(CL18=10%,"Selesai RBT-RBL",IF(CL18&lt;15%,"Proses RBT-RBTD",IF(CL18=15%,"Selesai RBT-RBTD",IF(CL18&lt;20%,"Proses RPP",IF(CL18=20%,"Selesai RPP",IF(CL18&lt;25%,"Proses KAK",IF(CL18=25%,"Selesai KAK",IF(CL18&lt;30%,"Proses Pengadaan",IF(CL18=30%,"Selesai Pengadaan",IF(CL18&lt;45%,"Proses Desain",IF(CL18=45%,"Selesai Desain",IF(CL18&lt;80%,"Proses Pengembangan",IF(CL18=80%,"Selesai Pengembangan",IF(CL18&lt;87.5%,"Proses SIT",IF(CL18=87.5%,"Selesai SIT",IF(CL18&lt;95%,"Proses UAT",IF(CL18=95%,"Selesai UAT",IF(CL18&lt;100%,"Proses Implementasi","Selesai Implementasi"))))))))))))))))))))))</f>
        <v>Not Started</v>
      </c>
      <c r="CA18" t="str">
        <f>IF(CM18=0%,"Not Started",IF(CM18&lt;5%,"Proses RBT-RBB",IF(CM18=5%,"Selesai RBT-RBB",IF(CM18&lt;10%,"Proses RBT-RBL",IF(CM18=10%,"Selesai RBT-RBL",IF(CM18&lt;15%,"Proses RBT-RBTD",IF(CM18=15%,"Selesai RBT-RBTD",IF(CM18&lt;20%,"Proses RPP",IF(CM18=20%,"Selesai RPP",IF(CM18&lt;25%,"Proses KAK",IF(CM18=25%,"Selesai KAK",IF(CM18&lt;30%,"Proses Pengadaan",IF(CM18=30%,"Selesai Pengadaan",IF(CM18&lt;45%,"Proses Desain",IF(CM18=45%,"Selesai Desain",IF(CM18&lt;80%,"Proses Pengembangan",IF(CM18=80%,"Selesai Pengembangan",IF(CM18&lt;87.5%,"Proses SIT",IF(CM18=87.5%,"Selesai SIT",IF(CM18&lt;95%,"Proses UAT",IF(CM18=95%,"Selesai UAT",IF(CM18&lt;100%,"Proses Implementasi","Selesai Implementasi"))))))))))))))))))))))</f>
        <v>Not Started</v>
      </c>
      <c r="CB18" t="str">
        <f>IF(CN18=0%,"Not Started",IF(CN18&lt;5%,"Proses RBT-RBB",IF(CN18=5%,"Selesai RBT-RBB",IF(CN18&lt;10%,"Proses RBT-RBL",IF(CN18=10%,"Selesai RBT-RBL",IF(CN18&lt;15%,"Proses RBT-RBTD",IF(CN18=15%,"Selesai RBT-RBTD",IF(CN18&lt;20%,"Proses RPP",IF(CN18=20%,"Selesai RPP",IF(CN18&lt;25%,"Proses KAK",IF(CN18=25%,"Selesai KAK",IF(CN18&lt;30%,"Proses Pengadaan",IF(CN18=30%,"Selesai Pengadaan",IF(CN18&lt;45%,"Proses Desain",IF(CN18=45%,"Selesai Desain",IF(CN18&lt;80%,"Proses Pengembangan",IF(CN18=80%,"Selesai Pengembangan",IF(CN18&lt;87.5%,"Proses SIT",IF(CN18=87.5%,"Selesai SIT",IF(CN18&lt;95%,"Proses UAT",IF(CN18=95%,"Selesai UAT",IF(CN18&lt;100%,"Proses Implementasi","Selesai Implementasi"))))))))))))))))))))))</f>
        <v>Not Started</v>
      </c>
      <c r="CC18">
        <f>(($DY18/100%)*15%)+(($DZ18/100%)*5%)+(($EA18/100%)*5%)+(($EB18/100%)*5%)+(($EC18/100%)*15%)+(($ED18/100%)*35%)+(($EE18/100%)*7.5%)+(($EF18/100%)*7.5%)+(($EG18/100%)*5%)</f>
        <v>0</v>
      </c>
      <c r="CO18">
        <f>IF(BE18=0%, 100%, (CC18/BE18))</f>
        <v>0</v>
      </c>
      <c r="CP18">
        <f>IF(BF18=0%, 100%, (CD18/BF18))</f>
        <v>0</v>
      </c>
      <c r="CQ18">
        <f>IF(BG18=0%, 100%, (CE18/BG18))</f>
        <v>0</v>
      </c>
      <c r="CR18">
        <f>IF(BH18=0%, 100%, (CF18/BH18))</f>
        <v>0</v>
      </c>
      <c r="CS18">
        <f>IF(BI18=0%, 100%, (CG18/BI18))</f>
        <v>0</v>
      </c>
      <c r="CT18">
        <f>IF(BJ18=0%, 100%, (CH18/BJ18))</f>
        <v>0</v>
      </c>
      <c r="CU18">
        <f>IF(BK18=0%, 100%, (CI18/BK18))</f>
        <v>0</v>
      </c>
      <c r="CV18">
        <f>IF(BL18=0%, 100%, (CJ18/BL18))</f>
        <v>0</v>
      </c>
      <c r="CW18">
        <f>IF(BM18=0%, 100%, (CK18/BM18))</f>
        <v>0</v>
      </c>
      <c r="CX18">
        <f>IF(BN18=0%, 100%, (CL18/BN18))</f>
        <v>0</v>
      </c>
      <c r="CY18">
        <f>IF(BO18=0%, 100%, (CM18/BO18))</f>
        <v>0</v>
      </c>
      <c r="DA18" t="str">
        <f>IF(BE18=0%,"NS",IF(CC18=100%,"DONE",IF(CO18&gt;100%,"AS",IF(CO18&lt;75%,"BS",IF(CO18&lt;89.9%,"AR","OS")))))</f>
        <v>BS</v>
      </c>
      <c r="DB18" t="str">
        <f>IF(BF18=0%,"NS",IF(CD18=100%,"DONE",IF(CP18&gt;100%,"AS",IF(CP18&lt;75%,"BS",IF(CP18&lt;89.9%,"AR","OS")))))</f>
        <v>BS</v>
      </c>
      <c r="DC18" t="str">
        <f>IF(BG18=0%,"NS",IF(CE18=100%,"DONE",IF(CQ18&gt;100%,"AS",IF(CQ18&lt;75%,"BS",IF(CQ18&lt;89.9%,"AR","OS")))))</f>
        <v>BS</v>
      </c>
      <c r="DD18" t="str">
        <f>IF(BH18=0%,"NS",IF(CF18=100%,"DONE",IF(CR18&gt;100%,"AS",IF(CR18&lt;75%,"BS",IF(CR18&lt;89.9%,"AR","OS")))))</f>
        <v>BS</v>
      </c>
      <c r="DE18" t="str">
        <f>IF(BI18=0%,"NS",IF(CG18=100%,"DONE",IF(CS18&gt;100%,"AS",IF(CS18&lt;75%,"BS",IF(CS18&lt;89.9%,"AR","OS")))))</f>
        <v>BS</v>
      </c>
      <c r="DF18" t="str">
        <f>IF(BJ18=0%,"NS",IF(CH18=100%,"DONE",IF(CT18&gt;100%,"AS",IF(CT18&lt;75%,"BS",IF(CT18&lt;89.9%,"AR","OS")))))</f>
        <v>BS</v>
      </c>
      <c r="DG18" t="str">
        <f>IF(BK18=0%,"NS",IF(CI18=100%,"DONE",IF(CU18&gt;100%,"AS",IF(CU18&lt;75%,"BS",IF(CU18&lt;89.9%,"AR","OS")))))</f>
        <v>BS</v>
      </c>
      <c r="DH18" t="str">
        <f>IF(BL18=0%,"NS",IF(CJ18=100%,"DONE",IF(CV18&gt;100%,"AS",IF(CV18&lt;75%,"BS",IF(CV18&lt;89.9%,"AR","OS")))))</f>
        <v>BS</v>
      </c>
      <c r="DI18" t="str">
        <f>IF(BM18=0%,"NS",IF(CK18=100%,"DONE",IF(CW18&gt;100%,"AS",IF(CW18&lt;75%,"BS",IF(CW18&lt;89.9%,"AR","OS")))))</f>
        <v>BS</v>
      </c>
      <c r="DJ18" t="str">
        <f>IF(BN18=0%,"NS",IF(CL18=100%,"DONE",IF(CX18&gt;100%,"AS",IF(CX18&lt;75%,"BS",IF(CX18&lt;89.9%,"AR","OS")))))</f>
        <v>BS</v>
      </c>
      <c r="DK18" t="str">
        <f>IF(BO18=0%,"NS",IF(CM18=100%,"DONE",IF(CY18&gt;100%,"AS",IF(CY18&lt;75%,"BS",IF(CY18&lt;89.9%,"AR","OS")))))</f>
        <v>BS</v>
      </c>
      <c r="DL18" t="str">
        <f>IF(BP18=0%,"NS",IF(CN18=100%,"DONE",IF(CZ18&gt;100%,"AS",IF(CZ18&lt;75%,"BS",IF(CZ18&lt;89.9%,"AR","OS")))))</f>
        <v>BS</v>
      </c>
      <c r="DM18">
        <f>CC18/$BP18</f>
        <v>0</v>
      </c>
      <c r="DN18">
        <f>CD18/$BP18</f>
        <v>0</v>
      </c>
      <c r="DO18">
        <f>CE18/$BP18</f>
        <v>0</v>
      </c>
      <c r="DP18">
        <f>CF18/$BP18</f>
        <v>0</v>
      </c>
      <c r="DQ18">
        <f>CG18/$BP18</f>
        <v>0</v>
      </c>
      <c r="DR18">
        <f>CH18/$BP18</f>
        <v>0</v>
      </c>
      <c r="DS18">
        <f>CI18/$BP18</f>
        <v>0</v>
      </c>
      <c r="DT18">
        <f>CJ18/$BP18</f>
        <v>0</v>
      </c>
      <c r="DU18">
        <f>CK18/$BP18</f>
        <v>0</v>
      </c>
      <c r="DV18">
        <f>CL18/$BP18</f>
        <v>0</v>
      </c>
      <c r="DW18">
        <f>CM18/$BP18</f>
        <v>0</v>
      </c>
      <c r="DX18">
        <f>CN18/$BP18</f>
        <v>0</v>
      </c>
      <c r="EJ18" t="str" xml:space="preserve">
        <f>AR18</f>
        <v xml:space="preserve">Tahap I: 31-Dec-27_x000d_
Tahap II:</v>
      </c>
      <c r="FM18" t="str">
        <v>TBC</v>
      </c>
      <c r="FN18" t="str">
        <v>Rizky Arga</v>
      </c>
      <c r="FO18" t="str">
        <v>Iramia Triastika</v>
      </c>
      <c r="FP18" t="str">
        <v>TBC</v>
      </c>
      <c r="FQ18" t="str">
        <v>Dian</v>
      </c>
      <c r="FR18" t="str">
        <v>Outsource</v>
      </c>
      <c r="GS18" t="str">
        <v>9b58d113-5a83-496c-810e-63ab48a5d07f</v>
      </c>
    </row>
    <row r="19">
      <c r="A19" t="str">
        <v>RIVIBI-PPA-P6-8-DLDS</v>
      </c>
      <c r="B19" t="str">
        <v>PT2, BPPU</v>
      </c>
      <c r="C19" t="str">
        <v>IDT</v>
      </c>
      <c r="D19" t="str">
        <v>Continuity Technology</v>
      </c>
      <c r="E19" t="str">
        <v>P-4</v>
      </c>
      <c r="F19">
        <f>F18+1</f>
        <v>14</v>
      </c>
      <c r="G19" t="str">
        <v>Pengembangan Pricing untuk OM Pro Market  dan PUVA</v>
      </c>
      <c r="H19" t="str">
        <v>Infrastruktur Data PUVA</v>
      </c>
      <c r="I19" t="str">
        <v>DEP Capturing Pricing - Market Data Capturing &amp; Dissemination: FX Forward Curve</v>
      </c>
      <c r="J19">
        <v>2026</v>
      </c>
      <c r="K19">
        <v>2027</v>
      </c>
      <c r="L19" t="str">
        <v>S</v>
      </c>
      <c r="M19" t="str">
        <v>K3</v>
      </c>
      <c r="N19" t="str">
        <v>Pemimpin Satker</v>
      </c>
      <c r="O19" t="str">
        <v>DPPK</v>
      </c>
      <c r="P19" t="str">
        <v>WG-2</v>
      </c>
      <c r="Q19" t="str">
        <v>Market</v>
      </c>
      <c r="R19" t="str">
        <v>TBD</v>
      </c>
      <c r="S19" t="str">
        <f>BQ19</f>
        <v>Not Started</v>
      </c>
      <c r="T19" t="str">
        <f>IF(V19=0%,"Not Started",IF(V19&lt;100%,"On Progress",IF(V19=100%,"DONE")))</f>
        <v>Not Started</v>
      </c>
      <c r="U19" t="str">
        <f>FN19</f>
        <v>Rizky Arga</v>
      </c>
      <c r="V19">
        <f>CC19</f>
        <v>0</v>
      </c>
      <c r="W19" t="str">
        <v>TW IV 2026</v>
      </c>
      <c r="X19">
        <f>AR19</f>
        <v>46752</v>
      </c>
      <c r="Y19">
        <v>0</v>
      </c>
      <c r="AA19">
        <v>46296</v>
      </c>
      <c r="AB19">
        <v>46387</v>
      </c>
      <c r="AC19">
        <v>46388</v>
      </c>
      <c r="AD19">
        <v>46417</v>
      </c>
      <c r="AK19">
        <v>46419</v>
      </c>
      <c r="AL19">
        <v>46721</v>
      </c>
      <c r="AQ19">
        <v>46722</v>
      </c>
      <c r="AR19">
        <v>46752</v>
      </c>
      <c r="AS19" t="str">
        <f>IF(BE19=0%,"Not Started",IF(BE19&lt;5%,"Proses RBT-RBB",IF(BE19=5%,"Selesai RBT-RBB",IF(BE19&lt;10%,"Proses RBT-RBL",IF(BE19=10%,"Selesai RBT-RBL",IF(BE19&lt;15%,"Proses RBT-RBTD",IF(BE19=15%,"Selesai RBT-RBTD",IF(BE19&lt;20%,"Proses RPP",IF(BE19=20%,"Selesai RPP",IF(BE19&lt;25%,"Proses KAK",IF(BE19=25%,"Selesai KAK",IF(BE19&lt;30%,"Proses Pengadaan",IF(BE19=30%,"Selesai Pengadaan",IF(BE19&lt;45%,"Proses Desain",IF(BE19=45%,"Selesai Desain",IF(BE19&lt;80%,"Proses Pengembangan",IF(BE19=80%,"Selesai Pengembangan",IF(BE19&lt;87.5%,"Proses SIT",IF(BE19=87.5%,"Selesai SIT",IF(BE19&lt;95%,"Proses UAT",IF(BE19=95%,"Selesai UAT",IF(BE19&lt;100%,"Proses Implementasi","Selesai Implementasi"))))))))))))))))))))))</f>
        <v>Not Started</v>
      </c>
      <c r="AT19" t="str">
        <f>IF(BF19=0%,"Not Started",IF(BF19&lt;5%,"Proses RBT-RBB",IF(BF19=5%,"Selesai RBT-RBB",IF(BF19&lt;10%,"Proses RBT-RBL",IF(BF19=10%,"Selesai RBT-RBL",IF(BF19&lt;15%,"Proses RBT-RBTD",IF(BF19=15%,"Selesai RBT-RBTD",IF(BF19&lt;20%,"Proses RPP",IF(BF19=20%,"Selesai RPP",IF(BF19&lt;25%,"Proses KAK",IF(BF19=25%,"Selesai KAK",IF(BF19&lt;30%,"Proses Pengadaan",IF(BF19=30%,"Selesai Pengadaan",IF(BF19&lt;45%,"Proses Desain",IF(BF19=45%,"Selesai Desain",IF(BF19&lt;80%,"Proses Pengembangan",IF(BF19=80%,"Selesai Pengembangan",IF(BF19&lt;87.5%,"Proses SIT",IF(BF19=87.5%,"Selesai SIT",IF(BF19&lt;95%,"Proses UAT",IF(BF19=95%,"Selesai UAT",IF(BF19&lt;100%,"Proses Implementasi","Selesai Implementasi"))))))))))))))))))))))</f>
        <v>Not Started</v>
      </c>
      <c r="AU19" t="str">
        <f>IF(BG19=0%,"Not Started",IF(BG19&lt;5%,"Proses RBT-RBB",IF(BG19=5%,"Selesai RBT-RBB",IF(BG19&lt;10%,"Proses RBT-RBL",IF(BG19=10%,"Selesai RBT-RBL",IF(BG19&lt;15%,"Proses RBT-RBTD",IF(BG19=15%,"Selesai RBT-RBTD",IF(BG19&lt;20%,"Proses RPP",IF(BG19=20%,"Selesai RPP",IF(BG19&lt;25%,"Proses KAK",IF(BG19=25%,"Selesai KAK",IF(BG19&lt;30%,"Proses Pengadaan",IF(BG19=30%,"Selesai Pengadaan",IF(BG19&lt;45%,"Proses Desain",IF(BG19=45%,"Selesai Desain",IF(BG19&lt;80%,"Proses Pengembangan",IF(BG19=80%,"Selesai Pengembangan",IF(BG19&lt;87.5%,"Proses SIT",IF(BG19=87.5%,"Selesai SIT",IF(BG19&lt;95%,"Proses UAT",IF(BG19=95%,"Selesai UAT",IF(BG19&lt;100%,"Proses Implementasi","Selesai Implementasi"))))))))))))))))))))))</f>
        <v>Not Started</v>
      </c>
      <c r="AV19" t="str">
        <f>IF(BH19=0%,"Not Started",IF(BH19&lt;5%,"Proses RBT-RBB",IF(BH19=5%,"Selesai RBT-RBB",IF(BH19&lt;10%,"Proses RBT-RBL",IF(BH19=10%,"Selesai RBT-RBL",IF(BH19&lt;15%,"Proses RBT-RBTD",IF(BH19=15%,"Selesai RBT-RBTD",IF(BH19&lt;20%,"Proses RPP",IF(BH19=20%,"Selesai RPP",IF(BH19&lt;25%,"Proses KAK",IF(BH19=25%,"Selesai KAK",IF(BH19&lt;30%,"Proses Pengadaan",IF(BH19=30%,"Selesai Pengadaan",IF(BH19&lt;45%,"Proses Desain",IF(BH19=45%,"Selesai Desain",IF(BH19&lt;80%,"Proses Pengembangan",IF(BH19=80%,"Selesai Pengembangan",IF(BH19&lt;87.5%,"Proses SIT",IF(BH19=87.5%,"Selesai SIT",IF(BH19&lt;95%,"Proses UAT",IF(BH19=95%,"Selesai UAT",IF(BH19&lt;100%,"Proses Implementasi","Selesai Implementasi"))))))))))))))))))))))</f>
        <v>Not Started</v>
      </c>
      <c r="AW19" t="str">
        <f>IF(BI19=0%,"Not Started",IF(BI19&lt;5%,"Proses RBT-RBB",IF(BI19=5%,"Selesai RBT-RBB",IF(BI19&lt;10%,"Proses RBT-RBL",IF(BI19=10%,"Selesai RBT-RBL",IF(BI19&lt;15%,"Proses RBT-RBTD",IF(BI19=15%,"Selesai RBT-RBTD",IF(BI19&lt;20%,"Proses RPP",IF(BI19=20%,"Selesai RPP",IF(BI19&lt;25%,"Proses KAK",IF(BI19=25%,"Selesai KAK",IF(BI19&lt;30%,"Proses Pengadaan",IF(BI19=30%,"Selesai Pengadaan",IF(BI19&lt;45%,"Proses Desain",IF(BI19=45%,"Selesai Desain",IF(BI19&lt;80%,"Proses Pengembangan",IF(BI19=80%,"Selesai Pengembangan",IF(BI19&lt;87.5%,"Proses SIT",IF(BI19=87.5%,"Selesai SIT",IF(BI19&lt;95%,"Proses UAT",IF(BI19=95%,"Selesai UAT",IF(BI19&lt;100%,"Proses Implementasi","Selesai Implementasi"))))))))))))))))))))))</f>
        <v>Not Started</v>
      </c>
      <c r="AX19" t="str">
        <f>IF(BJ19=0%,"Not Started",IF(BJ19&lt;5%,"Proses RBT-RBB",IF(BJ19=5%,"Selesai RBT-RBB",IF(BJ19&lt;10%,"Proses RBT-RBL",IF(BJ19=10%,"Selesai RBT-RBL",IF(BJ19&lt;15%,"Proses RBT-RBTD",IF(BJ19=15%,"Selesai RBT-RBTD",IF(BJ19&lt;20%,"Proses RPP",IF(BJ19=20%,"Selesai RPP",IF(BJ19&lt;25%,"Proses KAK",IF(BJ19=25%,"Selesai KAK",IF(BJ19&lt;30%,"Proses Pengadaan",IF(BJ19=30%,"Selesai Pengadaan",IF(BJ19&lt;45%,"Proses Desain",IF(BJ19=45%,"Selesai Desain",IF(BJ19&lt;80%,"Proses Pengembangan",IF(BJ19=80%,"Selesai Pengembangan",IF(BJ19&lt;87.5%,"Proses SIT",IF(BJ19=87.5%,"Selesai SIT",IF(BJ19&lt;95%,"Proses UAT",IF(BJ19=95%,"Selesai UAT",IF(BJ19&lt;100%,"Proses Implementasi","Selesai Implementasi"))))))))))))))))))))))</f>
        <v>Not Started</v>
      </c>
      <c r="AY19" t="str">
        <f>IF(BK19=0%,"Not Started",IF(BK19&lt;5%,"Proses RBT-RBB",IF(BK19=5%,"Selesai RBT-RBB",IF(BK19&lt;10%,"Proses RBT-RBL",IF(BK19=10%,"Selesai RBT-RBL",IF(BK19&lt;15%,"Proses RBT-RBTD",IF(BK19=15%,"Selesai RBT-RBTD",IF(BK19&lt;20%,"Proses RPP",IF(BK19=20%,"Selesai RPP",IF(BK19&lt;25%,"Proses KAK",IF(BK19=25%,"Selesai KAK",IF(BK19&lt;30%,"Proses Pengadaan",IF(BK19=30%,"Selesai Pengadaan",IF(BK19&lt;45%,"Proses Desain",IF(BK19=45%,"Selesai Desain",IF(BK19&lt;80%,"Proses Pengembangan",IF(BK19=80%,"Selesai Pengembangan",IF(BK19&lt;87.5%,"Proses SIT",IF(BK19=87.5%,"Selesai SIT",IF(BK19&lt;95%,"Proses UAT",IF(BK19=95%,"Selesai UAT",IF(BK19&lt;100%,"Proses Implementasi","Selesai Implementasi"))))))))))))))))))))))</f>
        <v>Not Started</v>
      </c>
      <c r="AZ19" t="str">
        <f>IF(BL19=0%,"Not Started",IF(BL19&lt;5%,"Proses RBT-RBB",IF(BL19=5%,"Selesai RBT-RBB",IF(BL19&lt;10%,"Proses RBT-RBL",IF(BL19=10%,"Selesai RBT-RBL",IF(BL19&lt;15%,"Proses RBT-RBTD",IF(BL19=15%,"Selesai RBT-RBTD",IF(BL19&lt;20%,"Proses RPP",IF(BL19=20%,"Selesai RPP",IF(BL19&lt;25%,"Proses KAK",IF(BL19=25%,"Selesai KAK",IF(BL19&lt;30%,"Proses Pengadaan",IF(BL19=30%,"Selesai Pengadaan",IF(BL19&lt;45%,"Proses Desain",IF(BL19=45%,"Selesai Desain",IF(BL19&lt;80%,"Proses Pengembangan",IF(BL19=80%,"Selesai Pengembangan",IF(BL19&lt;87.5%,"Proses SIT",IF(BL19=87.5%,"Selesai SIT",IF(BL19&lt;95%,"Proses UAT",IF(BL19=95%,"Selesai UAT",IF(BL19&lt;100%,"Proses Implementasi","Selesai Implementasi"))))))))))))))))))))))</f>
        <v>Not Started</v>
      </c>
      <c r="BA19" t="str">
        <f>IF(BM19=0%,"Not Started",IF(BM19&lt;5%,"Proses RBT-RBB",IF(BM19=5%,"Selesai RBT-RBB",IF(BM19&lt;10%,"Proses RBT-RBL",IF(BM19=10%,"Selesai RBT-RBL",IF(BM19&lt;15%,"Proses RBT-RBTD",IF(BM19=15%,"Selesai RBT-RBTD",IF(BM19&lt;20%,"Proses RPP",IF(BM19=20%,"Selesai RPP",IF(BM19&lt;25%,"Proses KAK",IF(BM19=25%,"Selesai KAK",IF(BM19&lt;30%,"Proses Pengadaan",IF(BM19=30%,"Selesai Pengadaan",IF(BM19&lt;45%,"Proses Desain",IF(BM19=45%,"Selesai Desain",IF(BM19&lt;80%,"Proses Pengembangan",IF(BM19=80%,"Selesai Pengembangan",IF(BM19&lt;87.5%,"Proses SIT",IF(BM19=87.5%,"Selesai SIT",IF(BM19&lt;95%,"Proses UAT",IF(BM19=95%,"Selesai UAT",IF(BM19&lt;100%,"Proses Implementasi","Selesai Implementasi"))))))))))))))))))))))</f>
        <v>Not Started</v>
      </c>
      <c r="BB19" t="str">
        <f>IF(BN19=0%,"Not Started",IF(BN19&lt;5%,"Proses RBT-RBB",IF(BN19=5%,"Selesai RBT-RBB",IF(BN19&lt;10%,"Proses RBT-RBL",IF(BN19=10%,"Selesai RBT-RBL",IF(BN19&lt;15%,"Proses RBT-RBTD",IF(BN19=15%,"Selesai RBT-RBTD",IF(BN19&lt;20%,"Proses RPP",IF(BN19=20%,"Selesai RPP",IF(BN19&lt;25%,"Proses KAK",IF(BN19=25%,"Selesai KAK",IF(BN19&lt;30%,"Proses Pengadaan",IF(BN19=30%,"Selesai Pengadaan",IF(BN19&lt;45%,"Proses Desain",IF(BN19=45%,"Selesai Desain",IF(BN19&lt;80%,"Proses Pengembangan",IF(BN19=80%,"Selesai Pengembangan",IF(BN19&lt;87.5%,"Proses SIT",IF(BN19=87.5%,"Selesai SIT",IF(BN19&lt;95%,"Proses UAT",IF(BN19=95%,"Selesai UAT",IF(BN19&lt;100%,"Proses Implementasi","Selesai Implementasi"))))))))))))))))))))))</f>
        <v>Selesai RBT-RBB</v>
      </c>
      <c r="BC19" t="str">
        <f>IF(BO19=0%,"Not Started",IF(BO19&lt;5%,"Proses RBT-RBB",IF(BO19=5%,"Selesai RBT-RBB",IF(BO19&lt;10%,"Proses RBT-RBL",IF(BO19=10%,"Selesai RBT-RBL",IF(BO19&lt;15%,"Proses RBT-RBTD",IF(BO19=15%,"Selesai RBT-RBTD",IF(BO19&lt;20%,"Proses RPP",IF(BO19=20%,"Selesai RPP",IF(BO19&lt;25%,"Proses KAK",IF(BO19=25%,"Selesai KAK",IF(BO19&lt;30%,"Proses Pengadaan",IF(BO19=30%,"Selesai Pengadaan",IF(BO19&lt;45%,"Proses Desain",IF(BO19=45%,"Selesai Desain",IF(BO19&lt;80%,"Proses Pengembangan",IF(BO19=80%,"Selesai Pengembangan",IF(BO19&lt;87.5%,"Proses SIT",IF(BO19=87.5%,"Selesai SIT",IF(BO19&lt;95%,"Proses UAT",IF(BO19=95%,"Selesai UAT",IF(BO19&lt;100%,"Proses Implementasi","Selesai Implementasi"))))))))))))))))))))))</f>
        <v>Selesai RBT-RBL</v>
      </c>
      <c r="BD19" t="str">
        <f>IF(BP19=0%,"Not Started",IF(BP19&lt;5%,"Proses RBT-RBB",IF(BP19=5%,"Selesai RBT-RBB",IF(BP19&lt;10%,"Proses RBT-RBL",IF(BP19=10%,"Selesai RBT-RBL",IF(BP19&lt;15%,"Proses RBT-RBTD",IF(BP19=15%,"Selesai RBT-RBTD",IF(BP19&lt;20%,"Proses RPP",IF(BP19=20%,"Selesai RPP",IF(BP19&lt;25%,"Proses KAK",IF(BP19=25%,"Selesai KAK",IF(BP19&lt;30%,"Proses Pengadaan",IF(BP19=30%,"Selesai Pengadaan",IF(BP19&lt;45%,"Proses Desain",IF(BP19=45%,"Selesai Desain",IF(BP19&lt;80%,"Proses Pengembangan",IF(BP19=80%,"Selesai Pengembangan",IF(BP19&lt;87.5%,"Proses SIT",IF(BP19=87.5%,"Selesai SIT",IF(BP19&lt;95%,"Proses UAT",IF(BP19=95%,"Selesai UAT",IF(BP19&lt;100%,"Proses Implementasi","Selesai Implementasi"))))))))))))))))))))))</f>
        <v>Selesai RBT-RBTD</v>
      </c>
      <c r="BE19">
        <v>0</v>
      </c>
      <c r="BF19">
        <v>0</v>
      </c>
      <c r="BG19">
        <v>0</v>
      </c>
      <c r="BH19">
        <v>0</v>
      </c>
      <c r="BI19">
        <v>0</v>
      </c>
      <c r="BJ19">
        <v>0</v>
      </c>
      <c r="BK19">
        <v>0</v>
      </c>
      <c r="BL19">
        <v>0</v>
      </c>
      <c r="BM19">
        <v>0</v>
      </c>
      <c r="BN19">
        <v>0.05</v>
      </c>
      <c r="BO19">
        <v>0.1</v>
      </c>
      <c r="BP19">
        <v>0.15</v>
      </c>
      <c r="BQ19" t="str">
        <f>IF(CC19=0%,"Not Started",IF(CC19&lt;5%,"Proses RBT-RBB",IF(CC19=5%,"Selesai RBT-RBB",IF(CC19&lt;10%,"Proses RBT-RBL",IF(CC19=10%,"Selesai RBT-RBL",IF(CC19&lt;15%,"Proses RBT-RBTD",IF(CC19=15%,"Selesai RBT-RBTD",IF(CC19&lt;20%,"Proses RPP",IF(CC19=20%,"Selesai RPP",IF(CC19&lt;25%,"Proses KAK",IF(CC19=25%,"Selesai KAK",IF(CC19&lt;30%,"Proses Pengadaan",IF(CC19=30%,"Selesai Pengadaan",IF(CC19&lt;45%,"Proses Desain",IF(CC19=45%,"Selesai Desain",IF(CC19&lt;80%,"Proses Pengembangan",IF(CC19=80%,"Selesai Pengembangan",IF(CC19&lt;87.5%,"Proses SIT",IF(CC19=87.5%,"Selesai SIT",IF(CC19&lt;95%,"Proses UAT",IF(CC19=95%,"Selesai UAT",IF(CC19&lt;100%,"Proses Implementasi","Selesai Implementasi"))))))))))))))))))))))</f>
        <v>Not Started</v>
      </c>
      <c r="BR19" t="str">
        <f>IF(CD19=0%,"Not Started",IF(CD19&lt;5%,"Proses RBT-RBB",IF(CD19=5%,"Selesai RBT-RBB",IF(CD19&lt;10%,"Proses RBT-RBL",IF(CD19=10%,"Selesai RBT-RBL",IF(CD19&lt;15%,"Proses RBT-RBTD",IF(CD19=15%,"Selesai RBT-RBTD",IF(CD19&lt;20%,"Proses RPP",IF(CD19=20%,"Selesai RPP",IF(CD19&lt;25%,"Proses KAK",IF(CD19=25%,"Selesai KAK",IF(CD19&lt;30%,"Proses Pengadaan",IF(CD19=30%,"Selesai Pengadaan",IF(CD19&lt;45%,"Proses Desain",IF(CD19=45%,"Selesai Desain",IF(CD19&lt;80%,"Proses Pengembangan",IF(CD19=80%,"Selesai Pengembangan",IF(CD19&lt;87.5%,"Proses SIT",IF(CD19=87.5%,"Selesai SIT",IF(CD19&lt;95%,"Proses UAT",IF(CD19=95%,"Selesai UAT",IF(CD19&lt;100%,"Proses Implementasi","Selesai Implementasi"))))))))))))))))))))))</f>
        <v>Not Started</v>
      </c>
      <c r="BS19" t="str">
        <f>IF(CE19=0%,"Not Started",IF(CE19&lt;5%,"Proses RBT-RBB",IF(CE19=5%,"Selesai RBT-RBB",IF(CE19&lt;10%,"Proses RBT-RBL",IF(CE19=10%,"Selesai RBT-RBL",IF(CE19&lt;15%,"Proses RBT-RBTD",IF(CE19=15%,"Selesai RBT-RBTD",IF(CE19&lt;20%,"Proses RPP",IF(CE19=20%,"Selesai RPP",IF(CE19&lt;25%,"Proses KAK",IF(CE19=25%,"Selesai KAK",IF(CE19&lt;30%,"Proses Pengadaan",IF(CE19=30%,"Selesai Pengadaan",IF(CE19&lt;45%,"Proses Desain",IF(CE19=45%,"Selesai Desain",IF(CE19&lt;80%,"Proses Pengembangan",IF(CE19=80%,"Selesai Pengembangan",IF(CE19&lt;87.5%,"Proses SIT",IF(CE19=87.5%,"Selesai SIT",IF(CE19&lt;95%,"Proses UAT",IF(CE19=95%,"Selesai UAT",IF(CE19&lt;100%,"Proses Implementasi","Selesai Implementasi"))))))))))))))))))))))</f>
        <v>Not Started</v>
      </c>
      <c r="BT19" t="str">
        <f>IF(CF19=0%,"Not Started",IF(CF19&lt;5%,"Proses RBT-RBB",IF(CF19=5%,"Selesai RBT-RBB",IF(CF19&lt;10%,"Proses RBT-RBL",IF(CF19=10%,"Selesai RBT-RBL",IF(CF19&lt;15%,"Proses RBT-RBTD",IF(CF19=15%,"Selesai RBT-RBTD",IF(CF19&lt;20%,"Proses RPP",IF(CF19=20%,"Selesai RPP",IF(CF19&lt;25%,"Proses KAK",IF(CF19=25%,"Selesai KAK",IF(CF19&lt;30%,"Proses Pengadaan",IF(CF19=30%,"Selesai Pengadaan",IF(CF19&lt;45%,"Proses Desain",IF(CF19=45%,"Selesai Desain",IF(CF19&lt;80%,"Proses Pengembangan",IF(CF19=80%,"Selesai Pengembangan",IF(CF19&lt;87.5%,"Proses SIT",IF(CF19=87.5%,"Selesai SIT",IF(CF19&lt;95%,"Proses UAT",IF(CF19=95%,"Selesai UAT",IF(CF19&lt;100%,"Proses Implementasi","Selesai Implementasi"))))))))))))))))))))))</f>
        <v>Not Started</v>
      </c>
      <c r="BU19" t="str">
        <f>IF(CG19=0%,"Not Started",IF(CG19&lt;5%,"Proses RBT-RBB",IF(CG19=5%,"Selesai RBT-RBB",IF(CG19&lt;10%,"Proses RBT-RBL",IF(CG19=10%,"Selesai RBT-RBL",IF(CG19&lt;15%,"Proses RBT-RBTD",IF(CG19=15%,"Selesai RBT-RBTD",IF(CG19&lt;20%,"Proses RPP",IF(CG19=20%,"Selesai RPP",IF(CG19&lt;25%,"Proses KAK",IF(CG19=25%,"Selesai KAK",IF(CG19&lt;30%,"Proses Pengadaan",IF(CG19=30%,"Selesai Pengadaan",IF(CG19&lt;45%,"Proses Desain",IF(CG19=45%,"Selesai Desain",IF(CG19&lt;80%,"Proses Pengembangan",IF(CG19=80%,"Selesai Pengembangan",IF(CG19&lt;87.5%,"Proses SIT",IF(CG19=87.5%,"Selesai SIT",IF(CG19&lt;95%,"Proses UAT",IF(CG19=95%,"Selesai UAT",IF(CG19&lt;100%,"Proses Implementasi","Selesai Implementasi"))))))))))))))))))))))</f>
        <v>Not Started</v>
      </c>
      <c r="BV19" t="str">
        <f>IF(CH19=0%,"Not Started",IF(CH19&lt;5%,"Proses RBT-RBB",IF(CH19=5%,"Selesai RBT-RBB",IF(CH19&lt;10%,"Proses RBT-RBL",IF(CH19=10%,"Selesai RBT-RBL",IF(CH19&lt;15%,"Proses RBT-RBTD",IF(CH19=15%,"Selesai RBT-RBTD",IF(CH19&lt;20%,"Proses RPP",IF(CH19=20%,"Selesai RPP",IF(CH19&lt;25%,"Proses KAK",IF(CH19=25%,"Selesai KAK",IF(CH19&lt;30%,"Proses Pengadaan",IF(CH19=30%,"Selesai Pengadaan",IF(CH19&lt;45%,"Proses Desain",IF(CH19=45%,"Selesai Desain",IF(CH19&lt;80%,"Proses Pengembangan",IF(CH19=80%,"Selesai Pengembangan",IF(CH19&lt;87.5%,"Proses SIT",IF(CH19=87.5%,"Selesai SIT",IF(CH19&lt;95%,"Proses UAT",IF(CH19=95%,"Selesai UAT",IF(CH19&lt;100%,"Proses Implementasi","Selesai Implementasi"))))))))))))))))))))))</f>
        <v>Not Started</v>
      </c>
      <c r="BW19" t="str">
        <f>IF(CI19=0%,"Not Started",IF(CI19&lt;5%,"Proses RBT-RBB",IF(CI19=5%,"Selesai RBT-RBB",IF(CI19&lt;10%,"Proses RBT-RBL",IF(CI19=10%,"Selesai RBT-RBL",IF(CI19&lt;15%,"Proses RBT-RBTD",IF(CI19=15%,"Selesai RBT-RBTD",IF(CI19&lt;20%,"Proses RPP",IF(CI19=20%,"Selesai RPP",IF(CI19&lt;25%,"Proses KAK",IF(CI19=25%,"Selesai KAK",IF(CI19&lt;30%,"Proses Pengadaan",IF(CI19=30%,"Selesai Pengadaan",IF(CI19&lt;45%,"Proses Desain",IF(CI19=45%,"Selesai Desain",IF(CI19&lt;80%,"Proses Pengembangan",IF(CI19=80%,"Selesai Pengembangan",IF(CI19&lt;87.5%,"Proses SIT",IF(CI19=87.5%,"Selesai SIT",IF(CI19&lt;95%,"Proses UAT",IF(CI19=95%,"Selesai UAT",IF(CI19&lt;100%,"Proses Implementasi","Selesai Implementasi"))))))))))))))))))))))</f>
        <v>Not Started</v>
      </c>
      <c r="BX19" t="str">
        <f>IF(CJ19=0%,"Not Started",IF(CJ19&lt;5%,"Proses RBT-RBB",IF(CJ19=5%,"Selesai RBT-RBB",IF(CJ19&lt;10%,"Proses RBT-RBL",IF(CJ19=10%,"Selesai RBT-RBL",IF(CJ19&lt;15%,"Proses RBT-RBTD",IF(CJ19=15%,"Selesai RBT-RBTD",IF(CJ19&lt;20%,"Proses RPP",IF(CJ19=20%,"Selesai RPP",IF(CJ19&lt;25%,"Proses KAK",IF(CJ19=25%,"Selesai KAK",IF(CJ19&lt;30%,"Proses Pengadaan",IF(CJ19=30%,"Selesai Pengadaan",IF(CJ19&lt;45%,"Proses Desain",IF(CJ19=45%,"Selesai Desain",IF(CJ19&lt;80%,"Proses Pengembangan",IF(CJ19=80%,"Selesai Pengembangan",IF(CJ19&lt;87.5%,"Proses SIT",IF(CJ19=87.5%,"Selesai SIT",IF(CJ19&lt;95%,"Proses UAT",IF(CJ19=95%,"Selesai UAT",IF(CJ19&lt;100%,"Proses Implementasi","Selesai Implementasi"))))))))))))))))))))))</f>
        <v>Not Started</v>
      </c>
      <c r="BY19" t="str">
        <f>IF(CK19=0%,"Not Started",IF(CK19&lt;5%,"Proses RBT-RBB",IF(CK19=5%,"Selesai RBT-RBB",IF(CK19&lt;10%,"Proses RBT-RBL",IF(CK19=10%,"Selesai RBT-RBL",IF(CK19&lt;15%,"Proses RBT-RBTD",IF(CK19=15%,"Selesai RBT-RBTD",IF(CK19&lt;20%,"Proses RPP",IF(CK19=20%,"Selesai RPP",IF(CK19&lt;25%,"Proses KAK",IF(CK19=25%,"Selesai KAK",IF(CK19&lt;30%,"Proses Pengadaan",IF(CK19=30%,"Selesai Pengadaan",IF(CK19&lt;45%,"Proses Desain",IF(CK19=45%,"Selesai Desain",IF(CK19&lt;80%,"Proses Pengembangan",IF(CK19=80%,"Selesai Pengembangan",IF(CK19&lt;87.5%,"Proses SIT",IF(CK19=87.5%,"Selesai SIT",IF(CK19&lt;95%,"Proses UAT",IF(CK19=95%,"Selesai UAT",IF(CK19&lt;100%,"Proses Implementasi","Selesai Implementasi"))))))))))))))))))))))</f>
        <v>Not Started</v>
      </c>
      <c r="BZ19" t="str">
        <f>IF(CL19=0%,"Not Started",IF(CL19&lt;5%,"Proses RBT-RBB",IF(CL19=5%,"Selesai RBT-RBB",IF(CL19&lt;10%,"Proses RBT-RBL",IF(CL19=10%,"Selesai RBT-RBL",IF(CL19&lt;15%,"Proses RBT-RBTD",IF(CL19=15%,"Selesai RBT-RBTD",IF(CL19&lt;20%,"Proses RPP",IF(CL19=20%,"Selesai RPP",IF(CL19&lt;25%,"Proses KAK",IF(CL19=25%,"Selesai KAK",IF(CL19&lt;30%,"Proses Pengadaan",IF(CL19=30%,"Selesai Pengadaan",IF(CL19&lt;45%,"Proses Desain",IF(CL19=45%,"Selesai Desain",IF(CL19&lt;80%,"Proses Pengembangan",IF(CL19=80%,"Selesai Pengembangan",IF(CL19&lt;87.5%,"Proses SIT",IF(CL19=87.5%,"Selesai SIT",IF(CL19&lt;95%,"Proses UAT",IF(CL19=95%,"Selesai UAT",IF(CL19&lt;100%,"Proses Implementasi","Selesai Implementasi"))))))))))))))))))))))</f>
        <v>Not Started</v>
      </c>
      <c r="CA19" t="str">
        <f>IF(CM19=0%,"Not Started",IF(CM19&lt;5%,"Proses RBT-RBB",IF(CM19=5%,"Selesai RBT-RBB",IF(CM19&lt;10%,"Proses RBT-RBL",IF(CM19=10%,"Selesai RBT-RBL",IF(CM19&lt;15%,"Proses RBT-RBTD",IF(CM19=15%,"Selesai RBT-RBTD",IF(CM19&lt;20%,"Proses RPP",IF(CM19=20%,"Selesai RPP",IF(CM19&lt;25%,"Proses KAK",IF(CM19=25%,"Selesai KAK",IF(CM19&lt;30%,"Proses Pengadaan",IF(CM19=30%,"Selesai Pengadaan",IF(CM19&lt;45%,"Proses Desain",IF(CM19=45%,"Selesai Desain",IF(CM19&lt;80%,"Proses Pengembangan",IF(CM19=80%,"Selesai Pengembangan",IF(CM19&lt;87.5%,"Proses SIT",IF(CM19=87.5%,"Selesai SIT",IF(CM19&lt;95%,"Proses UAT",IF(CM19=95%,"Selesai UAT",IF(CM19&lt;100%,"Proses Implementasi","Selesai Implementasi"))))))))))))))))))))))</f>
        <v>Not Started</v>
      </c>
      <c r="CB19" t="str">
        <f>IF(CN19=0%,"Not Started",IF(CN19&lt;5%,"Proses RBT-RBB",IF(CN19=5%,"Selesai RBT-RBB",IF(CN19&lt;10%,"Proses RBT-RBL",IF(CN19=10%,"Selesai RBT-RBL",IF(CN19&lt;15%,"Proses RBT-RBTD",IF(CN19=15%,"Selesai RBT-RBTD",IF(CN19&lt;20%,"Proses RPP",IF(CN19=20%,"Selesai RPP",IF(CN19&lt;25%,"Proses KAK",IF(CN19=25%,"Selesai KAK",IF(CN19&lt;30%,"Proses Pengadaan",IF(CN19=30%,"Selesai Pengadaan",IF(CN19&lt;45%,"Proses Desain",IF(CN19=45%,"Selesai Desain",IF(CN19&lt;80%,"Proses Pengembangan",IF(CN19=80%,"Selesai Pengembangan",IF(CN19&lt;87.5%,"Proses SIT",IF(CN19=87.5%,"Selesai SIT",IF(CN19&lt;95%,"Proses UAT",IF(CN19=95%,"Selesai UAT",IF(CN19&lt;100%,"Proses Implementasi","Selesai Implementasi"))))))))))))))))))))))</f>
        <v>Not Started</v>
      </c>
      <c r="CC19">
        <f>(($DY19/100%)*15%)+(($DZ19/100%)*5%)+(($EA19/100%)*5%)+(($EB19/100%)*5%)+(($EC19/100%)*15%)+(($ED19/100%)*35%)+(($EE19/100%)*7.5%)+(($EF19/100%)*7.5%)+(($EG19/100%)*5%)</f>
        <v>0</v>
      </c>
      <c r="CO19">
        <f>IF(BE19=0%, 100%, (CC19/BE19))</f>
        <v>1</v>
      </c>
      <c r="CP19">
        <f>IF(BF19=0%, 100%, (CD19/BF19))</f>
        <v>1</v>
      </c>
      <c r="CQ19">
        <f>IF(BG19=0%, 100%, (CE19/BG19))</f>
        <v>1</v>
      </c>
      <c r="CR19">
        <f>IF(BH19=0%, 100%, (CF19/BH19))</f>
        <v>1</v>
      </c>
      <c r="CS19">
        <f>IF(BI19=0%, 100%, (CG19/BI19))</f>
        <v>1</v>
      </c>
      <c r="CT19">
        <f>IF(BJ19=0%, 100%, (CH19/BJ19))</f>
        <v>1</v>
      </c>
      <c r="CU19">
        <f>IF(BK19=0%, 100%, (CI19/BK19))</f>
        <v>1</v>
      </c>
      <c r="CV19">
        <f>IF(BL19=0%, 100%, (CJ19/BL19))</f>
        <v>1</v>
      </c>
      <c r="CW19">
        <f>IF(BM19=0%, 100%, (CK19/BM19))</f>
        <v>1</v>
      </c>
      <c r="CX19">
        <f>IF(BN19=0%, 100%, (CL19/BN19))</f>
        <v>0</v>
      </c>
      <c r="CY19">
        <f>IF(BO19=0%, 100%, (CM19/BO19))</f>
        <v>0</v>
      </c>
      <c r="DA19" t="str">
        <f>IF(BE19=0%,"NS",IF(CC19=100%,"DONE",IF(CO19&gt;100%,"AS",IF(CO19&lt;75%,"BS",IF(CO19&lt;89.9%,"AR","OS")))))</f>
        <v>NS</v>
      </c>
      <c r="DB19" t="str">
        <f>IF(BF19=0%,"NS",IF(CD19=100%,"DONE",IF(CP19&gt;100%,"AS",IF(CP19&lt;75%,"BS",IF(CP19&lt;89.9%,"AR","OS")))))</f>
        <v>NS</v>
      </c>
      <c r="DC19" t="str">
        <f>IF(BG19=0%,"NS",IF(CE19=100%,"DONE",IF(CQ19&gt;100%,"AS",IF(CQ19&lt;75%,"BS",IF(CQ19&lt;89.9%,"AR","OS")))))</f>
        <v>NS</v>
      </c>
      <c r="DD19" t="str">
        <f>IF(BH19=0%,"NS",IF(CF19=100%,"DONE",IF(CR19&gt;100%,"AS",IF(CR19&lt;75%,"BS",IF(CR19&lt;89.9%,"AR","OS")))))</f>
        <v>NS</v>
      </c>
      <c r="DE19" t="str">
        <f>IF(BI19=0%,"NS",IF(CG19=100%,"DONE",IF(CS19&gt;100%,"AS",IF(CS19&lt;75%,"BS",IF(CS19&lt;89.9%,"AR","OS")))))</f>
        <v>NS</v>
      </c>
      <c r="DF19" t="str">
        <f>IF(BJ19=0%,"NS",IF(CH19=100%,"DONE",IF(CT19&gt;100%,"AS",IF(CT19&lt;75%,"BS",IF(CT19&lt;89.9%,"AR","OS")))))</f>
        <v>NS</v>
      </c>
      <c r="DG19" t="str">
        <f>IF(BK19=0%,"NS",IF(CI19=100%,"DONE",IF(CU19&gt;100%,"AS",IF(CU19&lt;75%,"BS",IF(CU19&lt;89.9%,"AR","OS")))))</f>
        <v>NS</v>
      </c>
      <c r="DH19" t="str">
        <f>IF(BL19=0%,"NS",IF(CJ19=100%,"DONE",IF(CV19&gt;100%,"AS",IF(CV19&lt;75%,"BS",IF(CV19&lt;89.9%,"AR","OS")))))</f>
        <v>NS</v>
      </c>
      <c r="DI19" t="str">
        <f>IF(BM19=0%,"NS",IF(CK19=100%,"DONE",IF(CW19&gt;100%,"AS",IF(CW19&lt;75%,"BS",IF(CW19&lt;89.9%,"AR","OS")))))</f>
        <v>NS</v>
      </c>
      <c r="DJ19" t="str">
        <f>IF(BN19=0%,"NS",IF(CL19=100%,"DONE",IF(CX19&gt;100%,"AS",IF(CX19&lt;75%,"BS",IF(CX19&lt;89.9%,"AR","OS")))))</f>
        <v>BS</v>
      </c>
      <c r="DK19" t="str">
        <f>IF(BO19=0%,"NS",IF(CM19=100%,"DONE",IF(CY19&gt;100%,"AS",IF(CY19&lt;75%,"BS",IF(CY19&lt;89.9%,"AR","OS")))))</f>
        <v>BS</v>
      </c>
      <c r="DL19" t="str">
        <f>IF(BP19=0%,"NS",IF(CN19=100%,"DONE",IF(CZ19&gt;100%,"AS",IF(CZ19&lt;75%,"BS",IF(CZ19&lt;89.9%,"AR","OS")))))</f>
        <v>BS</v>
      </c>
      <c r="DM19">
        <f>CC19/$BP19</f>
        <v>0</v>
      </c>
      <c r="DN19">
        <f>CD19/$BP19</f>
        <v>0</v>
      </c>
      <c r="DO19">
        <f>CE19/$BP19</f>
        <v>0</v>
      </c>
      <c r="DP19">
        <f>CF19/$BP19</f>
        <v>0</v>
      </c>
      <c r="DQ19">
        <f>CG19/$BP19</f>
        <v>0</v>
      </c>
      <c r="DR19">
        <f>CH19/$BP19</f>
        <v>0</v>
      </c>
      <c r="DS19">
        <f>CI19/$BP19</f>
        <v>0</v>
      </c>
      <c r="DT19">
        <f>CJ19/$BP19</f>
        <v>0</v>
      </c>
      <c r="DU19">
        <f>CK19/$BP19</f>
        <v>0</v>
      </c>
      <c r="DV19">
        <f>CL19/$BP19</f>
        <v>0</v>
      </c>
      <c r="DW19">
        <f>CM19/$BP19</f>
        <v>0</v>
      </c>
      <c r="DX19">
        <f>CN19/$BP19</f>
        <v>0</v>
      </c>
      <c r="EJ19">
        <f>AR19</f>
        <v>46752</v>
      </c>
      <c r="FM19" t="str">
        <v>TBC</v>
      </c>
      <c r="FN19" t="str">
        <v>Rizky Arga</v>
      </c>
      <c r="FO19" t="str">
        <v>Iramia Triastika</v>
      </c>
      <c r="FP19" t="str">
        <v>TBC</v>
      </c>
      <c r="FQ19" t="str">
        <v>Dian</v>
      </c>
      <c r="FR19" t="str">
        <v>Outsource</v>
      </c>
      <c r="GS19" t="str">
        <v>b65287f6-0a0b-417f-a32f-648e41c091f2</v>
      </c>
    </row>
    <row r="20">
      <c r="A20" t="str">
        <v>RIVIBI-PPA-P6-9-DLDS</v>
      </c>
      <c r="B20" t="str">
        <v>PT2, BPPU</v>
      </c>
      <c r="C20" t="str">
        <v>IDT</v>
      </c>
      <c r="D20" t="str">
        <v>Continuity Technology</v>
      </c>
      <c r="E20" t="str">
        <v>P-4</v>
      </c>
      <c r="F20">
        <f>F19+1</f>
        <v>15</v>
      </c>
      <c r="G20" t="str">
        <v>Pengembangan Pricing untuk OM Pro Market  dan PUVA</v>
      </c>
      <c r="H20" t="str">
        <v>Infrastruktur Data PUVA</v>
      </c>
      <c r="I20" t="str">
        <v>EDP Capturing Pricing - Market Data Capturing &amp; Dissemination: IFX Hedging Curve</v>
      </c>
      <c r="J20">
        <v>2028</v>
      </c>
      <c r="K20">
        <v>2030</v>
      </c>
      <c r="L20" t="str">
        <v>S</v>
      </c>
      <c r="M20" t="str">
        <v>K3</v>
      </c>
      <c r="N20" t="str">
        <v>Pemimpin Satker</v>
      </c>
      <c r="O20" t="str">
        <v>DPPK, DEKS</v>
      </c>
      <c r="P20" t="str">
        <v>PPLBI</v>
      </c>
      <c r="Q20" t="str">
        <v>Market</v>
      </c>
      <c r="R20" t="str">
        <v>TBD</v>
      </c>
      <c r="S20" t="str">
        <f>BQ20</f>
        <v>Not Started</v>
      </c>
      <c r="T20" t="str">
        <f>IF(V20=0%,"Not Started",IF(V20&lt;100%,"On Progress",IF(V20=100%,"DONE")))</f>
        <v>Not Started</v>
      </c>
      <c r="U20" t="str">
        <f>FN20</f>
        <v>Rizky Arga</v>
      </c>
      <c r="V20">
        <f>CC20</f>
        <v>0</v>
      </c>
      <c r="W20" t="str">
        <v>TW I 2028</v>
      </c>
      <c r="X20">
        <f>AR20</f>
        <v>47848</v>
      </c>
      <c r="Y20">
        <v>0</v>
      </c>
      <c r="AA20">
        <v>46753</v>
      </c>
      <c r="AB20">
        <v>46842</v>
      </c>
      <c r="AC20">
        <v>46844</v>
      </c>
      <c r="AD20">
        <v>46873</v>
      </c>
      <c r="AK20">
        <v>46874</v>
      </c>
      <c r="AL20">
        <v>47483</v>
      </c>
      <c r="AR20">
        <v>47848</v>
      </c>
      <c r="AS20" t="str">
        <f>IF(BE20=0%,"Not Started",IF(BE20&lt;5%,"Proses RBT-RBB",IF(BE20=5%,"Selesai RBT-RBB",IF(BE20&lt;10%,"Proses RBT-RBL",IF(BE20=10%,"Selesai RBT-RBL",IF(BE20&lt;15%,"Proses RBT-RBTD",IF(BE20=15%,"Selesai RBT-RBTD",IF(BE20&lt;20%,"Proses RPP",IF(BE20=20%,"Selesai RPP",IF(BE20&lt;25%,"Proses KAK",IF(BE20=25%,"Selesai KAK",IF(BE20&lt;30%,"Proses Pengadaan",IF(BE20=30%,"Selesai Pengadaan",IF(BE20&lt;45%,"Proses Desain",IF(BE20=45%,"Selesai Desain",IF(BE20&lt;80%,"Proses Pengembangan",IF(BE20=80%,"Selesai Pengembangan",IF(BE20&lt;87.5%,"Proses SIT",IF(BE20=87.5%,"Selesai SIT",IF(BE20&lt;95%,"Proses UAT",IF(BE20=95%,"Selesai UAT",IF(BE20&lt;100%,"Proses Implementasi","Selesai Implementasi"))))))))))))))))))))))</f>
        <v>Not Started</v>
      </c>
      <c r="AT20" t="str">
        <f>IF(BF20=0%,"Not Started",IF(BF20&lt;5%,"Proses RBT-RBB",IF(BF20=5%,"Selesai RBT-RBB",IF(BF20&lt;10%,"Proses RBT-RBL",IF(BF20=10%,"Selesai RBT-RBL",IF(BF20&lt;15%,"Proses RBT-RBTD",IF(BF20=15%,"Selesai RBT-RBTD",IF(BF20&lt;20%,"Proses RPP",IF(BF20=20%,"Selesai RPP",IF(BF20&lt;25%,"Proses KAK",IF(BF20=25%,"Selesai KAK",IF(BF20&lt;30%,"Proses Pengadaan",IF(BF20=30%,"Selesai Pengadaan",IF(BF20&lt;45%,"Proses Desain",IF(BF20=45%,"Selesai Desain",IF(BF20&lt;80%,"Proses Pengembangan",IF(BF20=80%,"Selesai Pengembangan",IF(BF20&lt;87.5%,"Proses SIT",IF(BF20=87.5%,"Selesai SIT",IF(BF20&lt;95%,"Proses UAT",IF(BF20=95%,"Selesai UAT",IF(BF20&lt;100%,"Proses Implementasi","Selesai Implementasi"))))))))))))))))))))))</f>
        <v>Not Started</v>
      </c>
      <c r="AU20" t="str">
        <f>IF(BG20=0%,"Not Started",IF(BG20&lt;5%,"Proses RBT-RBB",IF(BG20=5%,"Selesai RBT-RBB",IF(BG20&lt;10%,"Proses RBT-RBL",IF(BG20=10%,"Selesai RBT-RBL",IF(BG20&lt;15%,"Proses RBT-RBTD",IF(BG20=15%,"Selesai RBT-RBTD",IF(BG20&lt;20%,"Proses RPP",IF(BG20=20%,"Selesai RPP",IF(BG20&lt;25%,"Proses KAK",IF(BG20=25%,"Selesai KAK",IF(BG20&lt;30%,"Proses Pengadaan",IF(BG20=30%,"Selesai Pengadaan",IF(BG20&lt;45%,"Proses Desain",IF(BG20=45%,"Selesai Desain",IF(BG20&lt;80%,"Proses Pengembangan",IF(BG20=80%,"Selesai Pengembangan",IF(BG20&lt;87.5%,"Proses SIT",IF(BG20=87.5%,"Selesai SIT",IF(BG20&lt;95%,"Proses UAT",IF(BG20=95%,"Selesai UAT",IF(BG20&lt;100%,"Proses Implementasi","Selesai Implementasi"))))))))))))))))))))))</f>
        <v>Not Started</v>
      </c>
      <c r="AV20" t="str">
        <f>IF(BH20=0%,"Not Started",IF(BH20&lt;5%,"Proses RBT-RBB",IF(BH20=5%,"Selesai RBT-RBB",IF(BH20&lt;10%,"Proses RBT-RBL",IF(BH20=10%,"Selesai RBT-RBL",IF(BH20&lt;15%,"Proses RBT-RBTD",IF(BH20=15%,"Selesai RBT-RBTD",IF(BH20&lt;20%,"Proses RPP",IF(BH20=20%,"Selesai RPP",IF(BH20&lt;25%,"Proses KAK",IF(BH20=25%,"Selesai KAK",IF(BH20&lt;30%,"Proses Pengadaan",IF(BH20=30%,"Selesai Pengadaan",IF(BH20&lt;45%,"Proses Desain",IF(BH20=45%,"Selesai Desain",IF(BH20&lt;80%,"Proses Pengembangan",IF(BH20=80%,"Selesai Pengembangan",IF(BH20&lt;87.5%,"Proses SIT",IF(BH20=87.5%,"Selesai SIT",IF(BH20&lt;95%,"Proses UAT",IF(BH20=95%,"Selesai UAT",IF(BH20&lt;100%,"Proses Implementasi","Selesai Implementasi"))))))))))))))))))))))</f>
        <v>Not Started</v>
      </c>
      <c r="AW20" t="str">
        <f>IF(BI20=0%,"Not Started",IF(BI20&lt;5%,"Proses RBT-RBB",IF(BI20=5%,"Selesai RBT-RBB",IF(BI20&lt;10%,"Proses RBT-RBL",IF(BI20=10%,"Selesai RBT-RBL",IF(BI20&lt;15%,"Proses RBT-RBTD",IF(BI20=15%,"Selesai RBT-RBTD",IF(BI20&lt;20%,"Proses RPP",IF(BI20=20%,"Selesai RPP",IF(BI20&lt;25%,"Proses KAK",IF(BI20=25%,"Selesai KAK",IF(BI20&lt;30%,"Proses Pengadaan",IF(BI20=30%,"Selesai Pengadaan",IF(BI20&lt;45%,"Proses Desain",IF(BI20=45%,"Selesai Desain",IF(BI20&lt;80%,"Proses Pengembangan",IF(BI20=80%,"Selesai Pengembangan",IF(BI20&lt;87.5%,"Proses SIT",IF(BI20=87.5%,"Selesai SIT",IF(BI20&lt;95%,"Proses UAT",IF(BI20=95%,"Selesai UAT",IF(BI20&lt;100%,"Proses Implementasi","Selesai Implementasi"))))))))))))))))))))))</f>
        <v>Not Started</v>
      </c>
      <c r="AX20" t="str">
        <f>IF(BJ20=0%,"Not Started",IF(BJ20&lt;5%,"Proses RBT-RBB",IF(BJ20=5%,"Selesai RBT-RBB",IF(BJ20&lt;10%,"Proses RBT-RBL",IF(BJ20=10%,"Selesai RBT-RBL",IF(BJ20&lt;15%,"Proses RBT-RBTD",IF(BJ20=15%,"Selesai RBT-RBTD",IF(BJ20&lt;20%,"Proses RPP",IF(BJ20=20%,"Selesai RPP",IF(BJ20&lt;25%,"Proses KAK",IF(BJ20=25%,"Selesai KAK",IF(BJ20&lt;30%,"Proses Pengadaan",IF(BJ20=30%,"Selesai Pengadaan",IF(BJ20&lt;45%,"Proses Desain",IF(BJ20=45%,"Selesai Desain",IF(BJ20&lt;80%,"Proses Pengembangan",IF(BJ20=80%,"Selesai Pengembangan",IF(BJ20&lt;87.5%,"Proses SIT",IF(BJ20=87.5%,"Selesai SIT",IF(BJ20&lt;95%,"Proses UAT",IF(BJ20=95%,"Selesai UAT",IF(BJ20&lt;100%,"Proses Implementasi","Selesai Implementasi"))))))))))))))))))))))</f>
        <v>Not Started</v>
      </c>
      <c r="AY20" t="str">
        <f>IF(BK20=0%,"Not Started",IF(BK20&lt;5%,"Proses RBT-RBB",IF(BK20=5%,"Selesai RBT-RBB",IF(BK20&lt;10%,"Proses RBT-RBL",IF(BK20=10%,"Selesai RBT-RBL",IF(BK20&lt;15%,"Proses RBT-RBTD",IF(BK20=15%,"Selesai RBT-RBTD",IF(BK20&lt;20%,"Proses RPP",IF(BK20=20%,"Selesai RPP",IF(BK20&lt;25%,"Proses KAK",IF(BK20=25%,"Selesai KAK",IF(BK20&lt;30%,"Proses Pengadaan",IF(BK20=30%,"Selesai Pengadaan",IF(BK20&lt;45%,"Proses Desain",IF(BK20=45%,"Selesai Desain",IF(BK20&lt;80%,"Proses Pengembangan",IF(BK20=80%,"Selesai Pengembangan",IF(BK20&lt;87.5%,"Proses SIT",IF(BK20=87.5%,"Selesai SIT",IF(BK20&lt;95%,"Proses UAT",IF(BK20=95%,"Selesai UAT",IF(BK20&lt;100%,"Proses Implementasi","Selesai Implementasi"))))))))))))))))))))))</f>
        <v>Not Started</v>
      </c>
      <c r="AZ20" t="str">
        <f>IF(BL20=0%,"Not Started",IF(BL20&lt;5%,"Proses RBT-RBB",IF(BL20=5%,"Selesai RBT-RBB",IF(BL20&lt;10%,"Proses RBT-RBL",IF(BL20=10%,"Selesai RBT-RBL",IF(BL20&lt;15%,"Proses RBT-RBTD",IF(BL20=15%,"Selesai RBT-RBTD",IF(BL20&lt;20%,"Proses RPP",IF(BL20=20%,"Selesai RPP",IF(BL20&lt;25%,"Proses KAK",IF(BL20=25%,"Selesai KAK",IF(BL20&lt;30%,"Proses Pengadaan",IF(BL20=30%,"Selesai Pengadaan",IF(BL20&lt;45%,"Proses Desain",IF(BL20=45%,"Selesai Desain",IF(BL20&lt;80%,"Proses Pengembangan",IF(BL20=80%,"Selesai Pengembangan",IF(BL20&lt;87.5%,"Proses SIT",IF(BL20=87.5%,"Selesai SIT",IF(BL20&lt;95%,"Proses UAT",IF(BL20=95%,"Selesai UAT",IF(BL20&lt;100%,"Proses Implementasi","Selesai Implementasi"))))))))))))))))))))))</f>
        <v>Not Started</v>
      </c>
      <c r="BA20" t="str">
        <f>IF(BM20=0%,"Not Started",IF(BM20&lt;5%,"Proses RBT-RBB",IF(BM20=5%,"Selesai RBT-RBB",IF(BM20&lt;10%,"Proses RBT-RBL",IF(BM20=10%,"Selesai RBT-RBL",IF(BM20&lt;15%,"Proses RBT-RBTD",IF(BM20=15%,"Selesai RBT-RBTD",IF(BM20&lt;20%,"Proses RPP",IF(BM20=20%,"Selesai RPP",IF(BM20&lt;25%,"Proses KAK",IF(BM20=25%,"Selesai KAK",IF(BM20&lt;30%,"Proses Pengadaan",IF(BM20=30%,"Selesai Pengadaan",IF(BM20&lt;45%,"Proses Desain",IF(BM20=45%,"Selesai Desain",IF(BM20&lt;80%,"Proses Pengembangan",IF(BM20=80%,"Selesai Pengembangan",IF(BM20&lt;87.5%,"Proses SIT",IF(BM20=87.5%,"Selesai SIT",IF(BM20&lt;95%,"Proses UAT",IF(BM20=95%,"Selesai UAT",IF(BM20&lt;100%,"Proses Implementasi","Selesai Implementasi"))))))))))))))))))))))</f>
        <v>Not Started</v>
      </c>
      <c r="BB20" t="str">
        <f>IF(BN20=0%,"Not Started",IF(BN20&lt;5%,"Proses RBT-RBB",IF(BN20=5%,"Selesai RBT-RBB",IF(BN20&lt;10%,"Proses RBT-RBL",IF(BN20=10%,"Selesai RBT-RBL",IF(BN20&lt;15%,"Proses RBT-RBTD",IF(BN20=15%,"Selesai RBT-RBTD",IF(BN20&lt;20%,"Proses RPP",IF(BN20=20%,"Selesai RPP",IF(BN20&lt;25%,"Proses KAK",IF(BN20=25%,"Selesai KAK",IF(BN20&lt;30%,"Proses Pengadaan",IF(BN20=30%,"Selesai Pengadaan",IF(BN20&lt;45%,"Proses Desain",IF(BN20=45%,"Selesai Desain",IF(BN20&lt;80%,"Proses Pengembangan",IF(BN20=80%,"Selesai Pengembangan",IF(BN20&lt;87.5%,"Proses SIT",IF(BN20=87.5%,"Selesai SIT",IF(BN20&lt;95%,"Proses UAT",IF(BN20=95%,"Selesai UAT",IF(BN20&lt;100%,"Proses Implementasi","Selesai Implementasi"))))))))))))))))))))))</f>
        <v>Not Started</v>
      </c>
      <c r="BC20" t="str">
        <f>IF(BO20=0%,"Not Started",IF(BO20&lt;5%,"Proses RBT-RBB",IF(BO20=5%,"Selesai RBT-RBB",IF(BO20&lt;10%,"Proses RBT-RBL",IF(BO20=10%,"Selesai RBT-RBL",IF(BO20&lt;15%,"Proses RBT-RBTD",IF(BO20=15%,"Selesai RBT-RBTD",IF(BO20&lt;20%,"Proses RPP",IF(BO20=20%,"Selesai RPP",IF(BO20&lt;25%,"Proses KAK",IF(BO20=25%,"Selesai KAK",IF(BO20&lt;30%,"Proses Pengadaan",IF(BO20=30%,"Selesai Pengadaan",IF(BO20&lt;45%,"Proses Desain",IF(BO20=45%,"Selesai Desain",IF(BO20&lt;80%,"Proses Pengembangan",IF(BO20=80%,"Selesai Pengembangan",IF(BO20&lt;87.5%,"Proses SIT",IF(BO20=87.5%,"Selesai SIT",IF(BO20&lt;95%,"Proses UAT",IF(BO20=95%,"Selesai UAT",IF(BO20&lt;100%,"Proses Implementasi","Selesai Implementasi"))))))))))))))))))))))</f>
        <v>Not Started</v>
      </c>
      <c r="BD20" t="str">
        <f>IF(BP20=0%,"Not Started",IF(BP20&lt;5%,"Proses RBT-RBB",IF(BP20=5%,"Selesai RBT-RBB",IF(BP20&lt;10%,"Proses RBT-RBL",IF(BP20=10%,"Selesai RBT-RBL",IF(BP20&lt;15%,"Proses RBT-RBTD",IF(BP20=15%,"Selesai RBT-RBTD",IF(BP20&lt;20%,"Proses RPP",IF(BP20=20%,"Selesai RPP",IF(BP20&lt;25%,"Proses KAK",IF(BP20=25%,"Selesai KAK",IF(BP20&lt;30%,"Proses Pengadaan",IF(BP20=30%,"Selesai Pengadaan",IF(BP20&lt;45%,"Proses Desain",IF(BP20=45%,"Selesai Desain",IF(BP20&lt;80%,"Proses Pengembangan",IF(BP20=80%,"Selesai Pengembangan",IF(BP20&lt;87.5%,"Proses SIT",IF(BP20=87.5%,"Selesai SIT",IF(BP20&lt;95%,"Proses UAT",IF(BP20=95%,"Selesai UAT",IF(BP20&lt;100%,"Proses Implementasi","Selesai Implementasi"))))))))))))))))))))))</f>
        <v>Not Started</v>
      </c>
      <c r="BE20">
        <v>0</v>
      </c>
      <c r="BF20">
        <v>0</v>
      </c>
      <c r="BG20">
        <v>0</v>
      </c>
      <c r="BH20">
        <v>0</v>
      </c>
      <c r="BI20">
        <v>0</v>
      </c>
      <c r="BJ20">
        <v>0</v>
      </c>
      <c r="BK20">
        <v>0</v>
      </c>
      <c r="BL20">
        <v>0</v>
      </c>
      <c r="BM20">
        <v>0</v>
      </c>
      <c r="BN20">
        <v>0</v>
      </c>
      <c r="BO20">
        <v>0</v>
      </c>
      <c r="BP20">
        <v>0</v>
      </c>
      <c r="BQ20" t="str">
        <f>IF(CC20=0%,"Not Started",IF(CC20&lt;5%,"Proses RBT-RBB",IF(CC20=5%,"Selesai RBT-RBB",IF(CC20&lt;10%,"Proses RBT-RBL",IF(CC20=10%,"Selesai RBT-RBL",IF(CC20&lt;15%,"Proses RBT-RBTD",IF(CC20=15%,"Selesai RBT-RBTD",IF(CC20&lt;20%,"Proses RPP",IF(CC20=20%,"Selesai RPP",IF(CC20&lt;25%,"Proses KAK",IF(CC20=25%,"Selesai KAK",IF(CC20&lt;30%,"Proses Pengadaan",IF(CC20=30%,"Selesai Pengadaan",IF(CC20&lt;45%,"Proses Desain",IF(CC20=45%,"Selesai Desain",IF(CC20&lt;80%,"Proses Pengembangan",IF(CC20=80%,"Selesai Pengembangan",IF(CC20&lt;87.5%,"Proses SIT",IF(CC20=87.5%,"Selesai SIT",IF(CC20&lt;95%,"Proses UAT",IF(CC20=95%,"Selesai UAT",IF(CC20&lt;100%,"Proses Implementasi","Selesai Implementasi"))))))))))))))))))))))</f>
        <v>Not Started</v>
      </c>
      <c r="BR20" t="str">
        <f>IF(CD20=0%,"Not Started",IF(CD20&lt;5%,"Proses RBT-RBB",IF(CD20=5%,"Selesai RBT-RBB",IF(CD20&lt;10%,"Proses RBT-RBL",IF(CD20=10%,"Selesai RBT-RBL",IF(CD20&lt;15%,"Proses RBT-RBTD",IF(CD20=15%,"Selesai RBT-RBTD",IF(CD20&lt;20%,"Proses RPP",IF(CD20=20%,"Selesai RPP",IF(CD20&lt;25%,"Proses KAK",IF(CD20=25%,"Selesai KAK",IF(CD20&lt;30%,"Proses Pengadaan",IF(CD20=30%,"Selesai Pengadaan",IF(CD20&lt;45%,"Proses Desain",IF(CD20=45%,"Selesai Desain",IF(CD20&lt;80%,"Proses Pengembangan",IF(CD20=80%,"Selesai Pengembangan",IF(CD20&lt;87.5%,"Proses SIT",IF(CD20=87.5%,"Selesai SIT",IF(CD20&lt;95%,"Proses UAT",IF(CD20=95%,"Selesai UAT",IF(CD20&lt;100%,"Proses Implementasi","Selesai Implementasi"))))))))))))))))))))))</f>
        <v>Not Started</v>
      </c>
      <c r="BS20" t="str">
        <f>IF(CE20=0%,"Not Started",IF(CE20&lt;5%,"Proses RBT-RBB",IF(CE20=5%,"Selesai RBT-RBB",IF(CE20&lt;10%,"Proses RBT-RBL",IF(CE20=10%,"Selesai RBT-RBL",IF(CE20&lt;15%,"Proses RBT-RBTD",IF(CE20=15%,"Selesai RBT-RBTD",IF(CE20&lt;20%,"Proses RPP",IF(CE20=20%,"Selesai RPP",IF(CE20&lt;25%,"Proses KAK",IF(CE20=25%,"Selesai KAK",IF(CE20&lt;30%,"Proses Pengadaan",IF(CE20=30%,"Selesai Pengadaan",IF(CE20&lt;45%,"Proses Desain",IF(CE20=45%,"Selesai Desain",IF(CE20&lt;80%,"Proses Pengembangan",IF(CE20=80%,"Selesai Pengembangan",IF(CE20&lt;87.5%,"Proses SIT",IF(CE20=87.5%,"Selesai SIT",IF(CE20&lt;95%,"Proses UAT",IF(CE20=95%,"Selesai UAT",IF(CE20&lt;100%,"Proses Implementasi","Selesai Implementasi"))))))))))))))))))))))</f>
        <v>Not Started</v>
      </c>
      <c r="BT20" t="str">
        <f>IF(CF20=0%,"Not Started",IF(CF20&lt;5%,"Proses RBT-RBB",IF(CF20=5%,"Selesai RBT-RBB",IF(CF20&lt;10%,"Proses RBT-RBL",IF(CF20=10%,"Selesai RBT-RBL",IF(CF20&lt;15%,"Proses RBT-RBTD",IF(CF20=15%,"Selesai RBT-RBTD",IF(CF20&lt;20%,"Proses RPP",IF(CF20=20%,"Selesai RPP",IF(CF20&lt;25%,"Proses KAK",IF(CF20=25%,"Selesai KAK",IF(CF20&lt;30%,"Proses Pengadaan",IF(CF20=30%,"Selesai Pengadaan",IF(CF20&lt;45%,"Proses Desain",IF(CF20=45%,"Selesai Desain",IF(CF20&lt;80%,"Proses Pengembangan",IF(CF20=80%,"Selesai Pengembangan",IF(CF20&lt;87.5%,"Proses SIT",IF(CF20=87.5%,"Selesai SIT",IF(CF20&lt;95%,"Proses UAT",IF(CF20=95%,"Selesai UAT",IF(CF20&lt;100%,"Proses Implementasi","Selesai Implementasi"))))))))))))))))))))))</f>
        <v>Not Started</v>
      </c>
      <c r="BU20" t="str">
        <f>IF(CG20=0%,"Not Started",IF(CG20&lt;5%,"Proses RBT-RBB",IF(CG20=5%,"Selesai RBT-RBB",IF(CG20&lt;10%,"Proses RBT-RBL",IF(CG20=10%,"Selesai RBT-RBL",IF(CG20&lt;15%,"Proses RBT-RBTD",IF(CG20=15%,"Selesai RBT-RBTD",IF(CG20&lt;20%,"Proses RPP",IF(CG20=20%,"Selesai RPP",IF(CG20&lt;25%,"Proses KAK",IF(CG20=25%,"Selesai KAK",IF(CG20&lt;30%,"Proses Pengadaan",IF(CG20=30%,"Selesai Pengadaan",IF(CG20&lt;45%,"Proses Desain",IF(CG20=45%,"Selesai Desain",IF(CG20&lt;80%,"Proses Pengembangan",IF(CG20=80%,"Selesai Pengembangan",IF(CG20&lt;87.5%,"Proses SIT",IF(CG20=87.5%,"Selesai SIT",IF(CG20&lt;95%,"Proses UAT",IF(CG20=95%,"Selesai UAT",IF(CG20&lt;100%,"Proses Implementasi","Selesai Implementasi"))))))))))))))))))))))</f>
        <v>Not Started</v>
      </c>
      <c r="BV20" t="str">
        <f>IF(CH20=0%,"Not Started",IF(CH20&lt;5%,"Proses RBT-RBB",IF(CH20=5%,"Selesai RBT-RBB",IF(CH20&lt;10%,"Proses RBT-RBL",IF(CH20=10%,"Selesai RBT-RBL",IF(CH20&lt;15%,"Proses RBT-RBTD",IF(CH20=15%,"Selesai RBT-RBTD",IF(CH20&lt;20%,"Proses RPP",IF(CH20=20%,"Selesai RPP",IF(CH20&lt;25%,"Proses KAK",IF(CH20=25%,"Selesai KAK",IF(CH20&lt;30%,"Proses Pengadaan",IF(CH20=30%,"Selesai Pengadaan",IF(CH20&lt;45%,"Proses Desain",IF(CH20=45%,"Selesai Desain",IF(CH20&lt;80%,"Proses Pengembangan",IF(CH20=80%,"Selesai Pengembangan",IF(CH20&lt;87.5%,"Proses SIT",IF(CH20=87.5%,"Selesai SIT",IF(CH20&lt;95%,"Proses UAT",IF(CH20=95%,"Selesai UAT",IF(CH20&lt;100%,"Proses Implementasi","Selesai Implementasi"))))))))))))))))))))))</f>
        <v>Selesai Implementasi</v>
      </c>
      <c r="BW20" t="str">
        <f>IF(CI20=0%,"Not Started",IF(CI20&lt;5%,"Proses RBT-RBB",IF(CI20=5%,"Selesai RBT-RBB",IF(CI20&lt;10%,"Proses RBT-RBL",IF(CI20=10%,"Selesai RBT-RBL",IF(CI20&lt;15%,"Proses RBT-RBTD",IF(CI20=15%,"Selesai RBT-RBTD",IF(CI20&lt;20%,"Proses RPP",IF(CI20=20%,"Selesai RPP",IF(CI20&lt;25%,"Proses KAK",IF(CI20=25%,"Selesai KAK",IF(CI20&lt;30%,"Proses Pengadaan",IF(CI20=30%,"Selesai Pengadaan",IF(CI20&lt;45%,"Proses Desain",IF(CI20=45%,"Selesai Desain",IF(CI20&lt;80%,"Proses Pengembangan",IF(CI20=80%,"Selesai Pengembangan",IF(CI20&lt;87.5%,"Proses SIT",IF(CI20=87.5%,"Selesai SIT",IF(CI20&lt;95%,"Proses UAT",IF(CI20=95%,"Selesai UAT",IF(CI20&lt;100%,"Proses Implementasi","Selesai Implementasi"))))))))))))))))))))))</f>
        <v>Not Started</v>
      </c>
      <c r="BX20" t="str">
        <f>IF(CJ20=0%,"Not Started",IF(CJ20&lt;5%,"Proses RBT-RBB",IF(CJ20=5%,"Selesai RBT-RBB",IF(CJ20&lt;10%,"Proses RBT-RBL",IF(CJ20=10%,"Selesai RBT-RBL",IF(CJ20&lt;15%,"Proses RBT-RBTD",IF(CJ20=15%,"Selesai RBT-RBTD",IF(CJ20&lt;20%,"Proses RPP",IF(CJ20=20%,"Selesai RPP",IF(CJ20&lt;25%,"Proses KAK",IF(CJ20=25%,"Selesai KAK",IF(CJ20&lt;30%,"Proses Pengadaan",IF(CJ20=30%,"Selesai Pengadaan",IF(CJ20&lt;45%,"Proses Desain",IF(CJ20=45%,"Selesai Desain",IF(CJ20&lt;80%,"Proses Pengembangan",IF(CJ20=80%,"Selesai Pengembangan",IF(CJ20&lt;87.5%,"Proses SIT",IF(CJ20=87.5%,"Selesai SIT",IF(CJ20&lt;95%,"Proses UAT",IF(CJ20=95%,"Selesai UAT",IF(CJ20&lt;100%,"Proses Implementasi","Selesai Implementasi"))))))))))))))))))))))</f>
        <v>Not Started</v>
      </c>
      <c r="BY20" t="str">
        <f>IF(CK20=0%,"Not Started",IF(CK20&lt;5%,"Proses RBT-RBB",IF(CK20=5%,"Selesai RBT-RBB",IF(CK20&lt;10%,"Proses RBT-RBL",IF(CK20=10%,"Selesai RBT-RBL",IF(CK20&lt;15%,"Proses RBT-RBTD",IF(CK20=15%,"Selesai RBT-RBTD",IF(CK20&lt;20%,"Proses RPP",IF(CK20=20%,"Selesai RPP",IF(CK20&lt;25%,"Proses KAK",IF(CK20=25%,"Selesai KAK",IF(CK20&lt;30%,"Proses Pengadaan",IF(CK20=30%,"Selesai Pengadaan",IF(CK20&lt;45%,"Proses Desain",IF(CK20=45%,"Selesai Desain",IF(CK20&lt;80%,"Proses Pengembangan",IF(CK20=80%,"Selesai Pengembangan",IF(CK20&lt;87.5%,"Proses SIT",IF(CK20=87.5%,"Selesai SIT",IF(CK20&lt;95%,"Proses UAT",IF(CK20=95%,"Selesai UAT",IF(CK20&lt;100%,"Proses Implementasi","Selesai Implementasi"))))))))))))))))))))))</f>
        <v>Not Started</v>
      </c>
      <c r="BZ20" t="str">
        <f>IF(CL20=0%,"Not Started",IF(CL20&lt;5%,"Proses RBT-RBB",IF(CL20=5%,"Selesai RBT-RBB",IF(CL20&lt;10%,"Proses RBT-RBL",IF(CL20=10%,"Selesai RBT-RBL",IF(CL20&lt;15%,"Proses RBT-RBTD",IF(CL20=15%,"Selesai RBT-RBTD",IF(CL20&lt;20%,"Proses RPP",IF(CL20=20%,"Selesai RPP",IF(CL20&lt;25%,"Proses KAK",IF(CL20=25%,"Selesai KAK",IF(CL20&lt;30%,"Proses Pengadaan",IF(CL20=30%,"Selesai Pengadaan",IF(CL20&lt;45%,"Proses Desain",IF(CL20=45%,"Selesai Desain",IF(CL20&lt;80%,"Proses Pengembangan",IF(CL20=80%,"Selesai Pengembangan",IF(CL20&lt;87.5%,"Proses SIT",IF(CL20=87.5%,"Selesai SIT",IF(CL20&lt;95%,"Proses UAT",IF(CL20=95%,"Selesai UAT",IF(CL20&lt;100%,"Proses Implementasi","Selesai Implementasi"))))))))))))))))))))))</f>
        <v>Not Started</v>
      </c>
      <c r="CA20" t="str">
        <f>IF(CM20=0%,"Not Started",IF(CM20&lt;5%,"Proses RBT-RBB",IF(CM20=5%,"Selesai RBT-RBB",IF(CM20&lt;10%,"Proses RBT-RBL",IF(CM20=10%,"Selesai RBT-RBL",IF(CM20&lt;15%,"Proses RBT-RBTD",IF(CM20=15%,"Selesai RBT-RBTD",IF(CM20&lt;20%,"Proses RPP",IF(CM20=20%,"Selesai RPP",IF(CM20&lt;25%,"Proses KAK",IF(CM20=25%,"Selesai KAK",IF(CM20&lt;30%,"Proses Pengadaan",IF(CM20=30%,"Selesai Pengadaan",IF(CM20&lt;45%,"Proses Desain",IF(CM20=45%,"Selesai Desain",IF(CM20&lt;80%,"Proses Pengembangan",IF(CM20=80%,"Selesai Pengembangan",IF(CM20&lt;87.5%,"Proses SIT",IF(CM20=87.5%,"Selesai SIT",IF(CM20&lt;95%,"Proses UAT",IF(CM20=95%,"Selesai UAT",IF(CM20&lt;100%,"Proses Implementasi","Selesai Implementasi"))))))))))))))))))))))</f>
        <v>Not Started</v>
      </c>
      <c r="CB20" t="str">
        <f>IF(CN20=0%,"Not Started",IF(CN20&lt;5%,"Proses RBT-RBB",IF(CN20=5%,"Selesai RBT-RBB",IF(CN20&lt;10%,"Proses RBT-RBL",IF(CN20=10%,"Selesai RBT-RBL",IF(CN20&lt;15%,"Proses RBT-RBTD",IF(CN20=15%,"Selesai RBT-RBTD",IF(CN20&lt;20%,"Proses RPP",IF(CN20=20%,"Selesai RPP",IF(CN20&lt;25%,"Proses KAK",IF(CN20=25%,"Selesai KAK",IF(CN20&lt;30%,"Proses Pengadaan",IF(CN20=30%,"Selesai Pengadaan",IF(CN20&lt;45%,"Proses Desain",IF(CN20=45%,"Selesai Desain",IF(CN20&lt;80%,"Proses Pengembangan",IF(CN20=80%,"Selesai Pengembangan",IF(CN20&lt;87.5%,"Proses SIT",IF(CN20=87.5%,"Selesai SIT",IF(CN20&lt;95%,"Proses UAT",IF(CN20=95%,"Selesai UAT",IF(CN20&lt;100%,"Proses Implementasi","Selesai Implementasi"))))))))))))))))))))))</f>
        <v>Not Started</v>
      </c>
      <c r="CC20">
        <v>0</v>
      </c>
      <c r="CD20">
        <v>0</v>
      </c>
      <c r="CE20">
        <v>0</v>
      </c>
      <c r="CF20">
        <v>0</v>
      </c>
      <c r="CG20">
        <v>0</v>
      </c>
      <c r="CH20">
        <v>0.9999999999999999</v>
      </c>
      <c r="CI20">
        <v>0</v>
      </c>
      <c r="CL20">
        <v>0</v>
      </c>
      <c r="CM20">
        <f>(($DY20/100%)*15%)+(($DZ20/100%)*5%)+(($EA20/100%)*5%)+(($EB20/100%)*5%)+(($EC20/100%)*15%)+(($ED20/100%)*35%)+(($EE20/100%)*7.5%)+(($EF20/100%)*7.5%)+(($EG20/100%)*5%)</f>
        <v>0</v>
      </c>
      <c r="CN20">
        <f>(($DY20/100%)*15%)+(($DZ20/100%)*5%)+(($EA20/100%)*5%)+(($EB20/100%)*5%)+(($EC20/100%)*15%)+(($ED20/100%)*35%)+(($EE20/100%)*7.5%)+(($EF20/100%)*7.5%)+(($EG20/100%)*5%)</f>
        <v>0</v>
      </c>
      <c r="CO20">
        <f>IF(BE20=0%, 100%, (CC20/BE20))</f>
        <v>1</v>
      </c>
      <c r="CP20">
        <f>IF(BF20=0%, 100%, (CD20/BF20))</f>
        <v>1</v>
      </c>
      <c r="CQ20">
        <f>IF(BG20=0%, 100%, (CE20/BG20))</f>
        <v>1</v>
      </c>
      <c r="CR20">
        <f>IF(BH20=0%, 100%, (CF20/BH20))</f>
        <v>1</v>
      </c>
      <c r="CS20">
        <f>IF(BI20=0%, 100%, (CG20/BI20))</f>
        <v>1</v>
      </c>
      <c r="CT20">
        <f>IF(BJ20=0%, 100%, (CH20/BJ20))</f>
        <v>1</v>
      </c>
      <c r="CU20">
        <f>IF(BK20=0%, 100%, (CI20/BK20))</f>
        <v>1</v>
      </c>
      <c r="CV20">
        <f>IF(BL20=0%, 100%, (CJ20/BL20))</f>
        <v>1</v>
      </c>
      <c r="CW20">
        <f>IF(BM20=0%, 100%, (CK20/BM20))</f>
        <v>1</v>
      </c>
      <c r="CX20">
        <f>IF(BN20=0%, 100%, (CL20/BN20))</f>
        <v>1</v>
      </c>
      <c r="CY20">
        <f>IF(BO20=0%, 100%, (CM20/BO20))</f>
        <v>1</v>
      </c>
      <c r="DA20" t="str">
        <f>IF(BE20=0%,"NS",IF(CC20=100%,"DONE",IF(CO20&gt;100%,"AS",IF(CO20&lt;75%,"BS",IF(CO20&lt;89.9%,"AR","OS")))))</f>
        <v>NS</v>
      </c>
      <c r="DB20" t="str">
        <f>IF(BF20=0%,"NS",IF(CD20=100%,"DONE",IF(CP20&gt;100%,"AS",IF(CP20&lt;75%,"BS",IF(CP20&lt;89.9%,"AR","OS")))))</f>
        <v>NS</v>
      </c>
      <c r="DC20" t="str">
        <f>IF(BG20=0%,"NS",IF(CE20=100%,"DONE",IF(CQ20&gt;100%,"AS",IF(CQ20&lt;75%,"BS",IF(CQ20&lt;89.9%,"AR","OS")))))</f>
        <v>NS</v>
      </c>
      <c r="DD20" t="str">
        <f>IF(BH20=0%,"NS",IF(CF20=100%,"DONE",IF(CR20&gt;100%,"AS",IF(CR20&lt;75%,"BS",IF(CR20&lt;89.9%,"AR","OS")))))</f>
        <v>NS</v>
      </c>
      <c r="DE20" t="str">
        <f>IF(BI20=0%,"NS",IF(CG20=100%,"DONE",IF(CS20&gt;100%,"AS",IF(CS20&lt;75%,"BS",IF(CS20&lt;89.9%,"AR","OS")))))</f>
        <v>NS</v>
      </c>
      <c r="DF20" t="str">
        <f>IF(BJ20=0%,"NS",IF(CH20=100%,"DONE",IF(CT20&gt;100%,"AS",IF(CT20&lt;75%,"BS",IF(CT20&lt;89.9%,"AR","OS")))))</f>
        <v>NS</v>
      </c>
      <c r="DG20" t="str">
        <f>IF(BK20=0%,"NS",IF(CI20=100%,"DONE",IF(CU20&gt;100%,"AS",IF(CU20&lt;75%,"BS",IF(CU20&lt;89.9%,"AR","OS")))))</f>
        <v>NS</v>
      </c>
      <c r="DH20" t="str">
        <f>IF(BL20=0%,"NS",IF(CJ20=100%,"DONE",IF(CV20&gt;100%,"AS",IF(CV20&lt;75%,"BS",IF(CV20&lt;89.9%,"AR","OS")))))</f>
        <v>NS</v>
      </c>
      <c r="DI20" t="str">
        <f>IF(BM20=0%,"NS",IF(CK20=100%,"DONE",IF(CW20&gt;100%,"AS",IF(CW20&lt;75%,"BS",IF(CW20&lt;89.9%,"AR","OS")))))</f>
        <v>NS</v>
      </c>
      <c r="DJ20" t="str">
        <f>IF(BN20=0%,"NS",IF(CL20=100%,"DONE",IF(CX20&gt;100%,"AS",IF(CX20&lt;75%,"BS",IF(CX20&lt;89.9%,"AR","OS")))))</f>
        <v>NS</v>
      </c>
      <c r="DK20" t="str">
        <f>IF(BO20=0%,"NS",IF(CM20=100%,"DONE",IF(CY20&gt;100%,"AS",IF(CY20&lt;75%,"BS",IF(CY20&lt;89.9%,"AR","OS")))))</f>
        <v>NS</v>
      </c>
      <c r="DL20" t="str">
        <f>IF(BP20=0%,"NS",IF(CN20=100%,"DONE",IF(CZ20&gt;100%,"AS",IF(CZ20&lt;75%,"BS",IF(CZ20&lt;89.9%,"AR","OS")))))</f>
        <v>NS</v>
      </c>
      <c r="DM20" t="e">
        <f>CC20/$BP20</f>
        <v>#DIV/0!</v>
      </c>
      <c r="DN20" t="e">
        <f>CD20/$BP20</f>
        <v>#DIV/0!</v>
      </c>
      <c r="DO20" t="e">
        <f>CE20/$BP20</f>
        <v>#DIV/0!</v>
      </c>
      <c r="DP20" t="e">
        <f>CF20/$BP20</f>
        <v>#DIV/0!</v>
      </c>
      <c r="DQ20" t="e">
        <f>CG20/$BP20</f>
        <v>#DIV/0!</v>
      </c>
      <c r="DR20" t="e">
        <f>CH20/$BP20</f>
        <v>#DIV/0!</v>
      </c>
      <c r="DS20" t="e">
        <f>CI20/$BP20</f>
        <v>#DIV/0!</v>
      </c>
      <c r="DT20" t="e">
        <f>CJ20/$BP20</f>
        <v>#DIV/0!</v>
      </c>
      <c r="DU20" t="e">
        <f>CK20/$BP20</f>
        <v>#DIV/0!</v>
      </c>
      <c r="DV20" t="e">
        <f>CL20/$BP20</f>
        <v>#DIV/0!</v>
      </c>
      <c r="DW20" t="e">
        <f>CM20/$BP20</f>
        <v>#DIV/0!</v>
      </c>
      <c r="DX20" t="e">
        <f>CN20/$BP20</f>
        <v>#DIV/0!</v>
      </c>
      <c r="EJ20">
        <f>AR20</f>
        <v>47848</v>
      </c>
      <c r="FM20" t="str">
        <v>TBC</v>
      </c>
      <c r="FN20" t="str">
        <v>Rizky Arga</v>
      </c>
      <c r="FO20" t="str">
        <v>Iramia Triastika</v>
      </c>
      <c r="FP20" t="str">
        <v>TBC</v>
      </c>
      <c r="FQ20" t="str">
        <v>Dian</v>
      </c>
      <c r="FR20" t="str">
        <v>Outsource</v>
      </c>
      <c r="GS20" t="str">
        <v>50d88f95-382d-425a-8a90-bc5dd5edc243</v>
      </c>
    </row>
    <row r="21" xml:space="preserve">
      <c r="B21" t="str">
        <v>PT03</v>
      </c>
      <c r="C21" t="str">
        <v>IDPS</v>
      </c>
      <c r="E21" t="str">
        <v>P-5</v>
      </c>
      <c r="F21">
        <v>6</v>
      </c>
      <c r="G21" t="str">
        <v>Infrastruktur Data SP</v>
      </c>
      <c r="H21" t="str">
        <v>Infrastruktur Data SP</v>
      </c>
      <c r="I21" t="str">
        <v>Enhancement Aplikasi Legacy Infrastruktur Data SP</v>
      </c>
      <c r="J21">
        <v>2026</v>
      </c>
      <c r="K21">
        <v>2028</v>
      </c>
      <c r="L21" t="str">
        <v>K</v>
      </c>
      <c r="M21" t="str">
        <v>K3</v>
      </c>
      <c r="N21" t="str">
        <v>Pemimpin Satker</v>
      </c>
      <c r="O21" t="str">
        <v>DKSP, DIDD</v>
      </c>
      <c r="P21" t="str">
        <v>WG-1</v>
      </c>
      <c r="Q21" t="str">
        <v>Moneter</v>
      </c>
      <c r="R21" t="str">
        <v>ANTASENA</v>
      </c>
      <c r="S21" t="str">
        <f>BQ21</f>
        <v>Not Started</v>
      </c>
      <c r="T21" t="str">
        <f>IF(V21=0%,"Not Started",IF(V21&lt;100%,"On Progress",IF(V21=100%,"DONE")))</f>
        <v>Not Started</v>
      </c>
      <c r="U21" t="str">
        <f>FN21</f>
        <v>Rifanda Yulio</v>
      </c>
      <c r="V21">
        <f>CC21</f>
        <v>0</v>
      </c>
      <c r="W21" t="str">
        <v>TW I 2027</v>
      </c>
      <c r="X21">
        <f>AR21</f>
        <v>47118</v>
      </c>
      <c r="Z21" t="str">
        <v>New</v>
      </c>
      <c r="AA21">
        <v>46296</v>
      </c>
      <c r="AB21">
        <v>46477</v>
      </c>
      <c r="AC21">
        <v>46478</v>
      </c>
      <c r="AD21">
        <v>46507</v>
      </c>
      <c r="AE21">
        <v>46478</v>
      </c>
      <c r="AF21">
        <v>46507</v>
      </c>
      <c r="AG21">
        <v>46508</v>
      </c>
      <c r="AH21">
        <v>46691</v>
      </c>
      <c r="AI21">
        <v>46692</v>
      </c>
      <c r="AJ21">
        <v>46752</v>
      </c>
      <c r="AK21">
        <v>46753</v>
      </c>
      <c r="AL21">
        <v>46934</v>
      </c>
      <c r="AM21">
        <v>46935</v>
      </c>
      <c r="AN21">
        <v>46996</v>
      </c>
      <c r="AO21">
        <v>46997</v>
      </c>
      <c r="AP21">
        <v>47087</v>
      </c>
      <c r="AQ21">
        <v>47088</v>
      </c>
      <c r="AR21">
        <v>47118</v>
      </c>
      <c r="AS21" t="str">
        <f>IF(BE21=0%,"Not Started",IF(BE21&lt;5%,"Proses RBT-RBB",IF(BE21=5%,"Selesai RBT-RBB",IF(BE21&lt;10%,"Proses RBT-RBL",IF(BE21=10%,"Selesai RBT-RBL",IF(BE21&lt;15%,"Proses RBT-RBTD",IF(BE21=15%,"Selesai RBT-RBTD",IF(BE21&lt;20%,"Proses RPP",IF(BE21=20%,"Selesai RPP",IF(BE21&lt;25%,"Proses KAK",IF(BE21=25%,"Selesai KAK",IF(BE21&lt;30%,"Proses Pengadaan",IF(BE21=30%,"Selesai Pengadaan",IF(BE21&lt;45%,"Proses Desain",IF(BE21=45%,"Selesai Desain",IF(BE21&lt;80%,"Proses Pengembangan",IF(BE21=80%,"Selesai Pengembangan",IF(BE21&lt;87.5%,"Proses SIT",IF(BE21=87.5%,"Selesai SIT",IF(BE21&lt;95%,"Proses UAT",IF(BE21=95%,"Selesai UAT",IF(BE21&lt;100%,"Proses Implementasi","Selesai Implementasi"))))))))))))))))))))))</f>
        <v>Not Started</v>
      </c>
      <c r="AT21" t="str">
        <f>IF(BF21=0%,"Not Started",IF(BF21&lt;5%,"Proses RBT-RBB",IF(BF21=5%,"Selesai RBT-RBB",IF(BF21&lt;10%,"Proses RBT-RBL",IF(BF21=10%,"Selesai RBT-RBL",IF(BF21&lt;15%,"Proses RBT-RBTD",IF(BF21=15%,"Selesai RBT-RBTD",IF(BF21&lt;20%,"Proses RPP",IF(BF21=20%,"Selesai RPP",IF(BF21&lt;25%,"Proses KAK",IF(BF21=25%,"Selesai KAK",IF(BF21&lt;30%,"Proses Pengadaan",IF(BF21=30%,"Selesai Pengadaan",IF(BF21&lt;45%,"Proses Desain",IF(BF21=45%,"Selesai Desain",IF(BF21&lt;80%,"Proses Pengembangan",IF(BF21=80%,"Selesai Pengembangan",IF(BF21&lt;87.5%,"Proses SIT",IF(BF21=87.5%,"Selesai SIT",IF(BF21&lt;95%,"Proses UAT",IF(BF21=95%,"Selesai UAT",IF(BF21&lt;100%,"Proses Implementasi","Selesai Implementasi"))))))))))))))))))))))</f>
        <v>Not Started</v>
      </c>
      <c r="AU21" t="str">
        <f>IF(BG21=0%,"Not Started",IF(BG21&lt;5%,"Proses RBT-RBB",IF(BG21=5%,"Selesai RBT-RBB",IF(BG21&lt;10%,"Proses RBT-RBL",IF(BG21=10%,"Selesai RBT-RBL",IF(BG21&lt;15%,"Proses RBT-RBTD",IF(BG21=15%,"Selesai RBT-RBTD",IF(BG21&lt;20%,"Proses RPP",IF(BG21=20%,"Selesai RPP",IF(BG21&lt;25%,"Proses KAK",IF(BG21=25%,"Selesai KAK",IF(BG21&lt;30%,"Proses Pengadaan",IF(BG21=30%,"Selesai Pengadaan",IF(BG21&lt;45%,"Proses Desain",IF(BG21=45%,"Selesai Desain",IF(BG21&lt;80%,"Proses Pengembangan",IF(BG21=80%,"Selesai Pengembangan",IF(BG21&lt;87.5%,"Proses SIT",IF(BG21=87.5%,"Selesai SIT",IF(BG21&lt;95%,"Proses UAT",IF(BG21=95%,"Selesai UAT",IF(BG21&lt;100%,"Proses Implementasi","Selesai Implementasi"))))))))))))))))))))))</f>
        <v>Not Started</v>
      </c>
      <c r="AV21" t="str">
        <f>IF(BH21=0%,"Not Started",IF(BH21&lt;5%,"Proses RBT-RBB",IF(BH21=5%,"Selesai RBT-RBB",IF(BH21&lt;10%,"Proses RBT-RBL",IF(BH21=10%,"Selesai RBT-RBL",IF(BH21&lt;15%,"Proses RBT-RBTD",IF(BH21=15%,"Selesai RBT-RBTD",IF(BH21&lt;20%,"Proses RPP",IF(BH21=20%,"Selesai RPP",IF(BH21&lt;25%,"Proses KAK",IF(BH21=25%,"Selesai KAK",IF(BH21&lt;30%,"Proses Pengadaan",IF(BH21=30%,"Selesai Pengadaan",IF(BH21&lt;45%,"Proses Desain",IF(BH21=45%,"Selesai Desain",IF(BH21&lt;80%,"Proses Pengembangan",IF(BH21=80%,"Selesai Pengembangan",IF(BH21&lt;87.5%,"Proses SIT",IF(BH21=87.5%,"Selesai SIT",IF(BH21&lt;95%,"Proses UAT",IF(BH21=95%,"Selesai UAT",IF(BH21&lt;100%,"Proses Implementasi","Selesai Implementasi"))))))))))))))))))))))</f>
        <v>Not Started</v>
      </c>
      <c r="AW21" t="str">
        <f>IF(BI21=0%,"Not Started",IF(BI21&lt;5%,"Proses RBT-RBB",IF(BI21=5%,"Selesai RBT-RBB",IF(BI21&lt;10%,"Proses RBT-RBL",IF(BI21=10%,"Selesai RBT-RBL",IF(BI21&lt;15%,"Proses RBT-RBTD",IF(BI21=15%,"Selesai RBT-RBTD",IF(BI21&lt;20%,"Proses RPP",IF(BI21=20%,"Selesai RPP",IF(BI21&lt;25%,"Proses KAK",IF(BI21=25%,"Selesai KAK",IF(BI21&lt;30%,"Proses Pengadaan",IF(BI21=30%,"Selesai Pengadaan",IF(BI21&lt;45%,"Proses Desain",IF(BI21=45%,"Selesai Desain",IF(BI21&lt;80%,"Proses Pengembangan",IF(BI21=80%,"Selesai Pengembangan",IF(BI21&lt;87.5%,"Proses SIT",IF(BI21=87.5%,"Selesai SIT",IF(BI21&lt;95%,"Proses UAT",IF(BI21=95%,"Selesai UAT",IF(BI21&lt;100%,"Proses Implementasi","Selesai Implementasi"))))))))))))))))))))))</f>
        <v>Not Started</v>
      </c>
      <c r="AX21" t="str">
        <f>IF(BJ21=0%,"Not Started",IF(BJ21&lt;5%,"Proses RBT-RBB",IF(BJ21=5%,"Selesai RBT-RBB",IF(BJ21&lt;10%,"Proses RBT-RBL",IF(BJ21=10%,"Selesai RBT-RBL",IF(BJ21&lt;15%,"Proses RBT-RBTD",IF(BJ21=15%,"Selesai RBT-RBTD",IF(BJ21&lt;20%,"Proses RPP",IF(BJ21=20%,"Selesai RPP",IF(BJ21&lt;25%,"Proses KAK",IF(BJ21=25%,"Selesai KAK",IF(BJ21&lt;30%,"Proses Pengadaan",IF(BJ21=30%,"Selesai Pengadaan",IF(BJ21&lt;45%,"Proses Desain",IF(BJ21=45%,"Selesai Desain",IF(BJ21&lt;80%,"Proses Pengembangan",IF(BJ21=80%,"Selesai Pengembangan",IF(BJ21&lt;87.5%,"Proses SIT",IF(BJ21=87.5%,"Selesai SIT",IF(BJ21&lt;95%,"Proses UAT",IF(BJ21=95%,"Selesai UAT",IF(BJ21&lt;100%,"Proses Implementasi","Selesai Implementasi"))))))))))))))))))))))</f>
        <v>Not Started</v>
      </c>
      <c r="AY21" t="str">
        <f>IF(BK21=0%,"Not Started",IF(BK21&lt;5%,"Proses RBT-RBB",IF(BK21=5%,"Selesai RBT-RBB",IF(BK21&lt;10%,"Proses RBT-RBL",IF(BK21=10%,"Selesai RBT-RBL",IF(BK21&lt;15%,"Proses RBT-RBTD",IF(BK21=15%,"Selesai RBT-RBTD",IF(BK21&lt;20%,"Proses RPP",IF(BK21=20%,"Selesai RPP",IF(BK21&lt;25%,"Proses KAK",IF(BK21=25%,"Selesai KAK",IF(BK21&lt;30%,"Proses Pengadaan",IF(BK21=30%,"Selesai Pengadaan",IF(BK21&lt;45%,"Proses Desain",IF(BK21=45%,"Selesai Desain",IF(BK21&lt;80%,"Proses Pengembangan",IF(BK21=80%,"Selesai Pengembangan",IF(BK21&lt;87.5%,"Proses SIT",IF(BK21=87.5%,"Selesai SIT",IF(BK21&lt;95%,"Proses UAT",IF(BK21=95%,"Selesai UAT",IF(BK21&lt;100%,"Proses Implementasi","Selesai Implementasi"))))))))))))))))))))))</f>
        <v>Not Started</v>
      </c>
      <c r="AZ21" t="str">
        <f>IF(BL21=0%,"Not Started",IF(BL21&lt;5%,"Proses RBT-RBB",IF(BL21=5%,"Selesai RBT-RBB",IF(BL21&lt;10%,"Proses RBT-RBL",IF(BL21=10%,"Selesai RBT-RBL",IF(BL21&lt;15%,"Proses RBT-RBTD",IF(BL21=15%,"Selesai RBT-RBTD",IF(BL21&lt;20%,"Proses RPP",IF(BL21=20%,"Selesai RPP",IF(BL21&lt;25%,"Proses KAK",IF(BL21=25%,"Selesai KAK",IF(BL21&lt;30%,"Proses Pengadaan",IF(BL21=30%,"Selesai Pengadaan",IF(BL21&lt;45%,"Proses Desain",IF(BL21=45%,"Selesai Desain",IF(BL21&lt;80%,"Proses Pengembangan",IF(BL21=80%,"Selesai Pengembangan",IF(BL21&lt;87.5%,"Proses SIT",IF(BL21=87.5%,"Selesai SIT",IF(BL21&lt;95%,"Proses UAT",IF(BL21=95%,"Selesai UAT",IF(BL21&lt;100%,"Proses Implementasi","Selesai Implementasi"))))))))))))))))))))))</f>
        <v>Not Started</v>
      </c>
      <c r="BA21" t="str">
        <f>IF(BM21=0%,"Not Started",IF(BM21&lt;5%,"Proses RBT-RBB",IF(BM21=5%,"Selesai RBT-RBB",IF(BM21&lt;10%,"Proses RBT-RBL",IF(BM21=10%,"Selesai RBT-RBL",IF(BM21&lt;15%,"Proses RBT-RBTD",IF(BM21=15%,"Selesai RBT-RBTD",IF(BM21&lt;20%,"Proses RPP",IF(BM21=20%,"Selesai RPP",IF(BM21&lt;25%,"Proses KAK",IF(BM21=25%,"Selesai KAK",IF(BM21&lt;30%,"Proses Pengadaan",IF(BM21=30%,"Selesai Pengadaan",IF(BM21&lt;45%,"Proses Desain",IF(BM21=45%,"Selesai Desain",IF(BM21&lt;80%,"Proses Pengembangan",IF(BM21=80%,"Selesai Pengembangan",IF(BM21&lt;87.5%,"Proses SIT",IF(BM21=87.5%,"Selesai SIT",IF(BM21&lt;95%,"Proses UAT",IF(BM21=95%,"Selesai UAT",IF(BM21&lt;100%,"Proses Implementasi","Selesai Implementasi"))))))))))))))))))))))</f>
        <v>Not Started</v>
      </c>
      <c r="BB21" t="str">
        <f>IF(BN21=0%,"Not Started",IF(BN21&lt;5%,"Proses RBT-RBB",IF(BN21=5%,"Selesai RBT-RBB",IF(BN21&lt;10%,"Proses RBT-RBL",IF(BN21=10%,"Selesai RBT-RBL",IF(BN21&lt;15%,"Proses RBT-RBTD",IF(BN21=15%,"Selesai RBT-RBTD",IF(BN21&lt;20%,"Proses RPP",IF(BN21=20%,"Selesai RPP",IF(BN21&lt;25%,"Proses KAK",IF(BN21=25%,"Selesai KAK",IF(BN21&lt;30%,"Proses Pengadaan",IF(BN21=30%,"Selesai Pengadaan",IF(BN21&lt;45%,"Proses Desain",IF(BN21=45%,"Selesai Desain",IF(BN21&lt;80%,"Proses Pengembangan",IF(BN21=80%,"Selesai Pengembangan",IF(BN21&lt;87.5%,"Proses SIT",IF(BN21=87.5%,"Selesai SIT",IF(BN21&lt;95%,"Proses UAT",IF(BN21=95%,"Selesai UAT",IF(BN21&lt;100%,"Proses Implementasi","Selesai Implementasi"))))))))))))))))))))))</f>
        <v>Proses RBT-RBB</v>
      </c>
      <c r="BC21" t="str">
        <f>IF(BO21=0%,"Not Started",IF(BO21&lt;5%,"Proses RBT-RBB",IF(BO21=5%,"Selesai RBT-RBB",IF(BO21&lt;10%,"Proses RBT-RBL",IF(BO21=10%,"Selesai RBT-RBL",IF(BO21&lt;15%,"Proses RBT-RBTD",IF(BO21=15%,"Selesai RBT-RBTD",IF(BO21&lt;20%,"Proses RPP",IF(BO21=20%,"Selesai RPP",IF(BO21&lt;25%,"Proses KAK",IF(BO21=25%,"Selesai KAK",IF(BO21&lt;30%,"Proses Pengadaan",IF(BO21=30%,"Selesai Pengadaan",IF(BO21&lt;45%,"Proses Desain",IF(BO21=45%,"Selesai Desain",IF(BO21&lt;80%,"Proses Pengembangan",IF(BO21=80%,"Selesai Pengembangan",IF(BO21&lt;87.5%,"Proses SIT",IF(BO21=87.5%,"Selesai SIT",IF(BO21&lt;95%,"Proses UAT",IF(BO21=95%,"Selesai UAT",IF(BO21&lt;100%,"Proses Implementasi","Selesai Implementasi"))))))))))))))))))))))</f>
        <v>Proses RBT-RBL</v>
      </c>
      <c r="BD21" t="str">
        <f>IF(BP21=0%,"Not Started",IF(BP21&lt;5%,"Proses RBT-RBB",IF(BP21=5%,"Selesai RBT-RBB",IF(BP21&lt;10%,"Proses RBT-RBL",IF(BP21=10%,"Selesai RBT-RBL",IF(BP21&lt;15%,"Proses RBT-RBTD",IF(BP21=15%,"Selesai RBT-RBTD",IF(BP21&lt;20%,"Proses RPP",IF(BP21=20%,"Selesai RPP",IF(BP21&lt;25%,"Proses KAK",IF(BP21=25%,"Selesai KAK",IF(BP21&lt;30%,"Proses Pengadaan",IF(BP21=30%,"Selesai Pengadaan",IF(BP21&lt;45%,"Proses Desain",IF(BP21=45%,"Selesai Desain",IF(BP21&lt;80%,"Proses Pengembangan",IF(BP21=80%,"Selesai Pengembangan",IF(BP21&lt;87.5%,"Proses SIT",IF(BP21=87.5%,"Selesai SIT",IF(BP21&lt;95%,"Proses UAT",IF(BP21=95%,"Selesai UAT",IF(BP21&lt;100%,"Proses Implementasi","Selesai Implementasi"))))))))))))))))))))))</f>
        <v>Proses RBT-RBL</v>
      </c>
      <c r="BE21">
        <v>0</v>
      </c>
      <c r="BF21">
        <v>0</v>
      </c>
      <c r="BG21">
        <v>0</v>
      </c>
      <c r="BH21">
        <v>0</v>
      </c>
      <c r="BI21">
        <v>0</v>
      </c>
      <c r="BJ21">
        <v>0</v>
      </c>
      <c r="BK21">
        <v>0</v>
      </c>
      <c r="BL21">
        <v>0</v>
      </c>
      <c r="BM21">
        <v>0</v>
      </c>
      <c r="BN21">
        <v>0.03</v>
      </c>
      <c r="BO21">
        <v>0.06</v>
      </c>
      <c r="BP21">
        <v>0.09</v>
      </c>
      <c r="BQ21" t="str">
        <f>IF(CC21=0%,"Not Started",IF(CC21&lt;5%,"Proses RBT-RBB",IF(CC21=5%,"Selesai RBT-RBB",IF(CC21&lt;10%,"Proses RBT-RBL",IF(CC21=10%,"Selesai RBT-RBL",IF(CC21&lt;15%,"Proses RBT-RBTD",IF(CC21=15%,"Selesai RBT-RBTD",IF(CC21&lt;20%,"Proses RPP",IF(CC21=20%,"Selesai RPP",IF(CC21&lt;25%,"Proses KAK",IF(CC21=25%,"Selesai KAK",IF(CC21&lt;30%,"Proses Pengadaan",IF(CC21=30%,"Selesai Pengadaan",IF(CC21&lt;45%,"Proses Desain",IF(CC21=45%,"Selesai Desain",IF(CC21&lt;80%,"Proses Pengembangan",IF(CC21=80%,"Selesai Pengembangan",IF(CC21&lt;87.5%,"Proses SIT",IF(CC21=87.5%,"Selesai SIT",IF(CC21&lt;95%,"Proses UAT",IF(CC21=95%,"Selesai UAT",IF(CC21&lt;100%,"Proses Implementasi","Selesai Implementasi"))))))))))))))))))))))</f>
        <v>Not Started</v>
      </c>
      <c r="BR21" t="str">
        <f>IF(CD21=0%,"Not Started",IF(CD21&lt;5%,"Proses RBT-RBB",IF(CD21=5%,"Selesai RBT-RBB",IF(CD21&lt;10%,"Proses RBT-RBL",IF(CD21=10%,"Selesai RBT-RBL",IF(CD21&lt;15%,"Proses RBT-RBTD",IF(CD21=15%,"Selesai RBT-RBTD",IF(CD21&lt;20%,"Proses RPP",IF(CD21=20%,"Selesai RPP",IF(CD21&lt;25%,"Proses KAK",IF(CD21=25%,"Selesai KAK",IF(CD21&lt;30%,"Proses Pengadaan",IF(CD21=30%,"Selesai Pengadaan",IF(CD21&lt;45%,"Proses Desain",IF(CD21=45%,"Selesai Desain",IF(CD21&lt;80%,"Proses Pengembangan",IF(CD21=80%,"Selesai Pengembangan",IF(CD21&lt;87.5%,"Proses SIT",IF(CD21=87.5%,"Selesai SIT",IF(CD21&lt;95%,"Proses UAT",IF(CD21=95%,"Selesai UAT",IF(CD21&lt;100%,"Proses Implementasi","Selesai Implementasi"))))))))))))))))))))))</f>
        <v>Not Started</v>
      </c>
      <c r="BS21" t="str">
        <f>IF(CE21=0%,"Not Started",IF(CE21&lt;5%,"Proses RBT-RBB",IF(CE21=5%,"Selesai RBT-RBB",IF(CE21&lt;10%,"Proses RBT-RBL",IF(CE21=10%,"Selesai RBT-RBL",IF(CE21&lt;15%,"Proses RBT-RBTD",IF(CE21=15%,"Selesai RBT-RBTD",IF(CE21&lt;20%,"Proses RPP",IF(CE21=20%,"Selesai RPP",IF(CE21&lt;25%,"Proses KAK",IF(CE21=25%,"Selesai KAK",IF(CE21&lt;30%,"Proses Pengadaan",IF(CE21=30%,"Selesai Pengadaan",IF(CE21&lt;45%,"Proses Desain",IF(CE21=45%,"Selesai Desain",IF(CE21&lt;80%,"Proses Pengembangan",IF(CE21=80%,"Selesai Pengembangan",IF(CE21&lt;87.5%,"Proses SIT",IF(CE21=87.5%,"Selesai SIT",IF(CE21&lt;95%,"Proses UAT",IF(CE21=95%,"Selesai UAT",IF(CE21&lt;100%,"Proses Implementasi","Selesai Implementasi"))))))))))))))))))))))</f>
        <v>Not Started</v>
      </c>
      <c r="BT21" t="str">
        <f>IF(CF21=0%,"Not Started",IF(CF21&lt;5%,"Proses RBT-RBB",IF(CF21=5%,"Selesai RBT-RBB",IF(CF21&lt;10%,"Proses RBT-RBL",IF(CF21=10%,"Selesai RBT-RBL",IF(CF21&lt;15%,"Proses RBT-RBTD",IF(CF21=15%,"Selesai RBT-RBTD",IF(CF21&lt;20%,"Proses RPP",IF(CF21=20%,"Selesai RPP",IF(CF21&lt;25%,"Proses KAK",IF(CF21=25%,"Selesai KAK",IF(CF21&lt;30%,"Proses Pengadaan",IF(CF21=30%,"Selesai Pengadaan",IF(CF21&lt;45%,"Proses Desain",IF(CF21=45%,"Selesai Desain",IF(CF21&lt;80%,"Proses Pengembangan",IF(CF21=80%,"Selesai Pengembangan",IF(CF21&lt;87.5%,"Proses SIT",IF(CF21=87.5%,"Selesai SIT",IF(CF21&lt;95%,"Proses UAT",IF(CF21=95%,"Selesai UAT",IF(CF21&lt;100%,"Proses Implementasi","Selesai Implementasi"))))))))))))))))))))))</f>
        <v>Not Started</v>
      </c>
      <c r="BU21" t="str">
        <f>IF(CG21=0%,"Not Started",IF(CG21&lt;5%,"Proses RBT-RBB",IF(CG21=5%,"Selesai RBT-RBB",IF(CG21&lt;10%,"Proses RBT-RBL",IF(CG21=10%,"Selesai RBT-RBL",IF(CG21&lt;15%,"Proses RBT-RBTD",IF(CG21=15%,"Selesai RBT-RBTD",IF(CG21&lt;20%,"Proses RPP",IF(CG21=20%,"Selesai RPP",IF(CG21&lt;25%,"Proses KAK",IF(CG21=25%,"Selesai KAK",IF(CG21&lt;30%,"Proses Pengadaan",IF(CG21=30%,"Selesai Pengadaan",IF(CG21&lt;45%,"Proses Desain",IF(CG21=45%,"Selesai Desain",IF(CG21&lt;80%,"Proses Pengembangan",IF(CG21=80%,"Selesai Pengembangan",IF(CG21&lt;87.5%,"Proses SIT",IF(CG21=87.5%,"Selesai SIT",IF(CG21&lt;95%,"Proses UAT",IF(CG21=95%,"Selesai UAT",IF(CG21&lt;100%,"Proses Implementasi","Selesai Implementasi"))))))))))))))))))))))</f>
        <v>Not Started</v>
      </c>
      <c r="BV21" t="str">
        <f>IF(CH21=0%,"Not Started",IF(CH21&lt;5%,"Proses RBT-RBB",IF(CH21=5%,"Selesai RBT-RBB",IF(CH21&lt;10%,"Proses RBT-RBL",IF(CH21=10%,"Selesai RBT-RBL",IF(CH21&lt;15%,"Proses RBT-RBTD",IF(CH21=15%,"Selesai RBT-RBTD",IF(CH21&lt;20%,"Proses RPP",IF(CH21=20%,"Selesai RPP",IF(CH21&lt;25%,"Proses KAK",IF(CH21=25%,"Selesai KAK",IF(CH21&lt;30%,"Proses Pengadaan",IF(CH21=30%,"Selesai Pengadaan",IF(CH21&lt;45%,"Proses Desain",IF(CH21=45%,"Selesai Desain",IF(CH21&lt;80%,"Proses Pengembangan",IF(CH21=80%,"Selesai Pengembangan",IF(CH21&lt;87.5%,"Proses SIT",IF(CH21=87.5%,"Selesai SIT",IF(CH21&lt;95%,"Proses UAT",IF(CH21=95%,"Selesai UAT",IF(CH21&lt;100%,"Proses Implementasi","Selesai Implementasi"))))))))))))))))))))))</f>
        <v>Not Started</v>
      </c>
      <c r="BW21" t="str">
        <f>IF(CI21=0%,"Not Started",IF(CI21&lt;5%,"Proses RBT-RBB",IF(CI21=5%,"Selesai RBT-RBB",IF(CI21&lt;10%,"Proses RBT-RBL",IF(CI21=10%,"Selesai RBT-RBL",IF(CI21&lt;15%,"Proses RBT-RBTD",IF(CI21=15%,"Selesai RBT-RBTD",IF(CI21&lt;20%,"Proses RPP",IF(CI21=20%,"Selesai RPP",IF(CI21&lt;25%,"Proses KAK",IF(CI21=25%,"Selesai KAK",IF(CI21&lt;30%,"Proses Pengadaan",IF(CI21=30%,"Selesai Pengadaan",IF(CI21&lt;45%,"Proses Desain",IF(CI21=45%,"Selesai Desain",IF(CI21&lt;80%,"Proses Pengembangan",IF(CI21=80%,"Selesai Pengembangan",IF(CI21&lt;87.5%,"Proses SIT",IF(CI21=87.5%,"Selesai SIT",IF(CI21&lt;95%,"Proses UAT",IF(CI21=95%,"Selesai UAT",IF(CI21&lt;100%,"Proses Implementasi","Selesai Implementasi"))))))))))))))))))))))</f>
        <v>Not Started</v>
      </c>
      <c r="BX21" t="str">
        <f>IF(CJ21=0%,"Not Started",IF(CJ21&lt;5%,"Proses RBT-RBB",IF(CJ21=5%,"Selesai RBT-RBB",IF(CJ21&lt;10%,"Proses RBT-RBL",IF(CJ21=10%,"Selesai RBT-RBL",IF(CJ21&lt;15%,"Proses RBT-RBTD",IF(CJ21=15%,"Selesai RBT-RBTD",IF(CJ21&lt;20%,"Proses RPP",IF(CJ21=20%,"Selesai RPP",IF(CJ21&lt;25%,"Proses KAK",IF(CJ21=25%,"Selesai KAK",IF(CJ21&lt;30%,"Proses Pengadaan",IF(CJ21=30%,"Selesai Pengadaan",IF(CJ21&lt;45%,"Proses Desain",IF(CJ21=45%,"Selesai Desain",IF(CJ21&lt;80%,"Proses Pengembangan",IF(CJ21=80%,"Selesai Pengembangan",IF(CJ21&lt;87.5%,"Proses SIT",IF(CJ21=87.5%,"Selesai SIT",IF(CJ21&lt;95%,"Proses UAT",IF(CJ21=95%,"Selesai UAT",IF(CJ21&lt;100%,"Proses Implementasi","Selesai Implementasi"))))))))))))))))))))))</f>
        <v>Not Started</v>
      </c>
      <c r="BY21" t="str">
        <f>IF(CK21=0%,"Not Started",IF(CK21&lt;5%,"Proses RBT-RBB",IF(CK21=5%,"Selesai RBT-RBB",IF(CK21&lt;10%,"Proses RBT-RBL",IF(CK21=10%,"Selesai RBT-RBL",IF(CK21&lt;15%,"Proses RBT-RBTD",IF(CK21=15%,"Selesai RBT-RBTD",IF(CK21&lt;20%,"Proses RPP",IF(CK21=20%,"Selesai RPP",IF(CK21&lt;25%,"Proses KAK",IF(CK21=25%,"Selesai KAK",IF(CK21&lt;30%,"Proses Pengadaan",IF(CK21=30%,"Selesai Pengadaan",IF(CK21&lt;45%,"Proses Desain",IF(CK21=45%,"Selesai Desain",IF(CK21&lt;80%,"Proses Pengembangan",IF(CK21=80%,"Selesai Pengembangan",IF(CK21&lt;87.5%,"Proses SIT",IF(CK21=87.5%,"Selesai SIT",IF(CK21&lt;95%,"Proses UAT",IF(CK21=95%,"Selesai UAT",IF(CK21&lt;100%,"Proses Implementasi","Selesai Implementasi"))))))))))))))))))))))</f>
        <v>Not Started</v>
      </c>
      <c r="BZ21" t="str">
        <f>IF(CL21=0%,"Not Started",IF(CL21&lt;5%,"Proses RBT-RBB",IF(CL21=5%,"Selesai RBT-RBB",IF(CL21&lt;10%,"Proses RBT-RBL",IF(CL21=10%,"Selesai RBT-RBL",IF(CL21&lt;15%,"Proses RBT-RBTD",IF(CL21=15%,"Selesai RBT-RBTD",IF(CL21&lt;20%,"Proses RPP",IF(CL21=20%,"Selesai RPP",IF(CL21&lt;25%,"Proses KAK",IF(CL21=25%,"Selesai KAK",IF(CL21&lt;30%,"Proses Pengadaan",IF(CL21=30%,"Selesai Pengadaan",IF(CL21&lt;45%,"Proses Desain",IF(CL21=45%,"Selesai Desain",IF(CL21&lt;80%,"Proses Pengembangan",IF(CL21=80%,"Selesai Pengembangan",IF(CL21&lt;87.5%,"Proses SIT",IF(CL21=87.5%,"Selesai SIT",IF(CL21&lt;95%,"Proses UAT",IF(CL21=95%,"Selesai UAT",IF(CL21&lt;100%,"Proses Implementasi","Selesai Implementasi"))))))))))))))))))))))</f>
        <v>Not Started</v>
      </c>
      <c r="CA21" t="str">
        <f>IF(CM21=0%,"Not Started",IF(CM21&lt;5%,"Proses RBT-RBB",IF(CM21=5%,"Selesai RBT-RBB",IF(CM21&lt;10%,"Proses RBT-RBL",IF(CM21=10%,"Selesai RBT-RBL",IF(CM21&lt;15%,"Proses RBT-RBTD",IF(CM21=15%,"Selesai RBT-RBTD",IF(CM21&lt;20%,"Proses RPP",IF(CM21=20%,"Selesai RPP",IF(CM21&lt;25%,"Proses KAK",IF(CM21=25%,"Selesai KAK",IF(CM21&lt;30%,"Proses Pengadaan",IF(CM21=30%,"Selesai Pengadaan",IF(CM21&lt;45%,"Proses Desain",IF(CM21=45%,"Selesai Desain",IF(CM21&lt;80%,"Proses Pengembangan",IF(CM21=80%,"Selesai Pengembangan",IF(CM21&lt;87.5%,"Proses SIT",IF(CM21=87.5%,"Selesai SIT",IF(CM21&lt;95%,"Proses UAT",IF(CM21=95%,"Selesai UAT",IF(CM21&lt;100%,"Proses Implementasi","Selesai Implementasi"))))))))))))))))))))))</f>
        <v>Not Started</v>
      </c>
      <c r="CB21" t="str">
        <f>IF(CN21=0%,"Not Started",IF(CN21&lt;5%,"Proses RBT-RBB",IF(CN21=5%,"Selesai RBT-RBB",IF(CN21&lt;10%,"Proses RBT-RBL",IF(CN21=10%,"Selesai RBT-RBL",IF(CN21&lt;15%,"Proses RBT-RBTD",IF(CN21=15%,"Selesai RBT-RBTD",IF(CN21&lt;20%,"Proses RPP",IF(CN21=20%,"Selesai RPP",IF(CN21&lt;25%,"Proses KAK",IF(CN21=25%,"Selesai KAK",IF(CN21&lt;30%,"Proses Pengadaan",IF(CN21=30%,"Selesai Pengadaan",IF(CN21&lt;45%,"Proses Desain",IF(CN21=45%,"Selesai Desain",IF(CN21&lt;80%,"Proses Pengembangan",IF(CN21=80%,"Selesai Pengembangan",IF(CN21&lt;87.5%,"Proses SIT",IF(CN21=87.5%,"Selesai SIT",IF(CN21&lt;95%,"Proses UAT",IF(CN21=95%,"Selesai UAT",IF(CN21&lt;100%,"Proses Implementasi","Selesai Implementasi"))))))))))))))))))))))</f>
        <v>Not Started</v>
      </c>
      <c r="CC21">
        <f>(($DY21/100%)*15%)+(($DZ21/100%)*5%)+(($EA21/100%)*5%)+(($EB21/100%)*5%)+(($EC21/100%)*15%)+(($ED21/100%)*35%)+(($EE21/100%)*7.5%)+(($EF21/100%)*7.5%)+(($EG21/100%)*5%)</f>
        <v>0</v>
      </c>
      <c r="CO21">
        <f>IF(BE21=0%, 100%, (CC21/BE21))</f>
        <v>1</v>
      </c>
      <c r="CP21">
        <f>IF(BF21=0%, 100%, (CD21/BF21))</f>
        <v>1</v>
      </c>
      <c r="CQ21">
        <f>IF(BG21=0%, 100%, (CE21/BG21))</f>
        <v>1</v>
      </c>
      <c r="CR21">
        <f>IF(BH21=0%, 100%, (CF21/BH21))</f>
        <v>1</v>
      </c>
      <c r="CS21">
        <f>IF(BI21=0%, 100%, (CG21/BI21))</f>
        <v>1</v>
      </c>
      <c r="CT21">
        <f>IF(BJ21=0%, 100%, (CH21/BJ21))</f>
        <v>1</v>
      </c>
      <c r="CU21">
        <f>IF(BK21=0%, 100%, (CI21/BK21))</f>
        <v>1</v>
      </c>
      <c r="CV21">
        <f>IF(BL21=0%, 100%, (CJ21/BL21))</f>
        <v>1</v>
      </c>
      <c r="CW21">
        <f>IF(BM21=0%, 100%, (CK21/BM21))</f>
        <v>1</v>
      </c>
      <c r="CX21">
        <f>IF(BN21=0%, 100%, (CL21/BN21))</f>
        <v>0</v>
      </c>
      <c r="CY21">
        <f>IF(BO21=0%, 100%, (CM21/BO21))</f>
        <v>0</v>
      </c>
      <c r="DA21" t="str">
        <f>IF(BE21=0%,"NS",IF(CC21=100%,"DONE",IF(CO21&gt;100%,"AS",IF(CO21&lt;75%,"BS",IF(CO21&lt;89.9%,"AR","OS")))))</f>
        <v>NS</v>
      </c>
      <c r="DB21" t="str">
        <f>IF(BF21=0%,"NS",IF(CD21=100%,"DONE",IF(CP21&gt;100%,"AS",IF(CP21&lt;75%,"BS",IF(CP21&lt;89.9%,"AR","OS")))))</f>
        <v>NS</v>
      </c>
      <c r="DC21" t="str">
        <f>IF(BG21=0%,"NS",IF(CE21=100%,"DONE",IF(CQ21&gt;100%,"AS",IF(CQ21&lt;75%,"BS",IF(CQ21&lt;89.9%,"AR","OS")))))</f>
        <v>NS</v>
      </c>
      <c r="DD21" t="str">
        <f>IF(BH21=0%,"NS",IF(CF21=100%,"DONE",IF(CR21&gt;100%,"AS",IF(CR21&lt;75%,"BS",IF(CR21&lt;89.9%,"AR","OS")))))</f>
        <v>NS</v>
      </c>
      <c r="DE21" t="str">
        <f>IF(BI21=0%,"NS",IF(CG21=100%,"DONE",IF(CS21&gt;100%,"AS",IF(CS21&lt;75%,"BS",IF(CS21&lt;89.9%,"AR","OS")))))</f>
        <v>NS</v>
      </c>
      <c r="DF21" t="str">
        <f>IF(BJ21=0%,"NS",IF(CH21=100%,"DONE",IF(CT21&gt;100%,"AS",IF(CT21&lt;75%,"BS",IF(CT21&lt;89.9%,"AR","OS")))))</f>
        <v>NS</v>
      </c>
      <c r="DG21" t="str">
        <f>IF(BK21=0%,"NS",IF(CI21=100%,"DONE",IF(CU21&gt;100%,"AS",IF(CU21&lt;75%,"BS",IF(CU21&lt;89.9%,"AR","OS")))))</f>
        <v>NS</v>
      </c>
      <c r="DH21" t="str">
        <f>IF(BL21=0%,"NS",IF(CJ21=100%,"DONE",IF(CV21&gt;100%,"AS",IF(CV21&lt;75%,"BS",IF(CV21&lt;89.9%,"AR","OS")))))</f>
        <v>NS</v>
      </c>
      <c r="DI21" t="str">
        <f>IF(BM21=0%,"NS",IF(CK21=100%,"DONE",IF(CW21&gt;100%,"AS",IF(CW21&lt;75%,"BS",IF(CW21&lt;89.9%,"AR","OS")))))</f>
        <v>NS</v>
      </c>
      <c r="DJ21" t="str">
        <f>IF(BN21=0%,"NS",IF(CL21=100%,"DONE",IF(CX21&gt;100%,"AS",IF(CX21&lt;75%,"BS",IF(CX21&lt;89.9%,"AR","OS")))))</f>
        <v>BS</v>
      </c>
      <c r="DK21" t="str">
        <f>IF(BO21=0%,"NS",IF(CM21=100%,"DONE",IF(CY21&gt;100%,"AS",IF(CY21&lt;75%,"BS",IF(CY21&lt;89.9%,"AR","OS")))))</f>
        <v>BS</v>
      </c>
      <c r="DL21" t="str">
        <f>IF(BP21=0%,"NS",IF(CN21=100%,"DONE",IF(CZ21&gt;100%,"AS",IF(CZ21&lt;75%,"BS",IF(CZ21&lt;89.9%,"AR","OS")))))</f>
        <v>BS</v>
      </c>
      <c r="DM21">
        <f>CC21/$BP21</f>
        <v>0</v>
      </c>
      <c r="DN21">
        <f>CD21/$BP21</f>
        <v>0</v>
      </c>
      <c r="DO21">
        <f>CE21/$BP21</f>
        <v>0</v>
      </c>
      <c r="DP21">
        <f>CF21/$BP21</f>
        <v>0</v>
      </c>
      <c r="DQ21">
        <f>CG21/$BP21</f>
        <v>0</v>
      </c>
      <c r="DR21">
        <f>CH21/$BP21</f>
        <v>0</v>
      </c>
      <c r="DS21">
        <f>CI21/$BP21</f>
        <v>0</v>
      </c>
      <c r="DT21">
        <f>CJ21/$BP21</f>
        <v>0</v>
      </c>
      <c r="DU21">
        <f>CK21/$BP21</f>
        <v>0</v>
      </c>
      <c r="DV21">
        <f>CL21/$BP21</f>
        <v>0</v>
      </c>
      <c r="DW21">
        <f>CM21/$BP21</f>
        <v>0</v>
      </c>
      <c r="DX21">
        <f>CN21/$BP21</f>
        <v>0</v>
      </c>
      <c r="EJ21">
        <f>AR21</f>
        <v>47118</v>
      </c>
      <c r="FN21" t="str">
        <v>Rifanda Yulio</v>
      </c>
      <c r="FO21" t="str">
        <v>Among Rogo Wicaksono</v>
      </c>
      <c r="FQ21" t="str" xml:space="preserve">
        <v xml:space="preserve">1. Erfa_x000d_
2. Dian</v>
      </c>
      <c r="GS21" t="str">
        <v>e05a6ad8-c11c-418c-8a09-cd592be3c219</v>
      </c>
    </row>
    <row r="22" xml:space="preserve">
      <c r="C22" t="str">
        <v>IDCB</v>
      </c>
      <c r="E22" t="str">
        <v>P-7</v>
      </c>
      <c r="F22">
        <v>3</v>
      </c>
      <c r="G22" t="str">
        <v>DWP Kebijakan</v>
      </c>
      <c r="H22" t="str">
        <v>DDM Perumusan Kebijakan</v>
      </c>
      <c r="I22" t="str">
        <v>Enhancement Aplikasi Legacy DDM Kebijakan</v>
      </c>
      <c r="J22">
        <v>2026</v>
      </c>
      <c r="K22">
        <v>2027</v>
      </c>
      <c r="L22" t="str">
        <v>K</v>
      </c>
      <c r="M22" t="str">
        <v>K3</v>
      </c>
      <c r="N22" t="str">
        <v>Pemimpin Satker</v>
      </c>
      <c r="O22" t="str">
        <v>DMST, DKOM, DKMP</v>
      </c>
      <c r="P22" t="str">
        <v>WG-4</v>
      </c>
      <c r="Q22" t="str">
        <v>MI</v>
      </c>
      <c r="R22" t="str">
        <v>BIWEB, ERPHRIS</v>
      </c>
      <c r="S22" t="str">
        <f>BQ22</f>
        <v>Proses RBT-RBTD</v>
      </c>
      <c r="T22" t="str">
        <f>IF(V22=0%,"Not Started",IF(V22&lt;100%,"On Progress",IF(V22=100%,"DONE")))</f>
        <v>On Progress</v>
      </c>
      <c r="U22" t="str">
        <f>FN22</f>
        <v>Pahman Hasibuan</v>
      </c>
      <c r="V22">
        <f>CC22</f>
        <v>0.12</v>
      </c>
      <c r="W22" t="str">
        <v>TW I 2026</v>
      </c>
      <c r="X22">
        <f>AR22</f>
        <v>46477</v>
      </c>
      <c r="Z22" t="str">
        <v>New</v>
      </c>
      <c r="AA22">
        <v>46023</v>
      </c>
      <c r="AB22">
        <v>46112</v>
      </c>
      <c r="AC22">
        <v>46113</v>
      </c>
      <c r="AD22">
        <v>46142</v>
      </c>
      <c r="AE22">
        <v>46113</v>
      </c>
      <c r="AF22">
        <v>46142</v>
      </c>
      <c r="AG22">
        <v>46143</v>
      </c>
      <c r="AH22">
        <v>46203</v>
      </c>
      <c r="AI22">
        <v>46204</v>
      </c>
      <c r="AJ22">
        <v>46234</v>
      </c>
      <c r="AK22">
        <v>46235</v>
      </c>
      <c r="AL22">
        <v>46387</v>
      </c>
      <c r="AM22">
        <v>46388</v>
      </c>
      <c r="AN22">
        <v>46418</v>
      </c>
      <c r="AO22">
        <v>46419</v>
      </c>
      <c r="AP22">
        <v>46446</v>
      </c>
      <c r="AQ22">
        <v>46447</v>
      </c>
      <c r="AR22">
        <v>46477</v>
      </c>
      <c r="AS22" t="str">
        <f>IF(BE22=0%,"Not Started",IF(BE22&lt;5%,"Proses RBT-RBB",IF(BE22=5%,"Selesai RBT-RBB",IF(BE22&lt;10%,"Proses RBT-RBL",IF(BE22=10%,"Selesai RBT-RBL",IF(BE22&lt;15%,"Proses RBT-RBTD",IF(BE22=15%,"Selesai RBT-RBTD",IF(BE22&lt;20%,"Proses RPP",IF(BE22=20%,"Selesai RPP",IF(BE22&lt;25%,"Proses KAK",IF(BE22=25%,"Selesai KAK",IF(BE22&lt;30%,"Proses Pengadaan",IF(BE22=30%,"Selesai Pengadaan",IF(BE22&lt;45%,"Proses Desain",IF(BE22=45%,"Selesai Desain",IF(BE22&lt;80%,"Proses Pengembangan",IF(BE22=80%,"Selesai Pengembangan",IF(BE22&lt;87.5%,"Proses SIT",IF(BE22=87.5%,"Selesai SIT",IF(BE22&lt;95%,"Proses UAT",IF(BE22=95%,"Selesai UAT",IF(BE22&lt;100%,"Proses Implementasi","Selesai Implementasi"))))))))))))))))))))))</f>
        <v>Selesai RBT-RBB</v>
      </c>
      <c r="AT22" t="str">
        <f>IF(BF22=0%,"Not Started",IF(BF22&lt;5%,"Proses RBT-RBB",IF(BF22=5%,"Selesai RBT-RBB",IF(BF22&lt;10%,"Proses RBT-RBL",IF(BF22=10%,"Selesai RBT-RBL",IF(BF22&lt;15%,"Proses RBT-RBTD",IF(BF22=15%,"Selesai RBT-RBTD",IF(BF22&lt;20%,"Proses RPP",IF(BF22=20%,"Selesai RPP",IF(BF22&lt;25%,"Proses KAK",IF(BF22=25%,"Selesai KAK",IF(BF22&lt;30%,"Proses Pengadaan",IF(BF22=30%,"Selesai Pengadaan",IF(BF22&lt;45%,"Proses Desain",IF(BF22=45%,"Selesai Desain",IF(BF22&lt;80%,"Proses Pengembangan",IF(BF22=80%,"Selesai Pengembangan",IF(BF22&lt;87.5%,"Proses SIT",IF(BF22=87.5%,"Selesai SIT",IF(BF22&lt;95%,"Proses UAT",IF(BF22=95%,"Selesai UAT",IF(BF22&lt;100%,"Proses Implementasi","Selesai Implementasi"))))))))))))))))))))))</f>
        <v>Selesai RBT-RBL</v>
      </c>
      <c r="AU22" t="str">
        <f>IF(BG22=0%,"Not Started",IF(BG22&lt;5%,"Proses RBT-RBB",IF(BG22=5%,"Selesai RBT-RBB",IF(BG22&lt;10%,"Proses RBT-RBL",IF(BG22=10%,"Selesai RBT-RBL",IF(BG22&lt;15%,"Proses RBT-RBTD",IF(BG22=15%,"Selesai RBT-RBTD",IF(BG22&lt;20%,"Proses RPP",IF(BG22=20%,"Selesai RPP",IF(BG22&lt;25%,"Proses KAK",IF(BG22=25%,"Selesai KAK",IF(BG22&lt;30%,"Proses Pengadaan",IF(BG22=30%,"Selesai Pengadaan",IF(BG22&lt;45%,"Proses Desain",IF(BG22=45%,"Selesai Desain",IF(BG22&lt;80%,"Proses Pengembangan",IF(BG22=80%,"Selesai Pengembangan",IF(BG22&lt;87.5%,"Proses SIT",IF(BG22=87.5%,"Selesai SIT",IF(BG22&lt;95%,"Proses UAT",IF(BG22=95%,"Selesai UAT",IF(BG22&lt;100%,"Proses Implementasi","Selesai Implementasi"))))))))))))))))))))))</f>
        <v>Selesai RBT-RBTD</v>
      </c>
      <c r="AV22" t="str">
        <f>IF(BH22=0%,"Not Started",IF(BH22&lt;5%,"Proses RBT-RBB",IF(BH22=5%,"Selesai RBT-RBB",IF(BH22&lt;10%,"Proses RBT-RBL",IF(BH22=10%,"Selesai RBT-RBL",IF(BH22&lt;15%,"Proses RBT-RBTD",IF(BH22=15%,"Selesai RBT-RBTD",IF(BH22&lt;20%,"Proses RPP",IF(BH22=20%,"Selesai RPP",IF(BH22&lt;25%,"Proses KAK",IF(BH22=25%,"Selesai KAK",IF(BH22&lt;30%,"Proses Pengadaan",IF(BH22=30%,"Selesai Pengadaan",IF(BH22&lt;45%,"Proses Desain",IF(BH22=45%,"Selesai Desain",IF(BH22&lt;80%,"Proses Pengembangan",IF(BH22=80%,"Selesai Pengembangan",IF(BH22&lt;87.5%,"Proses SIT",IF(BH22=87.5%,"Selesai SIT",IF(BH22&lt;95%,"Proses UAT",IF(BH22=95%,"Selesai UAT",IF(BH22&lt;100%,"Proses Implementasi","Selesai Implementasi"))))))))))))))))))))))</f>
        <v>Selesai KAK</v>
      </c>
      <c r="AW22" t="str">
        <f>IF(BI22=0%,"Not Started",IF(BI22&lt;5%,"Proses RBT-RBB",IF(BI22=5%,"Selesai RBT-RBB",IF(BI22&lt;10%,"Proses RBT-RBL",IF(BI22=10%,"Selesai RBT-RBL",IF(BI22&lt;15%,"Proses RBT-RBTD",IF(BI22=15%,"Selesai RBT-RBTD",IF(BI22&lt;20%,"Proses RPP",IF(BI22=20%,"Selesai RPP",IF(BI22&lt;25%,"Proses KAK",IF(BI22=25%,"Selesai KAK",IF(BI22&lt;30%,"Proses Pengadaan",IF(BI22=30%,"Selesai Pengadaan",IF(BI22&lt;45%,"Proses Desain",IF(BI22=45%,"Selesai Desain",IF(BI22&lt;80%,"Proses Pengembangan",IF(BI22=80%,"Selesai Pengembangan",IF(BI22&lt;87.5%,"Proses SIT",IF(BI22=87.5%,"Selesai SIT",IF(BI22&lt;95%,"Proses UAT",IF(BI22=95%,"Selesai UAT",IF(BI22&lt;100%,"Proses Implementasi","Selesai Implementasi"))))))))))))))))))))))</f>
        <v>Proses Pengadaan</v>
      </c>
      <c r="AX22" t="str">
        <f>IF(BJ22=0%,"Not Started",IF(BJ22&lt;5%,"Proses RBT-RBB",IF(BJ22=5%,"Selesai RBT-RBB",IF(BJ22&lt;10%,"Proses RBT-RBL",IF(BJ22=10%,"Selesai RBT-RBL",IF(BJ22&lt;15%,"Proses RBT-RBTD",IF(BJ22=15%,"Selesai RBT-RBTD",IF(BJ22&lt;20%,"Proses RPP",IF(BJ22=20%,"Selesai RPP",IF(BJ22&lt;25%,"Proses KAK",IF(BJ22=25%,"Selesai KAK",IF(BJ22&lt;30%,"Proses Pengadaan",IF(BJ22=30%,"Selesai Pengadaan",IF(BJ22&lt;45%,"Proses Desain",IF(BJ22=45%,"Selesai Desain",IF(BJ22&lt;80%,"Proses Pengembangan",IF(BJ22=80%,"Selesai Pengembangan",IF(BJ22&lt;87.5%,"Proses SIT",IF(BJ22=87.5%,"Selesai SIT",IF(BJ22&lt;95%,"Proses UAT",IF(BJ22=95%,"Selesai UAT",IF(BJ22&lt;100%,"Proses Implementasi","Selesai Implementasi"))))))))))))))))))))))</f>
        <v>Selesai Pengadaan</v>
      </c>
      <c r="AY22" t="str">
        <f>IF(BK22=0%,"Not Started",IF(BK22&lt;5%,"Proses RBT-RBB",IF(BK22=5%,"Selesai RBT-RBB",IF(BK22&lt;10%,"Proses RBT-RBL",IF(BK22=10%,"Selesai RBT-RBL",IF(BK22&lt;15%,"Proses RBT-RBTD",IF(BK22=15%,"Selesai RBT-RBTD",IF(BK22&lt;20%,"Proses RPP",IF(BK22=20%,"Selesai RPP",IF(BK22&lt;25%,"Proses KAK",IF(BK22=25%,"Selesai KAK",IF(BK22&lt;30%,"Proses Pengadaan",IF(BK22=30%,"Selesai Pengadaan",IF(BK22&lt;45%,"Proses Desain",IF(BK22=45%,"Selesai Desain",IF(BK22&lt;80%,"Proses Pengembangan",IF(BK22=80%,"Selesai Pengembangan",IF(BK22&lt;87.5%,"Proses SIT",IF(BK22=87.5%,"Selesai SIT",IF(BK22&lt;95%,"Proses UAT",IF(BK22=95%,"Selesai UAT",IF(BK22&lt;100%,"Proses Implementasi","Selesai Implementasi"))))))))))))))))))))))</f>
        <v>Selesai Desain</v>
      </c>
      <c r="AZ22" t="str">
        <f>IF(BL22=0%,"Not Started",IF(BL22&lt;5%,"Proses RBT-RBB",IF(BL22=5%,"Selesai RBT-RBB",IF(BL22&lt;10%,"Proses RBT-RBL",IF(BL22=10%,"Selesai RBT-RBL",IF(BL22&lt;15%,"Proses RBT-RBTD",IF(BL22=15%,"Selesai RBT-RBTD",IF(BL22&lt;20%,"Proses RPP",IF(BL22=20%,"Selesai RPP",IF(BL22&lt;25%,"Proses KAK",IF(BL22=25%,"Selesai KAK",IF(BL22&lt;30%,"Proses Pengadaan",IF(BL22=30%,"Selesai Pengadaan",IF(BL22&lt;45%,"Proses Desain",IF(BL22=45%,"Selesai Desain",IF(BL22&lt;80%,"Proses Pengembangan",IF(BL22=80%,"Selesai Pengembangan",IF(BL22&lt;87.5%,"Proses SIT",IF(BL22=87.5%,"Selesai SIT",IF(BL22&lt;95%,"Proses UAT",IF(BL22=95%,"Selesai UAT",IF(BL22&lt;100%,"Proses Implementasi","Selesai Implementasi"))))))))))))))))))))))</f>
        <v>Proses Pengembangan</v>
      </c>
      <c r="BA22" t="str">
        <f>IF(BM22=0%,"Not Started",IF(BM22&lt;5%,"Proses RBT-RBB",IF(BM22=5%,"Selesai RBT-RBB",IF(BM22&lt;10%,"Proses RBT-RBL",IF(BM22=10%,"Selesai RBT-RBL",IF(BM22&lt;15%,"Proses RBT-RBTD",IF(BM22=15%,"Selesai RBT-RBTD",IF(BM22&lt;20%,"Proses RPP",IF(BM22=20%,"Selesai RPP",IF(BM22&lt;25%,"Proses KAK",IF(BM22=25%,"Selesai KAK",IF(BM22&lt;30%,"Proses Pengadaan",IF(BM22=30%,"Selesai Pengadaan",IF(BM22&lt;45%,"Proses Desain",IF(BM22=45%,"Selesai Desain",IF(BM22&lt;80%,"Proses Pengembangan",IF(BM22=80%,"Selesai Pengembangan",IF(BM22&lt;87.5%,"Proses SIT",IF(BM22=87.5%,"Selesai SIT",IF(BM22&lt;95%,"Proses UAT",IF(BM22=95%,"Selesai UAT",IF(BM22&lt;100%,"Proses Implementasi","Selesai Implementasi"))))))))))))))))))))))</f>
        <v>Proses Pengembangan</v>
      </c>
      <c r="BB22" t="str">
        <f>IF(BN22=0%,"Not Started",IF(BN22&lt;5%,"Proses RBT-RBB",IF(BN22=5%,"Selesai RBT-RBB",IF(BN22&lt;10%,"Proses RBT-RBL",IF(BN22=10%,"Selesai RBT-RBL",IF(BN22&lt;15%,"Proses RBT-RBTD",IF(BN22=15%,"Selesai RBT-RBTD",IF(BN22&lt;20%,"Proses RPP",IF(BN22=20%,"Selesai RPP",IF(BN22&lt;25%,"Proses KAK",IF(BN22=25%,"Selesai KAK",IF(BN22&lt;30%,"Proses Pengadaan",IF(BN22=30%,"Selesai Pengadaan",IF(BN22&lt;45%,"Proses Desain",IF(BN22=45%,"Selesai Desain",IF(BN22&lt;80%,"Proses Pengembangan",IF(BN22=80%,"Selesai Pengembangan",IF(BN22&lt;87.5%,"Proses SIT",IF(BN22=87.5%,"Selesai SIT",IF(BN22&lt;95%,"Proses UAT",IF(BN22=95%,"Selesai UAT",IF(BN22&lt;100%,"Proses Implementasi","Selesai Implementasi"))))))))))))))))))))))</f>
        <v>Proses Pengembangan</v>
      </c>
      <c r="BC22" t="str">
        <f>IF(BO22=0%,"Not Started",IF(BO22&lt;5%,"Proses RBT-RBB",IF(BO22=5%,"Selesai RBT-RBB",IF(BO22&lt;10%,"Proses RBT-RBL",IF(BO22=10%,"Selesai RBT-RBL",IF(BO22&lt;15%,"Proses RBT-RBTD",IF(BO22=15%,"Selesai RBT-RBTD",IF(BO22&lt;20%,"Proses RPP",IF(BO22=20%,"Selesai RPP",IF(BO22&lt;25%,"Proses KAK",IF(BO22=25%,"Selesai KAK",IF(BO22&lt;30%,"Proses Pengadaan",IF(BO22=30%,"Selesai Pengadaan",IF(BO22&lt;45%,"Proses Desain",IF(BO22=45%,"Selesai Desain",IF(BO22&lt;80%,"Proses Pengembangan",IF(BO22=80%,"Selesai Pengembangan",IF(BO22&lt;87.5%,"Proses SIT",IF(BO22=87.5%,"Selesai SIT",IF(BO22&lt;95%,"Proses UAT",IF(BO22=95%,"Selesai UAT",IF(BO22&lt;100%,"Proses Implementasi","Selesai Implementasi"))))))))))))))))))))))</f>
        <v>Proses Pengembangan</v>
      </c>
      <c r="BD22" t="str">
        <f>IF(BP22=0%,"Not Started",IF(BP22&lt;5%,"Proses RBT-RBB",IF(BP22=5%,"Selesai RBT-RBB",IF(BP22&lt;10%,"Proses RBT-RBL",IF(BP22=10%,"Selesai RBT-RBL",IF(BP22&lt;15%,"Proses RBT-RBTD",IF(BP22=15%,"Selesai RBT-RBTD",IF(BP22&lt;20%,"Proses RPP",IF(BP22=20%,"Selesai RPP",IF(BP22&lt;25%,"Proses KAK",IF(BP22=25%,"Selesai KAK",IF(BP22&lt;30%,"Proses Pengadaan",IF(BP22=30%,"Selesai Pengadaan",IF(BP22&lt;45%,"Proses Desain",IF(BP22=45%,"Selesai Desain",IF(BP22&lt;80%,"Proses Pengembangan",IF(BP22=80%,"Selesai Pengembangan",IF(BP22&lt;87.5%,"Proses SIT",IF(BP22=87.5%,"Selesai SIT",IF(BP22&lt;95%,"Proses UAT",IF(BP22=95%,"Selesai UAT",IF(BP22&lt;100%,"Proses Implementasi","Selesai Implementasi"))))))))))))))))))))))</f>
        <v>Selesai Pengembangan</v>
      </c>
      <c r="BE22">
        <v>0.05</v>
      </c>
      <c r="BF22">
        <v>0.1</v>
      </c>
      <c r="BG22">
        <v>0.15</v>
      </c>
      <c r="BH22">
        <v>0.25</v>
      </c>
      <c r="BI22">
        <v>0.275</v>
      </c>
      <c r="BJ22">
        <v>0.3</v>
      </c>
      <c r="BK22">
        <v>0.45</v>
      </c>
      <c r="BL22">
        <v>0.52</v>
      </c>
      <c r="BM22">
        <v>0.59</v>
      </c>
      <c r="BN22">
        <v>0.66</v>
      </c>
      <c r="BO22">
        <v>0.73</v>
      </c>
      <c r="BP22">
        <v>0.8</v>
      </c>
      <c r="BQ22" t="str">
        <f>IF(CC22=0%,"Not Started",IF(CC22&lt;5%,"Proses RBT-RBB",IF(CC22=5%,"Selesai RBT-RBB",IF(CC22&lt;10%,"Proses RBT-RBL",IF(CC22=10%,"Selesai RBT-RBL",IF(CC22&lt;15%,"Proses RBT-RBTD",IF(CC22=15%,"Selesai RBT-RBTD",IF(CC22&lt;20%,"Proses RPP",IF(CC22=20%,"Selesai RPP",IF(CC22&lt;25%,"Proses KAK",IF(CC22=25%,"Selesai KAK",IF(CC22&lt;30%,"Proses Pengadaan",IF(CC22=30%,"Selesai Pengadaan",IF(CC22&lt;45%,"Proses Desain",IF(CC22=45%,"Selesai Desain",IF(CC22&lt;80%,"Proses Pengembangan",IF(CC22=80%,"Selesai Pengembangan",IF(CC22&lt;87.5%,"Proses SIT",IF(CC22=87.5%,"Selesai SIT",IF(CC22&lt;95%,"Proses UAT",IF(CC22=95%,"Selesai UAT",IF(CC22&lt;100%,"Proses Implementasi","Selesai Implementasi"))))))))))))))))))))))</f>
        <v>Proses RBT-RBTD</v>
      </c>
      <c r="BR22" t="str">
        <f>IF(CD22=0%,"Not Started",IF(CD22&lt;5%,"Proses RBT-RBB",IF(CD22=5%,"Selesai RBT-RBB",IF(CD22&lt;10%,"Proses RBT-RBL",IF(CD22=10%,"Selesai RBT-RBL",IF(CD22&lt;15%,"Proses RBT-RBTD",IF(CD22=15%,"Selesai RBT-RBTD",IF(CD22&lt;20%,"Proses RPP",IF(CD22=20%,"Selesai RPP",IF(CD22&lt;25%,"Proses KAK",IF(CD22=25%,"Selesai KAK",IF(CD22&lt;30%,"Proses Pengadaan",IF(CD22=30%,"Selesai Pengadaan",IF(CD22&lt;45%,"Proses Desain",IF(CD22=45%,"Selesai Desain",IF(CD22&lt;80%,"Proses Pengembangan",IF(CD22=80%,"Selesai Pengembangan",IF(CD22&lt;87.5%,"Proses SIT",IF(CD22=87.5%,"Selesai SIT",IF(CD22&lt;95%,"Proses UAT",IF(CD22=95%,"Selesai UAT",IF(CD22&lt;100%,"Proses Implementasi","Selesai Implementasi"))))))))))))))))))))))</f>
        <v>Not Started</v>
      </c>
      <c r="BS22" t="str">
        <f>IF(CE22=0%,"Not Started",IF(CE22&lt;5%,"Proses RBT-RBB",IF(CE22=5%,"Selesai RBT-RBB",IF(CE22&lt;10%,"Proses RBT-RBL",IF(CE22=10%,"Selesai RBT-RBL",IF(CE22&lt;15%,"Proses RBT-RBTD",IF(CE22=15%,"Selesai RBT-RBTD",IF(CE22&lt;20%,"Proses RPP",IF(CE22=20%,"Selesai RPP",IF(CE22&lt;25%,"Proses KAK",IF(CE22=25%,"Selesai KAK",IF(CE22&lt;30%,"Proses Pengadaan",IF(CE22=30%,"Selesai Pengadaan",IF(CE22&lt;45%,"Proses Desain",IF(CE22=45%,"Selesai Desain",IF(CE22&lt;80%,"Proses Pengembangan",IF(CE22=80%,"Selesai Pengembangan",IF(CE22&lt;87.5%,"Proses SIT",IF(CE22=87.5%,"Selesai SIT",IF(CE22&lt;95%,"Proses UAT",IF(CE22=95%,"Selesai UAT",IF(CE22&lt;100%,"Proses Implementasi","Selesai Implementasi"))))))))))))))))))))))</f>
        <v>Not Started</v>
      </c>
      <c r="BT22" t="str">
        <f>IF(CF22=0%,"Not Started",IF(CF22&lt;5%,"Proses RBT-RBB",IF(CF22=5%,"Selesai RBT-RBB",IF(CF22&lt;10%,"Proses RBT-RBL",IF(CF22=10%,"Selesai RBT-RBL",IF(CF22&lt;15%,"Proses RBT-RBTD",IF(CF22=15%,"Selesai RBT-RBTD",IF(CF22&lt;20%,"Proses RPP",IF(CF22=20%,"Selesai RPP",IF(CF22&lt;25%,"Proses KAK",IF(CF22=25%,"Selesai KAK",IF(CF22&lt;30%,"Proses Pengadaan",IF(CF22=30%,"Selesai Pengadaan",IF(CF22&lt;45%,"Proses Desain",IF(CF22=45%,"Selesai Desain",IF(CF22&lt;80%,"Proses Pengembangan",IF(CF22=80%,"Selesai Pengembangan",IF(CF22&lt;87.5%,"Proses SIT",IF(CF22=87.5%,"Selesai SIT",IF(CF22&lt;95%,"Proses UAT",IF(CF22=95%,"Selesai UAT",IF(CF22&lt;100%,"Proses Implementasi","Selesai Implementasi"))))))))))))))))))))))</f>
        <v>Not Started</v>
      </c>
      <c r="BU22" t="str">
        <f>IF(CG22=0%,"Not Started",IF(CG22&lt;5%,"Proses RBT-RBB",IF(CG22=5%,"Selesai RBT-RBB",IF(CG22&lt;10%,"Proses RBT-RBL",IF(CG22=10%,"Selesai RBT-RBL",IF(CG22&lt;15%,"Proses RBT-RBTD",IF(CG22=15%,"Selesai RBT-RBTD",IF(CG22&lt;20%,"Proses RPP",IF(CG22=20%,"Selesai RPP",IF(CG22&lt;25%,"Proses KAK",IF(CG22=25%,"Selesai KAK",IF(CG22&lt;30%,"Proses Pengadaan",IF(CG22=30%,"Selesai Pengadaan",IF(CG22&lt;45%,"Proses Desain",IF(CG22=45%,"Selesai Desain",IF(CG22&lt;80%,"Proses Pengembangan",IF(CG22=80%,"Selesai Pengembangan",IF(CG22&lt;87.5%,"Proses SIT",IF(CG22=87.5%,"Selesai SIT",IF(CG22&lt;95%,"Proses UAT",IF(CG22=95%,"Selesai UAT",IF(CG22&lt;100%,"Proses Implementasi","Selesai Implementasi"))))))))))))))))))))))</f>
        <v>Not Started</v>
      </c>
      <c r="BV22" t="str">
        <f>IF(CH22=0%,"Not Started",IF(CH22&lt;5%,"Proses RBT-RBB",IF(CH22=5%,"Selesai RBT-RBB",IF(CH22&lt;10%,"Proses RBT-RBL",IF(CH22=10%,"Selesai RBT-RBL",IF(CH22&lt;15%,"Proses RBT-RBTD",IF(CH22=15%,"Selesai RBT-RBTD",IF(CH22&lt;20%,"Proses RPP",IF(CH22=20%,"Selesai RPP",IF(CH22&lt;25%,"Proses KAK",IF(CH22=25%,"Selesai KAK",IF(CH22&lt;30%,"Proses Pengadaan",IF(CH22=30%,"Selesai Pengadaan",IF(CH22&lt;45%,"Proses Desain",IF(CH22=45%,"Selesai Desain",IF(CH22&lt;80%,"Proses Pengembangan",IF(CH22=80%,"Selesai Pengembangan",IF(CH22&lt;87.5%,"Proses SIT",IF(CH22=87.5%,"Selesai SIT",IF(CH22&lt;95%,"Proses UAT",IF(CH22=95%,"Selesai UAT",IF(CH22&lt;100%,"Proses Implementasi","Selesai Implementasi"))))))))))))))))))))))</f>
        <v>Not Started</v>
      </c>
      <c r="BW22" t="str">
        <f>IF(CI22=0%,"Not Started",IF(CI22&lt;5%,"Proses RBT-RBB",IF(CI22=5%,"Selesai RBT-RBB",IF(CI22&lt;10%,"Proses RBT-RBL",IF(CI22=10%,"Selesai RBT-RBL",IF(CI22&lt;15%,"Proses RBT-RBTD",IF(CI22=15%,"Selesai RBT-RBTD",IF(CI22&lt;20%,"Proses RPP",IF(CI22=20%,"Selesai RPP",IF(CI22&lt;25%,"Proses KAK",IF(CI22=25%,"Selesai KAK",IF(CI22&lt;30%,"Proses Pengadaan",IF(CI22=30%,"Selesai Pengadaan",IF(CI22&lt;45%,"Proses Desain",IF(CI22=45%,"Selesai Desain",IF(CI22&lt;80%,"Proses Pengembangan",IF(CI22=80%,"Selesai Pengembangan",IF(CI22&lt;87.5%,"Proses SIT",IF(CI22=87.5%,"Selesai SIT",IF(CI22&lt;95%,"Proses UAT",IF(CI22=95%,"Selesai UAT",IF(CI22&lt;100%,"Proses Implementasi","Selesai Implementasi"))))))))))))))))))))))</f>
        <v>Not Started</v>
      </c>
      <c r="BX22" t="str">
        <f>IF(CJ22=0%,"Not Started",IF(CJ22&lt;5%,"Proses RBT-RBB",IF(CJ22=5%,"Selesai RBT-RBB",IF(CJ22&lt;10%,"Proses RBT-RBL",IF(CJ22=10%,"Selesai RBT-RBL",IF(CJ22&lt;15%,"Proses RBT-RBTD",IF(CJ22=15%,"Selesai RBT-RBTD",IF(CJ22&lt;20%,"Proses RPP",IF(CJ22=20%,"Selesai RPP",IF(CJ22&lt;25%,"Proses KAK",IF(CJ22=25%,"Selesai KAK",IF(CJ22&lt;30%,"Proses Pengadaan",IF(CJ22=30%,"Selesai Pengadaan",IF(CJ22&lt;45%,"Proses Desain",IF(CJ22=45%,"Selesai Desain",IF(CJ22&lt;80%,"Proses Pengembangan",IF(CJ22=80%,"Selesai Pengembangan",IF(CJ22&lt;87.5%,"Proses SIT",IF(CJ22=87.5%,"Selesai SIT",IF(CJ22&lt;95%,"Proses UAT",IF(CJ22=95%,"Selesai UAT",IF(CJ22&lt;100%,"Proses Implementasi","Selesai Implementasi"))))))))))))))))))))))</f>
        <v>Not Started</v>
      </c>
      <c r="BY22" t="str">
        <f>IF(CK22=0%,"Not Started",IF(CK22&lt;5%,"Proses RBT-RBB",IF(CK22=5%,"Selesai RBT-RBB",IF(CK22&lt;10%,"Proses RBT-RBL",IF(CK22=10%,"Selesai RBT-RBL",IF(CK22&lt;15%,"Proses RBT-RBTD",IF(CK22=15%,"Selesai RBT-RBTD",IF(CK22&lt;20%,"Proses RPP",IF(CK22=20%,"Selesai RPP",IF(CK22&lt;25%,"Proses KAK",IF(CK22=25%,"Selesai KAK",IF(CK22&lt;30%,"Proses Pengadaan",IF(CK22=30%,"Selesai Pengadaan",IF(CK22&lt;45%,"Proses Desain",IF(CK22=45%,"Selesai Desain",IF(CK22&lt;80%,"Proses Pengembangan",IF(CK22=80%,"Selesai Pengembangan",IF(CK22&lt;87.5%,"Proses SIT",IF(CK22=87.5%,"Selesai SIT",IF(CK22&lt;95%,"Proses UAT",IF(CK22=95%,"Selesai UAT",IF(CK22&lt;100%,"Proses Implementasi","Selesai Implementasi"))))))))))))))))))))))</f>
        <v>Not Started</v>
      </c>
      <c r="BZ22" t="str">
        <f>IF(CL22=0%,"Not Started",IF(CL22&lt;5%,"Proses RBT-RBB",IF(CL22=5%,"Selesai RBT-RBB",IF(CL22&lt;10%,"Proses RBT-RBL",IF(CL22=10%,"Selesai RBT-RBL",IF(CL22&lt;15%,"Proses RBT-RBTD",IF(CL22=15%,"Selesai RBT-RBTD",IF(CL22&lt;20%,"Proses RPP",IF(CL22=20%,"Selesai RPP",IF(CL22&lt;25%,"Proses KAK",IF(CL22=25%,"Selesai KAK",IF(CL22&lt;30%,"Proses Pengadaan",IF(CL22=30%,"Selesai Pengadaan",IF(CL22&lt;45%,"Proses Desain",IF(CL22=45%,"Selesai Desain",IF(CL22&lt;80%,"Proses Pengembangan",IF(CL22=80%,"Selesai Pengembangan",IF(CL22&lt;87.5%,"Proses SIT",IF(CL22=87.5%,"Selesai SIT",IF(CL22&lt;95%,"Proses UAT",IF(CL22=95%,"Selesai UAT",IF(CL22&lt;100%,"Proses Implementasi","Selesai Implementasi"))))))))))))))))))))))</f>
        <v>Not Started</v>
      </c>
      <c r="CA22" t="str">
        <f>IF(CM22=0%,"Not Started",IF(CM22&lt;5%,"Proses RBT-RBB",IF(CM22=5%,"Selesai RBT-RBB",IF(CM22&lt;10%,"Proses RBT-RBL",IF(CM22=10%,"Selesai RBT-RBL",IF(CM22&lt;15%,"Proses RBT-RBTD",IF(CM22=15%,"Selesai RBT-RBTD",IF(CM22&lt;20%,"Proses RPP",IF(CM22=20%,"Selesai RPP",IF(CM22&lt;25%,"Proses KAK",IF(CM22=25%,"Selesai KAK",IF(CM22&lt;30%,"Proses Pengadaan",IF(CM22=30%,"Selesai Pengadaan",IF(CM22&lt;45%,"Proses Desain",IF(CM22=45%,"Selesai Desain",IF(CM22&lt;80%,"Proses Pengembangan",IF(CM22=80%,"Selesai Pengembangan",IF(CM22&lt;87.5%,"Proses SIT",IF(CM22=87.5%,"Selesai SIT",IF(CM22&lt;95%,"Proses UAT",IF(CM22=95%,"Selesai UAT",IF(CM22&lt;100%,"Proses Implementasi","Selesai Implementasi"))))))))))))))))))))))</f>
        <v>Not Started</v>
      </c>
      <c r="CB22" t="str">
        <f>IF(CN22=0%,"Not Started",IF(CN22&lt;5%,"Proses RBT-RBB",IF(CN22=5%,"Selesai RBT-RBB",IF(CN22&lt;10%,"Proses RBT-RBL",IF(CN22=10%,"Selesai RBT-RBL",IF(CN22&lt;15%,"Proses RBT-RBTD",IF(CN22=15%,"Selesai RBT-RBTD",IF(CN22&lt;20%,"Proses RPP",IF(CN22=20%,"Selesai RPP",IF(CN22&lt;25%,"Proses KAK",IF(CN22=25%,"Selesai KAK",IF(CN22&lt;30%,"Proses Pengadaan",IF(CN22=30%,"Selesai Pengadaan",IF(CN22&lt;45%,"Proses Desain",IF(CN22=45%,"Selesai Desain",IF(CN22&lt;80%,"Proses Pengembangan",IF(CN22=80%,"Selesai Pengembangan",IF(CN22&lt;87.5%,"Proses SIT",IF(CN22=87.5%,"Selesai SIT",IF(CN22&lt;95%,"Proses UAT",IF(CN22=95%,"Selesai UAT",IF(CN22&lt;100%,"Proses Implementasi","Selesai Implementasi"))))))))))))))))))))))</f>
        <v>Not Started</v>
      </c>
      <c r="CC22">
        <f>(($DY22/100%)*15%)+(($DZ22/100%)*5%)+(($EA22/100%)*5%)+(($EB22/100%)*5%)+(($EC22/100%)*15%)+(($ED22/100%)*35%)+(($EE22/100%)*7.5%)+(($EF22/100%)*7.5%)+(($EG22/100%)*5%)</f>
        <v>0.12</v>
      </c>
      <c r="CO22">
        <f>IF(BE22=0%, 100%, (CC22/BE22))</f>
        <v>2.4</v>
      </c>
      <c r="CP22">
        <f>IF(BF22=0%, 100%, (CD22/BF22))</f>
        <v>0</v>
      </c>
      <c r="CQ22">
        <f>IF(BG22=0%, 100%, (CE22/BG22))</f>
        <v>0</v>
      </c>
      <c r="CR22">
        <f>IF(BH22=0%, 100%, (CF22/BH22))</f>
        <v>0</v>
      </c>
      <c r="CS22">
        <f>IF(BI22=0%, 100%, (CG22/BI22))</f>
        <v>0</v>
      </c>
      <c r="CT22">
        <f>IF(BJ22=0%, 100%, (CH22/BJ22))</f>
        <v>0</v>
      </c>
      <c r="CU22">
        <f>IF(BK22=0%, 100%, (CI22/BK22))</f>
        <v>0</v>
      </c>
      <c r="CV22">
        <f>IF(BL22=0%, 100%, (CJ22/BL22))</f>
        <v>0</v>
      </c>
      <c r="CW22">
        <f>IF(BM22=0%, 100%, (CK22/BM22))</f>
        <v>0</v>
      </c>
      <c r="CX22">
        <f>IF(BN22=0%, 100%, (CL22/BN22))</f>
        <v>0</v>
      </c>
      <c r="CY22">
        <f>IF(BO22=0%, 100%, (CM22/BO22))</f>
        <v>0</v>
      </c>
      <c r="DA22" t="str">
        <f>IF(BE22=0%,"NS",IF(CC22=100%,"DONE",IF(CO22&gt;100%,"AS",IF(CO22&lt;75%,"BS",IF(CO22&lt;89.9%,"AR","OS")))))</f>
        <v>AS</v>
      </c>
      <c r="DB22" t="str">
        <f>IF(BF22=0%,"NS",IF(CD22=100%,"DONE",IF(CP22&gt;100%,"AS",IF(CP22&lt;75%,"BS",IF(CP22&lt;89.9%,"AR","OS")))))</f>
        <v>BS</v>
      </c>
      <c r="DC22" t="str">
        <f>IF(BG22=0%,"NS",IF(CE22=100%,"DONE",IF(CQ22&gt;100%,"AS",IF(CQ22&lt;75%,"BS",IF(CQ22&lt;89.9%,"AR","OS")))))</f>
        <v>BS</v>
      </c>
      <c r="DD22" t="str">
        <f>IF(BH22=0%,"NS",IF(CF22=100%,"DONE",IF(CR22&gt;100%,"AS",IF(CR22&lt;75%,"BS",IF(CR22&lt;89.9%,"AR","OS")))))</f>
        <v>BS</v>
      </c>
      <c r="DE22" t="str">
        <f>IF(BI22=0%,"NS",IF(CG22=100%,"DONE",IF(CS22&gt;100%,"AS",IF(CS22&lt;75%,"BS",IF(CS22&lt;89.9%,"AR","OS")))))</f>
        <v>BS</v>
      </c>
      <c r="DF22" t="str">
        <f>IF(BJ22=0%,"NS",IF(CH22=100%,"DONE",IF(CT22&gt;100%,"AS",IF(CT22&lt;75%,"BS",IF(CT22&lt;89.9%,"AR","OS")))))</f>
        <v>BS</v>
      </c>
      <c r="DG22" t="str">
        <f>IF(BK22=0%,"NS",IF(CI22=100%,"DONE",IF(CU22&gt;100%,"AS",IF(CU22&lt;75%,"BS",IF(CU22&lt;89.9%,"AR","OS")))))</f>
        <v>BS</v>
      </c>
      <c r="DH22" t="str">
        <f>IF(BL22=0%,"NS",IF(CJ22=100%,"DONE",IF(CV22&gt;100%,"AS",IF(CV22&lt;75%,"BS",IF(CV22&lt;89.9%,"AR","OS")))))</f>
        <v>BS</v>
      </c>
      <c r="DI22" t="str">
        <f>IF(BM22=0%,"NS",IF(CK22=100%,"DONE",IF(CW22&gt;100%,"AS",IF(CW22&lt;75%,"BS",IF(CW22&lt;89.9%,"AR","OS")))))</f>
        <v>BS</v>
      </c>
      <c r="DJ22" t="str">
        <f>IF(BN22=0%,"NS",IF(CL22=100%,"DONE",IF(CX22&gt;100%,"AS",IF(CX22&lt;75%,"BS",IF(CX22&lt;89.9%,"AR","OS")))))</f>
        <v>BS</v>
      </c>
      <c r="DK22" t="str">
        <f>IF(BO22=0%,"NS",IF(CM22=100%,"DONE",IF(CY22&gt;100%,"AS",IF(CY22&lt;75%,"BS",IF(CY22&lt;89.9%,"AR","OS")))))</f>
        <v>BS</v>
      </c>
      <c r="DL22" t="str">
        <f>IF(BP22=0%,"NS",IF(CN22=100%,"DONE",IF(CZ22&gt;100%,"AS",IF(CZ22&lt;75%,"BS",IF(CZ22&lt;89.9%,"AR","OS")))))</f>
        <v>BS</v>
      </c>
      <c r="DM22">
        <f>CC22/$BP22</f>
        <v>0.15</v>
      </c>
      <c r="DN22">
        <f>CD22/$BP22</f>
        <v>0</v>
      </c>
      <c r="DO22">
        <f>CE22/$BP22</f>
        <v>0</v>
      </c>
      <c r="DP22">
        <f>CF22/$BP22</f>
        <v>0</v>
      </c>
      <c r="DQ22">
        <f>CG22/$BP22</f>
        <v>0</v>
      </c>
      <c r="DR22">
        <f>CH22/$BP22</f>
        <v>0</v>
      </c>
      <c r="DS22">
        <f>CI22/$BP22</f>
        <v>0</v>
      </c>
      <c r="DT22">
        <f>CJ22/$BP22</f>
        <v>0</v>
      </c>
      <c r="DU22">
        <f>CK22/$BP22</f>
        <v>0</v>
      </c>
      <c r="DV22">
        <f>CL22/$BP22</f>
        <v>0</v>
      </c>
      <c r="DW22">
        <f>CM22/$BP22</f>
        <v>0</v>
      </c>
      <c r="DX22">
        <f>CN22/$BP22</f>
        <v>0</v>
      </c>
      <c r="DY22">
        <v>0.8</v>
      </c>
      <c r="DZ22">
        <v>0</v>
      </c>
      <c r="EA22">
        <v>0</v>
      </c>
      <c r="EB22">
        <v>0</v>
      </c>
      <c r="EC22">
        <v>0</v>
      </c>
      <c r="ED22">
        <v>0</v>
      </c>
      <c r="EE22">
        <v>0</v>
      </c>
      <c r="EF22">
        <v>0</v>
      </c>
      <c r="EG22">
        <v>0</v>
      </c>
      <c r="EH22" t="str" xml:space="preserve">
        <v xml:space="preserve">Update Progress:_x000d_
20-01-2026_x000d_
1. Penyusunan RBT akan dimulai dari awal Jan-26 s.d Mar-26_x000d_
2. minggu ini rencanananya akan dikoordinasikan KMBD_x000d_
3. Sudah dikordinasikan dengan user, untuk RBB dan RBL sedang disusun oleh DKMP</v>
      </c>
      <c r="EJ22">
        <f>AR22</f>
        <v>46477</v>
      </c>
      <c r="FN22" t="str">
        <v>Pahman Hasibuan</v>
      </c>
      <c r="FO22" t="str">
        <v>Ayar Fauzan</v>
      </c>
      <c r="FQ22" t="str">
        <v>Erfa</v>
      </c>
      <c r="GS22" t="str">
        <v>ebb39bd5-736f-4eab-b698-6d4b3d9530e4</v>
      </c>
    </row>
    <row r="23" xml:space="preserve">
      <c r="B23" t="str">
        <v>PT4</v>
      </c>
      <c r="C23" t="str">
        <v>IDCB</v>
      </c>
      <c r="E23" t="str">
        <v>P-18</v>
      </c>
      <c r="F23">
        <v>4</v>
      </c>
      <c r="G23" t="str">
        <v>DBP CORE BKK</v>
      </c>
      <c r="H23" t="str">
        <v>DCP BKK</v>
      </c>
      <c r="I23" t="str">
        <v xml:space="preserve">Enhancement Aplikasi Legacy (ERPHRIS) DBP BKK </v>
      </c>
      <c r="J23">
        <v>2025</v>
      </c>
      <c r="K23">
        <v>2027</v>
      </c>
      <c r="L23" t="str">
        <v>K</v>
      </c>
      <c r="M23" t="str">
        <v>K2</v>
      </c>
      <c r="N23" t="str">
        <v>ADG</v>
      </c>
      <c r="O23" t="str">
        <v>DKeu, DMST</v>
      </c>
      <c r="P23" t="str">
        <v>PPLBI</v>
      </c>
      <c r="Q23" t="str">
        <v>MI</v>
      </c>
      <c r="R23" t="str">
        <v>ERPHRIS</v>
      </c>
      <c r="S23" t="str">
        <f>BQ23</f>
        <v>Proses RBT-RBTD</v>
      </c>
      <c r="T23" t="str">
        <f>IF(V23=0%,"Not Started",IF(V23&lt;100%,"On Progress",IF(V23=100%,"DONE")))</f>
        <v>On Progress</v>
      </c>
      <c r="U23" t="str">
        <f>FN23</f>
        <v>Pahman Hasibuan</v>
      </c>
      <c r="V23">
        <f>CC23</f>
        <v>0.12</v>
      </c>
      <c r="W23" t="str">
        <v>TW I 2026</v>
      </c>
      <c r="X23">
        <f>AR23</f>
        <v>46477</v>
      </c>
      <c r="Z23" t="str">
        <v>New</v>
      </c>
      <c r="AA23">
        <v>45839</v>
      </c>
      <c r="AB23">
        <v>46053</v>
      </c>
      <c r="AC23">
        <v>46023</v>
      </c>
      <c r="AD23">
        <v>46081</v>
      </c>
      <c r="AE23">
        <v>46082</v>
      </c>
      <c r="AF23">
        <v>46112</v>
      </c>
      <c r="AG23">
        <v>46113</v>
      </c>
      <c r="AH23">
        <v>37437</v>
      </c>
      <c r="AI23">
        <v>46204</v>
      </c>
      <c r="AJ23">
        <v>46234</v>
      </c>
      <c r="AK23">
        <v>46235</v>
      </c>
      <c r="AL23">
        <v>46387</v>
      </c>
      <c r="AM23">
        <v>46388</v>
      </c>
      <c r="AN23">
        <v>46418</v>
      </c>
      <c r="AO23">
        <v>46419</v>
      </c>
      <c r="AP23">
        <v>46446</v>
      </c>
      <c r="AQ23">
        <v>46447</v>
      </c>
      <c r="AR23">
        <v>46477</v>
      </c>
      <c r="AS23" t="str">
        <f>IF(BE23=0%,"Not Started",IF(BE23&lt;5%,"Proses RBT-RBB",IF(BE23=5%,"Selesai RBT-RBB",IF(BE23&lt;10%,"Proses RBT-RBL",IF(BE23=10%,"Selesai RBT-RBL",IF(BE23&lt;15%,"Proses RBT-RBTD",IF(BE23=15%,"Selesai RBT-RBTD",IF(BE23&lt;20%,"Proses RPP",IF(BE23=20%,"Selesai RPP",IF(BE23&lt;25%,"Proses KAK",IF(BE23=25%,"Selesai KAK",IF(BE23&lt;30%,"Proses Pengadaan",IF(BE23=30%,"Selesai Pengadaan",IF(BE23&lt;45%,"Proses Desain",IF(BE23=45%,"Selesai Desain",IF(BE23&lt;80%,"Proses Pengembangan",IF(BE23=80%,"Selesai Pengembangan",IF(BE23&lt;87.5%,"Proses SIT",IF(BE23=87.5%,"Selesai SIT",IF(BE23&lt;95%,"Proses UAT",IF(BE23=95%,"Selesai UAT",IF(BE23&lt;100%,"Proses Implementasi","Selesai Implementasi"))))))))))))))))))))))</f>
        <v>Selesai RBT-RBTD</v>
      </c>
      <c r="AT23" t="str">
        <f>IF(BF23=0%,"Not Started",IF(BF23&lt;5%,"Proses RBT-RBB",IF(BF23=5%,"Selesai RBT-RBB",IF(BF23&lt;10%,"Proses RBT-RBL",IF(BF23=10%,"Selesai RBT-RBL",IF(BF23&lt;15%,"Proses RBT-RBTD",IF(BF23=15%,"Selesai RBT-RBTD",IF(BF23&lt;20%,"Proses RPP",IF(BF23=20%,"Selesai RPP",IF(BF23&lt;25%,"Proses KAK",IF(BF23=25%,"Selesai KAK",IF(BF23&lt;30%,"Proses Pengadaan",IF(BF23=30%,"Selesai Pengadaan",IF(BF23&lt;45%,"Proses Desain",IF(BF23=45%,"Selesai Desain",IF(BF23&lt;80%,"Proses Pengembangan",IF(BF23=80%,"Selesai Pengembangan",IF(BF23&lt;87.5%,"Proses SIT",IF(BF23=87.5%,"Selesai SIT",IF(BF23&lt;95%,"Proses UAT",IF(BF23=95%,"Selesai UAT",IF(BF23&lt;100%,"Proses Implementasi","Selesai Implementasi"))))))))))))))))))))))</f>
        <v>Selesai RPP</v>
      </c>
      <c r="AU23" t="str">
        <f>IF(BG23=0%,"Not Started",IF(BG23&lt;5%,"Proses RBT-RBB",IF(BG23=5%,"Selesai RBT-RBB",IF(BG23&lt;10%,"Proses RBT-RBL",IF(BG23=10%,"Selesai RBT-RBL",IF(BG23&lt;15%,"Proses RBT-RBTD",IF(BG23=15%,"Selesai RBT-RBTD",IF(BG23&lt;20%,"Proses RPP",IF(BG23=20%,"Selesai RPP",IF(BG23&lt;25%,"Proses KAK",IF(BG23=25%,"Selesai KAK",IF(BG23&lt;30%,"Proses Pengadaan",IF(BG23=30%,"Selesai Pengadaan",IF(BG23&lt;45%,"Proses Desain",IF(BG23=45%,"Selesai Desain",IF(BG23&lt;80%,"Proses Pengembangan",IF(BG23=80%,"Selesai Pengembangan",IF(BG23&lt;87.5%,"Proses SIT",IF(BG23=87.5%,"Selesai SIT",IF(BG23&lt;95%,"Proses UAT",IF(BG23=95%,"Selesai UAT",IF(BG23&lt;100%,"Proses Implementasi","Selesai Implementasi"))))))))))))))))))))))</f>
        <v>Selesai KAK</v>
      </c>
      <c r="AV23" t="str">
        <f>IF(BH23=0%,"Not Started",IF(BH23&lt;5%,"Proses RBT-RBB",IF(BH23=5%,"Selesai RBT-RBB",IF(BH23&lt;10%,"Proses RBT-RBL",IF(BH23=10%,"Selesai RBT-RBL",IF(BH23&lt;15%,"Proses RBT-RBTD",IF(BH23=15%,"Selesai RBT-RBTD",IF(BH23&lt;20%,"Proses RPP",IF(BH23=20%,"Selesai RPP",IF(BH23&lt;25%,"Proses KAK",IF(BH23=25%,"Selesai KAK",IF(BH23&lt;30%,"Proses Pengadaan",IF(BH23=30%,"Selesai Pengadaan",IF(BH23&lt;45%,"Proses Desain",IF(BH23=45%,"Selesai Desain",IF(BH23&lt;80%,"Proses Pengembangan",IF(BH23=80%,"Selesai Pengembangan",IF(BH23&lt;87.5%,"Proses SIT",IF(BH23=87.5%,"Selesai SIT",IF(BH23&lt;95%,"Proses UAT",IF(BH23=95%,"Selesai UAT",IF(BH23&lt;100%,"Proses Implementasi","Selesai Implementasi"))))))))))))))))))))))</f>
        <v>Proses Pengadaan</v>
      </c>
      <c r="AW23" t="str">
        <f>IF(BI23=0%,"Not Started",IF(BI23&lt;5%,"Proses RBT-RBB",IF(BI23=5%,"Selesai RBT-RBB",IF(BI23&lt;10%,"Proses RBT-RBL",IF(BI23=10%,"Selesai RBT-RBL",IF(BI23&lt;15%,"Proses RBT-RBTD",IF(BI23=15%,"Selesai RBT-RBTD",IF(BI23&lt;20%,"Proses RPP",IF(BI23=20%,"Selesai RPP",IF(BI23&lt;25%,"Proses KAK",IF(BI23=25%,"Selesai KAK",IF(BI23&lt;30%,"Proses Pengadaan",IF(BI23=30%,"Selesai Pengadaan",IF(BI23&lt;45%,"Proses Desain",IF(BI23=45%,"Selesai Desain",IF(BI23&lt;80%,"Proses Pengembangan",IF(BI23=80%,"Selesai Pengembangan",IF(BI23&lt;87.5%,"Proses SIT",IF(BI23=87.5%,"Selesai SIT",IF(BI23&lt;95%,"Proses UAT",IF(BI23=95%,"Selesai UAT",IF(BI23&lt;100%,"Proses Implementasi","Selesai Implementasi"))))))))))))))))))))))</f>
        <v>Proses Pengadaan</v>
      </c>
      <c r="AX23" t="str">
        <f>IF(BJ23=0%,"Not Started",IF(BJ23&lt;5%,"Proses RBT-RBB",IF(BJ23=5%,"Selesai RBT-RBB",IF(BJ23&lt;10%,"Proses RBT-RBL",IF(BJ23=10%,"Selesai RBT-RBL",IF(BJ23&lt;15%,"Proses RBT-RBTD",IF(BJ23=15%,"Selesai RBT-RBTD",IF(BJ23&lt;20%,"Proses RPP",IF(BJ23=20%,"Selesai RPP",IF(BJ23&lt;25%,"Proses KAK",IF(BJ23=25%,"Selesai KAK",IF(BJ23&lt;30%,"Proses Pengadaan",IF(BJ23=30%,"Selesai Pengadaan",IF(BJ23&lt;45%,"Proses Desain",IF(BJ23=45%,"Selesai Desain",IF(BJ23&lt;80%,"Proses Pengembangan",IF(BJ23=80%,"Selesai Pengembangan",IF(BJ23&lt;87.5%,"Proses SIT",IF(BJ23=87.5%,"Selesai SIT",IF(BJ23&lt;95%,"Proses UAT",IF(BJ23=95%,"Selesai UAT",IF(BJ23&lt;100%,"Proses Implementasi","Selesai Implementasi"))))))))))))))))))))))</f>
        <v>Selesai Pengadaan</v>
      </c>
      <c r="AY23" t="str">
        <f>IF(BK23=0%,"Not Started",IF(BK23&lt;5%,"Proses RBT-RBB",IF(BK23=5%,"Selesai RBT-RBB",IF(BK23&lt;10%,"Proses RBT-RBL",IF(BK23=10%,"Selesai RBT-RBL",IF(BK23&lt;15%,"Proses RBT-RBTD",IF(BK23=15%,"Selesai RBT-RBTD",IF(BK23&lt;20%,"Proses RPP",IF(BK23=20%,"Selesai RPP",IF(BK23&lt;25%,"Proses KAK",IF(BK23=25%,"Selesai KAK",IF(BK23&lt;30%,"Proses Pengadaan",IF(BK23=30%,"Selesai Pengadaan",IF(BK23&lt;45%,"Proses Desain",IF(BK23=45%,"Selesai Desain",IF(BK23&lt;80%,"Proses Pengembangan",IF(BK23=80%,"Selesai Pengembangan",IF(BK23&lt;87.5%,"Proses SIT",IF(BK23=87.5%,"Selesai SIT",IF(BK23&lt;95%,"Proses UAT",IF(BK23=95%,"Selesai UAT",IF(BK23&lt;100%,"Proses Implementasi","Selesai Implementasi"))))))))))))))))))))))</f>
        <v>Selesai Desain</v>
      </c>
      <c r="AZ23" t="str">
        <f>IF(BL23=0%,"Not Started",IF(BL23&lt;5%,"Proses RBT-RBB",IF(BL23=5%,"Selesai RBT-RBB",IF(BL23&lt;10%,"Proses RBT-RBL",IF(BL23=10%,"Selesai RBT-RBL",IF(BL23&lt;15%,"Proses RBT-RBTD",IF(BL23=15%,"Selesai RBT-RBTD",IF(BL23&lt;20%,"Proses RPP",IF(BL23=20%,"Selesai RPP",IF(BL23&lt;25%,"Proses KAK",IF(BL23=25%,"Selesai KAK",IF(BL23&lt;30%,"Proses Pengadaan",IF(BL23=30%,"Selesai Pengadaan",IF(BL23&lt;45%,"Proses Desain",IF(BL23=45%,"Selesai Desain",IF(BL23&lt;80%,"Proses Pengembangan",IF(BL23=80%,"Selesai Pengembangan",IF(BL23&lt;87.5%,"Proses SIT",IF(BL23=87.5%,"Selesai SIT",IF(BL23&lt;95%,"Proses UAT",IF(BL23=95%,"Selesai UAT",IF(BL23&lt;100%,"Proses Implementasi","Selesai Implementasi"))))))))))))))))))))))</f>
        <v>Proses Pengembangan</v>
      </c>
      <c r="BA23" t="str">
        <f>IF(BM23=0%,"Not Started",IF(BM23&lt;5%,"Proses RBT-RBB",IF(BM23=5%,"Selesai RBT-RBB",IF(BM23&lt;10%,"Proses RBT-RBL",IF(BM23=10%,"Selesai RBT-RBL",IF(BM23&lt;15%,"Proses RBT-RBTD",IF(BM23=15%,"Selesai RBT-RBTD",IF(BM23&lt;20%,"Proses RPP",IF(BM23=20%,"Selesai RPP",IF(BM23&lt;25%,"Proses KAK",IF(BM23=25%,"Selesai KAK",IF(BM23&lt;30%,"Proses Pengadaan",IF(BM23=30%,"Selesai Pengadaan",IF(BM23&lt;45%,"Proses Desain",IF(BM23=45%,"Selesai Desain",IF(BM23&lt;80%,"Proses Pengembangan",IF(BM23=80%,"Selesai Pengembangan",IF(BM23&lt;87.5%,"Proses SIT",IF(BM23=87.5%,"Selesai SIT",IF(BM23&lt;95%,"Proses UAT",IF(BM23=95%,"Selesai UAT",IF(BM23&lt;100%,"Proses Implementasi","Selesai Implementasi"))))))))))))))))))))))</f>
        <v>Proses Pengembangan</v>
      </c>
      <c r="BB23" t="str">
        <f>IF(BN23=0%,"Not Started",IF(BN23&lt;5%,"Proses RBT-RBB",IF(BN23=5%,"Selesai RBT-RBB",IF(BN23&lt;10%,"Proses RBT-RBL",IF(BN23=10%,"Selesai RBT-RBL",IF(BN23&lt;15%,"Proses RBT-RBTD",IF(BN23=15%,"Selesai RBT-RBTD",IF(BN23&lt;20%,"Proses RPP",IF(BN23=20%,"Selesai RPP",IF(BN23&lt;25%,"Proses KAK",IF(BN23=25%,"Selesai KAK",IF(BN23&lt;30%,"Proses Pengadaan",IF(BN23=30%,"Selesai Pengadaan",IF(BN23&lt;45%,"Proses Desain",IF(BN23=45%,"Selesai Desain",IF(BN23&lt;80%,"Proses Pengembangan",IF(BN23=80%,"Selesai Pengembangan",IF(BN23&lt;87.5%,"Proses SIT",IF(BN23=87.5%,"Selesai SIT",IF(BN23&lt;95%,"Proses UAT",IF(BN23=95%,"Selesai UAT",IF(BN23&lt;100%,"Proses Implementasi","Selesai Implementasi"))))))))))))))))))))))</f>
        <v>Proses Pengembangan</v>
      </c>
      <c r="BC23" t="str">
        <f>IF(BO23=0%,"Not Started",IF(BO23&lt;5%,"Proses RBT-RBB",IF(BO23=5%,"Selesai RBT-RBB",IF(BO23&lt;10%,"Proses RBT-RBL",IF(BO23=10%,"Selesai RBT-RBL",IF(BO23&lt;15%,"Proses RBT-RBTD",IF(BO23=15%,"Selesai RBT-RBTD",IF(BO23&lt;20%,"Proses RPP",IF(BO23=20%,"Selesai RPP",IF(BO23&lt;25%,"Proses KAK",IF(BO23=25%,"Selesai KAK",IF(BO23&lt;30%,"Proses Pengadaan",IF(BO23=30%,"Selesai Pengadaan",IF(BO23&lt;45%,"Proses Desain",IF(BO23=45%,"Selesai Desain",IF(BO23&lt;80%,"Proses Pengembangan",IF(BO23=80%,"Selesai Pengembangan",IF(BO23&lt;87.5%,"Proses SIT",IF(BO23=87.5%,"Selesai SIT",IF(BO23&lt;95%,"Proses UAT",IF(BO23=95%,"Selesai UAT",IF(BO23&lt;100%,"Proses Implementasi","Selesai Implementasi"))))))))))))))))))))))</f>
        <v>Proses Pengembangan</v>
      </c>
      <c r="BD23" t="str">
        <f>IF(BP23=0%,"Not Started",IF(BP23&lt;5%,"Proses RBT-RBB",IF(BP23=5%,"Selesai RBT-RBB",IF(BP23&lt;10%,"Proses RBT-RBL",IF(BP23=10%,"Selesai RBT-RBL",IF(BP23&lt;15%,"Proses RBT-RBTD",IF(BP23=15%,"Selesai RBT-RBTD",IF(BP23&lt;20%,"Proses RPP",IF(BP23=20%,"Selesai RPP",IF(BP23&lt;25%,"Proses KAK",IF(BP23=25%,"Selesai KAK",IF(BP23&lt;30%,"Proses Pengadaan",IF(BP23=30%,"Selesai Pengadaan",IF(BP23&lt;45%,"Proses Desain",IF(BP23=45%,"Selesai Desain",IF(BP23&lt;80%,"Proses Pengembangan",IF(BP23=80%,"Selesai Pengembangan",IF(BP23&lt;87.5%,"Proses SIT",IF(BP23=87.5%,"Selesai SIT",IF(BP23&lt;95%,"Proses UAT",IF(BP23=95%,"Selesai UAT",IF(BP23&lt;100%,"Proses Implementasi","Selesai Implementasi"))))))))))))))))))))))</f>
        <v>Proses Pengembangan</v>
      </c>
      <c r="BE23">
        <v>0.15</v>
      </c>
      <c r="BF23">
        <v>0.2</v>
      </c>
      <c r="BG23">
        <v>0.25</v>
      </c>
      <c r="BH23">
        <v>0.26</v>
      </c>
      <c r="BI23">
        <v>0.28</v>
      </c>
      <c r="BJ23">
        <v>0.3</v>
      </c>
      <c r="BK23">
        <v>0.45</v>
      </c>
      <c r="BL23">
        <v>0.51</v>
      </c>
      <c r="BM23">
        <v>0.57</v>
      </c>
      <c r="BN23">
        <v>0.63</v>
      </c>
      <c r="BO23">
        <v>0.69</v>
      </c>
      <c r="BP23">
        <v>0.75</v>
      </c>
      <c r="BQ23" t="str">
        <f>IF(CC23=0%,"Not Started",IF(CC23&lt;5%,"Proses RBT-RBB",IF(CC23=5%,"Selesai RBT-RBB",IF(CC23&lt;10%,"Proses RBT-RBL",IF(CC23=10%,"Selesai RBT-RBL",IF(CC23&lt;15%,"Proses RBT-RBTD",IF(CC23=15%,"Selesai RBT-RBTD",IF(CC23&lt;20%,"Proses RPP",IF(CC23=20%,"Selesai RPP",IF(CC23&lt;25%,"Proses KAK",IF(CC23=25%,"Selesai KAK",IF(CC23&lt;30%,"Proses Pengadaan",IF(CC23=30%,"Selesai Pengadaan",IF(CC23&lt;45%,"Proses Desain",IF(CC23=45%,"Selesai Desain",IF(CC23&lt;80%,"Proses Pengembangan",IF(CC23=80%,"Selesai Pengembangan",IF(CC23&lt;87.5%,"Proses SIT",IF(CC23=87.5%,"Selesai SIT",IF(CC23&lt;95%,"Proses UAT",IF(CC23=95%,"Selesai UAT",IF(CC23&lt;100%,"Proses Implementasi","Selesai Implementasi"))))))))))))))))))))))</f>
        <v>Proses RBT-RBTD</v>
      </c>
      <c r="BR23" t="str">
        <f>IF(CD23=0%,"Not Started",IF(CD23&lt;5%,"Proses RBT-RBB",IF(CD23=5%,"Selesai RBT-RBB",IF(CD23&lt;10%,"Proses RBT-RBL",IF(CD23=10%,"Selesai RBT-RBL",IF(CD23&lt;15%,"Proses RBT-RBTD",IF(CD23=15%,"Selesai RBT-RBTD",IF(CD23&lt;20%,"Proses RPP",IF(CD23=20%,"Selesai RPP",IF(CD23&lt;25%,"Proses KAK",IF(CD23=25%,"Selesai KAK",IF(CD23&lt;30%,"Proses Pengadaan",IF(CD23=30%,"Selesai Pengadaan",IF(CD23&lt;45%,"Proses Desain",IF(CD23=45%,"Selesai Desain",IF(CD23&lt;80%,"Proses Pengembangan",IF(CD23=80%,"Selesai Pengembangan",IF(CD23&lt;87.5%,"Proses SIT",IF(CD23=87.5%,"Selesai SIT",IF(CD23&lt;95%,"Proses UAT",IF(CD23=95%,"Selesai UAT",IF(CD23&lt;100%,"Proses Implementasi","Selesai Implementasi"))))))))))))))))))))))</f>
        <v>Not Started</v>
      </c>
      <c r="BS23" t="str">
        <f>IF(CE23=0%,"Not Started",IF(CE23&lt;5%,"Proses RBT-RBB",IF(CE23=5%,"Selesai RBT-RBB",IF(CE23&lt;10%,"Proses RBT-RBL",IF(CE23=10%,"Selesai RBT-RBL",IF(CE23&lt;15%,"Proses RBT-RBTD",IF(CE23=15%,"Selesai RBT-RBTD",IF(CE23&lt;20%,"Proses RPP",IF(CE23=20%,"Selesai RPP",IF(CE23&lt;25%,"Proses KAK",IF(CE23=25%,"Selesai KAK",IF(CE23&lt;30%,"Proses Pengadaan",IF(CE23=30%,"Selesai Pengadaan",IF(CE23&lt;45%,"Proses Desain",IF(CE23=45%,"Selesai Desain",IF(CE23&lt;80%,"Proses Pengembangan",IF(CE23=80%,"Selesai Pengembangan",IF(CE23&lt;87.5%,"Proses SIT",IF(CE23=87.5%,"Selesai SIT",IF(CE23&lt;95%,"Proses UAT",IF(CE23=95%,"Selesai UAT",IF(CE23&lt;100%,"Proses Implementasi","Selesai Implementasi"))))))))))))))))))))))</f>
        <v>Not Started</v>
      </c>
      <c r="BT23" t="str">
        <f>IF(CF23=0%,"Not Started",IF(CF23&lt;5%,"Proses RBT-RBB",IF(CF23=5%,"Selesai RBT-RBB",IF(CF23&lt;10%,"Proses RBT-RBL",IF(CF23=10%,"Selesai RBT-RBL",IF(CF23&lt;15%,"Proses RBT-RBTD",IF(CF23=15%,"Selesai RBT-RBTD",IF(CF23&lt;20%,"Proses RPP",IF(CF23=20%,"Selesai RPP",IF(CF23&lt;25%,"Proses KAK",IF(CF23=25%,"Selesai KAK",IF(CF23&lt;30%,"Proses Pengadaan",IF(CF23=30%,"Selesai Pengadaan",IF(CF23&lt;45%,"Proses Desain",IF(CF23=45%,"Selesai Desain",IF(CF23&lt;80%,"Proses Pengembangan",IF(CF23=80%,"Selesai Pengembangan",IF(CF23&lt;87.5%,"Proses SIT",IF(CF23=87.5%,"Selesai SIT",IF(CF23&lt;95%,"Proses UAT",IF(CF23=95%,"Selesai UAT",IF(CF23&lt;100%,"Proses Implementasi","Selesai Implementasi"))))))))))))))))))))))</f>
        <v>Not Started</v>
      </c>
      <c r="BU23" t="str">
        <f>IF(CG23=0%,"Not Started",IF(CG23&lt;5%,"Proses RBT-RBB",IF(CG23=5%,"Selesai RBT-RBB",IF(CG23&lt;10%,"Proses RBT-RBL",IF(CG23=10%,"Selesai RBT-RBL",IF(CG23&lt;15%,"Proses RBT-RBTD",IF(CG23=15%,"Selesai RBT-RBTD",IF(CG23&lt;20%,"Proses RPP",IF(CG23=20%,"Selesai RPP",IF(CG23&lt;25%,"Proses KAK",IF(CG23=25%,"Selesai KAK",IF(CG23&lt;30%,"Proses Pengadaan",IF(CG23=30%,"Selesai Pengadaan",IF(CG23&lt;45%,"Proses Desain",IF(CG23=45%,"Selesai Desain",IF(CG23&lt;80%,"Proses Pengembangan",IF(CG23=80%,"Selesai Pengembangan",IF(CG23&lt;87.5%,"Proses SIT",IF(CG23=87.5%,"Selesai SIT",IF(CG23&lt;95%,"Proses UAT",IF(CG23=95%,"Selesai UAT",IF(CG23&lt;100%,"Proses Implementasi","Selesai Implementasi"))))))))))))))))))))))</f>
        <v>Not Started</v>
      </c>
      <c r="BV23" t="str">
        <f>IF(CH23=0%,"Not Started",IF(CH23&lt;5%,"Proses RBT-RBB",IF(CH23=5%,"Selesai RBT-RBB",IF(CH23&lt;10%,"Proses RBT-RBL",IF(CH23=10%,"Selesai RBT-RBL",IF(CH23&lt;15%,"Proses RBT-RBTD",IF(CH23=15%,"Selesai RBT-RBTD",IF(CH23&lt;20%,"Proses RPP",IF(CH23=20%,"Selesai RPP",IF(CH23&lt;25%,"Proses KAK",IF(CH23=25%,"Selesai KAK",IF(CH23&lt;30%,"Proses Pengadaan",IF(CH23=30%,"Selesai Pengadaan",IF(CH23&lt;45%,"Proses Desain",IF(CH23=45%,"Selesai Desain",IF(CH23&lt;80%,"Proses Pengembangan",IF(CH23=80%,"Selesai Pengembangan",IF(CH23&lt;87.5%,"Proses SIT",IF(CH23=87.5%,"Selesai SIT",IF(CH23&lt;95%,"Proses UAT",IF(CH23=95%,"Selesai UAT",IF(CH23&lt;100%,"Proses Implementasi","Selesai Implementasi"))))))))))))))))))))))</f>
        <v>Not Started</v>
      </c>
      <c r="BW23" t="str">
        <f>IF(CI23=0%,"Not Started",IF(CI23&lt;5%,"Proses RBT-RBB",IF(CI23=5%,"Selesai RBT-RBB",IF(CI23&lt;10%,"Proses RBT-RBL",IF(CI23=10%,"Selesai RBT-RBL",IF(CI23&lt;15%,"Proses RBT-RBTD",IF(CI23=15%,"Selesai RBT-RBTD",IF(CI23&lt;20%,"Proses RPP",IF(CI23=20%,"Selesai RPP",IF(CI23&lt;25%,"Proses KAK",IF(CI23=25%,"Selesai KAK",IF(CI23&lt;30%,"Proses Pengadaan",IF(CI23=30%,"Selesai Pengadaan",IF(CI23&lt;45%,"Proses Desain",IF(CI23=45%,"Selesai Desain",IF(CI23&lt;80%,"Proses Pengembangan",IF(CI23=80%,"Selesai Pengembangan",IF(CI23&lt;87.5%,"Proses SIT",IF(CI23=87.5%,"Selesai SIT",IF(CI23&lt;95%,"Proses UAT",IF(CI23=95%,"Selesai UAT",IF(CI23&lt;100%,"Proses Implementasi","Selesai Implementasi"))))))))))))))))))))))</f>
        <v>Not Started</v>
      </c>
      <c r="BX23" t="str">
        <f>IF(CJ23=0%,"Not Started",IF(CJ23&lt;5%,"Proses RBT-RBB",IF(CJ23=5%,"Selesai RBT-RBB",IF(CJ23&lt;10%,"Proses RBT-RBL",IF(CJ23=10%,"Selesai RBT-RBL",IF(CJ23&lt;15%,"Proses RBT-RBTD",IF(CJ23=15%,"Selesai RBT-RBTD",IF(CJ23&lt;20%,"Proses RPP",IF(CJ23=20%,"Selesai RPP",IF(CJ23&lt;25%,"Proses KAK",IF(CJ23=25%,"Selesai KAK",IF(CJ23&lt;30%,"Proses Pengadaan",IF(CJ23=30%,"Selesai Pengadaan",IF(CJ23&lt;45%,"Proses Desain",IF(CJ23=45%,"Selesai Desain",IF(CJ23&lt;80%,"Proses Pengembangan",IF(CJ23=80%,"Selesai Pengembangan",IF(CJ23&lt;87.5%,"Proses SIT",IF(CJ23=87.5%,"Selesai SIT",IF(CJ23&lt;95%,"Proses UAT",IF(CJ23=95%,"Selesai UAT",IF(CJ23&lt;100%,"Proses Implementasi","Selesai Implementasi"))))))))))))))))))))))</f>
        <v>Not Started</v>
      </c>
      <c r="BY23" t="str">
        <f>IF(CK23=0%,"Not Started",IF(CK23&lt;5%,"Proses RBT-RBB",IF(CK23=5%,"Selesai RBT-RBB",IF(CK23&lt;10%,"Proses RBT-RBL",IF(CK23=10%,"Selesai RBT-RBL",IF(CK23&lt;15%,"Proses RBT-RBTD",IF(CK23=15%,"Selesai RBT-RBTD",IF(CK23&lt;20%,"Proses RPP",IF(CK23=20%,"Selesai RPP",IF(CK23&lt;25%,"Proses KAK",IF(CK23=25%,"Selesai KAK",IF(CK23&lt;30%,"Proses Pengadaan",IF(CK23=30%,"Selesai Pengadaan",IF(CK23&lt;45%,"Proses Desain",IF(CK23=45%,"Selesai Desain",IF(CK23&lt;80%,"Proses Pengembangan",IF(CK23=80%,"Selesai Pengembangan",IF(CK23&lt;87.5%,"Proses SIT",IF(CK23=87.5%,"Selesai SIT",IF(CK23&lt;95%,"Proses UAT",IF(CK23=95%,"Selesai UAT",IF(CK23&lt;100%,"Proses Implementasi","Selesai Implementasi"))))))))))))))))))))))</f>
        <v>Not Started</v>
      </c>
      <c r="BZ23" t="str">
        <f>IF(CL23=0%,"Not Started",IF(CL23&lt;5%,"Proses RBT-RBB",IF(CL23=5%,"Selesai RBT-RBB",IF(CL23&lt;10%,"Proses RBT-RBL",IF(CL23=10%,"Selesai RBT-RBL",IF(CL23&lt;15%,"Proses RBT-RBTD",IF(CL23=15%,"Selesai RBT-RBTD",IF(CL23&lt;20%,"Proses RPP",IF(CL23=20%,"Selesai RPP",IF(CL23&lt;25%,"Proses KAK",IF(CL23=25%,"Selesai KAK",IF(CL23&lt;30%,"Proses Pengadaan",IF(CL23=30%,"Selesai Pengadaan",IF(CL23&lt;45%,"Proses Desain",IF(CL23=45%,"Selesai Desain",IF(CL23&lt;80%,"Proses Pengembangan",IF(CL23=80%,"Selesai Pengembangan",IF(CL23&lt;87.5%,"Proses SIT",IF(CL23=87.5%,"Selesai SIT",IF(CL23&lt;95%,"Proses UAT",IF(CL23=95%,"Selesai UAT",IF(CL23&lt;100%,"Proses Implementasi","Selesai Implementasi"))))))))))))))))))))))</f>
        <v>Not Started</v>
      </c>
      <c r="CA23" t="str">
        <f>IF(CM23=0%,"Not Started",IF(CM23&lt;5%,"Proses RBT-RBB",IF(CM23=5%,"Selesai RBT-RBB",IF(CM23&lt;10%,"Proses RBT-RBL",IF(CM23=10%,"Selesai RBT-RBL",IF(CM23&lt;15%,"Proses RBT-RBTD",IF(CM23=15%,"Selesai RBT-RBTD",IF(CM23&lt;20%,"Proses RPP",IF(CM23=20%,"Selesai RPP",IF(CM23&lt;25%,"Proses KAK",IF(CM23=25%,"Selesai KAK",IF(CM23&lt;30%,"Proses Pengadaan",IF(CM23=30%,"Selesai Pengadaan",IF(CM23&lt;45%,"Proses Desain",IF(CM23=45%,"Selesai Desain",IF(CM23&lt;80%,"Proses Pengembangan",IF(CM23=80%,"Selesai Pengembangan",IF(CM23&lt;87.5%,"Proses SIT",IF(CM23=87.5%,"Selesai SIT",IF(CM23&lt;95%,"Proses UAT",IF(CM23=95%,"Selesai UAT",IF(CM23&lt;100%,"Proses Implementasi","Selesai Implementasi"))))))))))))))))))))))</f>
        <v>Not Started</v>
      </c>
      <c r="CB23" t="str">
        <f>IF(CN23=0%,"Not Started",IF(CN23&lt;5%,"Proses RBT-RBB",IF(CN23=5%,"Selesai RBT-RBB",IF(CN23&lt;10%,"Proses RBT-RBL",IF(CN23=10%,"Selesai RBT-RBL",IF(CN23&lt;15%,"Proses RBT-RBTD",IF(CN23=15%,"Selesai RBT-RBTD",IF(CN23&lt;20%,"Proses RPP",IF(CN23=20%,"Selesai RPP",IF(CN23&lt;25%,"Proses KAK",IF(CN23=25%,"Selesai KAK",IF(CN23&lt;30%,"Proses Pengadaan",IF(CN23=30%,"Selesai Pengadaan",IF(CN23&lt;45%,"Proses Desain",IF(CN23=45%,"Selesai Desain",IF(CN23&lt;80%,"Proses Pengembangan",IF(CN23=80%,"Selesai Pengembangan",IF(CN23&lt;87.5%,"Proses SIT",IF(CN23=87.5%,"Selesai SIT",IF(CN23&lt;95%,"Proses UAT",IF(CN23=95%,"Selesai UAT",IF(CN23&lt;100%,"Proses Implementasi","Selesai Implementasi"))))))))))))))))))))))</f>
        <v>Not Started</v>
      </c>
      <c r="CC23">
        <f>(($DY23/100%)*15%)+(($DZ23/100%)*5%)+(($EA23/100%)*5%)+(($EB23/100%)*5%)+(($EC23/100%)*15%)+(($ED23/100%)*35%)+(($EE23/100%)*7.5%)+(($EF23/100%)*7.5%)+(($EG23/100%)*5%)</f>
        <v>0.12</v>
      </c>
      <c r="CO23">
        <f>IF(BE23=0%, 100%, (CC23/BE23))</f>
        <v>0.8</v>
      </c>
      <c r="CP23">
        <f>IF(BF23=0%, 100%, (CD23/BF23))</f>
        <v>0</v>
      </c>
      <c r="CQ23">
        <f>IF(BG23=0%, 100%, (CE23/BG23))</f>
        <v>0</v>
      </c>
      <c r="CR23">
        <f>IF(BH23=0%, 100%, (CF23/BH23))</f>
        <v>0</v>
      </c>
      <c r="CS23">
        <f>IF(BI23=0%, 100%, (CG23/BI23))</f>
        <v>0</v>
      </c>
      <c r="CT23">
        <f>IF(BJ23=0%, 100%, (CH23/BJ23))</f>
        <v>0</v>
      </c>
      <c r="CU23">
        <f>IF(BK23=0%, 100%, (CI23/BK23))</f>
        <v>0</v>
      </c>
      <c r="CV23">
        <f>IF(BL23=0%, 100%, (CJ23/BL23))</f>
        <v>0</v>
      </c>
      <c r="CW23">
        <f>IF(BM23=0%, 100%, (CK23/BM23))</f>
        <v>0</v>
      </c>
      <c r="CX23">
        <f>IF(BN23=0%, 100%, (CL23/BN23))</f>
        <v>0</v>
      </c>
      <c r="CY23">
        <f>IF(BO23=0%, 100%, (CM23/BO23))</f>
        <v>0</v>
      </c>
      <c r="DA23" t="str">
        <f>IF(BE23=0%,"NS",IF(CC23=100%,"DONE",IF(CO23&gt;100%,"AS",IF(CO23&lt;75%,"BS",IF(CO23&lt;89.9%,"AR","OS")))))</f>
        <v>AR</v>
      </c>
      <c r="DB23" t="str">
        <f>IF(BF23=0%,"NS",IF(CD23=100%,"DONE",IF(CP23&gt;100%,"AS",IF(CP23&lt;75%,"BS",IF(CP23&lt;89.9%,"AR","OS")))))</f>
        <v>BS</v>
      </c>
      <c r="DC23" t="str">
        <f>IF(BG23=0%,"NS",IF(CE23=100%,"DONE",IF(CQ23&gt;100%,"AS",IF(CQ23&lt;75%,"BS",IF(CQ23&lt;89.9%,"AR","OS")))))</f>
        <v>BS</v>
      </c>
      <c r="DD23" t="str">
        <f>IF(BH23=0%,"NS",IF(CF23=100%,"DONE",IF(CR23&gt;100%,"AS",IF(CR23&lt;75%,"BS",IF(CR23&lt;89.9%,"AR","OS")))))</f>
        <v>BS</v>
      </c>
      <c r="DE23" t="str">
        <f>IF(BI23=0%,"NS",IF(CG23=100%,"DONE",IF(CS23&gt;100%,"AS",IF(CS23&lt;75%,"BS",IF(CS23&lt;89.9%,"AR","OS")))))</f>
        <v>BS</v>
      </c>
      <c r="DF23" t="str">
        <f>IF(BJ23=0%,"NS",IF(CH23=100%,"DONE",IF(CT23&gt;100%,"AS",IF(CT23&lt;75%,"BS",IF(CT23&lt;89.9%,"AR","OS")))))</f>
        <v>BS</v>
      </c>
      <c r="DG23" t="str">
        <f>IF(BK23=0%,"NS",IF(CI23=100%,"DONE",IF(CU23&gt;100%,"AS",IF(CU23&lt;75%,"BS",IF(CU23&lt;89.9%,"AR","OS")))))</f>
        <v>BS</v>
      </c>
      <c r="DH23" t="str">
        <f>IF(BL23=0%,"NS",IF(CJ23=100%,"DONE",IF(CV23&gt;100%,"AS",IF(CV23&lt;75%,"BS",IF(CV23&lt;89.9%,"AR","OS")))))</f>
        <v>BS</v>
      </c>
      <c r="DI23" t="str">
        <f>IF(BM23=0%,"NS",IF(CK23=100%,"DONE",IF(CW23&gt;100%,"AS",IF(CW23&lt;75%,"BS",IF(CW23&lt;89.9%,"AR","OS")))))</f>
        <v>BS</v>
      </c>
      <c r="DJ23" t="str">
        <f>IF(BN23=0%,"NS",IF(CL23=100%,"DONE",IF(CX23&gt;100%,"AS",IF(CX23&lt;75%,"BS",IF(CX23&lt;89.9%,"AR","OS")))))</f>
        <v>BS</v>
      </c>
      <c r="DK23" t="str">
        <f>IF(BO23=0%,"NS",IF(CM23=100%,"DONE",IF(CY23&gt;100%,"AS",IF(CY23&lt;75%,"BS",IF(CY23&lt;89.9%,"AR","OS")))))</f>
        <v>BS</v>
      </c>
      <c r="DL23" t="str">
        <f>IF(BP23=0%,"NS",IF(CN23=100%,"DONE",IF(CZ23&gt;100%,"AS",IF(CZ23&lt;75%,"BS",IF(CZ23&lt;89.9%,"AR","OS")))))</f>
        <v>BS</v>
      </c>
      <c r="DM23">
        <f>CC23/$BP23</f>
        <v>0.16</v>
      </c>
      <c r="DN23">
        <f>CD23/$BP23</f>
        <v>0</v>
      </c>
      <c r="DO23">
        <f>CE23/$BP23</f>
        <v>0</v>
      </c>
      <c r="DP23">
        <f>CF23/$BP23</f>
        <v>0</v>
      </c>
      <c r="DQ23">
        <f>CG23/$BP23</f>
        <v>0</v>
      </c>
      <c r="DR23">
        <f>CH23/$BP23</f>
        <v>0</v>
      </c>
      <c r="DS23">
        <f>CI23/$BP23</f>
        <v>0</v>
      </c>
      <c r="DT23">
        <f>CJ23/$BP23</f>
        <v>0</v>
      </c>
      <c r="DU23">
        <f>CK23/$BP23</f>
        <v>0</v>
      </c>
      <c r="DV23">
        <f>CL23/$BP23</f>
        <v>0</v>
      </c>
      <c r="DW23">
        <f>CM23/$BP23</f>
        <v>0</v>
      </c>
      <c r="DX23">
        <f>CN23/$BP23</f>
        <v>0</v>
      </c>
      <c r="DY23">
        <v>0.8</v>
      </c>
      <c r="DZ23">
        <v>0</v>
      </c>
      <c r="EA23">
        <v>0</v>
      </c>
      <c r="EB23">
        <v>0</v>
      </c>
      <c r="EC23">
        <v>0</v>
      </c>
      <c r="ED23">
        <v>0</v>
      </c>
      <c r="EE23">
        <v>0</v>
      </c>
      <c r="EF23">
        <v>0</v>
      </c>
      <c r="EG23">
        <v>0</v>
      </c>
      <c r="EH23" t="str" xml:space="preserve">
        <v xml:space="preserve">Update Progress:_x000d_
20-01-2026_x000d_
1. Untuk RBB dan RBL sudah disusun oleh satker Bisnis, sudah assesment RBTD oleh Trees _x000d_
2. untuk Target RBT s.d akhir  Jan 26_x000d_
3. RBTD akan dilakukan pembahasan lebih lanjut dengan trees_x000d_
4. Ada konsen dari DKEU, untuk cakupun ERPHRIS agar dibahasa dengan DPID, DIDD, dan DMST terkait solusi ERPHRIS pada cakupan DBP BKK (dari 23 fungsi)._x000d_
5. Ada penyesuaian Timeline baru dari DPID, target penyusunan RBT di akhir Feb 2026</v>
      </c>
      <c r="EJ23">
        <f>AR23</f>
        <v>46477</v>
      </c>
      <c r="FN23" t="str">
        <v>Pahman Hasibuan</v>
      </c>
      <c r="GS23" t="str">
        <v>25a7b740-472a-4f23-b4ee-82bd57c7c6f1</v>
      </c>
    </row>
    <row r="24">
      <c r="B24" t="str">
        <v>PT4</v>
      </c>
      <c r="C24" t="str">
        <v>IDCB</v>
      </c>
      <c r="E24" t="str">
        <v>P-18</v>
      </c>
      <c r="F24">
        <v>5</v>
      </c>
      <c r="G24" t="str">
        <v>DBP CORE BKK</v>
      </c>
      <c r="H24" t="str">
        <v>DCP BKK</v>
      </c>
      <c r="I24" t="str">
        <v xml:space="preserve">Enhancement Aplikasi Legacy (LIMS) DBP BKK </v>
      </c>
      <c r="J24">
        <v>2026</v>
      </c>
      <c r="K24">
        <v>2028</v>
      </c>
      <c r="L24" t="str">
        <v>K</v>
      </c>
      <c r="M24" t="str">
        <v>K2</v>
      </c>
      <c r="N24" t="str">
        <v>ADG</v>
      </c>
      <c r="O24" t="str">
        <v>DHk</v>
      </c>
      <c r="P24" t="str">
        <v>PPLBI</v>
      </c>
      <c r="Q24" t="str">
        <v>MI</v>
      </c>
      <c r="R24" t="str">
        <v>LIMS</v>
      </c>
      <c r="S24" t="str">
        <f>BQ24</f>
        <v>Not Started</v>
      </c>
      <c r="T24" t="str">
        <f>IF(V24=0%,"Not Started",IF(V24&lt;100%,"On Progress",IF(V24=100%,"DONE")))</f>
        <v>Not Started</v>
      </c>
      <c r="U24" t="str">
        <f>FN24</f>
        <v>Yolanda Dini</v>
      </c>
      <c r="V24">
        <f>CC24</f>
        <v>0</v>
      </c>
      <c r="W24" t="str">
        <v>TW III 2026</v>
      </c>
      <c r="X24">
        <f>AR24</f>
        <v>47118</v>
      </c>
      <c r="Z24" t="str">
        <v>New</v>
      </c>
      <c r="AA24">
        <v>46113</v>
      </c>
      <c r="AB24">
        <v>46295</v>
      </c>
      <c r="AC24">
        <v>46296</v>
      </c>
      <c r="AD24">
        <v>46356</v>
      </c>
      <c r="AE24">
        <v>46357</v>
      </c>
      <c r="AF24">
        <v>46387</v>
      </c>
      <c r="AG24">
        <v>46388</v>
      </c>
      <c r="AH24">
        <v>46477</v>
      </c>
      <c r="AI24">
        <v>46478</v>
      </c>
      <c r="AJ24">
        <v>46507</v>
      </c>
      <c r="AK24">
        <v>46508</v>
      </c>
      <c r="AL24">
        <v>46903</v>
      </c>
      <c r="AM24">
        <v>46905</v>
      </c>
      <c r="AN24">
        <v>46996</v>
      </c>
      <c r="AO24">
        <v>46997</v>
      </c>
      <c r="AP24">
        <v>47087</v>
      </c>
      <c r="AQ24">
        <v>47088</v>
      </c>
      <c r="AR24">
        <v>47118</v>
      </c>
      <c r="AS24" t="str">
        <f>IF(BE24=0%,"Not Started",IF(BE24&lt;5%,"Proses RBT-RBB",IF(BE24=5%,"Selesai RBT-RBB",IF(BE24&lt;10%,"Proses RBT-RBL",IF(BE24=10%,"Selesai RBT-RBL",IF(BE24&lt;15%,"Proses RBT-RBTD",IF(BE24=15%,"Selesai RBT-RBTD",IF(BE24&lt;20%,"Proses RPP",IF(BE24=20%,"Selesai RPP",IF(BE24&lt;25%,"Proses KAK",IF(BE24=25%,"Selesai KAK",IF(BE24&lt;30%,"Proses Pengadaan",IF(BE24=30%,"Selesai Pengadaan",IF(BE24&lt;45%,"Proses Desain",IF(BE24=45%,"Selesai Desain",IF(BE24&lt;80%,"Proses Pengembangan",IF(BE24=80%,"Selesai Pengembangan",IF(BE24&lt;87.5%,"Proses SIT",IF(BE24=87.5%,"Selesai SIT",IF(BE24&lt;95%,"Proses UAT",IF(BE24=95%,"Selesai UAT",IF(BE24&lt;100%,"Proses Implementasi","Selesai Implementasi"))))))))))))))))))))))</f>
        <v>Not Started</v>
      </c>
      <c r="AT24" t="str">
        <f>IF(BF24=0%,"Not Started",IF(BF24&lt;5%,"Proses RBT-RBB",IF(BF24=5%,"Selesai RBT-RBB",IF(BF24&lt;10%,"Proses RBT-RBL",IF(BF24=10%,"Selesai RBT-RBL",IF(BF24&lt;15%,"Proses RBT-RBTD",IF(BF24=15%,"Selesai RBT-RBTD",IF(BF24&lt;20%,"Proses RPP",IF(BF24=20%,"Selesai RPP",IF(BF24&lt;25%,"Proses KAK",IF(BF24=25%,"Selesai KAK",IF(BF24&lt;30%,"Proses Pengadaan",IF(BF24=30%,"Selesai Pengadaan",IF(BF24&lt;45%,"Proses Desain",IF(BF24=45%,"Selesai Desain",IF(BF24&lt;80%,"Proses Pengembangan",IF(BF24=80%,"Selesai Pengembangan",IF(BF24&lt;87.5%,"Proses SIT",IF(BF24=87.5%,"Selesai SIT",IF(BF24&lt;95%,"Proses UAT",IF(BF24=95%,"Selesai UAT",IF(BF24&lt;100%,"Proses Implementasi","Selesai Implementasi"))))))))))))))))))))))</f>
        <v>Not Started</v>
      </c>
      <c r="AU24" t="str">
        <f>IF(BG24=0%,"Not Started",IF(BG24&lt;5%,"Proses RBT-RBB",IF(BG24=5%,"Selesai RBT-RBB",IF(BG24&lt;10%,"Proses RBT-RBL",IF(BG24=10%,"Selesai RBT-RBL",IF(BG24&lt;15%,"Proses RBT-RBTD",IF(BG24=15%,"Selesai RBT-RBTD",IF(BG24&lt;20%,"Proses RPP",IF(BG24=20%,"Selesai RPP",IF(BG24&lt;25%,"Proses KAK",IF(BG24=25%,"Selesai KAK",IF(BG24&lt;30%,"Proses Pengadaan",IF(BG24=30%,"Selesai Pengadaan",IF(BG24&lt;45%,"Proses Desain",IF(BG24=45%,"Selesai Desain",IF(BG24&lt;80%,"Proses Pengembangan",IF(BG24=80%,"Selesai Pengembangan",IF(BG24&lt;87.5%,"Proses SIT",IF(BG24=87.5%,"Selesai SIT",IF(BG24&lt;95%,"Proses UAT",IF(BG24=95%,"Selesai UAT",IF(BG24&lt;100%,"Proses Implementasi","Selesai Implementasi"))))))))))))))))))))))</f>
        <v>Not Started</v>
      </c>
      <c r="AV24" t="str">
        <f>IF(BH24=0%,"Not Started",IF(BH24&lt;5%,"Proses RBT-RBB",IF(BH24=5%,"Selesai RBT-RBB",IF(BH24&lt;10%,"Proses RBT-RBL",IF(BH24=10%,"Selesai RBT-RBL",IF(BH24&lt;15%,"Proses RBT-RBTD",IF(BH24=15%,"Selesai RBT-RBTD",IF(BH24&lt;20%,"Proses RPP",IF(BH24=20%,"Selesai RPP",IF(BH24&lt;25%,"Proses KAK",IF(BH24=25%,"Selesai KAK",IF(BH24&lt;30%,"Proses Pengadaan",IF(BH24=30%,"Selesai Pengadaan",IF(BH24&lt;45%,"Proses Desain",IF(BH24=45%,"Selesai Desain",IF(BH24&lt;80%,"Proses Pengembangan",IF(BH24=80%,"Selesai Pengembangan",IF(BH24&lt;87.5%,"Proses SIT",IF(BH24=87.5%,"Selesai SIT",IF(BH24&lt;95%,"Proses UAT",IF(BH24=95%,"Selesai UAT",IF(BH24&lt;100%,"Proses Implementasi","Selesai Implementasi"))))))))))))))))))))))</f>
        <v>Proses RBT-RBB</v>
      </c>
      <c r="AW24" t="str">
        <f>IF(BI24=0%,"Not Started",IF(BI24&lt;5%,"Proses RBT-RBB",IF(BI24=5%,"Selesai RBT-RBB",IF(BI24&lt;10%,"Proses RBT-RBL",IF(BI24=10%,"Selesai RBT-RBL",IF(BI24&lt;15%,"Proses RBT-RBTD",IF(BI24=15%,"Selesai RBT-RBTD",IF(BI24&lt;20%,"Proses RPP",IF(BI24=20%,"Selesai RPP",IF(BI24&lt;25%,"Proses KAK",IF(BI24=25%,"Selesai KAK",IF(BI24&lt;30%,"Proses Pengadaan",IF(BI24=30%,"Selesai Pengadaan",IF(BI24&lt;45%,"Proses Desain",IF(BI24=45%,"Selesai Desain",IF(BI24&lt;80%,"Proses Pengembangan",IF(BI24=80%,"Selesai Pengembangan",IF(BI24&lt;87.5%,"Proses SIT",IF(BI24=87.5%,"Selesai SIT",IF(BI24&lt;95%,"Proses UAT",IF(BI24=95%,"Selesai UAT",IF(BI24&lt;100%,"Proses Implementasi","Selesai Implementasi"))))))))))))))))))))))</f>
        <v>Selesai RBT-RBB</v>
      </c>
      <c r="AX24" t="str">
        <f>IF(BJ24=0%,"Not Started",IF(BJ24&lt;5%,"Proses RBT-RBB",IF(BJ24=5%,"Selesai RBT-RBB",IF(BJ24&lt;10%,"Proses RBT-RBL",IF(BJ24=10%,"Selesai RBT-RBL",IF(BJ24&lt;15%,"Proses RBT-RBTD",IF(BJ24=15%,"Selesai RBT-RBTD",IF(BJ24&lt;20%,"Proses RPP",IF(BJ24=20%,"Selesai RPP",IF(BJ24&lt;25%,"Proses KAK",IF(BJ24=25%,"Selesai KAK",IF(BJ24&lt;30%,"Proses Pengadaan",IF(BJ24=30%,"Selesai Pengadaan",IF(BJ24&lt;45%,"Proses Desain",IF(BJ24=45%,"Selesai Desain",IF(BJ24&lt;80%,"Proses Pengembangan",IF(BJ24=80%,"Selesai Pengembangan",IF(BJ24&lt;87.5%,"Proses SIT",IF(BJ24=87.5%,"Selesai SIT",IF(BJ24&lt;95%,"Proses UAT",IF(BJ24=95%,"Selesai UAT",IF(BJ24&lt;100%,"Proses Implementasi","Selesai Implementasi"))))))))))))))))))))))</f>
        <v>Proses RBT-RBL</v>
      </c>
      <c r="AY24" t="str">
        <f>IF(BK24=0%,"Not Started",IF(BK24&lt;5%,"Proses RBT-RBB",IF(BK24=5%,"Selesai RBT-RBB",IF(BK24&lt;10%,"Proses RBT-RBL",IF(BK24=10%,"Selesai RBT-RBL",IF(BK24&lt;15%,"Proses RBT-RBTD",IF(BK24=15%,"Selesai RBT-RBTD",IF(BK24&lt;20%,"Proses RPP",IF(BK24=20%,"Selesai RPP",IF(BK24&lt;25%,"Proses KAK",IF(BK24=25%,"Selesai KAK",IF(BK24&lt;30%,"Proses Pengadaan",IF(BK24=30%,"Selesai Pengadaan",IF(BK24&lt;45%,"Proses Desain",IF(BK24=45%,"Selesai Desain",IF(BK24&lt;80%,"Proses Pengembangan",IF(BK24=80%,"Selesai Pengembangan",IF(BK24&lt;87.5%,"Proses SIT",IF(BK24=87.5%,"Selesai SIT",IF(BK24&lt;95%,"Proses UAT",IF(BK24=95%,"Selesai UAT",IF(BK24&lt;100%,"Proses Implementasi","Selesai Implementasi"))))))))))))))))))))))</f>
        <v>Proses RBT-RBTD</v>
      </c>
      <c r="AZ24" t="str">
        <f>IF(BL24=0%,"Not Started",IF(BL24&lt;5%,"Proses RBT-RBB",IF(BL24=5%,"Selesai RBT-RBB",IF(BL24&lt;10%,"Proses RBT-RBL",IF(BL24=10%,"Selesai RBT-RBL",IF(BL24&lt;15%,"Proses RBT-RBTD",IF(BL24=15%,"Selesai RBT-RBTD",IF(BL24&lt;20%,"Proses RPP",IF(BL24=20%,"Selesai RPP",IF(BL24&lt;25%,"Proses KAK",IF(BL24=25%,"Selesai KAK",IF(BL24&lt;30%,"Proses Pengadaan",IF(BL24=30%,"Selesai Pengadaan",IF(BL24&lt;45%,"Proses Desain",IF(BL24=45%,"Selesai Desain",IF(BL24&lt;80%,"Proses Pengembangan",IF(BL24=80%,"Selesai Pengembangan",IF(BL24&lt;87.5%,"Proses SIT",IF(BL24=87.5%,"Selesai SIT",IF(BL24&lt;95%,"Proses UAT",IF(BL24=95%,"Selesai UAT",IF(BL24&lt;100%,"Proses Implementasi","Selesai Implementasi"))))))))))))))))))))))</f>
        <v>Proses RBT-RBTD</v>
      </c>
      <c r="BA24" t="str">
        <f>IF(BM24=0%,"Not Started",IF(BM24&lt;5%,"Proses RBT-RBB",IF(BM24=5%,"Selesai RBT-RBB",IF(BM24&lt;10%,"Proses RBT-RBL",IF(BM24=10%,"Selesai RBT-RBL",IF(BM24&lt;15%,"Proses RBT-RBTD",IF(BM24=15%,"Selesai RBT-RBTD",IF(BM24&lt;20%,"Proses RPP",IF(BM24=20%,"Selesai RPP",IF(BM24&lt;25%,"Proses KAK",IF(BM24=25%,"Selesai KAK",IF(BM24&lt;30%,"Proses Pengadaan",IF(BM24=30%,"Selesai Pengadaan",IF(BM24&lt;45%,"Proses Desain",IF(BM24=45%,"Selesai Desain",IF(BM24&lt;80%,"Proses Pengembangan",IF(BM24=80%,"Selesai Pengembangan",IF(BM24&lt;87.5%,"Proses SIT",IF(BM24=87.5%,"Selesai SIT",IF(BM24&lt;95%,"Proses UAT",IF(BM24=95%,"Selesai UAT",IF(BM24&lt;100%,"Proses Implementasi","Selesai Implementasi"))))))))))))))))))))))</f>
        <v>Selesai RBT-RBTD</v>
      </c>
      <c r="BB24" t="str">
        <f>IF(BN24=0%,"Not Started",IF(BN24&lt;5%,"Proses RBT-RBB",IF(BN24=5%,"Selesai RBT-RBB",IF(BN24&lt;10%,"Proses RBT-RBL",IF(BN24=10%,"Selesai RBT-RBL",IF(BN24&lt;15%,"Proses RBT-RBTD",IF(BN24=15%,"Selesai RBT-RBTD",IF(BN24&lt;20%,"Proses RPP",IF(BN24=20%,"Selesai RPP",IF(BN24&lt;25%,"Proses KAK",IF(BN24=25%,"Selesai KAK",IF(BN24&lt;30%,"Proses Pengadaan",IF(BN24=30%,"Selesai Pengadaan",IF(BN24&lt;45%,"Proses Desain",IF(BN24=45%,"Selesai Desain",IF(BN24&lt;80%,"Proses Pengembangan",IF(BN24=80%,"Selesai Pengembangan",IF(BN24&lt;87.5%,"Proses SIT",IF(BN24=87.5%,"Selesai SIT",IF(BN24&lt;95%,"Proses UAT",IF(BN24=95%,"Selesai UAT",IF(BN24&lt;100%,"Proses Implementasi","Selesai Implementasi"))))))))))))))))))))))</f>
        <v>Proses RPP</v>
      </c>
      <c r="BC24" t="str">
        <f>IF(BO24=0%,"Not Started",IF(BO24&lt;5%,"Proses RBT-RBB",IF(BO24=5%,"Selesai RBT-RBB",IF(BO24&lt;10%,"Proses RBT-RBL",IF(BO24=10%,"Selesai RBT-RBL",IF(BO24&lt;15%,"Proses RBT-RBTD",IF(BO24=15%,"Selesai RBT-RBTD",IF(BO24&lt;20%,"Proses RPP",IF(BO24=20%,"Selesai RPP",IF(BO24&lt;25%,"Proses KAK",IF(BO24=25%,"Selesai KAK",IF(BO24&lt;30%,"Proses Pengadaan",IF(BO24=30%,"Selesai Pengadaan",IF(BO24&lt;45%,"Proses Desain",IF(BO24=45%,"Selesai Desain",IF(BO24&lt;80%,"Proses Pengembangan",IF(BO24=80%,"Selesai Pengembangan",IF(BO24&lt;87.5%,"Proses SIT",IF(BO24=87.5%,"Selesai SIT",IF(BO24&lt;95%,"Proses UAT",IF(BO24=95%,"Selesai UAT",IF(BO24&lt;100%,"Proses Implementasi","Selesai Implementasi"))))))))))))))))))))))</f>
        <v>Selesai RPP</v>
      </c>
      <c r="BD24" t="str">
        <f>IF(BP24=0%,"Not Started",IF(BP24&lt;5%,"Proses RBT-RBB",IF(BP24=5%,"Selesai RBT-RBB",IF(BP24&lt;10%,"Proses RBT-RBL",IF(BP24=10%,"Selesai RBT-RBL",IF(BP24&lt;15%,"Proses RBT-RBTD",IF(BP24=15%,"Selesai RBT-RBTD",IF(BP24&lt;20%,"Proses RPP",IF(BP24=20%,"Selesai RPP",IF(BP24&lt;25%,"Proses KAK",IF(BP24=25%,"Selesai KAK",IF(BP24&lt;30%,"Proses Pengadaan",IF(BP24=30%,"Selesai Pengadaan",IF(BP24&lt;45%,"Proses Desain",IF(BP24=45%,"Selesai Desain",IF(BP24&lt;80%,"Proses Pengembangan",IF(BP24=80%,"Selesai Pengembangan",IF(BP24&lt;87.5%,"Proses SIT",IF(BP24=87.5%,"Selesai SIT",IF(BP24&lt;95%,"Proses UAT",IF(BP24=95%,"Selesai UAT",IF(BP24&lt;100%,"Proses Implementasi","Selesai Implementasi"))))))))))))))))))))))</f>
        <v>Selesai KAK</v>
      </c>
      <c r="BE24">
        <v>0</v>
      </c>
      <c r="BF24">
        <v>0</v>
      </c>
      <c r="BG24">
        <v>0</v>
      </c>
      <c r="BH24">
        <v>0.02</v>
      </c>
      <c r="BI24">
        <v>0.05</v>
      </c>
      <c r="BJ24">
        <v>0.08</v>
      </c>
      <c r="BK24">
        <v>0.11</v>
      </c>
      <c r="BL24">
        <v>0.13</v>
      </c>
      <c r="BM24">
        <v>0.15</v>
      </c>
      <c r="BN24">
        <v>0.175</v>
      </c>
      <c r="BO24">
        <v>0.2</v>
      </c>
      <c r="BP24">
        <v>0.25</v>
      </c>
      <c r="BQ24" t="str">
        <f>IF(CC24=0%,"Not Started",IF(CC24&lt;5%,"Proses RBT-RBB",IF(CC24=5%,"Selesai RBT-RBB",IF(CC24&lt;10%,"Proses RBT-RBL",IF(CC24=10%,"Selesai RBT-RBL",IF(CC24&lt;15%,"Proses RBT-RBTD",IF(CC24=15%,"Selesai RBT-RBTD",IF(CC24&lt;20%,"Proses RPP",IF(CC24=20%,"Selesai RPP",IF(CC24&lt;25%,"Proses KAK",IF(CC24=25%,"Selesai KAK",IF(CC24&lt;30%,"Proses Pengadaan",IF(CC24=30%,"Selesai Pengadaan",IF(CC24&lt;45%,"Proses Desain",IF(CC24=45%,"Selesai Desain",IF(CC24&lt;80%,"Proses Pengembangan",IF(CC24=80%,"Selesai Pengembangan",IF(CC24&lt;87.5%,"Proses SIT",IF(CC24=87.5%,"Selesai SIT",IF(CC24&lt;95%,"Proses UAT",IF(CC24=95%,"Selesai UAT",IF(CC24&lt;100%,"Proses Implementasi","Selesai Implementasi"))))))))))))))))))))))</f>
        <v>Not Started</v>
      </c>
      <c r="BR24" t="str">
        <f>IF(CD24=0%,"Not Started",IF(CD24&lt;5%,"Proses RBT-RBB",IF(CD24=5%,"Selesai RBT-RBB",IF(CD24&lt;10%,"Proses RBT-RBL",IF(CD24=10%,"Selesai RBT-RBL",IF(CD24&lt;15%,"Proses RBT-RBTD",IF(CD24=15%,"Selesai RBT-RBTD",IF(CD24&lt;20%,"Proses RPP",IF(CD24=20%,"Selesai RPP",IF(CD24&lt;25%,"Proses KAK",IF(CD24=25%,"Selesai KAK",IF(CD24&lt;30%,"Proses Pengadaan",IF(CD24=30%,"Selesai Pengadaan",IF(CD24&lt;45%,"Proses Desain",IF(CD24=45%,"Selesai Desain",IF(CD24&lt;80%,"Proses Pengembangan",IF(CD24=80%,"Selesai Pengembangan",IF(CD24&lt;87.5%,"Proses SIT",IF(CD24=87.5%,"Selesai SIT",IF(CD24&lt;95%,"Proses UAT",IF(CD24=95%,"Selesai UAT",IF(CD24&lt;100%,"Proses Implementasi","Selesai Implementasi"))))))))))))))))))))))</f>
        <v>Not Started</v>
      </c>
      <c r="BS24" t="str">
        <f>IF(CE24=0%,"Not Started",IF(CE24&lt;5%,"Proses RBT-RBB",IF(CE24=5%,"Selesai RBT-RBB",IF(CE24&lt;10%,"Proses RBT-RBL",IF(CE24=10%,"Selesai RBT-RBL",IF(CE24&lt;15%,"Proses RBT-RBTD",IF(CE24=15%,"Selesai RBT-RBTD",IF(CE24&lt;20%,"Proses RPP",IF(CE24=20%,"Selesai RPP",IF(CE24&lt;25%,"Proses KAK",IF(CE24=25%,"Selesai KAK",IF(CE24&lt;30%,"Proses Pengadaan",IF(CE24=30%,"Selesai Pengadaan",IF(CE24&lt;45%,"Proses Desain",IF(CE24=45%,"Selesai Desain",IF(CE24&lt;80%,"Proses Pengembangan",IF(CE24=80%,"Selesai Pengembangan",IF(CE24&lt;87.5%,"Proses SIT",IF(CE24=87.5%,"Selesai SIT",IF(CE24&lt;95%,"Proses UAT",IF(CE24=95%,"Selesai UAT",IF(CE24&lt;100%,"Proses Implementasi","Selesai Implementasi"))))))))))))))))))))))</f>
        <v>Not Started</v>
      </c>
      <c r="BT24" t="str">
        <f>IF(CF24=0%,"Not Started",IF(CF24&lt;5%,"Proses RBT-RBB",IF(CF24=5%,"Selesai RBT-RBB",IF(CF24&lt;10%,"Proses RBT-RBL",IF(CF24=10%,"Selesai RBT-RBL",IF(CF24&lt;15%,"Proses RBT-RBTD",IF(CF24=15%,"Selesai RBT-RBTD",IF(CF24&lt;20%,"Proses RPP",IF(CF24=20%,"Selesai RPP",IF(CF24&lt;25%,"Proses KAK",IF(CF24=25%,"Selesai KAK",IF(CF24&lt;30%,"Proses Pengadaan",IF(CF24=30%,"Selesai Pengadaan",IF(CF24&lt;45%,"Proses Desain",IF(CF24=45%,"Selesai Desain",IF(CF24&lt;80%,"Proses Pengembangan",IF(CF24=80%,"Selesai Pengembangan",IF(CF24&lt;87.5%,"Proses SIT",IF(CF24=87.5%,"Selesai SIT",IF(CF24&lt;95%,"Proses UAT",IF(CF24=95%,"Selesai UAT",IF(CF24&lt;100%,"Proses Implementasi","Selesai Implementasi"))))))))))))))))))))))</f>
        <v>Not Started</v>
      </c>
      <c r="BU24" t="str">
        <f>IF(CG24=0%,"Not Started",IF(CG24&lt;5%,"Proses RBT-RBB",IF(CG24=5%,"Selesai RBT-RBB",IF(CG24&lt;10%,"Proses RBT-RBL",IF(CG24=10%,"Selesai RBT-RBL",IF(CG24&lt;15%,"Proses RBT-RBTD",IF(CG24=15%,"Selesai RBT-RBTD",IF(CG24&lt;20%,"Proses RPP",IF(CG24=20%,"Selesai RPP",IF(CG24&lt;25%,"Proses KAK",IF(CG24=25%,"Selesai KAK",IF(CG24&lt;30%,"Proses Pengadaan",IF(CG24=30%,"Selesai Pengadaan",IF(CG24&lt;45%,"Proses Desain",IF(CG24=45%,"Selesai Desain",IF(CG24&lt;80%,"Proses Pengembangan",IF(CG24=80%,"Selesai Pengembangan",IF(CG24&lt;87.5%,"Proses SIT",IF(CG24=87.5%,"Selesai SIT",IF(CG24&lt;95%,"Proses UAT",IF(CG24=95%,"Selesai UAT",IF(CG24&lt;100%,"Proses Implementasi","Selesai Implementasi"))))))))))))))))))))))</f>
        <v>Not Started</v>
      </c>
      <c r="BV24" t="str">
        <f>IF(CH24=0%,"Not Started",IF(CH24&lt;5%,"Proses RBT-RBB",IF(CH24=5%,"Selesai RBT-RBB",IF(CH24&lt;10%,"Proses RBT-RBL",IF(CH24=10%,"Selesai RBT-RBL",IF(CH24&lt;15%,"Proses RBT-RBTD",IF(CH24=15%,"Selesai RBT-RBTD",IF(CH24&lt;20%,"Proses RPP",IF(CH24=20%,"Selesai RPP",IF(CH24&lt;25%,"Proses KAK",IF(CH24=25%,"Selesai KAK",IF(CH24&lt;30%,"Proses Pengadaan",IF(CH24=30%,"Selesai Pengadaan",IF(CH24&lt;45%,"Proses Desain",IF(CH24=45%,"Selesai Desain",IF(CH24&lt;80%,"Proses Pengembangan",IF(CH24=80%,"Selesai Pengembangan",IF(CH24&lt;87.5%,"Proses SIT",IF(CH24=87.5%,"Selesai SIT",IF(CH24&lt;95%,"Proses UAT",IF(CH24=95%,"Selesai UAT",IF(CH24&lt;100%,"Proses Implementasi","Selesai Implementasi"))))))))))))))))))))))</f>
        <v>Not Started</v>
      </c>
      <c r="BW24" t="str">
        <f>IF(CI24=0%,"Not Started",IF(CI24&lt;5%,"Proses RBT-RBB",IF(CI24=5%,"Selesai RBT-RBB",IF(CI24&lt;10%,"Proses RBT-RBL",IF(CI24=10%,"Selesai RBT-RBL",IF(CI24&lt;15%,"Proses RBT-RBTD",IF(CI24=15%,"Selesai RBT-RBTD",IF(CI24&lt;20%,"Proses RPP",IF(CI24=20%,"Selesai RPP",IF(CI24&lt;25%,"Proses KAK",IF(CI24=25%,"Selesai KAK",IF(CI24&lt;30%,"Proses Pengadaan",IF(CI24=30%,"Selesai Pengadaan",IF(CI24&lt;45%,"Proses Desain",IF(CI24=45%,"Selesai Desain",IF(CI24&lt;80%,"Proses Pengembangan",IF(CI24=80%,"Selesai Pengembangan",IF(CI24&lt;87.5%,"Proses SIT",IF(CI24=87.5%,"Selesai SIT",IF(CI24&lt;95%,"Proses UAT",IF(CI24=95%,"Selesai UAT",IF(CI24&lt;100%,"Proses Implementasi","Selesai Implementasi"))))))))))))))))))))))</f>
        <v>Not Started</v>
      </c>
      <c r="BX24" t="str">
        <f>IF(CJ24=0%,"Not Started",IF(CJ24&lt;5%,"Proses RBT-RBB",IF(CJ24=5%,"Selesai RBT-RBB",IF(CJ24&lt;10%,"Proses RBT-RBL",IF(CJ24=10%,"Selesai RBT-RBL",IF(CJ24&lt;15%,"Proses RBT-RBTD",IF(CJ24=15%,"Selesai RBT-RBTD",IF(CJ24&lt;20%,"Proses RPP",IF(CJ24=20%,"Selesai RPP",IF(CJ24&lt;25%,"Proses KAK",IF(CJ24=25%,"Selesai KAK",IF(CJ24&lt;30%,"Proses Pengadaan",IF(CJ24=30%,"Selesai Pengadaan",IF(CJ24&lt;45%,"Proses Desain",IF(CJ24=45%,"Selesai Desain",IF(CJ24&lt;80%,"Proses Pengembangan",IF(CJ24=80%,"Selesai Pengembangan",IF(CJ24&lt;87.5%,"Proses SIT",IF(CJ24=87.5%,"Selesai SIT",IF(CJ24&lt;95%,"Proses UAT",IF(CJ24=95%,"Selesai UAT",IF(CJ24&lt;100%,"Proses Implementasi","Selesai Implementasi"))))))))))))))))))))))</f>
        <v>Not Started</v>
      </c>
      <c r="BY24" t="str">
        <f>IF(CK24=0%,"Not Started",IF(CK24&lt;5%,"Proses RBT-RBB",IF(CK24=5%,"Selesai RBT-RBB",IF(CK24&lt;10%,"Proses RBT-RBL",IF(CK24=10%,"Selesai RBT-RBL",IF(CK24&lt;15%,"Proses RBT-RBTD",IF(CK24=15%,"Selesai RBT-RBTD",IF(CK24&lt;20%,"Proses RPP",IF(CK24=20%,"Selesai RPP",IF(CK24&lt;25%,"Proses KAK",IF(CK24=25%,"Selesai KAK",IF(CK24&lt;30%,"Proses Pengadaan",IF(CK24=30%,"Selesai Pengadaan",IF(CK24&lt;45%,"Proses Desain",IF(CK24=45%,"Selesai Desain",IF(CK24&lt;80%,"Proses Pengembangan",IF(CK24=80%,"Selesai Pengembangan",IF(CK24&lt;87.5%,"Proses SIT",IF(CK24=87.5%,"Selesai SIT",IF(CK24&lt;95%,"Proses UAT",IF(CK24=95%,"Selesai UAT",IF(CK24&lt;100%,"Proses Implementasi","Selesai Implementasi"))))))))))))))))))))))</f>
        <v>Not Started</v>
      </c>
      <c r="BZ24" t="str">
        <f>IF(CL24=0%,"Not Started",IF(CL24&lt;5%,"Proses RBT-RBB",IF(CL24=5%,"Selesai RBT-RBB",IF(CL24&lt;10%,"Proses RBT-RBL",IF(CL24=10%,"Selesai RBT-RBL",IF(CL24&lt;15%,"Proses RBT-RBTD",IF(CL24=15%,"Selesai RBT-RBTD",IF(CL24&lt;20%,"Proses RPP",IF(CL24=20%,"Selesai RPP",IF(CL24&lt;25%,"Proses KAK",IF(CL24=25%,"Selesai KAK",IF(CL24&lt;30%,"Proses Pengadaan",IF(CL24=30%,"Selesai Pengadaan",IF(CL24&lt;45%,"Proses Desain",IF(CL24=45%,"Selesai Desain",IF(CL24&lt;80%,"Proses Pengembangan",IF(CL24=80%,"Selesai Pengembangan",IF(CL24&lt;87.5%,"Proses SIT",IF(CL24=87.5%,"Selesai SIT",IF(CL24&lt;95%,"Proses UAT",IF(CL24=95%,"Selesai UAT",IF(CL24&lt;100%,"Proses Implementasi","Selesai Implementasi"))))))))))))))))))))))</f>
        <v>Not Started</v>
      </c>
      <c r="CA24" t="str">
        <f>IF(CM24=0%,"Not Started",IF(CM24&lt;5%,"Proses RBT-RBB",IF(CM24=5%,"Selesai RBT-RBB",IF(CM24&lt;10%,"Proses RBT-RBL",IF(CM24=10%,"Selesai RBT-RBL",IF(CM24&lt;15%,"Proses RBT-RBTD",IF(CM24=15%,"Selesai RBT-RBTD",IF(CM24&lt;20%,"Proses RPP",IF(CM24=20%,"Selesai RPP",IF(CM24&lt;25%,"Proses KAK",IF(CM24=25%,"Selesai KAK",IF(CM24&lt;30%,"Proses Pengadaan",IF(CM24=30%,"Selesai Pengadaan",IF(CM24&lt;45%,"Proses Desain",IF(CM24=45%,"Selesai Desain",IF(CM24&lt;80%,"Proses Pengembangan",IF(CM24=80%,"Selesai Pengembangan",IF(CM24&lt;87.5%,"Proses SIT",IF(CM24=87.5%,"Selesai SIT",IF(CM24&lt;95%,"Proses UAT",IF(CM24=95%,"Selesai UAT",IF(CM24&lt;100%,"Proses Implementasi","Selesai Implementasi"))))))))))))))))))))))</f>
        <v>Not Started</v>
      </c>
      <c r="CB24" t="str">
        <f>IF(CN24=0%,"Not Started",IF(CN24&lt;5%,"Proses RBT-RBB",IF(CN24=5%,"Selesai RBT-RBB",IF(CN24&lt;10%,"Proses RBT-RBL",IF(CN24=10%,"Selesai RBT-RBL",IF(CN24&lt;15%,"Proses RBT-RBTD",IF(CN24=15%,"Selesai RBT-RBTD",IF(CN24&lt;20%,"Proses RPP",IF(CN24=20%,"Selesai RPP",IF(CN24&lt;25%,"Proses KAK",IF(CN24=25%,"Selesai KAK",IF(CN24&lt;30%,"Proses Pengadaan",IF(CN24=30%,"Selesai Pengadaan",IF(CN24&lt;45%,"Proses Desain",IF(CN24=45%,"Selesai Desain",IF(CN24&lt;80%,"Proses Pengembangan",IF(CN24=80%,"Selesai Pengembangan",IF(CN24&lt;87.5%,"Proses SIT",IF(CN24=87.5%,"Selesai SIT",IF(CN24&lt;95%,"Proses UAT",IF(CN24=95%,"Selesai UAT",IF(CN24&lt;100%,"Proses Implementasi","Selesai Implementasi"))))))))))))))))))))))</f>
        <v>Not Started</v>
      </c>
      <c r="CC24">
        <f>(($DY24/100%)*15%)+(($DZ24/100%)*5%)+(($EA24/100%)*5%)+(($EB24/100%)*5%)+(($EC24/100%)*15%)+(($ED24/100%)*35%)+(($EE24/100%)*7.5%)+(($EF24/100%)*7.5%)+(($EG24/100%)*5%)</f>
        <v>0</v>
      </c>
      <c r="CO24">
        <f>IF(BE24=0%, 100%, (CC24/BE24))</f>
        <v>1</v>
      </c>
      <c r="CP24">
        <f>IF(BF24=0%, 100%, (CD24/BF24))</f>
        <v>1</v>
      </c>
      <c r="CQ24">
        <f>IF(BG24=0%, 100%, (CE24/BG24))</f>
        <v>1</v>
      </c>
      <c r="CR24">
        <f>IF(BH24=0%, 100%, (CF24/BH24))</f>
        <v>0</v>
      </c>
      <c r="CS24">
        <f>IF(BI24=0%, 100%, (CG24/BI24))</f>
        <v>0</v>
      </c>
      <c r="CT24">
        <f>IF(BJ24=0%, 100%, (CH24/BJ24))</f>
        <v>0</v>
      </c>
      <c r="CU24">
        <f>IF(BK24=0%, 100%, (CI24/BK24))</f>
        <v>0</v>
      </c>
      <c r="CV24">
        <f>IF(BL24=0%, 100%, (CJ24/BL24))</f>
        <v>0</v>
      </c>
      <c r="CW24">
        <f>IF(BM24=0%, 100%, (CK24/BM24))</f>
        <v>0</v>
      </c>
      <c r="CX24">
        <f>IF(BN24=0%, 100%, (CL24/BN24))</f>
        <v>0</v>
      </c>
      <c r="CY24">
        <f>IF(BO24=0%, 100%, (CM24/BO24))</f>
        <v>0</v>
      </c>
      <c r="DA24" t="str">
        <f>IF(BE24=0%,"NS",IF(CC24=100%,"DONE",IF(CO24&gt;100%,"AS",IF(CO24&lt;75%,"BS",IF(CO24&lt;89.9%,"AR","OS")))))</f>
        <v>NS</v>
      </c>
      <c r="DB24" t="str">
        <f>IF(BF24=0%,"NS",IF(CD24=100%,"DONE",IF(CP24&gt;100%,"AS",IF(CP24&lt;75%,"BS",IF(CP24&lt;89.9%,"AR","OS")))))</f>
        <v>NS</v>
      </c>
      <c r="DC24" t="str">
        <f>IF(BG24=0%,"NS",IF(CE24=100%,"DONE",IF(CQ24&gt;100%,"AS",IF(CQ24&lt;75%,"BS",IF(CQ24&lt;89.9%,"AR","OS")))))</f>
        <v>NS</v>
      </c>
      <c r="DD24" t="str">
        <f>IF(BH24=0%,"NS",IF(CF24=100%,"DONE",IF(CR24&gt;100%,"AS",IF(CR24&lt;75%,"BS",IF(CR24&lt;89.9%,"AR","OS")))))</f>
        <v>BS</v>
      </c>
      <c r="DE24" t="str">
        <f>IF(BI24=0%,"NS",IF(CG24=100%,"DONE",IF(CS24&gt;100%,"AS",IF(CS24&lt;75%,"BS",IF(CS24&lt;89.9%,"AR","OS")))))</f>
        <v>BS</v>
      </c>
      <c r="DF24" t="str">
        <f>IF(BJ24=0%,"NS",IF(CH24=100%,"DONE",IF(CT24&gt;100%,"AS",IF(CT24&lt;75%,"BS",IF(CT24&lt;89.9%,"AR","OS")))))</f>
        <v>BS</v>
      </c>
      <c r="DG24" t="str">
        <f>IF(BK24=0%,"NS",IF(CI24=100%,"DONE",IF(CU24&gt;100%,"AS",IF(CU24&lt;75%,"BS",IF(CU24&lt;89.9%,"AR","OS")))))</f>
        <v>BS</v>
      </c>
      <c r="DH24" t="str">
        <f>IF(BL24=0%,"NS",IF(CJ24=100%,"DONE",IF(CV24&gt;100%,"AS",IF(CV24&lt;75%,"BS",IF(CV24&lt;89.9%,"AR","OS")))))</f>
        <v>BS</v>
      </c>
      <c r="DI24" t="str">
        <f>IF(BM24=0%,"NS",IF(CK24=100%,"DONE",IF(CW24&gt;100%,"AS",IF(CW24&lt;75%,"BS",IF(CW24&lt;89.9%,"AR","OS")))))</f>
        <v>BS</v>
      </c>
      <c r="DJ24" t="str">
        <f>IF(BN24=0%,"NS",IF(CL24=100%,"DONE",IF(CX24&gt;100%,"AS",IF(CX24&lt;75%,"BS",IF(CX24&lt;89.9%,"AR","OS")))))</f>
        <v>BS</v>
      </c>
      <c r="DK24" t="str">
        <f>IF(BO24=0%,"NS",IF(CM24=100%,"DONE",IF(CY24&gt;100%,"AS",IF(CY24&lt;75%,"BS",IF(CY24&lt;89.9%,"AR","OS")))))</f>
        <v>BS</v>
      </c>
      <c r="DL24" t="str">
        <f>IF(BP24=0%,"NS",IF(CN24=100%,"DONE",IF(CZ24&gt;100%,"AS",IF(CZ24&lt;75%,"BS",IF(CZ24&lt;89.9%,"AR","OS")))))</f>
        <v>BS</v>
      </c>
      <c r="DM24">
        <f>CC24/$BP24</f>
        <v>0</v>
      </c>
      <c r="DN24">
        <f>CD24/$BP24</f>
        <v>0</v>
      </c>
      <c r="DO24">
        <f>CE24/$BP24</f>
        <v>0</v>
      </c>
      <c r="DP24">
        <f>CF24/$BP24</f>
        <v>0</v>
      </c>
      <c r="DQ24">
        <f>CG24/$BP24</f>
        <v>0</v>
      </c>
      <c r="DR24">
        <f>CH24/$BP24</f>
        <v>0</v>
      </c>
      <c r="DS24">
        <f>CI24/$BP24</f>
        <v>0</v>
      </c>
      <c r="DT24">
        <f>CJ24/$BP24</f>
        <v>0</v>
      </c>
      <c r="DU24">
        <f>CK24/$BP24</f>
        <v>0</v>
      </c>
      <c r="DV24">
        <f>CL24/$BP24</f>
        <v>0</v>
      </c>
      <c r="DW24">
        <f>CM24/$BP24</f>
        <v>0</v>
      </c>
      <c r="DX24">
        <f>CN24/$BP24</f>
        <v>0</v>
      </c>
      <c r="EJ24">
        <f>AR24</f>
        <v>47118</v>
      </c>
      <c r="FN24" t="str">
        <v>Yolanda Dini</v>
      </c>
      <c r="GS24" t="str">
        <v>8da4abd6-9cb9-41f2-b8bd-81bb427ee12c</v>
      </c>
    </row>
    <row r="25" xml:space="preserve">
      <c r="A25" t="str">
        <v>RIVIBI-PPA-P1-1-DLDS</v>
      </c>
      <c r="B25" t="str">
        <v>PT5</v>
      </c>
      <c r="C25" t="str">
        <v>IDCB</v>
      </c>
      <c r="D25" t="str">
        <v>Kelembagaan</v>
      </c>
      <c r="E25" t="str">
        <v>P-20</v>
      </c>
      <c r="F25">
        <v>1</v>
      </c>
      <c r="G25" t="str">
        <v>DBP - OpEx MAPP</v>
      </c>
      <c r="H25" t="str">
        <v>DCP MAPP</v>
      </c>
      <c r="I25" t="str">
        <v>Aset Fisik: Pelayanan &amp; Operasional</v>
      </c>
      <c r="J25">
        <v>2025</v>
      </c>
      <c r="K25">
        <v>2026</v>
      </c>
      <c r="L25" t="str">
        <v>K</v>
      </c>
      <c r="M25" t="str">
        <v>K1</v>
      </c>
      <c r="N25" t="str">
        <v>ADG</v>
      </c>
      <c r="O25" t="str">
        <v>DPRN, DLAF</v>
      </c>
      <c r="P25" t="str">
        <v>PPLBI</v>
      </c>
      <c r="Q25" t="str">
        <v>MI</v>
      </c>
      <c r="R25" t="str">
        <v>MLTI</v>
      </c>
      <c r="S25" t="str">
        <f>BQ25</f>
        <v>Selesai Pengadaan</v>
      </c>
      <c r="T25" t="str">
        <f>IF(V25=0%,"Not Started",IF(V25&lt;100%,"On Progress",IF(V25=100%,"DONE")))</f>
        <v>On Progress</v>
      </c>
      <c r="U25" t="str">
        <f>FN25</f>
        <v>Pahman Hasibuan</v>
      </c>
      <c r="V25">
        <f>CC25</f>
        <v>0.3</v>
      </c>
      <c r="W25" t="str">
        <v>TW II 2025</v>
      </c>
      <c r="X25">
        <f>AR25</f>
        <v>46356</v>
      </c>
      <c r="Y25">
        <v>1</v>
      </c>
      <c r="AA25">
        <v>45658</v>
      </c>
      <c r="AB25">
        <v>45808</v>
      </c>
      <c r="AC25">
        <v>45809</v>
      </c>
      <c r="AD25">
        <v>45838</v>
      </c>
      <c r="AE25">
        <v>46054</v>
      </c>
      <c r="AF25">
        <v>46081</v>
      </c>
      <c r="AI25">
        <v>46082</v>
      </c>
      <c r="AJ25">
        <v>46112</v>
      </c>
      <c r="AK25">
        <v>46113</v>
      </c>
      <c r="AL25">
        <v>46234</v>
      </c>
      <c r="AM25">
        <v>46235</v>
      </c>
      <c r="AN25">
        <v>46280</v>
      </c>
      <c r="AO25">
        <v>46281</v>
      </c>
      <c r="AP25">
        <v>46326</v>
      </c>
      <c r="AQ25">
        <v>46327</v>
      </c>
      <c r="AR25">
        <v>46356</v>
      </c>
      <c r="AS25" t="str">
        <f>IF(BE25=0%,"Not Started",IF(BE25&lt;5%,"Proses RBT-RBB",IF(BE25=5%,"Selesai RBT-RBB",IF(BE25&lt;10%,"Proses RBT-RBL",IF(BE25=10%,"Selesai RBT-RBL",IF(BE25&lt;15%,"Proses RBT-RBTD",IF(BE25=15%,"Selesai RBT-RBTD",IF(BE25&lt;20%,"Proses RPP",IF(BE25=20%,"Selesai RPP",IF(BE25&lt;25%,"Proses KAK",IF(BE25=25%,"Selesai KAK",IF(BE25&lt;30%,"Proses Pengadaan",IF(BE25=30%,"Selesai Pengadaan",IF(BE25&lt;45%,"Proses Desain",IF(BE25=45%,"Selesai Desain",IF(BE25&lt;80%,"Proses Pengembangan",IF(BE25=80%,"Selesai Pengembangan",IF(BE25&lt;87.5%,"Proses SIT",IF(BE25=87.5%,"Selesai SIT",IF(BE25&lt;95%,"Proses UAT",IF(BE25=95%,"Selesai UAT",IF(BE25&lt;100%,"Proses Implementasi","Selesai Implementasi"))))))))))))))))))))))</f>
        <v>Selesai RPP</v>
      </c>
      <c r="AT25" t="str">
        <f>IF(BF25=0%,"Not Started",IF(BF25&lt;5%,"Proses RBT-RBB",IF(BF25=5%,"Selesai RBT-RBB",IF(BF25&lt;10%,"Proses RBT-RBL",IF(BF25=10%,"Selesai RBT-RBL",IF(BF25&lt;15%,"Proses RBT-RBTD",IF(BF25=15%,"Selesai RBT-RBTD",IF(BF25&lt;20%,"Proses RPP",IF(BF25=20%,"Selesai RPP",IF(BF25&lt;25%,"Proses KAK",IF(BF25=25%,"Selesai KAK",IF(BF25&lt;30%,"Proses Pengadaan",IF(BF25=30%,"Selesai Pengadaan",IF(BF25&lt;45%,"Proses Desain",IF(BF25=45%,"Selesai Desain",IF(BF25&lt;80%,"Proses Pengembangan",IF(BF25=80%,"Selesai Pengembangan",IF(BF25&lt;87.5%,"Proses SIT",IF(BF25=87.5%,"Selesai SIT",IF(BF25&lt;95%,"Proses UAT",IF(BF25=95%,"Selesai UAT",IF(BF25&lt;100%,"Proses Implementasi","Selesai Implementasi"))))))))))))))))))))))</f>
        <v>Selesai KAK</v>
      </c>
      <c r="AU25" t="str">
        <f>IF(BG25=0%,"Not Started",IF(BG25&lt;5%,"Proses RBT-RBB",IF(BG25=5%,"Selesai RBT-RBB",IF(BG25&lt;10%,"Proses RBT-RBL",IF(BG25=10%,"Selesai RBT-RBL",IF(BG25&lt;15%,"Proses RBT-RBTD",IF(BG25=15%,"Selesai RBT-RBTD",IF(BG25&lt;20%,"Proses RPP",IF(BG25=20%,"Selesai RPP",IF(BG25&lt;25%,"Proses KAK",IF(BG25=25%,"Selesai KAK",IF(BG25&lt;30%,"Proses Pengadaan",IF(BG25=30%,"Selesai Pengadaan",IF(BG25&lt;45%,"Proses Desain",IF(BG25=45%,"Selesai Desain",IF(BG25&lt;80%,"Proses Pengembangan",IF(BG25=80%,"Selesai Pengembangan",IF(BG25&lt;87.5%,"Proses SIT",IF(BG25=87.5%,"Selesai SIT",IF(BG25&lt;95%,"Proses UAT",IF(BG25=95%,"Selesai UAT",IF(BG25&lt;100%,"Proses Implementasi","Selesai Implementasi"))))))))))))))))))))))</f>
        <v>Selesai Desain</v>
      </c>
      <c r="AV25" t="str">
        <f>IF(BH25=0%,"Not Started",IF(BH25&lt;5%,"Proses RBT-RBB",IF(BH25=5%,"Selesai RBT-RBB",IF(BH25&lt;10%,"Proses RBT-RBL",IF(BH25=10%,"Selesai RBT-RBL",IF(BH25&lt;15%,"Proses RBT-RBTD",IF(BH25=15%,"Selesai RBT-RBTD",IF(BH25&lt;20%,"Proses RPP",IF(BH25=20%,"Selesai RPP",IF(BH25&lt;25%,"Proses KAK",IF(BH25=25%,"Selesai KAK",IF(BH25&lt;30%,"Proses Pengadaan",IF(BH25=30%,"Selesai Pengadaan",IF(BH25&lt;45%,"Proses Desain",IF(BH25=45%,"Selesai Desain",IF(BH25&lt;80%,"Proses Pengembangan",IF(BH25=80%,"Selesai Pengembangan",IF(BH25&lt;87.5%,"Proses SIT",IF(BH25=87.5%,"Selesai SIT",IF(BH25&lt;95%,"Proses UAT",IF(BH25=95%,"Selesai UAT",IF(BH25&lt;100%,"Proses Implementasi","Selesai Implementasi"))))))))))))))))))))))</f>
        <v>Proses Pengembangan</v>
      </c>
      <c r="AW25" t="str">
        <f>IF(BI25=0%,"Not Started",IF(BI25&lt;5%,"Proses RBT-RBB",IF(BI25=5%,"Selesai RBT-RBB",IF(BI25&lt;10%,"Proses RBT-RBL",IF(BI25=10%,"Selesai RBT-RBL",IF(BI25&lt;15%,"Proses RBT-RBTD",IF(BI25=15%,"Selesai RBT-RBTD",IF(BI25&lt;20%,"Proses RPP",IF(BI25=20%,"Selesai RPP",IF(BI25&lt;25%,"Proses KAK",IF(BI25=25%,"Selesai KAK",IF(BI25&lt;30%,"Proses Pengadaan",IF(BI25=30%,"Selesai Pengadaan",IF(BI25&lt;45%,"Proses Desain",IF(BI25=45%,"Selesai Desain",IF(BI25&lt;80%,"Proses Pengembangan",IF(BI25=80%,"Selesai Pengembangan",IF(BI25&lt;87.5%,"Proses SIT",IF(BI25=87.5%,"Selesai SIT",IF(BI25&lt;95%,"Proses UAT",IF(BI25=95%,"Selesai UAT",IF(BI25&lt;100%,"Proses Implementasi","Selesai Implementasi"))))))))))))))))))))))</f>
        <v>Proses Pengembangan</v>
      </c>
      <c r="AX25" t="str">
        <f>IF(BJ25=0%,"Not Started",IF(BJ25&lt;5%,"Proses RBT-RBB",IF(BJ25=5%,"Selesai RBT-RBB",IF(BJ25&lt;10%,"Proses RBT-RBL",IF(BJ25=10%,"Selesai RBT-RBL",IF(BJ25&lt;15%,"Proses RBT-RBTD",IF(BJ25=15%,"Selesai RBT-RBTD",IF(BJ25&lt;20%,"Proses RPP",IF(BJ25=20%,"Selesai RPP",IF(BJ25&lt;25%,"Proses KAK",IF(BJ25=25%,"Selesai KAK",IF(BJ25&lt;30%,"Proses Pengadaan",IF(BJ25=30%,"Selesai Pengadaan",IF(BJ25&lt;45%,"Proses Desain",IF(BJ25=45%,"Selesai Desain",IF(BJ25&lt;80%,"Proses Pengembangan",IF(BJ25=80%,"Selesai Pengembangan",IF(BJ25&lt;87.5%,"Proses SIT",IF(BJ25=87.5%,"Selesai SIT",IF(BJ25&lt;95%,"Proses UAT",IF(BJ25=95%,"Selesai UAT",IF(BJ25&lt;100%,"Proses Implementasi","Selesai Implementasi"))))))))))))))))))))))</f>
        <v>Proses Pengembangan</v>
      </c>
      <c r="AY25" t="str">
        <f>IF(BK25=0%,"Not Started",IF(BK25&lt;5%,"Proses RBT-RBB",IF(BK25=5%,"Selesai RBT-RBB",IF(BK25&lt;10%,"Proses RBT-RBL",IF(BK25=10%,"Selesai RBT-RBL",IF(BK25&lt;15%,"Proses RBT-RBTD",IF(BK25=15%,"Selesai RBT-RBTD",IF(BK25&lt;20%,"Proses RPP",IF(BK25=20%,"Selesai RPP",IF(BK25&lt;25%,"Proses KAK",IF(BK25=25%,"Selesai KAK",IF(BK25&lt;30%,"Proses Pengadaan",IF(BK25=30%,"Selesai Pengadaan",IF(BK25&lt;45%,"Proses Desain",IF(BK25=45%,"Selesai Desain",IF(BK25&lt;80%,"Proses Pengembangan",IF(BK25=80%,"Selesai Pengembangan",IF(BK25&lt;87.5%,"Proses SIT",IF(BK25=87.5%,"Selesai SIT",IF(BK25&lt;95%,"Proses UAT",IF(BK25=95%,"Selesai UAT",IF(BK25&lt;100%,"Proses Implementasi","Selesai Implementasi"))))))))))))))))))))))</f>
        <v>Selesai Pengembangan</v>
      </c>
      <c r="AZ25" t="str">
        <f>IF(BL25=0%,"Not Started",IF(BL25&lt;5%,"Proses RBT-RBB",IF(BL25=5%,"Selesai RBT-RBB",IF(BL25&lt;10%,"Proses RBT-RBL",IF(BL25=10%,"Selesai RBT-RBL",IF(BL25&lt;15%,"Proses RBT-RBTD",IF(BL25=15%,"Selesai RBT-RBTD",IF(BL25&lt;20%,"Proses RPP",IF(BL25=20%,"Selesai RPP",IF(BL25&lt;25%,"Proses KAK",IF(BL25=25%,"Selesai KAK",IF(BL25&lt;30%,"Proses Pengadaan",IF(BL25=30%,"Selesai Pengadaan",IF(BL25&lt;45%,"Proses Desain",IF(BL25=45%,"Selesai Desain",IF(BL25&lt;80%,"Proses Pengembangan",IF(BL25=80%,"Selesai Pengembangan",IF(BL25&lt;87.5%,"Proses SIT",IF(BL25=87.5%,"Selesai SIT",IF(BL25&lt;95%,"Proses UAT",IF(BL25=95%,"Selesai UAT",IF(BL25&lt;100%,"Proses Implementasi","Selesai Implementasi"))))))))))))))))))))))</f>
        <v>Proses SIT</v>
      </c>
      <c r="BA25" t="str">
        <f>IF(BM25=0%,"Not Started",IF(BM25&lt;5%,"Proses RBT-RBB",IF(BM25=5%,"Selesai RBT-RBB",IF(BM25&lt;10%,"Proses RBT-RBL",IF(BM25=10%,"Selesai RBT-RBL",IF(BM25&lt;15%,"Proses RBT-RBTD",IF(BM25=15%,"Selesai RBT-RBTD",IF(BM25&lt;20%,"Proses RPP",IF(BM25=20%,"Selesai RPP",IF(BM25&lt;25%,"Proses KAK",IF(BM25=25%,"Selesai KAK",IF(BM25&lt;30%,"Proses Pengadaan",IF(BM25=30%,"Selesai Pengadaan",IF(BM25&lt;45%,"Proses Desain",IF(BM25=45%,"Selesai Desain",IF(BM25&lt;80%,"Proses Pengembangan",IF(BM25=80%,"Selesai Pengembangan",IF(BM25&lt;87.5%,"Proses SIT",IF(BM25=87.5%,"Selesai SIT",IF(BM25&lt;95%,"Proses UAT",IF(BM25=95%,"Selesai UAT",IF(BM25&lt;100%,"Proses Implementasi","Selesai Implementasi"))))))))))))))))))))))</f>
        <v>Proses UAT</v>
      </c>
      <c r="BB25" t="str">
        <f>IF(BN25=0%,"Not Started",IF(BN25&lt;5%,"Proses RBT-RBB",IF(BN25=5%,"Selesai RBT-RBB",IF(BN25&lt;10%,"Proses RBT-RBL",IF(BN25=10%,"Selesai RBT-RBL",IF(BN25&lt;15%,"Proses RBT-RBTD",IF(BN25=15%,"Selesai RBT-RBTD",IF(BN25&lt;20%,"Proses RPP",IF(BN25=20%,"Selesai RPP",IF(BN25&lt;25%,"Proses KAK",IF(BN25=25%,"Selesai KAK",IF(BN25&lt;30%,"Proses Pengadaan",IF(BN25=30%,"Selesai Pengadaan",IF(BN25&lt;45%,"Proses Desain",IF(BN25=45%,"Selesai Desain",IF(BN25&lt;80%,"Proses Pengembangan",IF(BN25=80%,"Selesai Pengembangan",IF(BN25&lt;87.5%,"Proses SIT",IF(BN25=87.5%,"Selesai SIT",IF(BN25&lt;95%,"Proses UAT",IF(BN25=95%,"Selesai UAT",IF(BN25&lt;100%,"Proses Implementasi","Selesai Implementasi"))))))))))))))))))))))</f>
        <v>Selesai UAT</v>
      </c>
      <c r="BC25" t="str">
        <f>IF(BO25=0%,"Not Started",IF(BO25&lt;5%,"Proses RBT-RBB",IF(BO25=5%,"Selesai RBT-RBB",IF(BO25&lt;10%,"Proses RBT-RBL",IF(BO25=10%,"Selesai RBT-RBL",IF(BO25&lt;15%,"Proses RBT-RBTD",IF(BO25=15%,"Selesai RBT-RBTD",IF(BO25&lt;20%,"Proses RPP",IF(BO25=20%,"Selesai RPP",IF(BO25&lt;25%,"Proses KAK",IF(BO25=25%,"Selesai KAK",IF(BO25&lt;30%,"Proses Pengadaan",IF(BO25=30%,"Selesai Pengadaan",IF(BO25&lt;45%,"Proses Desain",IF(BO25=45%,"Selesai Desain",IF(BO25&lt;80%,"Proses Pengembangan",IF(BO25=80%,"Selesai Pengembangan",IF(BO25&lt;87.5%,"Proses SIT",IF(BO25=87.5%,"Selesai SIT",IF(BO25&lt;95%,"Proses UAT",IF(BO25=95%,"Selesai UAT",IF(BO25&lt;100%,"Proses Implementasi","Selesai Implementasi"))))))))))))))))))))))</f>
        <v>Selesai Implementasi</v>
      </c>
      <c r="BD25" t="str">
        <f>IF(BP25=0%,"Not Started",IF(BP25&lt;5%,"Proses RBT-RBB",IF(BP25=5%,"Selesai RBT-RBB",IF(BP25&lt;10%,"Proses RBT-RBL",IF(BP25=10%,"Selesai RBT-RBL",IF(BP25&lt;15%,"Proses RBT-RBTD",IF(BP25=15%,"Selesai RBT-RBTD",IF(BP25&lt;20%,"Proses RPP",IF(BP25=20%,"Selesai RPP",IF(BP25&lt;25%,"Proses KAK",IF(BP25=25%,"Selesai KAK",IF(BP25&lt;30%,"Proses Pengadaan",IF(BP25=30%,"Selesai Pengadaan",IF(BP25&lt;45%,"Proses Desain",IF(BP25=45%,"Selesai Desain",IF(BP25&lt;80%,"Proses Pengembangan",IF(BP25=80%,"Selesai Pengembangan",IF(BP25&lt;87.5%,"Proses SIT",IF(BP25=87.5%,"Selesai SIT",IF(BP25&lt;95%,"Proses UAT",IF(BP25=95%,"Selesai UAT",IF(BP25&lt;100%,"Proses Implementasi","Selesai Implementasi"))))))))))))))))))))))</f>
        <v>Selesai Implementasi</v>
      </c>
      <c r="BE25">
        <v>0.2</v>
      </c>
      <c r="BF25">
        <v>0.25</v>
      </c>
      <c r="BG25">
        <v>0.45</v>
      </c>
      <c r="BH25">
        <v>0.54</v>
      </c>
      <c r="BI25">
        <v>0.63</v>
      </c>
      <c r="BJ25">
        <v>0.72</v>
      </c>
      <c r="BK25">
        <v>0.8</v>
      </c>
      <c r="BL25">
        <v>0.84</v>
      </c>
      <c r="BM25">
        <v>0.9</v>
      </c>
      <c r="BN25">
        <v>0.95</v>
      </c>
      <c r="BO25">
        <v>1</v>
      </c>
      <c r="BP25">
        <v>1</v>
      </c>
      <c r="BQ25" t="str">
        <f>IF(CC25=0%,"Not Started",IF(CC25&lt;5%,"Proses RBT-RBB",IF(CC25=5%,"Selesai RBT-RBB",IF(CC25&lt;10%,"Proses RBT-RBL",IF(CC25=10%,"Selesai RBT-RBL",IF(CC25&lt;15%,"Proses RBT-RBTD",IF(CC25=15%,"Selesai RBT-RBTD",IF(CC25&lt;20%,"Proses RPP",IF(CC25=20%,"Selesai RPP",IF(CC25&lt;25%,"Proses KAK",IF(CC25=25%,"Selesai KAK",IF(CC25&lt;30%,"Proses Pengadaan",IF(CC25=30%,"Selesai Pengadaan",IF(CC25&lt;45%,"Proses Desain",IF(CC25=45%,"Selesai Desain",IF(CC25&lt;80%,"Proses Pengembangan",IF(CC25=80%,"Selesai Pengembangan",IF(CC25&lt;87.5%,"Proses SIT",IF(CC25=87.5%,"Selesai SIT",IF(CC25&lt;95%,"Proses UAT",IF(CC25=95%,"Selesai UAT",IF(CC25&lt;100%,"Proses Implementasi","Selesai Implementasi"))))))))))))))))))))))</f>
        <v>Selesai Pengadaan</v>
      </c>
      <c r="BR25" t="str">
        <f>IF(CD25=0%,"Not Started",IF(CD25&lt;5%,"Proses RBT-RBB",IF(CD25=5%,"Selesai RBT-RBB",IF(CD25&lt;10%,"Proses RBT-RBL",IF(CD25=10%,"Selesai RBT-RBL",IF(CD25&lt;15%,"Proses RBT-RBTD",IF(CD25=15%,"Selesai RBT-RBTD",IF(CD25&lt;20%,"Proses RPP",IF(CD25=20%,"Selesai RPP",IF(CD25&lt;25%,"Proses KAK",IF(CD25=25%,"Selesai KAK",IF(CD25&lt;30%,"Proses Pengadaan",IF(CD25=30%,"Selesai Pengadaan",IF(CD25&lt;45%,"Proses Desain",IF(CD25=45%,"Selesai Desain",IF(CD25&lt;80%,"Proses Pengembangan",IF(CD25=80%,"Selesai Pengembangan",IF(CD25&lt;87.5%,"Proses SIT",IF(CD25=87.5%,"Selesai SIT",IF(CD25&lt;95%,"Proses UAT",IF(CD25=95%,"Selesai UAT",IF(CD25&lt;100%,"Proses Implementasi","Selesai Implementasi"))))))))))))))))))))))</f>
        <v>Not Started</v>
      </c>
      <c r="BS25" t="str">
        <f>IF(CE25=0%,"Not Started",IF(CE25&lt;5%,"Proses RBT-RBB",IF(CE25=5%,"Selesai RBT-RBB",IF(CE25&lt;10%,"Proses RBT-RBL",IF(CE25=10%,"Selesai RBT-RBL",IF(CE25&lt;15%,"Proses RBT-RBTD",IF(CE25=15%,"Selesai RBT-RBTD",IF(CE25&lt;20%,"Proses RPP",IF(CE25=20%,"Selesai RPP",IF(CE25&lt;25%,"Proses KAK",IF(CE25=25%,"Selesai KAK",IF(CE25&lt;30%,"Proses Pengadaan",IF(CE25=30%,"Selesai Pengadaan",IF(CE25&lt;45%,"Proses Desain",IF(CE25=45%,"Selesai Desain",IF(CE25&lt;80%,"Proses Pengembangan",IF(CE25=80%,"Selesai Pengembangan",IF(CE25&lt;87.5%,"Proses SIT",IF(CE25=87.5%,"Selesai SIT",IF(CE25&lt;95%,"Proses UAT",IF(CE25=95%,"Selesai UAT",IF(CE25&lt;100%,"Proses Implementasi","Selesai Implementasi"))))))))))))))))))))))</f>
        <v>Not Started</v>
      </c>
      <c r="BT25" t="str">
        <f>IF(CF25=0%,"Not Started",IF(CF25&lt;5%,"Proses RBT-RBB",IF(CF25=5%,"Selesai RBT-RBB",IF(CF25&lt;10%,"Proses RBT-RBL",IF(CF25=10%,"Selesai RBT-RBL",IF(CF25&lt;15%,"Proses RBT-RBTD",IF(CF25=15%,"Selesai RBT-RBTD",IF(CF25&lt;20%,"Proses RPP",IF(CF25=20%,"Selesai RPP",IF(CF25&lt;25%,"Proses KAK",IF(CF25=25%,"Selesai KAK",IF(CF25&lt;30%,"Proses Pengadaan",IF(CF25=30%,"Selesai Pengadaan",IF(CF25&lt;45%,"Proses Desain",IF(CF25=45%,"Selesai Desain",IF(CF25&lt;80%,"Proses Pengembangan",IF(CF25=80%,"Selesai Pengembangan",IF(CF25&lt;87.5%,"Proses SIT",IF(CF25=87.5%,"Selesai SIT",IF(CF25&lt;95%,"Proses UAT",IF(CF25=95%,"Selesai UAT",IF(CF25&lt;100%,"Proses Implementasi","Selesai Implementasi"))))))))))))))))))))))</f>
        <v>Not Started</v>
      </c>
      <c r="BU25" t="str">
        <f>IF(CG25=0%,"Not Started",IF(CG25&lt;5%,"Proses RBT-RBB",IF(CG25=5%,"Selesai RBT-RBB",IF(CG25&lt;10%,"Proses RBT-RBL",IF(CG25=10%,"Selesai RBT-RBL",IF(CG25&lt;15%,"Proses RBT-RBTD",IF(CG25=15%,"Selesai RBT-RBTD",IF(CG25&lt;20%,"Proses RPP",IF(CG25=20%,"Selesai RPP",IF(CG25&lt;25%,"Proses KAK",IF(CG25=25%,"Selesai KAK",IF(CG25&lt;30%,"Proses Pengadaan",IF(CG25=30%,"Selesai Pengadaan",IF(CG25&lt;45%,"Proses Desain",IF(CG25=45%,"Selesai Desain",IF(CG25&lt;80%,"Proses Pengembangan",IF(CG25=80%,"Selesai Pengembangan",IF(CG25&lt;87.5%,"Proses SIT",IF(CG25=87.5%,"Selesai SIT",IF(CG25&lt;95%,"Proses UAT",IF(CG25=95%,"Selesai UAT",IF(CG25&lt;100%,"Proses Implementasi","Selesai Implementasi"))))))))))))))))))))))</f>
        <v>Not Started</v>
      </c>
      <c r="BV25" t="str">
        <f>IF(CH25=0%,"Not Started",IF(CH25&lt;5%,"Proses RBT-RBB",IF(CH25=5%,"Selesai RBT-RBB",IF(CH25&lt;10%,"Proses RBT-RBL",IF(CH25=10%,"Selesai RBT-RBL",IF(CH25&lt;15%,"Proses RBT-RBTD",IF(CH25=15%,"Selesai RBT-RBTD",IF(CH25&lt;20%,"Proses RPP",IF(CH25=20%,"Selesai RPP",IF(CH25&lt;25%,"Proses KAK",IF(CH25=25%,"Selesai KAK",IF(CH25&lt;30%,"Proses Pengadaan",IF(CH25=30%,"Selesai Pengadaan",IF(CH25&lt;45%,"Proses Desain",IF(CH25=45%,"Selesai Desain",IF(CH25&lt;80%,"Proses Pengembangan",IF(CH25=80%,"Selesai Pengembangan",IF(CH25&lt;87.5%,"Proses SIT",IF(CH25=87.5%,"Selesai SIT",IF(CH25&lt;95%,"Proses UAT",IF(CH25=95%,"Selesai UAT",IF(CH25&lt;100%,"Proses Implementasi","Selesai Implementasi"))))))))))))))))))))))</f>
        <v>Not Started</v>
      </c>
      <c r="BW25" t="str">
        <f>IF(CI25=0%,"Not Started",IF(CI25&lt;5%,"Proses RBT-RBB",IF(CI25=5%,"Selesai RBT-RBB",IF(CI25&lt;10%,"Proses RBT-RBL",IF(CI25=10%,"Selesai RBT-RBL",IF(CI25&lt;15%,"Proses RBT-RBTD",IF(CI25=15%,"Selesai RBT-RBTD",IF(CI25&lt;20%,"Proses RPP",IF(CI25=20%,"Selesai RPP",IF(CI25&lt;25%,"Proses KAK",IF(CI25=25%,"Selesai KAK",IF(CI25&lt;30%,"Proses Pengadaan",IF(CI25=30%,"Selesai Pengadaan",IF(CI25&lt;45%,"Proses Desain",IF(CI25=45%,"Selesai Desain",IF(CI25&lt;80%,"Proses Pengembangan",IF(CI25=80%,"Selesai Pengembangan",IF(CI25&lt;87.5%,"Proses SIT",IF(CI25=87.5%,"Selesai SIT",IF(CI25&lt;95%,"Proses UAT",IF(CI25=95%,"Selesai UAT",IF(CI25&lt;100%,"Proses Implementasi","Selesai Implementasi"))))))))))))))))))))))</f>
        <v>Not Started</v>
      </c>
      <c r="BX25" t="str">
        <f>IF(CJ25=0%,"Not Started",IF(CJ25&lt;5%,"Proses RBT-RBB",IF(CJ25=5%,"Selesai RBT-RBB",IF(CJ25&lt;10%,"Proses RBT-RBL",IF(CJ25=10%,"Selesai RBT-RBL",IF(CJ25&lt;15%,"Proses RBT-RBTD",IF(CJ25=15%,"Selesai RBT-RBTD",IF(CJ25&lt;20%,"Proses RPP",IF(CJ25=20%,"Selesai RPP",IF(CJ25&lt;25%,"Proses KAK",IF(CJ25=25%,"Selesai KAK",IF(CJ25&lt;30%,"Proses Pengadaan",IF(CJ25=30%,"Selesai Pengadaan",IF(CJ25&lt;45%,"Proses Desain",IF(CJ25=45%,"Selesai Desain",IF(CJ25&lt;80%,"Proses Pengembangan",IF(CJ25=80%,"Selesai Pengembangan",IF(CJ25&lt;87.5%,"Proses SIT",IF(CJ25=87.5%,"Selesai SIT",IF(CJ25&lt;95%,"Proses UAT",IF(CJ25=95%,"Selesai UAT",IF(CJ25&lt;100%,"Proses Implementasi","Selesai Implementasi"))))))))))))))))))))))</f>
        <v>Not Started</v>
      </c>
      <c r="BY25" t="str">
        <f>IF(CK25=0%,"Not Started",IF(CK25&lt;5%,"Proses RBT-RBB",IF(CK25=5%,"Selesai RBT-RBB",IF(CK25&lt;10%,"Proses RBT-RBL",IF(CK25=10%,"Selesai RBT-RBL",IF(CK25&lt;15%,"Proses RBT-RBTD",IF(CK25=15%,"Selesai RBT-RBTD",IF(CK25&lt;20%,"Proses RPP",IF(CK25=20%,"Selesai RPP",IF(CK25&lt;25%,"Proses KAK",IF(CK25=25%,"Selesai KAK",IF(CK25&lt;30%,"Proses Pengadaan",IF(CK25=30%,"Selesai Pengadaan",IF(CK25&lt;45%,"Proses Desain",IF(CK25=45%,"Selesai Desain",IF(CK25&lt;80%,"Proses Pengembangan",IF(CK25=80%,"Selesai Pengembangan",IF(CK25&lt;87.5%,"Proses SIT",IF(CK25=87.5%,"Selesai SIT",IF(CK25&lt;95%,"Proses UAT",IF(CK25=95%,"Selesai UAT",IF(CK25&lt;100%,"Proses Implementasi","Selesai Implementasi"))))))))))))))))))))))</f>
        <v>Not Started</v>
      </c>
      <c r="BZ25" t="str">
        <f>IF(CL25=0%,"Not Started",IF(CL25&lt;5%,"Proses RBT-RBB",IF(CL25=5%,"Selesai RBT-RBB",IF(CL25&lt;10%,"Proses RBT-RBL",IF(CL25=10%,"Selesai RBT-RBL",IF(CL25&lt;15%,"Proses RBT-RBTD",IF(CL25=15%,"Selesai RBT-RBTD",IF(CL25&lt;20%,"Proses RPP",IF(CL25=20%,"Selesai RPP",IF(CL25&lt;25%,"Proses KAK",IF(CL25=25%,"Selesai KAK",IF(CL25&lt;30%,"Proses Pengadaan",IF(CL25=30%,"Selesai Pengadaan",IF(CL25&lt;45%,"Proses Desain",IF(CL25=45%,"Selesai Desain",IF(CL25&lt;80%,"Proses Pengembangan",IF(CL25=80%,"Selesai Pengembangan",IF(CL25&lt;87.5%,"Proses SIT",IF(CL25=87.5%,"Selesai SIT",IF(CL25&lt;95%,"Proses UAT",IF(CL25=95%,"Selesai UAT",IF(CL25&lt;100%,"Proses Implementasi","Selesai Implementasi"))))))))))))))))))))))</f>
        <v>Not Started</v>
      </c>
      <c r="CA25" t="str">
        <f>IF(CM25=0%,"Not Started",IF(CM25&lt;5%,"Proses RBT-RBB",IF(CM25=5%,"Selesai RBT-RBB",IF(CM25&lt;10%,"Proses RBT-RBL",IF(CM25=10%,"Selesai RBT-RBL",IF(CM25&lt;15%,"Proses RBT-RBTD",IF(CM25=15%,"Selesai RBT-RBTD",IF(CM25&lt;20%,"Proses RPP",IF(CM25=20%,"Selesai RPP",IF(CM25&lt;25%,"Proses KAK",IF(CM25=25%,"Selesai KAK",IF(CM25&lt;30%,"Proses Pengadaan",IF(CM25=30%,"Selesai Pengadaan",IF(CM25&lt;45%,"Proses Desain",IF(CM25=45%,"Selesai Desain",IF(CM25&lt;80%,"Proses Pengembangan",IF(CM25=80%,"Selesai Pengembangan",IF(CM25&lt;87.5%,"Proses SIT",IF(CM25=87.5%,"Selesai SIT",IF(CM25&lt;95%,"Proses UAT",IF(CM25=95%,"Selesai UAT",IF(CM25&lt;100%,"Proses Implementasi","Selesai Implementasi"))))))))))))))))))))))</f>
        <v>Not Started</v>
      </c>
      <c r="CB25" t="str">
        <f>IF(CN25=0%,"Not Started",IF(CN25&lt;5%,"Proses RBT-RBB",IF(CN25=5%,"Selesai RBT-RBB",IF(CN25&lt;10%,"Proses RBT-RBL",IF(CN25=10%,"Selesai RBT-RBL",IF(CN25&lt;15%,"Proses RBT-RBTD",IF(CN25=15%,"Selesai RBT-RBTD",IF(CN25&lt;20%,"Proses RPP",IF(CN25=20%,"Selesai RPP",IF(CN25&lt;25%,"Proses KAK",IF(CN25=25%,"Selesai KAK",IF(CN25&lt;30%,"Proses Pengadaan",IF(CN25=30%,"Selesai Pengadaan",IF(CN25&lt;45%,"Proses Desain",IF(CN25=45%,"Selesai Desain",IF(CN25&lt;80%,"Proses Pengembangan",IF(CN25=80%,"Selesai Pengembangan",IF(CN25&lt;87.5%,"Proses SIT",IF(CN25=87.5%,"Selesai SIT",IF(CN25&lt;95%,"Proses UAT",IF(CN25=95%,"Selesai UAT",IF(CN25&lt;100%,"Proses Implementasi","Selesai Implementasi"))))))))))))))))))))))</f>
        <v>Not Started</v>
      </c>
      <c r="CC25">
        <f>(($DY25/100%)*15%)+(($DZ25/100%)*5%)+(($EA25/100%)*5%)+(($EB25/100%)*5%)+(($EC25/100%)*15%)+(($ED25/100%)*35%)+(($EE25/100%)*7.5%)+(($EF25/100%)*7.5%)+(($EG25/100%)*5%)</f>
        <v>0.3</v>
      </c>
      <c r="CO25">
        <f>IF(BE25=0%, 100%, (CC25/BE25))</f>
        <v>1.4999999999999998</v>
      </c>
      <c r="CP25">
        <f>IF(BF25=0%, 100%, (CD25/BF25))</f>
        <v>0</v>
      </c>
      <c r="CQ25">
        <f>IF(BG25=0%, 100%, (CE25/BG25))</f>
        <v>0</v>
      </c>
      <c r="CR25">
        <f>IF(BH25=0%, 100%, (CF25/BH25))</f>
        <v>0</v>
      </c>
      <c r="CS25">
        <f>IF(BI25=0%, 100%, (CG25/BI25))</f>
        <v>0</v>
      </c>
      <c r="CT25">
        <f>IF(BJ25=0%, 100%, (CH25/BJ25))</f>
        <v>0</v>
      </c>
      <c r="CU25">
        <f>IF(BK25=0%, 100%, (CI25/BK25))</f>
        <v>0</v>
      </c>
      <c r="CV25">
        <f>IF(BL25=0%, 100%, (CJ25/BL25))</f>
        <v>0</v>
      </c>
      <c r="CW25">
        <f>IF(BM25=0%, 100%, (CK25/BM25))</f>
        <v>0</v>
      </c>
      <c r="CX25">
        <f>IF(BN25=0%, 100%, (CL25/BN25))</f>
        <v>0</v>
      </c>
      <c r="CY25">
        <f>IF(BO25=0%, 100%, (CM25/BO25))</f>
        <v>0</v>
      </c>
      <c r="DA25" t="str">
        <f>IF(BE25=0%,"NS",IF(CC25=100%,"DONE",IF(CO25&gt;100%,"AS",IF(CO25&lt;75%,"BS",IF(CO25&lt;89.9%,"AR","OS")))))</f>
        <v>AS</v>
      </c>
      <c r="DB25" t="str">
        <f>IF(BF25=0%,"NS",IF(CD25=100%,"DONE",IF(CP25&gt;100%,"AS",IF(CP25&lt;75%,"BS",IF(CP25&lt;89.9%,"AR","OS")))))</f>
        <v>BS</v>
      </c>
      <c r="DC25" t="str">
        <f>IF(BG25=0%,"NS",IF(CE25=100%,"DONE",IF(CQ25&gt;100%,"AS",IF(CQ25&lt;75%,"BS",IF(CQ25&lt;89.9%,"AR","OS")))))</f>
        <v>BS</v>
      </c>
      <c r="DD25" t="str">
        <f>IF(BH25=0%,"NS",IF(CF25=100%,"DONE",IF(CR25&gt;100%,"AS",IF(CR25&lt;75%,"BS",IF(CR25&lt;89.9%,"AR","OS")))))</f>
        <v>BS</v>
      </c>
      <c r="DE25" t="str">
        <f>IF(BI25=0%,"NS",IF(CG25=100%,"DONE",IF(CS25&gt;100%,"AS",IF(CS25&lt;75%,"BS",IF(CS25&lt;89.9%,"AR","OS")))))</f>
        <v>BS</v>
      </c>
      <c r="DF25" t="str">
        <f>IF(BJ25=0%,"NS",IF(CH25=100%,"DONE",IF(CT25&gt;100%,"AS",IF(CT25&lt;75%,"BS",IF(CT25&lt;89.9%,"AR","OS")))))</f>
        <v>BS</v>
      </c>
      <c r="DG25" t="str">
        <f>IF(BK25=0%,"NS",IF(CI25=100%,"DONE",IF(CU25&gt;100%,"AS",IF(CU25&lt;75%,"BS",IF(CU25&lt;89.9%,"AR","OS")))))</f>
        <v>BS</v>
      </c>
      <c r="DH25" t="str">
        <f>IF(BL25=0%,"NS",IF(CJ25=100%,"DONE",IF(CV25&gt;100%,"AS",IF(CV25&lt;75%,"BS",IF(CV25&lt;89.9%,"AR","OS")))))</f>
        <v>BS</v>
      </c>
      <c r="DI25" t="str">
        <f>IF(BM25=0%,"NS",IF(CK25=100%,"DONE",IF(CW25&gt;100%,"AS",IF(CW25&lt;75%,"BS",IF(CW25&lt;89.9%,"AR","OS")))))</f>
        <v>BS</v>
      </c>
      <c r="DJ25" t="str">
        <f>IF(BN25=0%,"NS",IF(CL25=100%,"DONE",IF(CX25&gt;100%,"AS",IF(CX25&lt;75%,"BS",IF(CX25&lt;89.9%,"AR","OS")))))</f>
        <v>BS</v>
      </c>
      <c r="DK25" t="str">
        <f>IF(BO25=0%,"NS",IF(CM25=100%,"DONE",IF(CY25&gt;100%,"AS",IF(CY25&lt;75%,"BS",IF(CY25&lt;89.9%,"AR","OS")))))</f>
        <v>BS</v>
      </c>
      <c r="DL25" t="str">
        <f>IF(BP25=0%,"NS",IF(CN25=100%,"DONE",IF(CZ25&gt;100%,"AS",IF(CZ25&lt;75%,"BS",IF(CZ25&lt;89.9%,"AR","OS")))))</f>
        <v>BS</v>
      </c>
      <c r="DM25">
        <f>CC25/$BP25</f>
        <v>0.3</v>
      </c>
      <c r="DN25">
        <f>CD25/$BP25</f>
        <v>0</v>
      </c>
      <c r="DO25">
        <f>CE25/$BP25</f>
        <v>0</v>
      </c>
      <c r="DP25">
        <f>CF25/$BP25</f>
        <v>0</v>
      </c>
      <c r="DQ25">
        <f>CG25/$BP25</f>
        <v>0</v>
      </c>
      <c r="DR25">
        <f>CH25/$BP25</f>
        <v>0</v>
      </c>
      <c r="DS25">
        <f>CI25/$BP25</f>
        <v>0</v>
      </c>
      <c r="DT25">
        <f>CJ25/$BP25</f>
        <v>0</v>
      </c>
      <c r="DU25">
        <f>CK25/$BP25</f>
        <v>0</v>
      </c>
      <c r="DV25">
        <f>CL25/$BP25</f>
        <v>0</v>
      </c>
      <c r="DW25">
        <f>CM25/$BP25</f>
        <v>0</v>
      </c>
      <c r="DX25">
        <f>CN25/$BP25</f>
        <v>0</v>
      </c>
      <c r="DY25">
        <v>1</v>
      </c>
      <c r="DZ25">
        <v>1</v>
      </c>
      <c r="EA25">
        <v>1</v>
      </c>
      <c r="EB25">
        <v>1</v>
      </c>
      <c r="EC25">
        <v>0</v>
      </c>
      <c r="ED25">
        <v>0</v>
      </c>
      <c r="EE25">
        <v>0</v>
      </c>
      <c r="EF25">
        <v>0</v>
      </c>
      <c r="EG25">
        <v>0</v>
      </c>
      <c r="EH25" t="str" xml:space="preserve">
        <v xml:space="preserve">Updated Progress;_x000d_
20-01-2026_x000d_
 Pengadaan Infra DLDS untuk BMC_x000d_
1. Pengadaan KAK Storage -&gt; SP3 sudah terbit, sedang proses instalasi, target date instalasi akhir feb 2026_x000d_
2. Pengadaan KAK Server -&gt; SP3 sudah terbit, sekarang proses delivery perangkat, target date delivery perangkat di akhir jan 2026. untuk perangkat sudah tiba cuman perlu penyesuaian part di perangkat. (saya coba followup secara berkala ke mas ghazian)._x000d_
3. KAK OCP Tahap 1 akan menggunakan OCP Existing yang SP3-nya sudah terbit, dan untuk instalasi sedang on going oleh DPID, target instalasi akhir feb 2026._x000d_
WO solusi BMC _x000d_
1. Untuk WO Solusi BMC akan di terbitkan pada awal tahun sesuai dengan timeline RPP M4 Feb 2026 WO sudah harus terbit.</v>
      </c>
      <c r="EJ25">
        <f>AR25</f>
        <v>46356</v>
      </c>
      <c r="FM25" t="str">
        <v>Yoe One Ariestya Niovitta (PKWT)</v>
      </c>
      <c r="FN25" t="str">
        <v>Pahman Hasibuan</v>
      </c>
      <c r="FO25" t="str">
        <v>Ayar Fauzan</v>
      </c>
      <c r="FP25" t="str" xml:space="preserve">
        <v xml:space="preserve">1. Rendi Budiman  _x000d_
2. Erica Maulidina Bening_x000d_
3. Kevin Tjahjadi - PKWT  _x000d_
_x000d_
</v>
      </c>
      <c r="FQ25" t="str" xml:space="preserve">
        <v xml:space="preserve">1. Erfa_x000d_
2. Agung</v>
      </c>
      <c r="FR25" t="str">
        <v>Outsource</v>
      </c>
      <c r="FU25">
        <v>2</v>
      </c>
      <c r="GS25" t="str">
        <v>91dd4a2e-e7e4-4a48-bb2b-54ea9dad1f9d</v>
      </c>
    </row>
    <row r="26" xml:space="preserve">
      <c r="A26" t="str">
        <v>RIVIBI-PPA-P1-4-DLDS</v>
      </c>
      <c r="B26" t="str">
        <v>PT5</v>
      </c>
      <c r="C26" t="str">
        <v>IDCB</v>
      </c>
      <c r="D26" t="str">
        <v>Kelembagaan</v>
      </c>
      <c r="E26" t="str">
        <v>P-20</v>
      </c>
      <c r="F26">
        <f>F25+1</f>
        <v>2</v>
      </c>
      <c r="G26" t="str">
        <v>DBP - OpEx MAPP</v>
      </c>
      <c r="H26" t="str">
        <v>DCP MAPP</v>
      </c>
      <c r="I26" t="str">
        <v>Pengadaan: Perencanaan &amp; Pelaksanaan dan Digitalisasi Dokumen</v>
      </c>
      <c r="J26">
        <v>2025</v>
      </c>
      <c r="K26">
        <v>2026</v>
      </c>
      <c r="L26" t="str">
        <v>K</v>
      </c>
      <c r="M26" t="str">
        <v>K1</v>
      </c>
      <c r="N26" t="str">
        <v>ADG</v>
      </c>
      <c r="O26" t="str">
        <v>DMAP</v>
      </c>
      <c r="P26" t="str">
        <v>PPLBI</v>
      </c>
      <c r="Q26" t="str">
        <v>MI</v>
      </c>
      <c r="R26" t="str">
        <v>ERPHRIS</v>
      </c>
      <c r="S26" t="str">
        <f>BQ26</f>
        <v>Proses Pengadaan</v>
      </c>
      <c r="T26" t="str">
        <f>IF(V26=0%,"Not Started",IF(V26&lt;100%,"On Progress",IF(V26=100%,"DONE")))</f>
        <v>On Progress</v>
      </c>
      <c r="U26" t="str">
        <f>FN26</f>
        <v>Pahman Hasibuan</v>
      </c>
      <c r="V26">
        <f>CC26</f>
        <v>0.275</v>
      </c>
      <c r="W26" t="str">
        <v>TW II 2025</v>
      </c>
      <c r="X26">
        <f>AR26</f>
        <v>46356</v>
      </c>
      <c r="Y26">
        <v>0</v>
      </c>
      <c r="AA26">
        <v>45658</v>
      </c>
      <c r="AB26">
        <v>45808</v>
      </c>
      <c r="AC26">
        <v>45809</v>
      </c>
      <c r="AD26">
        <v>45838</v>
      </c>
      <c r="AE26">
        <v>45809</v>
      </c>
      <c r="AF26">
        <v>45838</v>
      </c>
      <c r="AG26">
        <v>45839</v>
      </c>
      <c r="AH26">
        <v>46022</v>
      </c>
      <c r="AI26">
        <v>46023</v>
      </c>
      <c r="AJ26">
        <v>46081</v>
      </c>
      <c r="AK26">
        <v>46082</v>
      </c>
      <c r="AL26">
        <v>46234</v>
      </c>
      <c r="AM26">
        <v>46235</v>
      </c>
      <c r="AN26">
        <v>46280</v>
      </c>
      <c r="AO26">
        <v>46281</v>
      </c>
      <c r="AP26">
        <v>46326</v>
      </c>
      <c r="AQ26">
        <v>46327</v>
      </c>
      <c r="AR26">
        <v>46356</v>
      </c>
      <c r="AS26" t="str">
        <f>IF(BE26=0%,"Not Started",IF(BE26&lt;5%,"Proses RBT-RBB",IF(BE26=5%,"Selesai RBT-RBB",IF(BE26&lt;10%,"Proses RBT-RBL",IF(BE26=10%,"Selesai RBT-RBL",IF(BE26&lt;15%,"Proses RBT-RBTD",IF(BE26=15%,"Selesai RBT-RBTD",IF(BE26&lt;20%,"Proses RPP",IF(BE26=20%,"Selesai RPP",IF(BE26&lt;25%,"Proses KAK",IF(BE26=25%,"Selesai KAK",IF(BE26&lt;30%,"Proses Pengadaan",IF(BE26=30%,"Selesai Pengadaan",IF(BE26&lt;45%,"Proses Desain",IF(BE26=45%,"Selesai Desain",IF(BE26&lt;80%,"Proses Pengembangan",IF(BE26=80%,"Selesai Pengembangan",IF(BE26&lt;87.5%,"Proses SIT",IF(BE26=87.5%,"Selesai SIT",IF(BE26&lt;95%,"Proses UAT",IF(BE26=95%,"Selesai UAT",IF(BE26&lt;100%,"Proses Implementasi","Selesai Implementasi"))))))))))))))))))))))</f>
        <v>Proses Desain</v>
      </c>
      <c r="AT26" t="str">
        <f>IF(BF26=0%,"Not Started",IF(BF26&lt;5%,"Proses RBT-RBB",IF(BF26=5%,"Selesai RBT-RBB",IF(BF26&lt;10%,"Proses RBT-RBL",IF(BF26=10%,"Selesai RBT-RBL",IF(BF26&lt;15%,"Proses RBT-RBTD",IF(BF26=15%,"Selesai RBT-RBTD",IF(BF26&lt;20%,"Proses RPP",IF(BF26=20%,"Selesai RPP",IF(BF26&lt;25%,"Proses KAK",IF(BF26=25%,"Selesai KAK",IF(BF26&lt;30%,"Proses Pengadaan",IF(BF26=30%,"Selesai Pengadaan",IF(BF26&lt;45%,"Proses Desain",IF(BF26=45%,"Selesai Desain",IF(BF26&lt;80%,"Proses Pengembangan",IF(BF26=80%,"Selesai Pengembangan",IF(BF26&lt;87.5%,"Proses SIT",IF(BF26=87.5%,"Selesai SIT",IF(BF26&lt;95%,"Proses UAT",IF(BF26=95%,"Selesai UAT",IF(BF26&lt;100%,"Proses Implementasi","Selesai Implementasi"))))))))))))))))))))))</f>
        <v>Selesai Desain</v>
      </c>
      <c r="AU26" t="str">
        <f>IF(BG26=0%,"Not Started",IF(BG26&lt;5%,"Proses RBT-RBB",IF(BG26=5%,"Selesai RBT-RBB",IF(BG26&lt;10%,"Proses RBT-RBL",IF(BG26=10%,"Selesai RBT-RBL",IF(BG26&lt;15%,"Proses RBT-RBTD",IF(BG26=15%,"Selesai RBT-RBTD",IF(BG26&lt;20%,"Proses RPP",IF(BG26=20%,"Selesai RPP",IF(BG26&lt;25%,"Proses KAK",IF(BG26=25%,"Selesai KAK",IF(BG26&lt;30%,"Proses Pengadaan",IF(BG26=30%,"Selesai Pengadaan",IF(BG26&lt;45%,"Proses Desain",IF(BG26=45%,"Selesai Desain",IF(BG26&lt;80%,"Proses Pengembangan",IF(BG26=80%,"Selesai Pengembangan",IF(BG26&lt;87.5%,"Proses SIT",IF(BG26=87.5%,"Selesai SIT",IF(BG26&lt;95%,"Proses UAT",IF(BG26=95%,"Selesai UAT",IF(BG26&lt;100%,"Proses Implementasi","Selesai Implementasi"))))))))))))))))))))))</f>
        <v>Proses Pengembangan</v>
      </c>
      <c r="AV26" t="str">
        <f>IF(BH26=0%,"Not Started",IF(BH26&lt;5%,"Proses RBT-RBB",IF(BH26=5%,"Selesai RBT-RBB",IF(BH26&lt;10%,"Proses RBT-RBL",IF(BH26=10%,"Selesai RBT-RBL",IF(BH26&lt;15%,"Proses RBT-RBTD",IF(BH26=15%,"Selesai RBT-RBTD",IF(BH26&lt;20%,"Proses RPP",IF(BH26=20%,"Selesai RPP",IF(BH26&lt;25%,"Proses KAK",IF(BH26=25%,"Selesai KAK",IF(BH26&lt;30%,"Proses Pengadaan",IF(BH26=30%,"Selesai Pengadaan",IF(BH26&lt;45%,"Proses Desain",IF(BH26=45%,"Selesai Desain",IF(BH26&lt;80%,"Proses Pengembangan",IF(BH26=80%,"Selesai Pengembangan",IF(BH26&lt;87.5%,"Proses SIT",IF(BH26=87.5%,"Selesai SIT",IF(BH26&lt;95%,"Proses UAT",IF(BH26=95%,"Selesai UAT",IF(BH26&lt;100%,"Proses Implementasi","Selesai Implementasi"))))))))))))))))))))))</f>
        <v>Proses Pengembangan</v>
      </c>
      <c r="AW26" t="str">
        <f>IF(BI26=0%,"Not Started",IF(BI26&lt;5%,"Proses RBT-RBB",IF(BI26=5%,"Selesai RBT-RBB",IF(BI26&lt;10%,"Proses RBT-RBL",IF(BI26=10%,"Selesai RBT-RBL",IF(BI26&lt;15%,"Proses RBT-RBTD",IF(BI26=15%,"Selesai RBT-RBTD",IF(BI26&lt;20%,"Proses RPP",IF(BI26=20%,"Selesai RPP",IF(BI26&lt;25%,"Proses KAK",IF(BI26=25%,"Selesai KAK",IF(BI26&lt;30%,"Proses Pengadaan",IF(BI26=30%,"Selesai Pengadaan",IF(BI26&lt;45%,"Proses Desain",IF(BI26=45%,"Selesai Desain",IF(BI26&lt;80%,"Proses Pengembangan",IF(BI26=80%,"Selesai Pengembangan",IF(BI26&lt;87.5%,"Proses SIT",IF(BI26=87.5%,"Selesai SIT",IF(BI26&lt;95%,"Proses UAT",IF(BI26=95%,"Selesai UAT",IF(BI26&lt;100%,"Proses Implementasi","Selesai Implementasi"))))))))))))))))))))))</f>
        <v>Proses Pengembangan</v>
      </c>
      <c r="AX26" t="str">
        <f>IF(BJ26=0%,"Not Started",IF(BJ26&lt;5%,"Proses RBT-RBB",IF(BJ26=5%,"Selesai RBT-RBB",IF(BJ26&lt;10%,"Proses RBT-RBL",IF(BJ26=10%,"Selesai RBT-RBL",IF(BJ26&lt;15%,"Proses RBT-RBTD",IF(BJ26=15%,"Selesai RBT-RBTD",IF(BJ26&lt;20%,"Proses RPP",IF(BJ26=20%,"Selesai RPP",IF(BJ26&lt;25%,"Proses KAK",IF(BJ26=25%,"Selesai KAK",IF(BJ26&lt;30%,"Proses Pengadaan",IF(BJ26=30%,"Selesai Pengadaan",IF(BJ26&lt;45%,"Proses Desain",IF(BJ26=45%,"Selesai Desain",IF(BJ26&lt;80%,"Proses Pengembangan",IF(BJ26=80%,"Selesai Pengembangan",IF(BJ26&lt;87.5%,"Proses SIT",IF(BJ26=87.5%,"Selesai SIT",IF(BJ26&lt;95%,"Proses UAT",IF(BJ26=95%,"Selesai UAT",IF(BJ26&lt;100%,"Proses Implementasi","Selesai Implementasi"))))))))))))))))))))))</f>
        <v>Proses Pengembangan</v>
      </c>
      <c r="AY26" t="str">
        <f>IF(BK26=0%,"Not Started",IF(BK26&lt;5%,"Proses RBT-RBB",IF(BK26=5%,"Selesai RBT-RBB",IF(BK26&lt;10%,"Proses RBT-RBL",IF(BK26=10%,"Selesai RBT-RBL",IF(BK26&lt;15%,"Proses RBT-RBTD",IF(BK26=15%,"Selesai RBT-RBTD",IF(BK26&lt;20%,"Proses RPP",IF(BK26=20%,"Selesai RPP",IF(BK26&lt;25%,"Proses KAK",IF(BK26=25%,"Selesai KAK",IF(BK26&lt;30%,"Proses Pengadaan",IF(BK26=30%,"Selesai Pengadaan",IF(BK26&lt;45%,"Proses Desain",IF(BK26=45%,"Selesai Desain",IF(BK26&lt;80%,"Proses Pengembangan",IF(BK26=80%,"Selesai Pengembangan",IF(BK26&lt;87.5%,"Proses SIT",IF(BK26=87.5%,"Selesai SIT",IF(BK26&lt;95%,"Proses UAT",IF(BK26=95%,"Selesai UAT",IF(BK26&lt;100%,"Proses Implementasi","Selesai Implementasi"))))))))))))))))))))))</f>
        <v>Selesai Pengembangan</v>
      </c>
      <c r="AZ26" t="str">
        <f>IF(BL26=0%,"Not Started",IF(BL26&lt;5%,"Proses RBT-RBB",IF(BL26=5%,"Selesai RBT-RBB",IF(BL26&lt;10%,"Proses RBT-RBL",IF(BL26=10%,"Selesai RBT-RBL",IF(BL26&lt;15%,"Proses RBT-RBTD",IF(BL26=15%,"Selesai RBT-RBTD",IF(BL26&lt;20%,"Proses RPP",IF(BL26=20%,"Selesai RPP",IF(BL26&lt;25%,"Proses KAK",IF(BL26=25%,"Selesai KAK",IF(BL26&lt;30%,"Proses Pengadaan",IF(BL26=30%,"Selesai Pengadaan",IF(BL26&lt;45%,"Proses Desain",IF(BL26=45%,"Selesai Desain",IF(BL26&lt;80%,"Proses Pengembangan",IF(BL26=80%,"Selesai Pengembangan",IF(BL26&lt;87.5%,"Proses SIT",IF(BL26=87.5%,"Selesai SIT",IF(BL26&lt;95%,"Proses UAT",IF(BL26=95%,"Selesai UAT",IF(BL26&lt;100%,"Proses Implementasi","Selesai Implementasi"))))))))))))))))))))))</f>
        <v>Proses SIT</v>
      </c>
      <c r="BA26" t="str">
        <f>IF(BM26=0%,"Not Started",IF(BM26&lt;5%,"Proses RBT-RBB",IF(BM26=5%,"Selesai RBT-RBB",IF(BM26&lt;10%,"Proses RBT-RBL",IF(BM26=10%,"Selesai RBT-RBL",IF(BM26&lt;15%,"Proses RBT-RBTD",IF(BM26=15%,"Selesai RBT-RBTD",IF(BM26&lt;20%,"Proses RPP",IF(BM26=20%,"Selesai RPP",IF(BM26&lt;25%,"Proses KAK",IF(BM26=25%,"Selesai KAK",IF(BM26&lt;30%,"Proses Pengadaan",IF(BM26=30%,"Selesai Pengadaan",IF(BM26&lt;45%,"Proses Desain",IF(BM26=45%,"Selesai Desain",IF(BM26&lt;80%,"Proses Pengembangan",IF(BM26=80%,"Selesai Pengembangan",IF(BM26&lt;87.5%,"Proses SIT",IF(BM26=87.5%,"Selesai SIT",IF(BM26&lt;95%,"Proses UAT",IF(BM26=95%,"Selesai UAT",IF(BM26&lt;100%,"Proses Implementasi","Selesai Implementasi"))))))))))))))))))))))</f>
        <v>Proses UAT</v>
      </c>
      <c r="BB26" t="str">
        <f>IF(BN26=0%,"Not Started",IF(BN26&lt;5%,"Proses RBT-RBB",IF(BN26=5%,"Selesai RBT-RBB",IF(BN26&lt;10%,"Proses RBT-RBL",IF(BN26=10%,"Selesai RBT-RBL",IF(BN26&lt;15%,"Proses RBT-RBTD",IF(BN26=15%,"Selesai RBT-RBTD",IF(BN26&lt;20%,"Proses RPP",IF(BN26=20%,"Selesai RPP",IF(BN26&lt;25%,"Proses KAK",IF(BN26=25%,"Selesai KAK",IF(BN26&lt;30%,"Proses Pengadaan",IF(BN26=30%,"Selesai Pengadaan",IF(BN26&lt;45%,"Proses Desain",IF(BN26=45%,"Selesai Desain",IF(BN26&lt;80%,"Proses Pengembangan",IF(BN26=80%,"Selesai Pengembangan",IF(BN26&lt;87.5%,"Proses SIT",IF(BN26=87.5%,"Selesai SIT",IF(BN26&lt;95%,"Proses UAT",IF(BN26=95%,"Selesai UAT",IF(BN26&lt;100%,"Proses Implementasi","Selesai Implementasi"))))))))))))))))))))))</f>
        <v>Selesai UAT</v>
      </c>
      <c r="BC26" t="str">
        <f>IF(BO26=0%,"Not Started",IF(BO26&lt;5%,"Proses RBT-RBB",IF(BO26=5%,"Selesai RBT-RBB",IF(BO26&lt;10%,"Proses RBT-RBL",IF(BO26=10%,"Selesai RBT-RBL",IF(BO26&lt;15%,"Proses RBT-RBTD",IF(BO26=15%,"Selesai RBT-RBTD",IF(BO26&lt;20%,"Proses RPP",IF(BO26=20%,"Selesai RPP",IF(BO26&lt;25%,"Proses KAK",IF(BO26=25%,"Selesai KAK",IF(BO26&lt;30%,"Proses Pengadaan",IF(BO26=30%,"Selesai Pengadaan",IF(BO26&lt;45%,"Proses Desain",IF(BO26=45%,"Selesai Desain",IF(BO26&lt;80%,"Proses Pengembangan",IF(BO26=80%,"Selesai Pengembangan",IF(BO26&lt;87.5%,"Proses SIT",IF(BO26=87.5%,"Selesai SIT",IF(BO26&lt;95%,"Proses UAT",IF(BO26=95%,"Selesai UAT",IF(BO26&lt;100%,"Proses Implementasi","Selesai Implementasi"))))))))))))))))))))))</f>
        <v>Selesai Implementasi</v>
      </c>
      <c r="BD26" t="str">
        <f>IF(BP26=0%,"Not Started",IF(BP26&lt;5%,"Proses RBT-RBB",IF(BP26=5%,"Selesai RBT-RBB",IF(BP26&lt;10%,"Proses RBT-RBL",IF(BP26=10%,"Selesai RBT-RBL",IF(BP26&lt;15%,"Proses RBT-RBTD",IF(BP26=15%,"Selesai RBT-RBTD",IF(BP26&lt;20%,"Proses RPP",IF(BP26=20%,"Selesai RPP",IF(BP26&lt;25%,"Proses KAK",IF(BP26=25%,"Selesai KAK",IF(BP26&lt;30%,"Proses Pengadaan",IF(BP26=30%,"Selesai Pengadaan",IF(BP26&lt;45%,"Proses Desain",IF(BP26=45%,"Selesai Desain",IF(BP26&lt;80%,"Proses Pengembangan",IF(BP26=80%,"Selesai Pengembangan",IF(BP26&lt;87.5%,"Proses SIT",IF(BP26=87.5%,"Selesai SIT",IF(BP26&lt;95%,"Proses UAT",IF(BP26=95%,"Selesai UAT",IF(BP26&lt;100%,"Proses Implementasi","Selesai Implementasi"))))))))))))))))))))))</f>
        <v>Selesai Implementasi</v>
      </c>
      <c r="BE26">
        <v>0.375</v>
      </c>
      <c r="BF26">
        <v>0.45</v>
      </c>
      <c r="BG26">
        <v>0.52</v>
      </c>
      <c r="BH26">
        <v>0.59</v>
      </c>
      <c r="BI26">
        <v>0.66</v>
      </c>
      <c r="BJ26">
        <v>0.73</v>
      </c>
      <c r="BK26">
        <v>0.8</v>
      </c>
      <c r="BL26">
        <v>0.85</v>
      </c>
      <c r="BM26">
        <v>0.9</v>
      </c>
      <c r="BN26">
        <v>0.95</v>
      </c>
      <c r="BO26">
        <v>1</v>
      </c>
      <c r="BP26">
        <v>1</v>
      </c>
      <c r="BQ26" t="str">
        <f>IF(CC26=0%,"Not Started",IF(CC26&lt;5%,"Proses RBT-RBB",IF(CC26=5%,"Selesai RBT-RBB",IF(CC26&lt;10%,"Proses RBT-RBL",IF(CC26=10%,"Selesai RBT-RBL",IF(CC26&lt;15%,"Proses RBT-RBTD",IF(CC26=15%,"Selesai RBT-RBTD",IF(CC26&lt;20%,"Proses RPP",IF(CC26=20%,"Selesai RPP",IF(CC26&lt;25%,"Proses KAK",IF(CC26=25%,"Selesai KAK",IF(CC26&lt;30%,"Proses Pengadaan",IF(CC26=30%,"Selesai Pengadaan",IF(CC26&lt;45%,"Proses Desain",IF(CC26=45%,"Selesai Desain",IF(CC26&lt;80%,"Proses Pengembangan",IF(CC26=80%,"Selesai Pengembangan",IF(CC26&lt;87.5%,"Proses SIT",IF(CC26=87.5%,"Selesai SIT",IF(CC26&lt;95%,"Proses UAT",IF(CC26=95%,"Selesai UAT",IF(CC26&lt;100%,"Proses Implementasi","Selesai Implementasi"))))))))))))))))))))))</f>
        <v>Proses Pengadaan</v>
      </c>
      <c r="BR26" t="str">
        <f>IF(CD26=0%,"Not Started",IF(CD26&lt;5%,"Proses RBT-RBB",IF(CD26=5%,"Selesai RBT-RBB",IF(CD26&lt;10%,"Proses RBT-RBL",IF(CD26=10%,"Selesai RBT-RBL",IF(CD26&lt;15%,"Proses RBT-RBTD",IF(CD26=15%,"Selesai RBT-RBTD",IF(CD26&lt;20%,"Proses RPP",IF(CD26=20%,"Selesai RPP",IF(CD26&lt;25%,"Proses KAK",IF(CD26=25%,"Selesai KAK",IF(CD26&lt;30%,"Proses Pengadaan",IF(CD26=30%,"Selesai Pengadaan",IF(CD26&lt;45%,"Proses Desain",IF(CD26=45%,"Selesai Desain",IF(CD26&lt;80%,"Proses Pengembangan",IF(CD26=80%,"Selesai Pengembangan",IF(CD26&lt;87.5%,"Proses SIT",IF(CD26=87.5%,"Selesai SIT",IF(CD26&lt;95%,"Proses UAT",IF(CD26=95%,"Selesai UAT",IF(CD26&lt;100%,"Proses Implementasi","Selesai Implementasi"))))))))))))))))))))))</f>
        <v>Not Started</v>
      </c>
      <c r="BS26" t="str">
        <f>IF(CE26=0%,"Not Started",IF(CE26&lt;5%,"Proses RBT-RBB",IF(CE26=5%,"Selesai RBT-RBB",IF(CE26&lt;10%,"Proses RBT-RBL",IF(CE26=10%,"Selesai RBT-RBL",IF(CE26&lt;15%,"Proses RBT-RBTD",IF(CE26=15%,"Selesai RBT-RBTD",IF(CE26&lt;20%,"Proses RPP",IF(CE26=20%,"Selesai RPP",IF(CE26&lt;25%,"Proses KAK",IF(CE26=25%,"Selesai KAK",IF(CE26&lt;30%,"Proses Pengadaan",IF(CE26=30%,"Selesai Pengadaan",IF(CE26&lt;45%,"Proses Desain",IF(CE26=45%,"Selesai Desain",IF(CE26&lt;80%,"Proses Pengembangan",IF(CE26=80%,"Selesai Pengembangan",IF(CE26&lt;87.5%,"Proses SIT",IF(CE26=87.5%,"Selesai SIT",IF(CE26&lt;95%,"Proses UAT",IF(CE26=95%,"Selesai UAT",IF(CE26&lt;100%,"Proses Implementasi","Selesai Implementasi"))))))))))))))))))))))</f>
        <v>Not Started</v>
      </c>
      <c r="BT26" t="str">
        <f>IF(CF26=0%,"Not Started",IF(CF26&lt;5%,"Proses RBT-RBB",IF(CF26=5%,"Selesai RBT-RBB",IF(CF26&lt;10%,"Proses RBT-RBL",IF(CF26=10%,"Selesai RBT-RBL",IF(CF26&lt;15%,"Proses RBT-RBTD",IF(CF26=15%,"Selesai RBT-RBTD",IF(CF26&lt;20%,"Proses RPP",IF(CF26=20%,"Selesai RPP",IF(CF26&lt;25%,"Proses KAK",IF(CF26=25%,"Selesai KAK",IF(CF26&lt;30%,"Proses Pengadaan",IF(CF26=30%,"Selesai Pengadaan",IF(CF26&lt;45%,"Proses Desain",IF(CF26=45%,"Selesai Desain",IF(CF26&lt;80%,"Proses Pengembangan",IF(CF26=80%,"Selesai Pengembangan",IF(CF26&lt;87.5%,"Proses SIT",IF(CF26=87.5%,"Selesai SIT",IF(CF26&lt;95%,"Proses UAT",IF(CF26=95%,"Selesai UAT",IF(CF26&lt;100%,"Proses Implementasi","Selesai Implementasi"))))))))))))))))))))))</f>
        <v>Not Started</v>
      </c>
      <c r="BU26" t="str">
        <f>IF(CG26=0%,"Not Started",IF(CG26&lt;5%,"Proses RBT-RBB",IF(CG26=5%,"Selesai RBT-RBB",IF(CG26&lt;10%,"Proses RBT-RBL",IF(CG26=10%,"Selesai RBT-RBL",IF(CG26&lt;15%,"Proses RBT-RBTD",IF(CG26=15%,"Selesai RBT-RBTD",IF(CG26&lt;20%,"Proses RPP",IF(CG26=20%,"Selesai RPP",IF(CG26&lt;25%,"Proses KAK",IF(CG26=25%,"Selesai KAK",IF(CG26&lt;30%,"Proses Pengadaan",IF(CG26=30%,"Selesai Pengadaan",IF(CG26&lt;45%,"Proses Desain",IF(CG26=45%,"Selesai Desain",IF(CG26&lt;80%,"Proses Pengembangan",IF(CG26=80%,"Selesai Pengembangan",IF(CG26&lt;87.5%,"Proses SIT",IF(CG26=87.5%,"Selesai SIT",IF(CG26&lt;95%,"Proses UAT",IF(CG26=95%,"Selesai UAT",IF(CG26&lt;100%,"Proses Implementasi","Selesai Implementasi"))))))))))))))))))))))</f>
        <v>Not Started</v>
      </c>
      <c r="BV26" t="str">
        <f>IF(CH26=0%,"Not Started",IF(CH26&lt;5%,"Proses RBT-RBB",IF(CH26=5%,"Selesai RBT-RBB",IF(CH26&lt;10%,"Proses RBT-RBL",IF(CH26=10%,"Selesai RBT-RBL",IF(CH26&lt;15%,"Proses RBT-RBTD",IF(CH26=15%,"Selesai RBT-RBTD",IF(CH26&lt;20%,"Proses RPP",IF(CH26=20%,"Selesai RPP",IF(CH26&lt;25%,"Proses KAK",IF(CH26=25%,"Selesai KAK",IF(CH26&lt;30%,"Proses Pengadaan",IF(CH26=30%,"Selesai Pengadaan",IF(CH26&lt;45%,"Proses Desain",IF(CH26=45%,"Selesai Desain",IF(CH26&lt;80%,"Proses Pengembangan",IF(CH26=80%,"Selesai Pengembangan",IF(CH26&lt;87.5%,"Proses SIT",IF(CH26=87.5%,"Selesai SIT",IF(CH26&lt;95%,"Proses UAT",IF(CH26=95%,"Selesai UAT",IF(CH26&lt;100%,"Proses Implementasi","Selesai Implementasi"))))))))))))))))))))))</f>
        <v>Not Started</v>
      </c>
      <c r="BW26" t="str">
        <f>IF(CI26=0%,"Not Started",IF(CI26&lt;5%,"Proses RBT-RBB",IF(CI26=5%,"Selesai RBT-RBB",IF(CI26&lt;10%,"Proses RBT-RBL",IF(CI26=10%,"Selesai RBT-RBL",IF(CI26&lt;15%,"Proses RBT-RBTD",IF(CI26=15%,"Selesai RBT-RBTD",IF(CI26&lt;20%,"Proses RPP",IF(CI26=20%,"Selesai RPP",IF(CI26&lt;25%,"Proses KAK",IF(CI26=25%,"Selesai KAK",IF(CI26&lt;30%,"Proses Pengadaan",IF(CI26=30%,"Selesai Pengadaan",IF(CI26&lt;45%,"Proses Desain",IF(CI26=45%,"Selesai Desain",IF(CI26&lt;80%,"Proses Pengembangan",IF(CI26=80%,"Selesai Pengembangan",IF(CI26&lt;87.5%,"Proses SIT",IF(CI26=87.5%,"Selesai SIT",IF(CI26&lt;95%,"Proses UAT",IF(CI26=95%,"Selesai UAT",IF(CI26&lt;100%,"Proses Implementasi","Selesai Implementasi"))))))))))))))))))))))</f>
        <v>Not Started</v>
      </c>
      <c r="BX26" t="str">
        <f>IF(CJ26=0%,"Not Started",IF(CJ26&lt;5%,"Proses RBT-RBB",IF(CJ26=5%,"Selesai RBT-RBB",IF(CJ26&lt;10%,"Proses RBT-RBL",IF(CJ26=10%,"Selesai RBT-RBL",IF(CJ26&lt;15%,"Proses RBT-RBTD",IF(CJ26=15%,"Selesai RBT-RBTD",IF(CJ26&lt;20%,"Proses RPP",IF(CJ26=20%,"Selesai RPP",IF(CJ26&lt;25%,"Proses KAK",IF(CJ26=25%,"Selesai KAK",IF(CJ26&lt;30%,"Proses Pengadaan",IF(CJ26=30%,"Selesai Pengadaan",IF(CJ26&lt;45%,"Proses Desain",IF(CJ26=45%,"Selesai Desain",IF(CJ26&lt;80%,"Proses Pengembangan",IF(CJ26=80%,"Selesai Pengembangan",IF(CJ26&lt;87.5%,"Proses SIT",IF(CJ26=87.5%,"Selesai SIT",IF(CJ26&lt;95%,"Proses UAT",IF(CJ26=95%,"Selesai UAT",IF(CJ26&lt;100%,"Proses Implementasi","Selesai Implementasi"))))))))))))))))))))))</f>
        <v>Not Started</v>
      </c>
      <c r="BY26" t="str">
        <f>IF(CK26=0%,"Not Started",IF(CK26&lt;5%,"Proses RBT-RBB",IF(CK26=5%,"Selesai RBT-RBB",IF(CK26&lt;10%,"Proses RBT-RBL",IF(CK26=10%,"Selesai RBT-RBL",IF(CK26&lt;15%,"Proses RBT-RBTD",IF(CK26=15%,"Selesai RBT-RBTD",IF(CK26&lt;20%,"Proses RPP",IF(CK26=20%,"Selesai RPP",IF(CK26&lt;25%,"Proses KAK",IF(CK26=25%,"Selesai KAK",IF(CK26&lt;30%,"Proses Pengadaan",IF(CK26=30%,"Selesai Pengadaan",IF(CK26&lt;45%,"Proses Desain",IF(CK26=45%,"Selesai Desain",IF(CK26&lt;80%,"Proses Pengembangan",IF(CK26=80%,"Selesai Pengembangan",IF(CK26&lt;87.5%,"Proses SIT",IF(CK26=87.5%,"Selesai SIT",IF(CK26&lt;95%,"Proses UAT",IF(CK26=95%,"Selesai UAT",IF(CK26&lt;100%,"Proses Implementasi","Selesai Implementasi"))))))))))))))))))))))</f>
        <v>Not Started</v>
      </c>
      <c r="BZ26" t="str">
        <f>IF(CL26=0%,"Not Started",IF(CL26&lt;5%,"Proses RBT-RBB",IF(CL26=5%,"Selesai RBT-RBB",IF(CL26&lt;10%,"Proses RBT-RBL",IF(CL26=10%,"Selesai RBT-RBL",IF(CL26&lt;15%,"Proses RBT-RBTD",IF(CL26=15%,"Selesai RBT-RBTD",IF(CL26&lt;20%,"Proses RPP",IF(CL26=20%,"Selesai RPP",IF(CL26&lt;25%,"Proses KAK",IF(CL26=25%,"Selesai KAK",IF(CL26&lt;30%,"Proses Pengadaan",IF(CL26=30%,"Selesai Pengadaan",IF(CL26&lt;45%,"Proses Desain",IF(CL26=45%,"Selesai Desain",IF(CL26&lt;80%,"Proses Pengembangan",IF(CL26=80%,"Selesai Pengembangan",IF(CL26&lt;87.5%,"Proses SIT",IF(CL26=87.5%,"Selesai SIT",IF(CL26&lt;95%,"Proses UAT",IF(CL26=95%,"Selesai UAT",IF(CL26&lt;100%,"Proses Implementasi","Selesai Implementasi"))))))))))))))))))))))</f>
        <v>Not Started</v>
      </c>
      <c r="CA26" t="str">
        <f>IF(CM26=0%,"Not Started",IF(CM26&lt;5%,"Proses RBT-RBB",IF(CM26=5%,"Selesai RBT-RBB",IF(CM26&lt;10%,"Proses RBT-RBL",IF(CM26=10%,"Selesai RBT-RBL",IF(CM26&lt;15%,"Proses RBT-RBTD",IF(CM26=15%,"Selesai RBT-RBTD",IF(CM26&lt;20%,"Proses RPP",IF(CM26=20%,"Selesai RPP",IF(CM26&lt;25%,"Proses KAK",IF(CM26=25%,"Selesai KAK",IF(CM26&lt;30%,"Proses Pengadaan",IF(CM26=30%,"Selesai Pengadaan",IF(CM26&lt;45%,"Proses Desain",IF(CM26=45%,"Selesai Desain",IF(CM26&lt;80%,"Proses Pengembangan",IF(CM26=80%,"Selesai Pengembangan",IF(CM26&lt;87.5%,"Proses SIT",IF(CM26=87.5%,"Selesai SIT",IF(CM26&lt;95%,"Proses UAT",IF(CM26=95%,"Selesai UAT",IF(CM26&lt;100%,"Proses Implementasi","Selesai Implementasi"))))))))))))))))))))))</f>
        <v>Not Started</v>
      </c>
      <c r="CB26" t="str">
        <f>IF(CN26=0%,"Not Started",IF(CN26&lt;5%,"Proses RBT-RBB",IF(CN26=5%,"Selesai RBT-RBB",IF(CN26&lt;10%,"Proses RBT-RBL",IF(CN26=10%,"Selesai RBT-RBL",IF(CN26&lt;15%,"Proses RBT-RBTD",IF(CN26=15%,"Selesai RBT-RBTD",IF(CN26&lt;20%,"Proses RPP",IF(CN26=20%,"Selesai RPP",IF(CN26&lt;25%,"Proses KAK",IF(CN26=25%,"Selesai KAK",IF(CN26&lt;30%,"Proses Pengadaan",IF(CN26=30%,"Selesai Pengadaan",IF(CN26&lt;45%,"Proses Desain",IF(CN26=45%,"Selesai Desain",IF(CN26&lt;80%,"Proses Pengembangan",IF(CN26=80%,"Selesai Pengembangan",IF(CN26&lt;87.5%,"Proses SIT",IF(CN26=87.5%,"Selesai SIT",IF(CN26&lt;95%,"Proses UAT",IF(CN26=95%,"Selesai UAT",IF(CN26&lt;100%,"Proses Implementasi","Selesai Implementasi"))))))))))))))))))))))</f>
        <v>Not Started</v>
      </c>
      <c r="CC26">
        <f>(($DY26/100%)*15%)+(($DZ26/100%)*5%)+(($EA26/100%)*5%)+(($EB26/100%)*5%)+(($EC26/100%)*15%)+(($ED26/100%)*35%)+(($EE26/100%)*7.5%)+(($EF26/100%)*7.5%)+(($EG26/100%)*5%)</f>
        <v>0.275</v>
      </c>
      <c r="CO26">
        <f>IF(BE26=0%, 100%, (CC26/BE26))</f>
        <v>0.7333333333333334</v>
      </c>
      <c r="CP26">
        <f>IF(BF26=0%, 100%, (CD26/BF26))</f>
        <v>0</v>
      </c>
      <c r="CQ26">
        <f>IF(BG26=0%, 100%, (CE26/BG26))</f>
        <v>0</v>
      </c>
      <c r="CR26">
        <f>IF(BH26=0%, 100%, (CF26/BH26))</f>
        <v>0</v>
      </c>
      <c r="CS26">
        <f>IF(BI26=0%, 100%, (CG26/BI26))</f>
        <v>0</v>
      </c>
      <c r="CT26">
        <f>IF(BJ26=0%, 100%, (CH26/BJ26))</f>
        <v>0</v>
      </c>
      <c r="CU26">
        <f>IF(BK26=0%, 100%, (CI26/BK26))</f>
        <v>0</v>
      </c>
      <c r="CV26">
        <f>IF(BL26=0%, 100%, (CJ26/BL26))</f>
        <v>0</v>
      </c>
      <c r="CW26">
        <f>IF(BM26=0%, 100%, (CK26/BM26))</f>
        <v>0</v>
      </c>
      <c r="CX26">
        <f>IF(BN26=0%, 100%, (CL26/BN26))</f>
        <v>0</v>
      </c>
      <c r="CY26">
        <f>IF(BO26=0%, 100%, (CM26/BO26))</f>
        <v>0</v>
      </c>
      <c r="DA26" t="str">
        <f>IF(BE26=0%,"NS",IF(CC26=100%,"DONE",IF(CO26&gt;100%,"AS",IF(CO26&lt;75%,"BS",IF(CO26&lt;89.9%,"AR","OS")))))</f>
        <v>BS</v>
      </c>
      <c r="DB26" t="str">
        <f>IF(BF26=0%,"NS",IF(CD26=100%,"DONE",IF(CP26&gt;100%,"AS",IF(CP26&lt;75%,"BS",IF(CP26&lt;89.9%,"AR","OS")))))</f>
        <v>BS</v>
      </c>
      <c r="DC26" t="str">
        <f>IF(BG26=0%,"NS",IF(CE26=100%,"DONE",IF(CQ26&gt;100%,"AS",IF(CQ26&lt;75%,"BS",IF(CQ26&lt;89.9%,"AR","OS")))))</f>
        <v>BS</v>
      </c>
      <c r="DD26" t="str">
        <f>IF(BH26=0%,"NS",IF(CF26=100%,"DONE",IF(CR26&gt;100%,"AS",IF(CR26&lt;75%,"BS",IF(CR26&lt;89.9%,"AR","OS")))))</f>
        <v>BS</v>
      </c>
      <c r="DE26" t="str">
        <f>IF(BI26=0%,"NS",IF(CG26=100%,"DONE",IF(CS26&gt;100%,"AS",IF(CS26&lt;75%,"BS",IF(CS26&lt;89.9%,"AR","OS")))))</f>
        <v>BS</v>
      </c>
      <c r="DF26" t="str">
        <f>IF(BJ26=0%,"NS",IF(CH26=100%,"DONE",IF(CT26&gt;100%,"AS",IF(CT26&lt;75%,"BS",IF(CT26&lt;89.9%,"AR","OS")))))</f>
        <v>BS</v>
      </c>
      <c r="DG26" t="str">
        <f>IF(BK26=0%,"NS",IF(CI26=100%,"DONE",IF(CU26&gt;100%,"AS",IF(CU26&lt;75%,"BS",IF(CU26&lt;89.9%,"AR","OS")))))</f>
        <v>BS</v>
      </c>
      <c r="DH26" t="str">
        <f>IF(BL26=0%,"NS",IF(CJ26=100%,"DONE",IF(CV26&gt;100%,"AS",IF(CV26&lt;75%,"BS",IF(CV26&lt;89.9%,"AR","OS")))))</f>
        <v>BS</v>
      </c>
      <c r="DI26" t="str">
        <f>IF(BM26=0%,"NS",IF(CK26=100%,"DONE",IF(CW26&gt;100%,"AS",IF(CW26&lt;75%,"BS",IF(CW26&lt;89.9%,"AR","OS")))))</f>
        <v>BS</v>
      </c>
      <c r="DJ26" t="str">
        <f>IF(BN26=0%,"NS",IF(CL26=100%,"DONE",IF(CX26&gt;100%,"AS",IF(CX26&lt;75%,"BS",IF(CX26&lt;89.9%,"AR","OS")))))</f>
        <v>BS</v>
      </c>
      <c r="DK26" t="str">
        <f>IF(BO26=0%,"NS",IF(CM26=100%,"DONE",IF(CY26&gt;100%,"AS",IF(CY26&lt;75%,"BS",IF(CY26&lt;89.9%,"AR","OS")))))</f>
        <v>BS</v>
      </c>
      <c r="DL26" t="str">
        <f>IF(BP26=0%,"NS",IF(CN26=100%,"DONE",IF(CZ26&gt;100%,"AS",IF(CZ26&lt;75%,"BS",IF(CZ26&lt;89.9%,"AR","OS")))))</f>
        <v>BS</v>
      </c>
      <c r="DM26">
        <f>CC26/$BP26</f>
        <v>0.275</v>
      </c>
      <c r="DN26">
        <f>CD26/$BP26</f>
        <v>0</v>
      </c>
      <c r="DO26">
        <f>CE26/$BP26</f>
        <v>0</v>
      </c>
      <c r="DP26">
        <f>CF26/$BP26</f>
        <v>0</v>
      </c>
      <c r="DQ26">
        <f>CG26/$BP26</f>
        <v>0</v>
      </c>
      <c r="DR26">
        <f>CH26/$BP26</f>
        <v>0</v>
      </c>
      <c r="DS26">
        <f>CI26/$BP26</f>
        <v>0</v>
      </c>
      <c r="DT26">
        <f>CJ26/$BP26</f>
        <v>0</v>
      </c>
      <c r="DU26">
        <f>CK26/$BP26</f>
        <v>0</v>
      </c>
      <c r="DV26">
        <f>CL26/$BP26</f>
        <v>0</v>
      </c>
      <c r="DW26">
        <f>CM26/$BP26</f>
        <v>0</v>
      </c>
      <c r="DX26">
        <f>CN26/$BP26</f>
        <v>0</v>
      </c>
      <c r="DY26">
        <v>1</v>
      </c>
      <c r="DZ26">
        <v>1</v>
      </c>
      <c r="EA26">
        <v>0.5</v>
      </c>
      <c r="EB26">
        <v>1</v>
      </c>
      <c r="EC26">
        <v>0</v>
      </c>
      <c r="ED26">
        <v>0</v>
      </c>
      <c r="EE26">
        <v>0</v>
      </c>
      <c r="EF26">
        <v>0</v>
      </c>
      <c r="EG26">
        <v>0</v>
      </c>
      <c r="EH26" t="str" xml:space="preserve">
        <v xml:space="preserve">Updated Progress;_x000d_
20-01-2026_x000d_
1. Untuk WO-10 proses penerbitan sehingga nanti pengembangan  s/d implementasi  dilakukan dari Jan 2026 s/d Nov 2026 sesuai dengan timeline RPP._x000d_
2. Info dari KPPA untuk Surat penawaran di followup saja ke Trees, namun dari trees perlu diskusi dulu ke pimpinan mereka. sudah followup ke trees nya belum ada jawaban. dan sudah followup KPPA agar nge Fu ke treesnya._x000d_
</v>
      </c>
      <c r="EJ26">
        <f>AR26</f>
        <v>46356</v>
      </c>
      <c r="EL26" t="str" xml:space="preserve">
        <v xml:space="preserve">Updated Progress;_x000d_
04-07-2025_x000d_
1. Untuk penyusunan RBT sudah selesai pada M4 Mei 2025._x000d_
2. Saat ini : masih proses perpanjangan Kontrak Induk ERPHRIS, Menunggu Persetujuan KAK Adendum Enhancement ERPHRIS dari KAGrup GPap_x000d_
</v>
      </c>
      <c r="EN26" t="e">
        <f>#REF!</f>
        <v>#REF!</v>
      </c>
      <c r="FM26" t="str" xml:space="preserve">
        <v xml:space="preserve">Yoe One Ariestya Niovitta (PKWT)_x000d_
</v>
      </c>
      <c r="FN26" t="str">
        <v>Pahman Hasibuan</v>
      </c>
      <c r="FO26" t="str">
        <v>Ayar Fauzan</v>
      </c>
      <c r="FP26" t="str" xml:space="preserve">
        <v xml:space="preserve">Rendi Budiman_x000d_
Kevin Tjahjadi_x000d_
Erica Maulidina Bening_x000d_
</v>
      </c>
      <c r="FQ26" t="str" xml:space="preserve">
        <v xml:space="preserve">1. Erfa_x000d_
2. Dian</v>
      </c>
      <c r="FR26" t="str">
        <v>Outsource</v>
      </c>
      <c r="FT26" t="str">
        <v>Santi, Nindy</v>
      </c>
      <c r="FU26">
        <v>5</v>
      </c>
      <c r="GS26" t="str">
        <v>bdcb7a83-0105-49a6-a96b-3dd89b70361c</v>
      </c>
    </row>
    <row r="27" xml:space="preserve">
      <c r="A27" t="str">
        <v>RIVIBI-PPA-P2-1-DLDS</v>
      </c>
      <c r="B27" t="str">
        <v>PT6</v>
      </c>
      <c r="C27" t="str">
        <v>IDCB</v>
      </c>
      <c r="D27" t="str">
        <v>Human Resources</v>
      </c>
      <c r="E27" t="str">
        <v>P-25</v>
      </c>
      <c r="F27">
        <v>1</v>
      </c>
      <c r="G27" t="str">
        <v>DBP - Opex Kelembagaan dan HR</v>
      </c>
      <c r="H27" t="str">
        <v>DCP HRM</v>
      </c>
      <c r="I27" t="str">
        <v>DBP OpEx 4P HRM lainnya (Kompetensi, Karir, Perencanaan)</v>
      </c>
      <c r="J27">
        <v>2026</v>
      </c>
      <c r="K27">
        <v>2027</v>
      </c>
      <c r="L27" t="str">
        <v>K</v>
      </c>
      <c r="M27" t="str">
        <v>K2</v>
      </c>
      <c r="N27" t="str">
        <v>ADG</v>
      </c>
      <c r="O27" t="str">
        <v>DSDM</v>
      </c>
      <c r="P27" t="str">
        <v>PPLBI</v>
      </c>
      <c r="Q27" t="str">
        <v>MI</v>
      </c>
      <c r="R27" t="str">
        <v>TBD</v>
      </c>
      <c r="S27" t="str">
        <f>BQ27</f>
        <v>Not Started</v>
      </c>
      <c r="T27" t="str">
        <f>IF(V27=0%,"Not Started",IF(V27&lt;100%,"On Progress",IF(V27=100%,"DONE")))</f>
        <v>Not Started</v>
      </c>
      <c r="U27" t="str">
        <f>FN27</f>
        <v>Yolanda Dini</v>
      </c>
      <c r="V27">
        <f>CC27</f>
        <v>0</v>
      </c>
      <c r="W27" t="str">
        <v>TW III 2026</v>
      </c>
      <c r="X27">
        <f>AR27</f>
        <v>46752</v>
      </c>
      <c r="Y27">
        <v>0</v>
      </c>
      <c r="AA27">
        <v>46023</v>
      </c>
      <c r="AB27">
        <v>46295</v>
      </c>
      <c r="AC27">
        <v>46296</v>
      </c>
      <c r="AD27">
        <v>46326</v>
      </c>
      <c r="AE27">
        <v>46327</v>
      </c>
      <c r="AF27">
        <v>46387</v>
      </c>
      <c r="AG27">
        <v>46388</v>
      </c>
      <c r="AH27">
        <v>46477</v>
      </c>
      <c r="AI27">
        <v>46478</v>
      </c>
      <c r="AJ27">
        <v>46538</v>
      </c>
      <c r="AK27">
        <v>46539</v>
      </c>
      <c r="AL27">
        <v>46660</v>
      </c>
      <c r="AM27">
        <v>46661</v>
      </c>
      <c r="AN27">
        <v>46690</v>
      </c>
      <c r="AO27">
        <v>46692</v>
      </c>
      <c r="AP27">
        <v>46721</v>
      </c>
      <c r="AQ27">
        <v>46722</v>
      </c>
      <c r="AR27">
        <v>46752</v>
      </c>
      <c r="AS27" t="str">
        <f>IF(BE27=0%,"Not Started",IF(BE27&lt;5%,"Proses RBT-RBB",IF(BE27=5%,"Selesai RBT-RBB",IF(BE27&lt;10%,"Proses RBT-RBL",IF(BE27=10%,"Selesai RBT-RBL",IF(BE27&lt;15%,"Proses RBT-RBTD",IF(BE27=15%,"Selesai RBT-RBTD",IF(BE27&lt;20%,"Proses RPP",IF(BE27=20%,"Selesai RPP",IF(BE27&lt;25%,"Proses KAK",IF(BE27=25%,"Selesai KAK",IF(BE27&lt;30%,"Proses Pengadaan",IF(BE27=30%,"Selesai Pengadaan",IF(BE27&lt;45%,"Proses Desain",IF(BE27=45%,"Selesai Desain",IF(BE27&lt;80%,"Proses Pengembangan",IF(BE27=80%,"Selesai Pengembangan",IF(BE27&lt;87.5%,"Proses SIT",IF(BE27=87.5%,"Selesai SIT",IF(BE27&lt;95%,"Proses UAT",IF(BE27=95%,"Selesai UAT",IF(BE27&lt;100%,"Proses Implementasi","Selesai Implementasi"))))))))))))))))))))))</f>
        <v>Proses RBT-RBB</v>
      </c>
      <c r="AT27" t="str">
        <f>IF(BF27=0%,"Not Started",IF(BF27&lt;5%,"Proses RBT-RBB",IF(BF27=5%,"Selesai RBT-RBB",IF(BF27&lt;10%,"Proses RBT-RBL",IF(BF27=10%,"Selesai RBT-RBL",IF(BF27&lt;15%,"Proses RBT-RBTD",IF(BF27=15%,"Selesai RBT-RBTD",IF(BF27&lt;20%,"Proses RPP",IF(BF27=20%,"Selesai RPP",IF(BF27&lt;25%,"Proses KAK",IF(BF27=25%,"Selesai KAK",IF(BF27&lt;30%,"Proses Pengadaan",IF(BF27=30%,"Selesai Pengadaan",IF(BF27&lt;45%,"Proses Desain",IF(BF27=45%,"Selesai Desain",IF(BF27&lt;80%,"Proses Pengembangan",IF(BF27=80%,"Selesai Pengembangan",IF(BF27&lt;87.5%,"Proses SIT",IF(BF27=87.5%,"Selesai SIT",IF(BF27&lt;95%,"Proses UAT",IF(BF27=95%,"Selesai UAT",IF(BF27&lt;100%,"Proses Implementasi","Selesai Implementasi"))))))))))))))))))))))</f>
        <v>Proses RBT-RBB</v>
      </c>
      <c r="AU27" t="str">
        <f>IF(BG27=0%,"Not Started",IF(BG27&lt;5%,"Proses RBT-RBB",IF(BG27=5%,"Selesai RBT-RBB",IF(BG27&lt;10%,"Proses RBT-RBL",IF(BG27=10%,"Selesai RBT-RBL",IF(BG27&lt;15%,"Proses RBT-RBTD",IF(BG27=15%,"Selesai RBT-RBTD",IF(BG27&lt;20%,"Proses RPP",IF(BG27=20%,"Selesai RPP",IF(BG27&lt;25%,"Proses KAK",IF(BG27=25%,"Selesai KAK",IF(BG27&lt;30%,"Proses Pengadaan",IF(BG27=30%,"Selesai Pengadaan",IF(BG27&lt;45%,"Proses Desain",IF(BG27=45%,"Selesai Desain",IF(BG27&lt;80%,"Proses Pengembangan",IF(BG27=80%,"Selesai Pengembangan",IF(BG27&lt;87.5%,"Proses SIT",IF(BG27=87.5%,"Selesai SIT",IF(BG27&lt;95%,"Proses UAT",IF(BG27=95%,"Selesai UAT",IF(BG27&lt;100%,"Proses Implementasi","Selesai Implementasi"))))))))))))))))))))))</f>
        <v>Proses RBT-RBB</v>
      </c>
      <c r="AV27" t="str">
        <f>IF(BH27=0%,"Not Started",IF(BH27&lt;5%,"Proses RBT-RBB",IF(BH27=5%,"Selesai RBT-RBB",IF(BH27&lt;10%,"Proses RBT-RBL",IF(BH27=10%,"Selesai RBT-RBL",IF(BH27&lt;15%,"Proses RBT-RBTD",IF(BH27=15%,"Selesai RBT-RBTD",IF(BH27&lt;20%,"Proses RPP",IF(BH27=20%,"Selesai RPP",IF(BH27&lt;25%,"Proses KAK",IF(BH27=25%,"Selesai KAK",IF(BH27&lt;30%,"Proses Pengadaan",IF(BH27=30%,"Selesai Pengadaan",IF(BH27&lt;45%,"Proses Desain",IF(BH27=45%,"Selesai Desain",IF(BH27&lt;80%,"Proses Pengembangan",IF(BH27=80%,"Selesai Pengembangan",IF(BH27&lt;87.5%,"Proses SIT",IF(BH27=87.5%,"Selesai SIT",IF(BH27&lt;95%,"Proses UAT",IF(BH27=95%,"Selesai UAT",IF(BH27&lt;100%,"Proses Implementasi","Selesai Implementasi"))))))))))))))))))))))</f>
        <v>Proses RBT-RBL</v>
      </c>
      <c r="AW27" t="str">
        <f>IF(BI27=0%,"Not Started",IF(BI27&lt;5%,"Proses RBT-RBB",IF(BI27=5%,"Selesai RBT-RBB",IF(BI27&lt;10%,"Proses RBT-RBL",IF(BI27=10%,"Selesai RBT-RBL",IF(BI27&lt;15%,"Proses RBT-RBTD",IF(BI27=15%,"Selesai RBT-RBTD",IF(BI27&lt;20%,"Proses RPP",IF(BI27=20%,"Selesai RPP",IF(BI27&lt;25%,"Proses KAK",IF(BI27=25%,"Selesai KAK",IF(BI27&lt;30%,"Proses Pengadaan",IF(BI27=30%,"Selesai Pengadaan",IF(BI27&lt;45%,"Proses Desain",IF(BI27=45%,"Selesai Desain",IF(BI27&lt;80%,"Proses Pengembangan",IF(BI27=80%,"Selesai Pengembangan",IF(BI27&lt;87.5%,"Proses SIT",IF(BI27=87.5%,"Selesai SIT",IF(BI27&lt;95%,"Proses UAT",IF(BI27=95%,"Selesai UAT",IF(BI27&lt;100%,"Proses Implementasi","Selesai Implementasi"))))))))))))))))))))))</f>
        <v>Proses RBT-RBL</v>
      </c>
      <c r="AX27" t="str">
        <f>IF(BJ27=0%,"Not Started",IF(BJ27&lt;5%,"Proses RBT-RBB",IF(BJ27=5%,"Selesai RBT-RBB",IF(BJ27&lt;10%,"Proses RBT-RBL",IF(BJ27=10%,"Selesai RBT-RBL",IF(BJ27&lt;15%,"Proses RBT-RBTD",IF(BJ27=15%,"Selesai RBT-RBTD",IF(BJ27&lt;20%,"Proses RPP",IF(BJ27=20%,"Selesai RPP",IF(BJ27&lt;25%,"Proses KAK",IF(BJ27=25%,"Selesai KAK",IF(BJ27&lt;30%,"Proses Pengadaan",IF(BJ27=30%,"Selesai Pengadaan",IF(BJ27&lt;45%,"Proses Desain",IF(BJ27=45%,"Selesai Desain",IF(BJ27&lt;80%,"Proses Pengembangan",IF(BJ27=80%,"Selesai Pengembangan",IF(BJ27&lt;87.5%,"Proses SIT",IF(BJ27=87.5%,"Selesai SIT",IF(BJ27&lt;95%,"Proses UAT",IF(BJ27=95%,"Selesai UAT",IF(BJ27&lt;100%,"Proses Implementasi","Selesai Implementasi"))))))))))))))))))))))</f>
        <v>Proses RBT-RBL</v>
      </c>
      <c r="AY27" t="str">
        <f>IF(BK27=0%,"Not Started",IF(BK27&lt;5%,"Proses RBT-RBB",IF(BK27=5%,"Selesai RBT-RBB",IF(BK27&lt;10%,"Proses RBT-RBL",IF(BK27=10%,"Selesai RBT-RBL",IF(BK27&lt;15%,"Proses RBT-RBTD",IF(BK27=15%,"Selesai RBT-RBTD",IF(BK27&lt;20%,"Proses RPP",IF(BK27=20%,"Selesai RPP",IF(BK27&lt;25%,"Proses KAK",IF(BK27=25%,"Selesai KAK",IF(BK27&lt;30%,"Proses Pengadaan",IF(BK27=30%,"Selesai Pengadaan",IF(BK27&lt;45%,"Proses Desain",IF(BK27=45%,"Selesai Desain",IF(BK27&lt;80%,"Proses Pengembangan",IF(BK27=80%,"Selesai Pengembangan",IF(BK27&lt;87.5%,"Proses SIT",IF(BK27=87.5%,"Selesai SIT",IF(BK27&lt;95%,"Proses UAT",IF(BK27=95%,"Selesai UAT",IF(BK27&lt;100%,"Proses Implementasi","Selesai Implementasi"))))))))))))))))))))))</f>
        <v>Proses RBT-RBTD</v>
      </c>
      <c r="AZ27" t="str">
        <f>IF(BL27=0%,"Not Started",IF(BL27&lt;5%,"Proses RBT-RBB",IF(BL27=5%,"Selesai RBT-RBB",IF(BL27&lt;10%,"Proses RBT-RBL",IF(BL27=10%,"Selesai RBT-RBL",IF(BL27&lt;15%,"Proses RBT-RBTD",IF(BL27=15%,"Selesai RBT-RBTD",IF(BL27&lt;20%,"Proses RPP",IF(BL27=20%,"Selesai RPP",IF(BL27&lt;25%,"Proses KAK",IF(BL27=25%,"Selesai KAK",IF(BL27&lt;30%,"Proses Pengadaan",IF(BL27=30%,"Selesai Pengadaan",IF(BL27&lt;45%,"Proses Desain",IF(BL27=45%,"Selesai Desain",IF(BL27&lt;80%,"Proses Pengembangan",IF(BL27=80%,"Selesai Pengembangan",IF(BL27&lt;87.5%,"Proses SIT",IF(BL27=87.5%,"Selesai SIT",IF(BL27&lt;95%,"Proses UAT",IF(BL27=95%,"Selesai UAT",IF(BL27&lt;100%,"Proses Implementasi","Selesai Implementasi"))))))))))))))))))))))</f>
        <v>Proses RBT-RBTD</v>
      </c>
      <c r="BA27" t="str">
        <f>IF(BM27=0%,"Not Started",IF(BM27&lt;5%,"Proses RBT-RBB",IF(BM27=5%,"Selesai RBT-RBB",IF(BM27&lt;10%,"Proses RBT-RBL",IF(BM27=10%,"Selesai RBT-RBL",IF(BM27&lt;15%,"Proses RBT-RBTD",IF(BM27=15%,"Selesai RBT-RBTD",IF(BM27&lt;20%,"Proses RPP",IF(BM27=20%,"Selesai RPP",IF(BM27&lt;25%,"Proses KAK",IF(BM27=25%,"Selesai KAK",IF(BM27&lt;30%,"Proses Pengadaan",IF(BM27=30%,"Selesai Pengadaan",IF(BM27&lt;45%,"Proses Desain",IF(BM27=45%,"Selesai Desain",IF(BM27&lt;80%,"Proses Pengembangan",IF(BM27=80%,"Selesai Pengembangan",IF(BM27&lt;87.5%,"Proses SIT",IF(BM27=87.5%,"Selesai SIT",IF(BM27&lt;95%,"Proses UAT",IF(BM27=95%,"Selesai UAT",IF(BM27&lt;100%,"Proses Implementasi","Selesai Implementasi"))))))))))))))))))))))</f>
        <v>Selesai RBT-RBTD</v>
      </c>
      <c r="BB27" t="str">
        <f>IF(BN27=0%,"Not Started",IF(BN27&lt;5%,"Proses RBT-RBB",IF(BN27=5%,"Selesai RBT-RBB",IF(BN27&lt;10%,"Proses RBT-RBL",IF(BN27=10%,"Selesai RBT-RBL",IF(BN27&lt;15%,"Proses RBT-RBTD",IF(BN27=15%,"Selesai RBT-RBTD",IF(BN27&lt;20%,"Proses RPP",IF(BN27=20%,"Selesai RPP",IF(BN27&lt;25%,"Proses KAK",IF(BN27=25%,"Selesai KAK",IF(BN27&lt;30%,"Proses Pengadaan",IF(BN27=30%,"Selesai Pengadaan",IF(BN27&lt;45%,"Proses Desain",IF(BN27=45%,"Selesai Desain",IF(BN27&lt;80%,"Proses Pengembangan",IF(BN27=80%,"Selesai Pengembangan",IF(BN27&lt;87.5%,"Proses SIT",IF(BN27=87.5%,"Selesai SIT",IF(BN27&lt;95%,"Proses UAT",IF(BN27=95%,"Selesai UAT",IF(BN27&lt;100%,"Proses Implementasi","Selesai Implementasi"))))))))))))))))))))))</f>
        <v>Selesai RPP</v>
      </c>
      <c r="BC27" t="str">
        <f>IF(BO27=0%,"Not Started",IF(BO27&lt;5%,"Proses RBT-RBB",IF(BO27=5%,"Selesai RBT-RBB",IF(BO27&lt;10%,"Proses RBT-RBL",IF(BO27=10%,"Selesai RBT-RBL",IF(BO27&lt;15%,"Proses RBT-RBTD",IF(BO27=15%,"Selesai RBT-RBTD",IF(BO27&lt;20%,"Proses RPP",IF(BO27=20%,"Selesai RPP",IF(BO27&lt;25%,"Proses KAK",IF(BO27=25%,"Selesai KAK",IF(BO27&lt;30%,"Proses Pengadaan",IF(BO27=30%,"Selesai Pengadaan",IF(BO27&lt;45%,"Proses Desain",IF(BO27=45%,"Selesai Desain",IF(BO27&lt;80%,"Proses Pengembangan",IF(BO27=80%,"Selesai Pengembangan",IF(BO27&lt;87.5%,"Proses SIT",IF(BO27=87.5%,"Selesai SIT",IF(BO27&lt;95%,"Proses UAT",IF(BO27=95%,"Selesai UAT",IF(BO27&lt;100%,"Proses Implementasi","Selesai Implementasi"))))))))))))))))))))))</f>
        <v>Proses KAK</v>
      </c>
      <c r="BD27" t="str">
        <f>IF(BP27=0%,"Not Started",IF(BP27&lt;5%,"Proses RBT-RBB",IF(BP27=5%,"Selesai RBT-RBB",IF(BP27&lt;10%,"Proses RBT-RBL",IF(BP27=10%,"Selesai RBT-RBL",IF(BP27&lt;15%,"Proses RBT-RBTD",IF(BP27=15%,"Selesai RBT-RBTD",IF(BP27&lt;20%,"Proses RPP",IF(BP27=20%,"Selesai RPP",IF(BP27&lt;25%,"Proses KAK",IF(BP27=25%,"Selesai KAK",IF(BP27&lt;30%,"Proses Pengadaan",IF(BP27=30%,"Selesai Pengadaan",IF(BP27&lt;45%,"Proses Desain",IF(BP27=45%,"Selesai Desain",IF(BP27&lt;80%,"Proses Pengembangan",IF(BP27=80%,"Selesai Pengembangan",IF(BP27&lt;87.5%,"Proses SIT",IF(BP27=87.5%,"Selesai SIT",IF(BP27&lt;95%,"Proses UAT",IF(BP27=95%,"Selesai UAT",IF(BP27&lt;100%,"Proses Implementasi","Selesai Implementasi"))))))))))))))))))))))</f>
        <v>Selesai KAK</v>
      </c>
      <c r="BE27">
        <v>0.015</v>
      </c>
      <c r="BF27">
        <v>0.03</v>
      </c>
      <c r="BG27">
        <v>0.045</v>
      </c>
      <c r="BH27">
        <v>0.06</v>
      </c>
      <c r="BI27">
        <v>0.075</v>
      </c>
      <c r="BJ27">
        <v>0.09</v>
      </c>
      <c r="BK27">
        <v>0.105</v>
      </c>
      <c r="BL27">
        <v>0.13</v>
      </c>
      <c r="BM27">
        <v>0.15</v>
      </c>
      <c r="BN27">
        <v>0.2</v>
      </c>
      <c r="BO27">
        <v>0.225</v>
      </c>
      <c r="BP27">
        <v>0.25</v>
      </c>
      <c r="BQ27" t="str">
        <f>IF(CC27=0%,"Not Started",IF(CC27&lt;5%,"Proses RBT-RBB",IF(CC27=5%,"Selesai RBT-RBB",IF(CC27&lt;10%,"Proses RBT-RBL",IF(CC27=10%,"Selesai RBT-RBL",IF(CC27&lt;15%,"Proses RBT-RBTD",IF(CC27=15%,"Selesai RBT-RBTD",IF(CC27&lt;20%,"Proses RPP",IF(CC27=20%,"Selesai RPP",IF(CC27&lt;25%,"Proses KAK",IF(CC27=25%,"Selesai KAK",IF(CC27&lt;30%,"Proses Pengadaan",IF(CC27=30%,"Selesai Pengadaan",IF(CC27&lt;45%,"Proses Desain",IF(CC27=45%,"Selesai Desain",IF(CC27&lt;80%,"Proses Pengembangan",IF(CC27=80%,"Selesai Pengembangan",IF(CC27&lt;87.5%,"Proses SIT",IF(CC27=87.5%,"Selesai SIT",IF(CC27&lt;95%,"Proses UAT",IF(CC27=95%,"Selesai UAT",IF(CC27&lt;100%,"Proses Implementasi","Selesai Implementasi"))))))))))))))))))))))</f>
        <v>Not Started</v>
      </c>
      <c r="BR27" t="str">
        <f>IF(CD27=0%,"Not Started",IF(CD27&lt;5%,"Proses RBT-RBB",IF(CD27=5%,"Selesai RBT-RBB",IF(CD27&lt;10%,"Proses RBT-RBL",IF(CD27=10%,"Selesai RBT-RBL",IF(CD27&lt;15%,"Proses RBT-RBTD",IF(CD27=15%,"Selesai RBT-RBTD",IF(CD27&lt;20%,"Proses RPP",IF(CD27=20%,"Selesai RPP",IF(CD27&lt;25%,"Proses KAK",IF(CD27=25%,"Selesai KAK",IF(CD27&lt;30%,"Proses Pengadaan",IF(CD27=30%,"Selesai Pengadaan",IF(CD27&lt;45%,"Proses Desain",IF(CD27=45%,"Selesai Desain",IF(CD27&lt;80%,"Proses Pengembangan",IF(CD27=80%,"Selesai Pengembangan",IF(CD27&lt;87.5%,"Proses SIT",IF(CD27=87.5%,"Selesai SIT",IF(CD27&lt;95%,"Proses UAT",IF(CD27=95%,"Selesai UAT",IF(CD27&lt;100%,"Proses Implementasi","Selesai Implementasi"))))))))))))))))))))))</f>
        <v>Not Started</v>
      </c>
      <c r="BS27" t="str">
        <f>IF(CE27=0%,"Not Started",IF(CE27&lt;5%,"Proses RBT-RBB",IF(CE27=5%,"Selesai RBT-RBB",IF(CE27&lt;10%,"Proses RBT-RBL",IF(CE27=10%,"Selesai RBT-RBL",IF(CE27&lt;15%,"Proses RBT-RBTD",IF(CE27=15%,"Selesai RBT-RBTD",IF(CE27&lt;20%,"Proses RPP",IF(CE27=20%,"Selesai RPP",IF(CE27&lt;25%,"Proses KAK",IF(CE27=25%,"Selesai KAK",IF(CE27&lt;30%,"Proses Pengadaan",IF(CE27=30%,"Selesai Pengadaan",IF(CE27&lt;45%,"Proses Desain",IF(CE27=45%,"Selesai Desain",IF(CE27&lt;80%,"Proses Pengembangan",IF(CE27=80%,"Selesai Pengembangan",IF(CE27&lt;87.5%,"Proses SIT",IF(CE27=87.5%,"Selesai SIT",IF(CE27&lt;95%,"Proses UAT",IF(CE27=95%,"Selesai UAT",IF(CE27&lt;100%,"Proses Implementasi","Selesai Implementasi"))))))))))))))))))))))</f>
        <v>Not Started</v>
      </c>
      <c r="BT27" t="str">
        <f>IF(CF27=0%,"Not Started",IF(CF27&lt;5%,"Proses RBT-RBB",IF(CF27=5%,"Selesai RBT-RBB",IF(CF27&lt;10%,"Proses RBT-RBL",IF(CF27=10%,"Selesai RBT-RBL",IF(CF27&lt;15%,"Proses RBT-RBTD",IF(CF27=15%,"Selesai RBT-RBTD",IF(CF27&lt;20%,"Proses RPP",IF(CF27=20%,"Selesai RPP",IF(CF27&lt;25%,"Proses KAK",IF(CF27=25%,"Selesai KAK",IF(CF27&lt;30%,"Proses Pengadaan",IF(CF27=30%,"Selesai Pengadaan",IF(CF27&lt;45%,"Proses Desain",IF(CF27=45%,"Selesai Desain",IF(CF27&lt;80%,"Proses Pengembangan",IF(CF27=80%,"Selesai Pengembangan",IF(CF27&lt;87.5%,"Proses SIT",IF(CF27=87.5%,"Selesai SIT",IF(CF27&lt;95%,"Proses UAT",IF(CF27=95%,"Selesai UAT",IF(CF27&lt;100%,"Proses Implementasi","Selesai Implementasi"))))))))))))))))))))))</f>
        <v>Not Started</v>
      </c>
      <c r="BU27" t="str">
        <f>IF(CG27=0%,"Not Started",IF(CG27&lt;5%,"Proses RBT-RBB",IF(CG27=5%,"Selesai RBT-RBB",IF(CG27&lt;10%,"Proses RBT-RBL",IF(CG27=10%,"Selesai RBT-RBL",IF(CG27&lt;15%,"Proses RBT-RBTD",IF(CG27=15%,"Selesai RBT-RBTD",IF(CG27&lt;20%,"Proses RPP",IF(CG27=20%,"Selesai RPP",IF(CG27&lt;25%,"Proses KAK",IF(CG27=25%,"Selesai KAK",IF(CG27&lt;30%,"Proses Pengadaan",IF(CG27=30%,"Selesai Pengadaan",IF(CG27&lt;45%,"Proses Desain",IF(CG27=45%,"Selesai Desain",IF(CG27&lt;80%,"Proses Pengembangan",IF(CG27=80%,"Selesai Pengembangan",IF(CG27&lt;87.5%,"Proses SIT",IF(CG27=87.5%,"Selesai SIT",IF(CG27&lt;95%,"Proses UAT",IF(CG27=95%,"Selesai UAT",IF(CG27&lt;100%,"Proses Implementasi","Selesai Implementasi"))))))))))))))))))))))</f>
        <v>Not Started</v>
      </c>
      <c r="BV27" t="str">
        <f>IF(CH27=0%,"Not Started",IF(CH27&lt;5%,"Proses RBT-RBB",IF(CH27=5%,"Selesai RBT-RBB",IF(CH27&lt;10%,"Proses RBT-RBL",IF(CH27=10%,"Selesai RBT-RBL",IF(CH27&lt;15%,"Proses RBT-RBTD",IF(CH27=15%,"Selesai RBT-RBTD",IF(CH27&lt;20%,"Proses RPP",IF(CH27=20%,"Selesai RPP",IF(CH27&lt;25%,"Proses KAK",IF(CH27=25%,"Selesai KAK",IF(CH27&lt;30%,"Proses Pengadaan",IF(CH27=30%,"Selesai Pengadaan",IF(CH27&lt;45%,"Proses Desain",IF(CH27=45%,"Selesai Desain",IF(CH27&lt;80%,"Proses Pengembangan",IF(CH27=80%,"Selesai Pengembangan",IF(CH27&lt;87.5%,"Proses SIT",IF(CH27=87.5%,"Selesai SIT",IF(CH27&lt;95%,"Proses UAT",IF(CH27=95%,"Selesai UAT",IF(CH27&lt;100%,"Proses Implementasi","Selesai Implementasi"))))))))))))))))))))))</f>
        <v>Not Started</v>
      </c>
      <c r="BW27" t="str">
        <f>IF(CI27=0%,"Not Started",IF(CI27&lt;5%,"Proses RBT-RBB",IF(CI27=5%,"Selesai RBT-RBB",IF(CI27&lt;10%,"Proses RBT-RBL",IF(CI27=10%,"Selesai RBT-RBL",IF(CI27&lt;15%,"Proses RBT-RBTD",IF(CI27=15%,"Selesai RBT-RBTD",IF(CI27&lt;20%,"Proses RPP",IF(CI27=20%,"Selesai RPP",IF(CI27&lt;25%,"Proses KAK",IF(CI27=25%,"Selesai KAK",IF(CI27&lt;30%,"Proses Pengadaan",IF(CI27=30%,"Selesai Pengadaan",IF(CI27&lt;45%,"Proses Desain",IF(CI27=45%,"Selesai Desain",IF(CI27&lt;80%,"Proses Pengembangan",IF(CI27=80%,"Selesai Pengembangan",IF(CI27&lt;87.5%,"Proses SIT",IF(CI27=87.5%,"Selesai SIT",IF(CI27&lt;95%,"Proses UAT",IF(CI27=95%,"Selesai UAT",IF(CI27&lt;100%,"Proses Implementasi","Selesai Implementasi"))))))))))))))))))))))</f>
        <v>Not Started</v>
      </c>
      <c r="BX27" t="str">
        <f>IF(CJ27=0%,"Not Started",IF(CJ27&lt;5%,"Proses RBT-RBB",IF(CJ27=5%,"Selesai RBT-RBB",IF(CJ27&lt;10%,"Proses RBT-RBL",IF(CJ27=10%,"Selesai RBT-RBL",IF(CJ27&lt;15%,"Proses RBT-RBTD",IF(CJ27=15%,"Selesai RBT-RBTD",IF(CJ27&lt;20%,"Proses RPP",IF(CJ27=20%,"Selesai RPP",IF(CJ27&lt;25%,"Proses KAK",IF(CJ27=25%,"Selesai KAK",IF(CJ27&lt;30%,"Proses Pengadaan",IF(CJ27=30%,"Selesai Pengadaan",IF(CJ27&lt;45%,"Proses Desain",IF(CJ27=45%,"Selesai Desain",IF(CJ27&lt;80%,"Proses Pengembangan",IF(CJ27=80%,"Selesai Pengembangan",IF(CJ27&lt;87.5%,"Proses SIT",IF(CJ27=87.5%,"Selesai SIT",IF(CJ27&lt;95%,"Proses UAT",IF(CJ27=95%,"Selesai UAT",IF(CJ27&lt;100%,"Proses Implementasi","Selesai Implementasi"))))))))))))))))))))))</f>
        <v>Not Started</v>
      </c>
      <c r="BY27" t="str">
        <f>IF(CK27=0%,"Not Started",IF(CK27&lt;5%,"Proses RBT-RBB",IF(CK27=5%,"Selesai RBT-RBB",IF(CK27&lt;10%,"Proses RBT-RBL",IF(CK27=10%,"Selesai RBT-RBL",IF(CK27&lt;15%,"Proses RBT-RBTD",IF(CK27=15%,"Selesai RBT-RBTD",IF(CK27&lt;20%,"Proses RPP",IF(CK27=20%,"Selesai RPP",IF(CK27&lt;25%,"Proses KAK",IF(CK27=25%,"Selesai KAK",IF(CK27&lt;30%,"Proses Pengadaan",IF(CK27=30%,"Selesai Pengadaan",IF(CK27&lt;45%,"Proses Desain",IF(CK27=45%,"Selesai Desain",IF(CK27&lt;80%,"Proses Pengembangan",IF(CK27=80%,"Selesai Pengembangan",IF(CK27&lt;87.5%,"Proses SIT",IF(CK27=87.5%,"Selesai SIT",IF(CK27&lt;95%,"Proses UAT",IF(CK27=95%,"Selesai UAT",IF(CK27&lt;100%,"Proses Implementasi","Selesai Implementasi"))))))))))))))))))))))</f>
        <v>Not Started</v>
      </c>
      <c r="BZ27" t="str">
        <f>IF(CL27=0%,"Not Started",IF(CL27&lt;5%,"Proses RBT-RBB",IF(CL27=5%,"Selesai RBT-RBB",IF(CL27&lt;10%,"Proses RBT-RBL",IF(CL27=10%,"Selesai RBT-RBL",IF(CL27&lt;15%,"Proses RBT-RBTD",IF(CL27=15%,"Selesai RBT-RBTD",IF(CL27&lt;20%,"Proses RPP",IF(CL27=20%,"Selesai RPP",IF(CL27&lt;25%,"Proses KAK",IF(CL27=25%,"Selesai KAK",IF(CL27&lt;30%,"Proses Pengadaan",IF(CL27=30%,"Selesai Pengadaan",IF(CL27&lt;45%,"Proses Desain",IF(CL27=45%,"Selesai Desain",IF(CL27&lt;80%,"Proses Pengembangan",IF(CL27=80%,"Selesai Pengembangan",IF(CL27&lt;87.5%,"Proses SIT",IF(CL27=87.5%,"Selesai SIT",IF(CL27&lt;95%,"Proses UAT",IF(CL27=95%,"Selesai UAT",IF(CL27&lt;100%,"Proses Implementasi","Selesai Implementasi"))))))))))))))))))))))</f>
        <v>Not Started</v>
      </c>
      <c r="CA27" t="str">
        <f>IF(CM27=0%,"Not Started",IF(CM27&lt;5%,"Proses RBT-RBB",IF(CM27=5%,"Selesai RBT-RBB",IF(CM27&lt;10%,"Proses RBT-RBL",IF(CM27=10%,"Selesai RBT-RBL",IF(CM27&lt;15%,"Proses RBT-RBTD",IF(CM27=15%,"Selesai RBT-RBTD",IF(CM27&lt;20%,"Proses RPP",IF(CM27=20%,"Selesai RPP",IF(CM27&lt;25%,"Proses KAK",IF(CM27=25%,"Selesai KAK",IF(CM27&lt;30%,"Proses Pengadaan",IF(CM27=30%,"Selesai Pengadaan",IF(CM27&lt;45%,"Proses Desain",IF(CM27=45%,"Selesai Desain",IF(CM27&lt;80%,"Proses Pengembangan",IF(CM27=80%,"Selesai Pengembangan",IF(CM27&lt;87.5%,"Proses SIT",IF(CM27=87.5%,"Selesai SIT",IF(CM27&lt;95%,"Proses UAT",IF(CM27=95%,"Selesai UAT",IF(CM27&lt;100%,"Proses Implementasi","Selesai Implementasi"))))))))))))))))))))))</f>
        <v>Not Started</v>
      </c>
      <c r="CB27" t="str">
        <f>IF(CN27=0%,"Not Started",IF(CN27&lt;5%,"Proses RBT-RBB",IF(CN27=5%,"Selesai RBT-RBB",IF(CN27&lt;10%,"Proses RBT-RBL",IF(CN27=10%,"Selesai RBT-RBL",IF(CN27&lt;15%,"Proses RBT-RBTD",IF(CN27=15%,"Selesai RBT-RBTD",IF(CN27&lt;20%,"Proses RPP",IF(CN27=20%,"Selesai RPP",IF(CN27&lt;25%,"Proses KAK",IF(CN27=25%,"Selesai KAK",IF(CN27&lt;30%,"Proses Pengadaan",IF(CN27=30%,"Selesai Pengadaan",IF(CN27&lt;45%,"Proses Desain",IF(CN27=45%,"Selesai Desain",IF(CN27&lt;80%,"Proses Pengembangan",IF(CN27=80%,"Selesai Pengembangan",IF(CN27&lt;87.5%,"Proses SIT",IF(CN27=87.5%,"Selesai SIT",IF(CN27&lt;95%,"Proses UAT",IF(CN27=95%,"Selesai UAT",IF(CN27&lt;100%,"Proses Implementasi","Selesai Implementasi"))))))))))))))))))))))</f>
        <v>Not Started</v>
      </c>
      <c r="CC27">
        <f>(($DY27/100%)*15%)+(($DZ27/100%)*5%)+(($EA27/100%)*5%)+(($EB27/100%)*5%)+(($EC27/100%)*15%)+(($ED27/100%)*35%)+(($EE27/100%)*7.5%)+(($EF27/100%)*7.5%)+(($EG27/100%)*5%)</f>
        <v>0</v>
      </c>
      <c r="CO27">
        <f>IF(BE27=0%, 100%, (CC27/BE27))</f>
        <v>0</v>
      </c>
      <c r="CP27">
        <f>IF(BF27=0%, 100%, (CD27/BF27))</f>
        <v>0</v>
      </c>
      <c r="CQ27">
        <f>IF(BG27=0%, 100%, (CE27/BG27))</f>
        <v>0</v>
      </c>
      <c r="CR27">
        <f>IF(BH27=0%, 100%, (CF27/BH27))</f>
        <v>0</v>
      </c>
      <c r="CS27">
        <f>IF(BI27=0%, 100%, (CG27/BI27))</f>
        <v>0</v>
      </c>
      <c r="CT27">
        <f>IF(BJ27=0%, 100%, (CH27/BJ27))</f>
        <v>0</v>
      </c>
      <c r="CU27">
        <f>IF(BK27=0%, 100%, (CI27/BK27))</f>
        <v>0</v>
      </c>
      <c r="CV27">
        <f>IF(BL27=0%, 100%, (CJ27/BL27))</f>
        <v>0</v>
      </c>
      <c r="CW27">
        <f>IF(BM27=0%, 100%, (CK27/BM27))</f>
        <v>0</v>
      </c>
      <c r="CX27">
        <f>IF(BN27=0%, 100%, (CL27/BN27))</f>
        <v>0</v>
      </c>
      <c r="CY27">
        <f>IF(BO27=0%, 100%, (CM27/BO27))</f>
        <v>0</v>
      </c>
      <c r="DA27" t="str">
        <f>IF(BE27=0%,"NS",IF(CC27=100%,"DONE",IF(CO27&gt;100%,"AS",IF(CO27&lt;75%,"BS",IF(CO27&lt;89.9%,"AR","OS")))))</f>
        <v>BS</v>
      </c>
      <c r="DB27" t="str">
        <f>IF(BF27=0%,"NS",IF(CD27=100%,"DONE",IF(CP27&gt;100%,"AS",IF(CP27&lt;75%,"BS",IF(CP27&lt;89.9%,"AR","OS")))))</f>
        <v>BS</v>
      </c>
      <c r="DC27" t="str">
        <f>IF(BG27=0%,"NS",IF(CE27=100%,"DONE",IF(CQ27&gt;100%,"AS",IF(CQ27&lt;75%,"BS",IF(CQ27&lt;89.9%,"AR","OS")))))</f>
        <v>BS</v>
      </c>
      <c r="DD27" t="str">
        <f>IF(BH27=0%,"NS",IF(CF27=100%,"DONE",IF(CR27&gt;100%,"AS",IF(CR27&lt;75%,"BS",IF(CR27&lt;89.9%,"AR","OS")))))</f>
        <v>BS</v>
      </c>
      <c r="DE27" t="str">
        <f>IF(BI27=0%,"NS",IF(CG27=100%,"DONE",IF(CS27&gt;100%,"AS",IF(CS27&lt;75%,"BS",IF(CS27&lt;89.9%,"AR","OS")))))</f>
        <v>BS</v>
      </c>
      <c r="DF27" t="str">
        <f>IF(BJ27=0%,"NS",IF(CH27=100%,"DONE",IF(CT27&gt;100%,"AS",IF(CT27&lt;75%,"BS",IF(CT27&lt;89.9%,"AR","OS")))))</f>
        <v>BS</v>
      </c>
      <c r="DG27" t="str">
        <f>IF(BK27=0%,"NS",IF(CI27=100%,"DONE",IF(CU27&gt;100%,"AS",IF(CU27&lt;75%,"BS",IF(CU27&lt;89.9%,"AR","OS")))))</f>
        <v>BS</v>
      </c>
      <c r="DH27" t="str">
        <f>IF(BL27=0%,"NS",IF(CJ27=100%,"DONE",IF(CV27&gt;100%,"AS",IF(CV27&lt;75%,"BS",IF(CV27&lt;89.9%,"AR","OS")))))</f>
        <v>BS</v>
      </c>
      <c r="DI27" t="str">
        <f>IF(BM27=0%,"NS",IF(CK27=100%,"DONE",IF(CW27&gt;100%,"AS",IF(CW27&lt;75%,"BS",IF(CW27&lt;89.9%,"AR","OS")))))</f>
        <v>BS</v>
      </c>
      <c r="DJ27" t="str">
        <f>IF(BN27=0%,"NS",IF(CL27=100%,"DONE",IF(CX27&gt;100%,"AS",IF(CX27&lt;75%,"BS",IF(CX27&lt;89.9%,"AR","OS")))))</f>
        <v>BS</v>
      </c>
      <c r="DK27" t="str">
        <f>IF(BO27=0%,"NS",IF(CM27=100%,"DONE",IF(CY27&gt;100%,"AS",IF(CY27&lt;75%,"BS",IF(CY27&lt;89.9%,"AR","OS")))))</f>
        <v>BS</v>
      </c>
      <c r="DL27" t="str">
        <f>IF(BP27=0%,"NS",IF(CN27=100%,"DONE",IF(CZ27&gt;100%,"AS",IF(CZ27&lt;75%,"BS",IF(CZ27&lt;89.9%,"AR","OS")))))</f>
        <v>BS</v>
      </c>
      <c r="DM27">
        <f>CC27/$BP27</f>
        <v>0</v>
      </c>
      <c r="DN27">
        <f>CD27/$BP27</f>
        <v>0</v>
      </c>
      <c r="DO27">
        <f>CE27/$BP27</f>
        <v>0</v>
      </c>
      <c r="DP27">
        <f>CF27/$BP27</f>
        <v>0</v>
      </c>
      <c r="DQ27">
        <f>CG27/$BP27</f>
        <v>0</v>
      </c>
      <c r="DR27">
        <f>CH27/$BP27</f>
        <v>0</v>
      </c>
      <c r="DS27">
        <f>CI27/$BP27</f>
        <v>0</v>
      </c>
      <c r="DT27">
        <f>CJ27/$BP27</f>
        <v>0</v>
      </c>
      <c r="DU27">
        <f>CK27/$BP27</f>
        <v>0</v>
      </c>
      <c r="DV27">
        <f>CL27/$BP27</f>
        <v>0</v>
      </c>
      <c r="DW27">
        <f>CM27/$BP27</f>
        <v>0</v>
      </c>
      <c r="DX27">
        <f>CN27/$BP27</f>
        <v>0</v>
      </c>
      <c r="EJ27">
        <f>AR27</f>
        <v>46752</v>
      </c>
      <c r="FM27" t="str" xml:space="preserve">
        <v xml:space="preserve">Yoe One Ariestya Niovitta (PKWT)_x000d_
</v>
      </c>
      <c r="FN27" t="str">
        <v>Yolanda Dini</v>
      </c>
      <c r="FO27" t="str">
        <v>Ayar Fauzan</v>
      </c>
      <c r="FP27" t="str" xml:space="preserve">
        <v xml:space="preserve">1. Rendi Budiman_x000d_
2. Erica Maulidina_x000d_
3. Kevin tjahjadi_x000d_
4. Hafizh Harista</v>
      </c>
      <c r="FQ27" t="str" xml:space="preserve">
        <v xml:space="preserve">1. Erfa_x000d_
2. Agung</v>
      </c>
      <c r="FR27" t="str">
        <v>Outsource</v>
      </c>
      <c r="FS27" t="str">
        <v>PT Trees</v>
      </c>
      <c r="FT27" t="str" xml:space="preserve">
        <v xml:space="preserve">Santi_x000d_
Nindy</v>
      </c>
      <c r="FU27">
        <v>5</v>
      </c>
      <c r="GS27" t="str">
        <v>bd7ebf22-be5d-4f9a-b84e-e8d6dfd24351</v>
      </c>
    </row>
    <row r="28" xml:space="preserve">
      <c r="A28" t="str">
        <v>RIVIBI-PPA-P3-1-DLDS</v>
      </c>
      <c r="B28" t="str">
        <v>PT6</v>
      </c>
      <c r="C28" t="str">
        <v>IDCB</v>
      </c>
      <c r="D28" t="str">
        <v>Human Resources</v>
      </c>
      <c r="E28" t="str">
        <v>P-26</v>
      </c>
      <c r="F28">
        <v>1</v>
      </c>
      <c r="G28" t="str">
        <v>DBP - HRM</v>
      </c>
      <c r="H28" t="str">
        <v>DCP Integrasi HRM</v>
      </c>
      <c r="I28" t="str">
        <v>DBP OpEx 4P: Pengembangan Kompetensi (Integrasi LMS dengan Digital Library)</v>
      </c>
      <c r="J28">
        <v>2026</v>
      </c>
      <c r="K28">
        <v>2028</v>
      </c>
      <c r="L28" t="str">
        <v>U</v>
      </c>
      <c r="M28" t="str">
        <v>K3</v>
      </c>
      <c r="N28" t="str">
        <v>Pemimpin Satker</v>
      </c>
      <c r="O28" t="str">
        <v>DSDM</v>
      </c>
      <c r="P28" t="str">
        <v>PPLBI</v>
      </c>
      <c r="Q28" t="str">
        <v>MI</v>
      </c>
      <c r="R28" t="str">
        <v>LMS, Digital Library</v>
      </c>
      <c r="S28" t="str">
        <f>BQ28</f>
        <v>Not Started</v>
      </c>
      <c r="T28" t="str">
        <f>IF(V28=0%,"Not Started",IF(V28&lt;100%,"On Progress",IF(V28=100%,"DONE")))</f>
        <v>Not Started</v>
      </c>
      <c r="U28" t="str">
        <f>FN28</f>
        <v>Yolanda Dini</v>
      </c>
      <c r="V28">
        <f>CC28</f>
        <v>0</v>
      </c>
      <c r="W28" t="str">
        <v>TW III 2026</v>
      </c>
      <c r="X28">
        <f>AR28</f>
        <v>46752</v>
      </c>
      <c r="Y28">
        <v>0</v>
      </c>
      <c r="AA28">
        <v>46023</v>
      </c>
      <c r="AB28">
        <v>46295</v>
      </c>
      <c r="AC28">
        <v>46296</v>
      </c>
      <c r="AD28">
        <v>46326</v>
      </c>
      <c r="AE28">
        <v>46327</v>
      </c>
      <c r="AF28">
        <v>46387</v>
      </c>
      <c r="AG28">
        <v>46388</v>
      </c>
      <c r="AH28">
        <v>46477</v>
      </c>
      <c r="AI28">
        <v>46478</v>
      </c>
      <c r="AJ28">
        <v>46538</v>
      </c>
      <c r="AK28">
        <v>46539</v>
      </c>
      <c r="AL28">
        <v>46660</v>
      </c>
      <c r="AM28">
        <v>46661</v>
      </c>
      <c r="AN28">
        <v>46690</v>
      </c>
      <c r="AO28">
        <v>46692</v>
      </c>
      <c r="AP28">
        <v>46721</v>
      </c>
      <c r="AQ28">
        <v>46722</v>
      </c>
      <c r="AR28">
        <v>46752</v>
      </c>
      <c r="AS28" t="str">
        <f>IF(BE28=0%,"Not Started",IF(BE28&lt;5%,"Proses RBT-RBB",IF(BE28=5%,"Selesai RBT-RBB",IF(BE28&lt;10%,"Proses RBT-RBL",IF(BE28=10%,"Selesai RBT-RBL",IF(BE28&lt;15%,"Proses RBT-RBTD",IF(BE28=15%,"Selesai RBT-RBTD",IF(BE28&lt;20%,"Proses RPP",IF(BE28=20%,"Selesai RPP",IF(BE28&lt;25%,"Proses KAK",IF(BE28=25%,"Selesai KAK",IF(BE28&lt;30%,"Proses Pengadaan",IF(BE28=30%,"Selesai Pengadaan",IF(BE28&lt;45%,"Proses Desain",IF(BE28=45%,"Selesai Desain",IF(BE28&lt;80%,"Proses Pengembangan",IF(BE28=80%,"Selesai Pengembangan",IF(BE28&lt;87.5%,"Proses SIT",IF(BE28=87.5%,"Selesai SIT",IF(BE28&lt;95%,"Proses UAT",IF(BE28=95%,"Selesai UAT",IF(BE28&lt;100%,"Proses Implementasi","Selesai Implementasi"))))))))))))))))))))))</f>
        <v>Proses RBT-RBB</v>
      </c>
      <c r="AT28" t="str">
        <f>IF(BF28=0%,"Not Started",IF(BF28&lt;5%,"Proses RBT-RBB",IF(BF28=5%,"Selesai RBT-RBB",IF(BF28&lt;10%,"Proses RBT-RBL",IF(BF28=10%,"Selesai RBT-RBL",IF(BF28&lt;15%,"Proses RBT-RBTD",IF(BF28=15%,"Selesai RBT-RBTD",IF(BF28&lt;20%,"Proses RPP",IF(BF28=20%,"Selesai RPP",IF(BF28&lt;25%,"Proses KAK",IF(BF28=25%,"Selesai KAK",IF(BF28&lt;30%,"Proses Pengadaan",IF(BF28=30%,"Selesai Pengadaan",IF(BF28&lt;45%,"Proses Desain",IF(BF28=45%,"Selesai Desain",IF(BF28&lt;80%,"Proses Pengembangan",IF(BF28=80%,"Selesai Pengembangan",IF(BF28&lt;87.5%,"Proses SIT",IF(BF28=87.5%,"Selesai SIT",IF(BF28&lt;95%,"Proses UAT",IF(BF28=95%,"Selesai UAT",IF(BF28&lt;100%,"Proses Implementasi","Selesai Implementasi"))))))))))))))))))))))</f>
        <v>Proses RBT-RBB</v>
      </c>
      <c r="AU28" t="str">
        <f>IF(BG28=0%,"Not Started",IF(BG28&lt;5%,"Proses RBT-RBB",IF(BG28=5%,"Selesai RBT-RBB",IF(BG28&lt;10%,"Proses RBT-RBL",IF(BG28=10%,"Selesai RBT-RBL",IF(BG28&lt;15%,"Proses RBT-RBTD",IF(BG28=15%,"Selesai RBT-RBTD",IF(BG28&lt;20%,"Proses RPP",IF(BG28=20%,"Selesai RPP",IF(BG28&lt;25%,"Proses KAK",IF(BG28=25%,"Selesai KAK",IF(BG28&lt;30%,"Proses Pengadaan",IF(BG28=30%,"Selesai Pengadaan",IF(BG28&lt;45%,"Proses Desain",IF(BG28=45%,"Selesai Desain",IF(BG28&lt;80%,"Proses Pengembangan",IF(BG28=80%,"Selesai Pengembangan",IF(BG28&lt;87.5%,"Proses SIT",IF(BG28=87.5%,"Selesai SIT",IF(BG28&lt;95%,"Proses UAT",IF(BG28=95%,"Selesai UAT",IF(BG28&lt;100%,"Proses Implementasi","Selesai Implementasi"))))))))))))))))))))))</f>
        <v>Proses RBT-RBB</v>
      </c>
      <c r="AV28" t="str">
        <f>IF(BH28=0%,"Not Started",IF(BH28&lt;5%,"Proses RBT-RBB",IF(BH28=5%,"Selesai RBT-RBB",IF(BH28&lt;10%,"Proses RBT-RBL",IF(BH28=10%,"Selesai RBT-RBL",IF(BH28&lt;15%,"Proses RBT-RBTD",IF(BH28=15%,"Selesai RBT-RBTD",IF(BH28&lt;20%,"Proses RPP",IF(BH28=20%,"Selesai RPP",IF(BH28&lt;25%,"Proses KAK",IF(BH28=25%,"Selesai KAK",IF(BH28&lt;30%,"Proses Pengadaan",IF(BH28=30%,"Selesai Pengadaan",IF(BH28&lt;45%,"Proses Desain",IF(BH28=45%,"Selesai Desain",IF(BH28&lt;80%,"Proses Pengembangan",IF(BH28=80%,"Selesai Pengembangan",IF(BH28&lt;87.5%,"Proses SIT",IF(BH28=87.5%,"Selesai SIT",IF(BH28&lt;95%,"Proses UAT",IF(BH28=95%,"Selesai UAT",IF(BH28&lt;100%,"Proses Implementasi","Selesai Implementasi"))))))))))))))))))))))</f>
        <v>Proses RBT-RBL</v>
      </c>
      <c r="AW28" t="str">
        <f>IF(BI28=0%,"Not Started",IF(BI28&lt;5%,"Proses RBT-RBB",IF(BI28=5%,"Selesai RBT-RBB",IF(BI28&lt;10%,"Proses RBT-RBL",IF(BI28=10%,"Selesai RBT-RBL",IF(BI28&lt;15%,"Proses RBT-RBTD",IF(BI28=15%,"Selesai RBT-RBTD",IF(BI28&lt;20%,"Proses RPP",IF(BI28=20%,"Selesai RPP",IF(BI28&lt;25%,"Proses KAK",IF(BI28=25%,"Selesai KAK",IF(BI28&lt;30%,"Proses Pengadaan",IF(BI28=30%,"Selesai Pengadaan",IF(BI28&lt;45%,"Proses Desain",IF(BI28=45%,"Selesai Desain",IF(BI28&lt;80%,"Proses Pengembangan",IF(BI28=80%,"Selesai Pengembangan",IF(BI28&lt;87.5%,"Proses SIT",IF(BI28=87.5%,"Selesai SIT",IF(BI28&lt;95%,"Proses UAT",IF(BI28=95%,"Selesai UAT",IF(BI28&lt;100%,"Proses Implementasi","Selesai Implementasi"))))))))))))))))))))))</f>
        <v>Proses RBT-RBL</v>
      </c>
      <c r="AX28" t="str">
        <f>IF(BJ28=0%,"Not Started",IF(BJ28&lt;5%,"Proses RBT-RBB",IF(BJ28=5%,"Selesai RBT-RBB",IF(BJ28&lt;10%,"Proses RBT-RBL",IF(BJ28=10%,"Selesai RBT-RBL",IF(BJ28&lt;15%,"Proses RBT-RBTD",IF(BJ28=15%,"Selesai RBT-RBTD",IF(BJ28&lt;20%,"Proses RPP",IF(BJ28=20%,"Selesai RPP",IF(BJ28&lt;25%,"Proses KAK",IF(BJ28=25%,"Selesai KAK",IF(BJ28&lt;30%,"Proses Pengadaan",IF(BJ28=30%,"Selesai Pengadaan",IF(BJ28&lt;45%,"Proses Desain",IF(BJ28=45%,"Selesai Desain",IF(BJ28&lt;80%,"Proses Pengembangan",IF(BJ28=80%,"Selesai Pengembangan",IF(BJ28&lt;87.5%,"Proses SIT",IF(BJ28=87.5%,"Selesai SIT",IF(BJ28&lt;95%,"Proses UAT",IF(BJ28=95%,"Selesai UAT",IF(BJ28&lt;100%,"Proses Implementasi","Selesai Implementasi"))))))))))))))))))))))</f>
        <v>Proses RBT-RBL</v>
      </c>
      <c r="AY28" t="str">
        <f>IF(BK28=0%,"Not Started",IF(BK28&lt;5%,"Proses RBT-RBB",IF(BK28=5%,"Selesai RBT-RBB",IF(BK28&lt;10%,"Proses RBT-RBL",IF(BK28=10%,"Selesai RBT-RBL",IF(BK28&lt;15%,"Proses RBT-RBTD",IF(BK28=15%,"Selesai RBT-RBTD",IF(BK28&lt;20%,"Proses RPP",IF(BK28=20%,"Selesai RPP",IF(BK28&lt;25%,"Proses KAK",IF(BK28=25%,"Selesai KAK",IF(BK28&lt;30%,"Proses Pengadaan",IF(BK28=30%,"Selesai Pengadaan",IF(BK28&lt;45%,"Proses Desain",IF(BK28=45%,"Selesai Desain",IF(BK28&lt;80%,"Proses Pengembangan",IF(BK28=80%,"Selesai Pengembangan",IF(BK28&lt;87.5%,"Proses SIT",IF(BK28=87.5%,"Selesai SIT",IF(BK28&lt;95%,"Proses UAT",IF(BK28=95%,"Selesai UAT",IF(BK28&lt;100%,"Proses Implementasi","Selesai Implementasi"))))))))))))))))))))))</f>
        <v>Proses RBT-RBTD</v>
      </c>
      <c r="AZ28" t="str">
        <f>IF(BL28=0%,"Not Started",IF(BL28&lt;5%,"Proses RBT-RBB",IF(BL28=5%,"Selesai RBT-RBB",IF(BL28&lt;10%,"Proses RBT-RBL",IF(BL28=10%,"Selesai RBT-RBL",IF(BL28&lt;15%,"Proses RBT-RBTD",IF(BL28=15%,"Selesai RBT-RBTD",IF(BL28&lt;20%,"Proses RPP",IF(BL28=20%,"Selesai RPP",IF(BL28&lt;25%,"Proses KAK",IF(BL28=25%,"Selesai KAK",IF(BL28&lt;30%,"Proses Pengadaan",IF(BL28=30%,"Selesai Pengadaan",IF(BL28&lt;45%,"Proses Desain",IF(BL28=45%,"Selesai Desain",IF(BL28&lt;80%,"Proses Pengembangan",IF(BL28=80%,"Selesai Pengembangan",IF(BL28&lt;87.5%,"Proses SIT",IF(BL28=87.5%,"Selesai SIT",IF(BL28&lt;95%,"Proses UAT",IF(BL28=95%,"Selesai UAT",IF(BL28&lt;100%,"Proses Implementasi","Selesai Implementasi"))))))))))))))))))))))</f>
        <v>Proses RBT-RBTD</v>
      </c>
      <c r="BA28" t="str">
        <f>IF(BM28=0%,"Not Started",IF(BM28&lt;5%,"Proses RBT-RBB",IF(BM28=5%,"Selesai RBT-RBB",IF(BM28&lt;10%,"Proses RBT-RBL",IF(BM28=10%,"Selesai RBT-RBL",IF(BM28&lt;15%,"Proses RBT-RBTD",IF(BM28=15%,"Selesai RBT-RBTD",IF(BM28&lt;20%,"Proses RPP",IF(BM28=20%,"Selesai RPP",IF(BM28&lt;25%,"Proses KAK",IF(BM28=25%,"Selesai KAK",IF(BM28&lt;30%,"Proses Pengadaan",IF(BM28=30%,"Selesai Pengadaan",IF(BM28&lt;45%,"Proses Desain",IF(BM28=45%,"Selesai Desain",IF(BM28&lt;80%,"Proses Pengembangan",IF(BM28=80%,"Selesai Pengembangan",IF(BM28&lt;87.5%,"Proses SIT",IF(BM28=87.5%,"Selesai SIT",IF(BM28&lt;95%,"Proses UAT",IF(BM28=95%,"Selesai UAT",IF(BM28&lt;100%,"Proses Implementasi","Selesai Implementasi"))))))))))))))))))))))</f>
        <v>Selesai RBT-RBTD</v>
      </c>
      <c r="BB28" t="str">
        <f>IF(BN28=0%,"Not Started",IF(BN28&lt;5%,"Proses RBT-RBB",IF(BN28=5%,"Selesai RBT-RBB",IF(BN28&lt;10%,"Proses RBT-RBL",IF(BN28=10%,"Selesai RBT-RBL",IF(BN28&lt;15%,"Proses RBT-RBTD",IF(BN28=15%,"Selesai RBT-RBTD",IF(BN28&lt;20%,"Proses RPP",IF(BN28=20%,"Selesai RPP",IF(BN28&lt;25%,"Proses KAK",IF(BN28=25%,"Selesai KAK",IF(BN28&lt;30%,"Proses Pengadaan",IF(BN28=30%,"Selesai Pengadaan",IF(BN28&lt;45%,"Proses Desain",IF(BN28=45%,"Selesai Desain",IF(BN28&lt;80%,"Proses Pengembangan",IF(BN28=80%,"Selesai Pengembangan",IF(BN28&lt;87.5%,"Proses SIT",IF(BN28=87.5%,"Selesai SIT",IF(BN28&lt;95%,"Proses UAT",IF(BN28=95%,"Selesai UAT",IF(BN28&lt;100%,"Proses Implementasi","Selesai Implementasi"))))))))))))))))))))))</f>
        <v>Selesai RPP</v>
      </c>
      <c r="BC28" t="str">
        <f>IF(BO28=0%,"Not Started",IF(BO28&lt;5%,"Proses RBT-RBB",IF(BO28=5%,"Selesai RBT-RBB",IF(BO28&lt;10%,"Proses RBT-RBL",IF(BO28=10%,"Selesai RBT-RBL",IF(BO28&lt;15%,"Proses RBT-RBTD",IF(BO28=15%,"Selesai RBT-RBTD",IF(BO28&lt;20%,"Proses RPP",IF(BO28=20%,"Selesai RPP",IF(BO28&lt;25%,"Proses KAK",IF(BO28=25%,"Selesai KAK",IF(BO28&lt;30%,"Proses Pengadaan",IF(BO28=30%,"Selesai Pengadaan",IF(BO28&lt;45%,"Proses Desain",IF(BO28=45%,"Selesai Desain",IF(BO28&lt;80%,"Proses Pengembangan",IF(BO28=80%,"Selesai Pengembangan",IF(BO28&lt;87.5%,"Proses SIT",IF(BO28=87.5%,"Selesai SIT",IF(BO28&lt;95%,"Proses UAT",IF(BO28=95%,"Selesai UAT",IF(BO28&lt;100%,"Proses Implementasi","Selesai Implementasi"))))))))))))))))))))))</f>
        <v>Selesai RPP</v>
      </c>
      <c r="BD28" t="str">
        <f>IF(BP28=0%,"Not Started",IF(BP28&lt;5%,"Proses RBT-RBB",IF(BP28=5%,"Selesai RBT-RBB",IF(BP28&lt;10%,"Proses RBT-RBL",IF(BP28=10%,"Selesai RBT-RBL",IF(BP28&lt;15%,"Proses RBT-RBTD",IF(BP28=15%,"Selesai RBT-RBTD",IF(BP28&lt;20%,"Proses RPP",IF(BP28=20%,"Selesai RPP",IF(BP28&lt;25%,"Proses KAK",IF(BP28=25%,"Selesai KAK",IF(BP28&lt;30%,"Proses Pengadaan",IF(BP28=30%,"Selesai Pengadaan",IF(BP28&lt;45%,"Proses Desain",IF(BP28=45%,"Selesai Desain",IF(BP28&lt;80%,"Proses Pengembangan",IF(BP28=80%,"Selesai Pengembangan",IF(BP28&lt;87.5%,"Proses SIT",IF(BP28=87.5%,"Selesai SIT",IF(BP28&lt;95%,"Proses UAT",IF(BP28=95%,"Selesai UAT",IF(BP28&lt;100%,"Proses Implementasi","Selesai Implementasi"))))))))))))))))))))))</f>
        <v>Selesai KAK</v>
      </c>
      <c r="BE28">
        <v>0.015</v>
      </c>
      <c r="BF28">
        <v>0.03</v>
      </c>
      <c r="BG28">
        <v>0.045</v>
      </c>
      <c r="BH28">
        <v>0.06</v>
      </c>
      <c r="BI28">
        <v>0.075</v>
      </c>
      <c r="BJ28">
        <v>0.09</v>
      </c>
      <c r="BK28">
        <v>0.105</v>
      </c>
      <c r="BL28">
        <v>0.13</v>
      </c>
      <c r="BM28">
        <v>0.15</v>
      </c>
      <c r="BN28">
        <v>0.2</v>
      </c>
      <c r="BO28">
        <v>0.2</v>
      </c>
      <c r="BP28">
        <v>0.25</v>
      </c>
      <c r="BQ28" t="str">
        <f>IF(CC28=0%,"Not Started",IF(CC28&lt;5%,"Proses RBT-RBB",IF(CC28=5%,"Selesai RBT-RBB",IF(CC28&lt;10%,"Proses RBT-RBL",IF(CC28=10%,"Selesai RBT-RBL",IF(CC28&lt;15%,"Proses RBT-RBTD",IF(CC28=15%,"Selesai RBT-RBTD",IF(CC28&lt;20%,"Proses RPP",IF(CC28=20%,"Selesai RPP",IF(CC28&lt;25%,"Proses KAK",IF(CC28=25%,"Selesai KAK",IF(CC28&lt;30%,"Proses Pengadaan",IF(CC28=30%,"Selesai Pengadaan",IF(CC28&lt;45%,"Proses Desain",IF(CC28=45%,"Selesai Desain",IF(CC28&lt;80%,"Proses Pengembangan",IF(CC28=80%,"Selesai Pengembangan",IF(CC28&lt;87.5%,"Proses SIT",IF(CC28=87.5%,"Selesai SIT",IF(CC28&lt;95%,"Proses UAT",IF(CC28=95%,"Selesai UAT",IF(CC28&lt;100%,"Proses Implementasi","Selesai Implementasi"))))))))))))))))))))))</f>
        <v>Not Started</v>
      </c>
      <c r="BR28" t="str">
        <f>IF(CD28=0%,"Not Started",IF(CD28&lt;5%,"Proses RBT-RBB",IF(CD28=5%,"Selesai RBT-RBB",IF(CD28&lt;10%,"Proses RBT-RBL",IF(CD28=10%,"Selesai RBT-RBL",IF(CD28&lt;15%,"Proses RBT-RBTD",IF(CD28=15%,"Selesai RBT-RBTD",IF(CD28&lt;20%,"Proses RPP",IF(CD28=20%,"Selesai RPP",IF(CD28&lt;25%,"Proses KAK",IF(CD28=25%,"Selesai KAK",IF(CD28&lt;30%,"Proses Pengadaan",IF(CD28=30%,"Selesai Pengadaan",IF(CD28&lt;45%,"Proses Desain",IF(CD28=45%,"Selesai Desain",IF(CD28&lt;80%,"Proses Pengembangan",IF(CD28=80%,"Selesai Pengembangan",IF(CD28&lt;87.5%,"Proses SIT",IF(CD28=87.5%,"Selesai SIT",IF(CD28&lt;95%,"Proses UAT",IF(CD28=95%,"Selesai UAT",IF(CD28&lt;100%,"Proses Implementasi","Selesai Implementasi"))))))))))))))))))))))</f>
        <v>Not Started</v>
      </c>
      <c r="BS28" t="str">
        <f>IF(CE28=0%,"Not Started",IF(CE28&lt;5%,"Proses RBT-RBB",IF(CE28=5%,"Selesai RBT-RBB",IF(CE28&lt;10%,"Proses RBT-RBL",IF(CE28=10%,"Selesai RBT-RBL",IF(CE28&lt;15%,"Proses RBT-RBTD",IF(CE28=15%,"Selesai RBT-RBTD",IF(CE28&lt;20%,"Proses RPP",IF(CE28=20%,"Selesai RPP",IF(CE28&lt;25%,"Proses KAK",IF(CE28=25%,"Selesai KAK",IF(CE28&lt;30%,"Proses Pengadaan",IF(CE28=30%,"Selesai Pengadaan",IF(CE28&lt;45%,"Proses Desain",IF(CE28=45%,"Selesai Desain",IF(CE28&lt;80%,"Proses Pengembangan",IF(CE28=80%,"Selesai Pengembangan",IF(CE28&lt;87.5%,"Proses SIT",IF(CE28=87.5%,"Selesai SIT",IF(CE28&lt;95%,"Proses UAT",IF(CE28=95%,"Selesai UAT",IF(CE28&lt;100%,"Proses Implementasi","Selesai Implementasi"))))))))))))))))))))))</f>
        <v>Not Started</v>
      </c>
      <c r="BT28" t="str">
        <f>IF(CF28=0%,"Not Started",IF(CF28&lt;5%,"Proses RBT-RBB",IF(CF28=5%,"Selesai RBT-RBB",IF(CF28&lt;10%,"Proses RBT-RBL",IF(CF28=10%,"Selesai RBT-RBL",IF(CF28&lt;15%,"Proses RBT-RBTD",IF(CF28=15%,"Selesai RBT-RBTD",IF(CF28&lt;20%,"Proses RPP",IF(CF28=20%,"Selesai RPP",IF(CF28&lt;25%,"Proses KAK",IF(CF28=25%,"Selesai KAK",IF(CF28&lt;30%,"Proses Pengadaan",IF(CF28=30%,"Selesai Pengadaan",IF(CF28&lt;45%,"Proses Desain",IF(CF28=45%,"Selesai Desain",IF(CF28&lt;80%,"Proses Pengembangan",IF(CF28=80%,"Selesai Pengembangan",IF(CF28&lt;87.5%,"Proses SIT",IF(CF28=87.5%,"Selesai SIT",IF(CF28&lt;95%,"Proses UAT",IF(CF28=95%,"Selesai UAT",IF(CF28&lt;100%,"Proses Implementasi","Selesai Implementasi"))))))))))))))))))))))</f>
        <v>Not Started</v>
      </c>
      <c r="BU28" t="str">
        <f>IF(CG28=0%,"Not Started",IF(CG28&lt;5%,"Proses RBT-RBB",IF(CG28=5%,"Selesai RBT-RBB",IF(CG28&lt;10%,"Proses RBT-RBL",IF(CG28=10%,"Selesai RBT-RBL",IF(CG28&lt;15%,"Proses RBT-RBTD",IF(CG28=15%,"Selesai RBT-RBTD",IF(CG28&lt;20%,"Proses RPP",IF(CG28=20%,"Selesai RPP",IF(CG28&lt;25%,"Proses KAK",IF(CG28=25%,"Selesai KAK",IF(CG28&lt;30%,"Proses Pengadaan",IF(CG28=30%,"Selesai Pengadaan",IF(CG28&lt;45%,"Proses Desain",IF(CG28=45%,"Selesai Desain",IF(CG28&lt;80%,"Proses Pengembangan",IF(CG28=80%,"Selesai Pengembangan",IF(CG28&lt;87.5%,"Proses SIT",IF(CG28=87.5%,"Selesai SIT",IF(CG28&lt;95%,"Proses UAT",IF(CG28=95%,"Selesai UAT",IF(CG28&lt;100%,"Proses Implementasi","Selesai Implementasi"))))))))))))))))))))))</f>
        <v>Not Started</v>
      </c>
      <c r="BV28" t="str">
        <f>IF(CH28=0%,"Not Started",IF(CH28&lt;5%,"Proses RBT-RBB",IF(CH28=5%,"Selesai RBT-RBB",IF(CH28&lt;10%,"Proses RBT-RBL",IF(CH28=10%,"Selesai RBT-RBL",IF(CH28&lt;15%,"Proses RBT-RBTD",IF(CH28=15%,"Selesai RBT-RBTD",IF(CH28&lt;20%,"Proses RPP",IF(CH28=20%,"Selesai RPP",IF(CH28&lt;25%,"Proses KAK",IF(CH28=25%,"Selesai KAK",IF(CH28&lt;30%,"Proses Pengadaan",IF(CH28=30%,"Selesai Pengadaan",IF(CH28&lt;45%,"Proses Desain",IF(CH28=45%,"Selesai Desain",IF(CH28&lt;80%,"Proses Pengembangan",IF(CH28=80%,"Selesai Pengembangan",IF(CH28&lt;87.5%,"Proses SIT",IF(CH28=87.5%,"Selesai SIT",IF(CH28&lt;95%,"Proses UAT",IF(CH28=95%,"Selesai UAT",IF(CH28&lt;100%,"Proses Implementasi","Selesai Implementasi"))))))))))))))))))))))</f>
        <v>Not Started</v>
      </c>
      <c r="BW28" t="str">
        <f>IF(CI28=0%,"Not Started",IF(CI28&lt;5%,"Proses RBT-RBB",IF(CI28=5%,"Selesai RBT-RBB",IF(CI28&lt;10%,"Proses RBT-RBL",IF(CI28=10%,"Selesai RBT-RBL",IF(CI28&lt;15%,"Proses RBT-RBTD",IF(CI28=15%,"Selesai RBT-RBTD",IF(CI28&lt;20%,"Proses RPP",IF(CI28=20%,"Selesai RPP",IF(CI28&lt;25%,"Proses KAK",IF(CI28=25%,"Selesai KAK",IF(CI28&lt;30%,"Proses Pengadaan",IF(CI28=30%,"Selesai Pengadaan",IF(CI28&lt;45%,"Proses Desain",IF(CI28=45%,"Selesai Desain",IF(CI28&lt;80%,"Proses Pengembangan",IF(CI28=80%,"Selesai Pengembangan",IF(CI28&lt;87.5%,"Proses SIT",IF(CI28=87.5%,"Selesai SIT",IF(CI28&lt;95%,"Proses UAT",IF(CI28=95%,"Selesai UAT",IF(CI28&lt;100%,"Proses Implementasi","Selesai Implementasi"))))))))))))))))))))))</f>
        <v>Not Started</v>
      </c>
      <c r="BX28" t="str">
        <f>IF(CJ28=0%,"Not Started",IF(CJ28&lt;5%,"Proses RBT-RBB",IF(CJ28=5%,"Selesai RBT-RBB",IF(CJ28&lt;10%,"Proses RBT-RBL",IF(CJ28=10%,"Selesai RBT-RBL",IF(CJ28&lt;15%,"Proses RBT-RBTD",IF(CJ28=15%,"Selesai RBT-RBTD",IF(CJ28&lt;20%,"Proses RPP",IF(CJ28=20%,"Selesai RPP",IF(CJ28&lt;25%,"Proses KAK",IF(CJ28=25%,"Selesai KAK",IF(CJ28&lt;30%,"Proses Pengadaan",IF(CJ28=30%,"Selesai Pengadaan",IF(CJ28&lt;45%,"Proses Desain",IF(CJ28=45%,"Selesai Desain",IF(CJ28&lt;80%,"Proses Pengembangan",IF(CJ28=80%,"Selesai Pengembangan",IF(CJ28&lt;87.5%,"Proses SIT",IF(CJ28=87.5%,"Selesai SIT",IF(CJ28&lt;95%,"Proses UAT",IF(CJ28=95%,"Selesai UAT",IF(CJ28&lt;100%,"Proses Implementasi","Selesai Implementasi"))))))))))))))))))))))</f>
        <v>Not Started</v>
      </c>
      <c r="BY28" t="str">
        <f>IF(CK28=0%,"Not Started",IF(CK28&lt;5%,"Proses RBT-RBB",IF(CK28=5%,"Selesai RBT-RBB",IF(CK28&lt;10%,"Proses RBT-RBL",IF(CK28=10%,"Selesai RBT-RBL",IF(CK28&lt;15%,"Proses RBT-RBTD",IF(CK28=15%,"Selesai RBT-RBTD",IF(CK28&lt;20%,"Proses RPP",IF(CK28=20%,"Selesai RPP",IF(CK28&lt;25%,"Proses KAK",IF(CK28=25%,"Selesai KAK",IF(CK28&lt;30%,"Proses Pengadaan",IF(CK28=30%,"Selesai Pengadaan",IF(CK28&lt;45%,"Proses Desain",IF(CK28=45%,"Selesai Desain",IF(CK28&lt;80%,"Proses Pengembangan",IF(CK28=80%,"Selesai Pengembangan",IF(CK28&lt;87.5%,"Proses SIT",IF(CK28=87.5%,"Selesai SIT",IF(CK28&lt;95%,"Proses UAT",IF(CK28=95%,"Selesai UAT",IF(CK28&lt;100%,"Proses Implementasi","Selesai Implementasi"))))))))))))))))))))))</f>
        <v>Not Started</v>
      </c>
      <c r="BZ28" t="str">
        <f>IF(CL28=0%,"Not Started",IF(CL28&lt;5%,"Proses RBT-RBB",IF(CL28=5%,"Selesai RBT-RBB",IF(CL28&lt;10%,"Proses RBT-RBL",IF(CL28=10%,"Selesai RBT-RBL",IF(CL28&lt;15%,"Proses RBT-RBTD",IF(CL28=15%,"Selesai RBT-RBTD",IF(CL28&lt;20%,"Proses RPP",IF(CL28=20%,"Selesai RPP",IF(CL28&lt;25%,"Proses KAK",IF(CL28=25%,"Selesai KAK",IF(CL28&lt;30%,"Proses Pengadaan",IF(CL28=30%,"Selesai Pengadaan",IF(CL28&lt;45%,"Proses Desain",IF(CL28=45%,"Selesai Desain",IF(CL28&lt;80%,"Proses Pengembangan",IF(CL28=80%,"Selesai Pengembangan",IF(CL28&lt;87.5%,"Proses SIT",IF(CL28=87.5%,"Selesai SIT",IF(CL28&lt;95%,"Proses UAT",IF(CL28=95%,"Selesai UAT",IF(CL28&lt;100%,"Proses Implementasi","Selesai Implementasi"))))))))))))))))))))))</f>
        <v>Not Started</v>
      </c>
      <c r="CA28" t="str">
        <f>IF(CM28=0%,"Not Started",IF(CM28&lt;5%,"Proses RBT-RBB",IF(CM28=5%,"Selesai RBT-RBB",IF(CM28&lt;10%,"Proses RBT-RBL",IF(CM28=10%,"Selesai RBT-RBL",IF(CM28&lt;15%,"Proses RBT-RBTD",IF(CM28=15%,"Selesai RBT-RBTD",IF(CM28&lt;20%,"Proses RPP",IF(CM28=20%,"Selesai RPP",IF(CM28&lt;25%,"Proses KAK",IF(CM28=25%,"Selesai KAK",IF(CM28&lt;30%,"Proses Pengadaan",IF(CM28=30%,"Selesai Pengadaan",IF(CM28&lt;45%,"Proses Desain",IF(CM28=45%,"Selesai Desain",IF(CM28&lt;80%,"Proses Pengembangan",IF(CM28=80%,"Selesai Pengembangan",IF(CM28&lt;87.5%,"Proses SIT",IF(CM28=87.5%,"Selesai SIT",IF(CM28&lt;95%,"Proses UAT",IF(CM28=95%,"Selesai UAT",IF(CM28&lt;100%,"Proses Implementasi","Selesai Implementasi"))))))))))))))))))))))</f>
        <v>Not Started</v>
      </c>
      <c r="CB28" t="str">
        <f>IF(CN28=0%,"Not Started",IF(CN28&lt;5%,"Proses RBT-RBB",IF(CN28=5%,"Selesai RBT-RBB",IF(CN28&lt;10%,"Proses RBT-RBL",IF(CN28=10%,"Selesai RBT-RBL",IF(CN28&lt;15%,"Proses RBT-RBTD",IF(CN28=15%,"Selesai RBT-RBTD",IF(CN28&lt;20%,"Proses RPP",IF(CN28=20%,"Selesai RPP",IF(CN28&lt;25%,"Proses KAK",IF(CN28=25%,"Selesai KAK",IF(CN28&lt;30%,"Proses Pengadaan",IF(CN28=30%,"Selesai Pengadaan",IF(CN28&lt;45%,"Proses Desain",IF(CN28=45%,"Selesai Desain",IF(CN28&lt;80%,"Proses Pengembangan",IF(CN28=80%,"Selesai Pengembangan",IF(CN28&lt;87.5%,"Proses SIT",IF(CN28=87.5%,"Selesai SIT",IF(CN28&lt;95%,"Proses UAT",IF(CN28=95%,"Selesai UAT",IF(CN28&lt;100%,"Proses Implementasi","Selesai Implementasi"))))))))))))))))))))))</f>
        <v>Not Started</v>
      </c>
      <c r="CC28">
        <f>(($DY28/100%)*15%)+(($DZ28/100%)*5%)+(($EA28/100%)*5%)+(($EB28/100%)*5%)+(($EC28/100%)*15%)+(($ED28/100%)*35%)+(($EE28/100%)*7.5%)+(($EF28/100%)*7.5%)+(($EG28/100%)*5%)</f>
        <v>0</v>
      </c>
      <c r="CO28">
        <f>IF(BE28=0%, 100%, (CC28/BE28))</f>
        <v>0</v>
      </c>
      <c r="CP28">
        <f>IF(BF28=0%, 100%, (CD28/BF28))</f>
        <v>0</v>
      </c>
      <c r="CQ28">
        <f>IF(BG28=0%, 100%, (CE28/BG28))</f>
        <v>0</v>
      </c>
      <c r="CR28">
        <f>IF(BH28=0%, 100%, (CF28/BH28))</f>
        <v>0</v>
      </c>
      <c r="CS28">
        <f>IF(BI28=0%, 100%, (CG28/BI28))</f>
        <v>0</v>
      </c>
      <c r="CT28">
        <f>IF(BJ28=0%, 100%, (CH28/BJ28))</f>
        <v>0</v>
      </c>
      <c r="CU28">
        <f>IF(BK28=0%, 100%, (CI28/BK28))</f>
        <v>0</v>
      </c>
      <c r="CV28">
        <f>IF(BL28=0%, 100%, (CJ28/BL28))</f>
        <v>0</v>
      </c>
      <c r="CW28">
        <f>IF(BM28=0%, 100%, (CK28/BM28))</f>
        <v>0</v>
      </c>
      <c r="CX28">
        <f>IF(BN28=0%, 100%, (CL28/BN28))</f>
        <v>0</v>
      </c>
      <c r="CY28">
        <f>IF(BO28=0%, 100%, (CM28/BO28))</f>
        <v>0</v>
      </c>
      <c r="DA28" t="str">
        <f>IF(BE28=0%,"NS",IF(CC28=100%,"DONE",IF(CO28&gt;100%,"AS",IF(CO28&lt;75%,"BS",IF(CO28&lt;89.9%,"AR","OS")))))</f>
        <v>BS</v>
      </c>
      <c r="DB28" t="str">
        <f>IF(BF28=0%,"NS",IF(CD28=100%,"DONE",IF(CP28&gt;100%,"AS",IF(CP28&lt;75%,"BS",IF(CP28&lt;89.9%,"AR","OS")))))</f>
        <v>BS</v>
      </c>
      <c r="DC28" t="str">
        <f>IF(BG28=0%,"NS",IF(CE28=100%,"DONE",IF(CQ28&gt;100%,"AS",IF(CQ28&lt;75%,"BS",IF(CQ28&lt;89.9%,"AR","OS")))))</f>
        <v>BS</v>
      </c>
      <c r="DD28" t="str">
        <f>IF(BH28=0%,"NS",IF(CF28=100%,"DONE",IF(CR28&gt;100%,"AS",IF(CR28&lt;75%,"BS",IF(CR28&lt;89.9%,"AR","OS")))))</f>
        <v>BS</v>
      </c>
      <c r="DE28" t="str">
        <f>IF(BI28=0%,"NS",IF(CG28=100%,"DONE",IF(CS28&gt;100%,"AS",IF(CS28&lt;75%,"BS",IF(CS28&lt;89.9%,"AR","OS")))))</f>
        <v>BS</v>
      </c>
      <c r="DF28" t="str">
        <f>IF(BJ28=0%,"NS",IF(CH28=100%,"DONE",IF(CT28&gt;100%,"AS",IF(CT28&lt;75%,"BS",IF(CT28&lt;89.9%,"AR","OS")))))</f>
        <v>BS</v>
      </c>
      <c r="DG28" t="str">
        <f>IF(BK28=0%,"NS",IF(CI28=100%,"DONE",IF(CU28&gt;100%,"AS",IF(CU28&lt;75%,"BS",IF(CU28&lt;89.9%,"AR","OS")))))</f>
        <v>BS</v>
      </c>
      <c r="DH28" t="str">
        <f>IF(BL28=0%,"NS",IF(CJ28=100%,"DONE",IF(CV28&gt;100%,"AS",IF(CV28&lt;75%,"BS",IF(CV28&lt;89.9%,"AR","OS")))))</f>
        <v>BS</v>
      </c>
      <c r="DI28" t="str">
        <f>IF(BM28=0%,"NS",IF(CK28=100%,"DONE",IF(CW28&gt;100%,"AS",IF(CW28&lt;75%,"BS",IF(CW28&lt;89.9%,"AR","OS")))))</f>
        <v>BS</v>
      </c>
      <c r="DJ28" t="str">
        <f>IF(BN28=0%,"NS",IF(CL28=100%,"DONE",IF(CX28&gt;100%,"AS",IF(CX28&lt;75%,"BS",IF(CX28&lt;89.9%,"AR","OS")))))</f>
        <v>BS</v>
      </c>
      <c r="DK28" t="str">
        <f>IF(BO28=0%,"NS",IF(CM28=100%,"DONE",IF(CY28&gt;100%,"AS",IF(CY28&lt;75%,"BS",IF(CY28&lt;89.9%,"AR","OS")))))</f>
        <v>BS</v>
      </c>
      <c r="DL28" t="str">
        <f>IF(BP28=0%,"NS",IF(CN28=100%,"DONE",IF(CZ28&gt;100%,"AS",IF(CZ28&lt;75%,"BS",IF(CZ28&lt;89.9%,"AR","OS")))))</f>
        <v>BS</v>
      </c>
      <c r="DM28">
        <f>CC28/$BP28</f>
        <v>0</v>
      </c>
      <c r="DN28">
        <f>CD28/$BP28</f>
        <v>0</v>
      </c>
      <c r="DO28">
        <f>CE28/$BP28</f>
        <v>0</v>
      </c>
      <c r="DP28">
        <f>CF28/$BP28</f>
        <v>0</v>
      </c>
      <c r="DQ28">
        <f>CG28/$BP28</f>
        <v>0</v>
      </c>
      <c r="DR28">
        <f>CH28/$BP28</f>
        <v>0</v>
      </c>
      <c r="DS28">
        <f>CI28/$BP28</f>
        <v>0</v>
      </c>
      <c r="DT28">
        <f>CJ28/$BP28</f>
        <v>0</v>
      </c>
      <c r="DU28">
        <f>CK28/$BP28</f>
        <v>0</v>
      </c>
      <c r="DV28">
        <f>CL28/$BP28</f>
        <v>0</v>
      </c>
      <c r="DW28">
        <f>CM28/$BP28</f>
        <v>0</v>
      </c>
      <c r="DX28">
        <f>CN28/$BP28</f>
        <v>0</v>
      </c>
      <c r="EH28" t="str" xml:space="preserve">
        <v xml:space="preserve">Update Terkini:_x000d_
1. M4 Juni penyusunan RBT DLDS &amp; BINS untuk integrasi dengan HRIS. Akan dikembangkan 11 fitur terlebih dahulu, untuk fitur lainnya akan dibuatkan nanti di RBT dengan versi yang berbeda_x000d_
Progres Proyek:_x000d_
Pada 4 Maret terdapat pembahasan terkait mekanisme narik Proyek P26 masuk menjadi bagian dari Proyek P61 sehingga diperlukan underlying M.02 ke ADG yang saat ini masih on progress drafting oleh BINS_x000d_
- RBT sudah mulai disusun, jadwal di 2026._x000d_
- Lead berada di DSDM atau?</v>
      </c>
      <c r="EJ28">
        <f>AR28</f>
        <v>46752</v>
      </c>
      <c r="FM28" t="str" xml:space="preserve">
        <v xml:space="preserve">Yoe One Ariestya Niovitta (PKWT)_x000d_
</v>
      </c>
      <c r="FN28" t="str">
        <v>Yolanda Dini</v>
      </c>
      <c r="FO28" t="str">
        <v>Ayar Fauzan</v>
      </c>
      <c r="FP28" t="str" xml:space="preserve">
        <v xml:space="preserve">1. Rendi Budiman  _x000d_
2. Kevin Tjahjadi - PKWT  _x000d_
3. Erica Maulidina_x000d_
4. Hafizh Haritsa - PKWT</v>
      </c>
      <c r="FQ28" t="str" xml:space="preserve">
        <v xml:space="preserve">1. Erfa_x000d_
2. Agung</v>
      </c>
      <c r="FT28" t="str" xml:space="preserve">
        <v xml:space="preserve">Santi_x000d_
Nindy</v>
      </c>
      <c r="GS28" t="str">
        <v>aefcfdee-5712-4421-82ce-70b98b41e1fd</v>
      </c>
    </row>
    <row r="29" xml:space="preserve">
      <c r="A29" t="str">
        <v>RIVIBI-PPA-P3-2-DLDS</v>
      </c>
      <c r="B29" t="str">
        <v>PT6</v>
      </c>
      <c r="C29" t="str">
        <v>IDCB</v>
      </c>
      <c r="D29" t="str">
        <v>Human Resources</v>
      </c>
      <c r="E29" t="str">
        <v>P-26</v>
      </c>
      <c r="F29">
        <f>F28+1</f>
        <v>2</v>
      </c>
      <c r="G29" t="str">
        <v>DBP - HRM</v>
      </c>
      <c r="H29" t="str">
        <v>DCP Integrasi HRM</v>
      </c>
      <c r="I29" t="str">
        <v>DBP OpEx 4P: Pengembangan Kompetensi (Integrasi LMS dg MOOC)</v>
      </c>
      <c r="J29">
        <v>2027</v>
      </c>
      <c r="K29">
        <v>2028</v>
      </c>
      <c r="L29" t="str">
        <v>U</v>
      </c>
      <c r="M29" t="str">
        <v>K3</v>
      </c>
      <c r="N29" t="str">
        <v>Pemimpin Satker</v>
      </c>
      <c r="O29" t="str">
        <v>DSDM</v>
      </c>
      <c r="P29" t="str">
        <v>PPLBI</v>
      </c>
      <c r="Q29" t="str">
        <v>MI</v>
      </c>
      <c r="R29" t="str">
        <v>Digital Library, LMS, ERPHRIS</v>
      </c>
      <c r="S29" t="str">
        <f>BQ29</f>
        <v>Not Started</v>
      </c>
      <c r="T29" t="str">
        <f>IF(V29=0%,"Not Started",IF(V29&lt;100%,"On Progress",IF(V29=100%,"DONE")))</f>
        <v>Not Started</v>
      </c>
      <c r="U29" t="str">
        <f>FN29</f>
        <v>Yolanda Dini</v>
      </c>
      <c r="V29">
        <f>CC29</f>
        <v>0</v>
      </c>
      <c r="W29" t="str">
        <v>TW III 2027</v>
      </c>
      <c r="X29">
        <f>AR29</f>
        <v>47118</v>
      </c>
      <c r="Y29">
        <v>1</v>
      </c>
      <c r="AA29">
        <v>46388</v>
      </c>
      <c r="AB29">
        <v>46660</v>
      </c>
      <c r="AC29">
        <v>46661</v>
      </c>
      <c r="AD29">
        <v>46691</v>
      </c>
      <c r="AE29">
        <v>46692</v>
      </c>
      <c r="AF29">
        <v>46752</v>
      </c>
      <c r="AG29">
        <v>46753</v>
      </c>
      <c r="AH29">
        <v>46843</v>
      </c>
      <c r="AI29">
        <v>46844</v>
      </c>
      <c r="AJ29">
        <v>46904</v>
      </c>
      <c r="AK29">
        <v>46905</v>
      </c>
      <c r="AL29">
        <v>47026</v>
      </c>
      <c r="AM29">
        <v>47027</v>
      </c>
      <c r="AN29">
        <v>47056</v>
      </c>
      <c r="AO29">
        <v>47058</v>
      </c>
      <c r="AP29">
        <v>47087</v>
      </c>
      <c r="AQ29">
        <v>47088</v>
      </c>
      <c r="AR29">
        <v>47118</v>
      </c>
      <c r="AS29" t="str">
        <f>IF(BE29=0%,"Not Started",IF(BE29&lt;5%,"Proses RBT-RBB",IF(BE29=5%,"Selesai RBT-RBB",IF(BE29&lt;10%,"Proses RBT-RBL",IF(BE29=10%,"Selesai RBT-RBL",IF(BE29&lt;15%,"Proses RBT-RBTD",IF(BE29=15%,"Selesai RBT-RBTD",IF(BE29&lt;20%,"Proses RPP",IF(BE29=20%,"Selesai RPP",IF(BE29&lt;25%,"Proses KAK",IF(BE29=25%,"Selesai KAK",IF(BE29&lt;30%,"Proses Pengadaan",IF(BE29=30%,"Selesai Pengadaan",IF(BE29&lt;45%,"Proses Desain",IF(BE29=45%,"Selesai Desain",IF(BE29&lt;80%,"Proses Pengembangan",IF(BE29=80%,"Selesai Pengembangan",IF(BE29&lt;87.5%,"Proses SIT",IF(BE29=87.5%,"Selesai SIT",IF(BE29&lt;95%,"Proses UAT",IF(BE29=95%,"Selesai UAT",IF(BE29&lt;100%,"Proses Implementasi","Selesai Implementasi"))))))))))))))))))))))</f>
        <v>Not Started</v>
      </c>
      <c r="AT29" t="str">
        <f>IF(BF29=0%,"Not Started",IF(BF29&lt;5%,"Proses RBT-RBB",IF(BF29=5%,"Selesai RBT-RBB",IF(BF29&lt;10%,"Proses RBT-RBL",IF(BF29=10%,"Selesai RBT-RBL",IF(BF29&lt;15%,"Proses RBT-RBTD",IF(BF29=15%,"Selesai RBT-RBTD",IF(BF29&lt;20%,"Proses RPP",IF(BF29=20%,"Selesai RPP",IF(BF29&lt;25%,"Proses KAK",IF(BF29=25%,"Selesai KAK",IF(BF29&lt;30%,"Proses Pengadaan",IF(BF29=30%,"Selesai Pengadaan",IF(BF29&lt;45%,"Proses Desain",IF(BF29=45%,"Selesai Desain",IF(BF29&lt;80%,"Proses Pengembangan",IF(BF29=80%,"Selesai Pengembangan",IF(BF29&lt;87.5%,"Proses SIT",IF(BF29=87.5%,"Selesai SIT",IF(BF29&lt;95%,"Proses UAT",IF(BF29=95%,"Selesai UAT",IF(BF29&lt;100%,"Proses Implementasi","Selesai Implementasi"))))))))))))))))))))))</f>
        <v>Not Started</v>
      </c>
      <c r="AU29" t="str">
        <f>IF(BG29=0%,"Not Started",IF(BG29&lt;5%,"Proses RBT-RBB",IF(BG29=5%,"Selesai RBT-RBB",IF(BG29&lt;10%,"Proses RBT-RBL",IF(BG29=10%,"Selesai RBT-RBL",IF(BG29&lt;15%,"Proses RBT-RBTD",IF(BG29=15%,"Selesai RBT-RBTD",IF(BG29&lt;20%,"Proses RPP",IF(BG29=20%,"Selesai RPP",IF(BG29&lt;25%,"Proses KAK",IF(BG29=25%,"Selesai KAK",IF(BG29&lt;30%,"Proses Pengadaan",IF(BG29=30%,"Selesai Pengadaan",IF(BG29&lt;45%,"Proses Desain",IF(BG29=45%,"Selesai Desain",IF(BG29&lt;80%,"Proses Pengembangan",IF(BG29=80%,"Selesai Pengembangan",IF(BG29&lt;87.5%,"Proses SIT",IF(BG29=87.5%,"Selesai SIT",IF(BG29&lt;95%,"Proses UAT",IF(BG29=95%,"Selesai UAT",IF(BG29&lt;100%,"Proses Implementasi","Selesai Implementasi"))))))))))))))))))))))</f>
        <v>Not Started</v>
      </c>
      <c r="AV29" t="str">
        <f>IF(BH29=0%,"Not Started",IF(BH29&lt;5%,"Proses RBT-RBB",IF(BH29=5%,"Selesai RBT-RBB",IF(BH29&lt;10%,"Proses RBT-RBL",IF(BH29=10%,"Selesai RBT-RBL",IF(BH29&lt;15%,"Proses RBT-RBTD",IF(BH29=15%,"Selesai RBT-RBTD",IF(BH29&lt;20%,"Proses RPP",IF(BH29=20%,"Selesai RPP",IF(BH29&lt;25%,"Proses KAK",IF(BH29=25%,"Selesai KAK",IF(BH29&lt;30%,"Proses Pengadaan",IF(BH29=30%,"Selesai Pengadaan",IF(BH29&lt;45%,"Proses Desain",IF(BH29=45%,"Selesai Desain",IF(BH29&lt;80%,"Proses Pengembangan",IF(BH29=80%,"Selesai Pengembangan",IF(BH29&lt;87.5%,"Proses SIT",IF(BH29=87.5%,"Selesai SIT",IF(BH29&lt;95%,"Proses UAT",IF(BH29=95%,"Selesai UAT",IF(BH29&lt;100%,"Proses Implementasi","Selesai Implementasi"))))))))))))))))))))))</f>
        <v>Not Started</v>
      </c>
      <c r="AW29" t="str">
        <f>IF(BI29=0%,"Not Started",IF(BI29&lt;5%,"Proses RBT-RBB",IF(BI29=5%,"Selesai RBT-RBB",IF(BI29&lt;10%,"Proses RBT-RBL",IF(BI29=10%,"Selesai RBT-RBL",IF(BI29&lt;15%,"Proses RBT-RBTD",IF(BI29=15%,"Selesai RBT-RBTD",IF(BI29&lt;20%,"Proses RPP",IF(BI29=20%,"Selesai RPP",IF(BI29&lt;25%,"Proses KAK",IF(BI29=25%,"Selesai KAK",IF(BI29&lt;30%,"Proses Pengadaan",IF(BI29=30%,"Selesai Pengadaan",IF(BI29&lt;45%,"Proses Desain",IF(BI29=45%,"Selesai Desain",IF(BI29&lt;80%,"Proses Pengembangan",IF(BI29=80%,"Selesai Pengembangan",IF(BI29&lt;87.5%,"Proses SIT",IF(BI29=87.5%,"Selesai SIT",IF(BI29&lt;95%,"Proses UAT",IF(BI29=95%,"Selesai UAT",IF(BI29&lt;100%,"Proses Implementasi","Selesai Implementasi"))))))))))))))))))))))</f>
        <v>Not Started</v>
      </c>
      <c r="AX29" t="str">
        <f>IF(BJ29=0%,"Not Started",IF(BJ29&lt;5%,"Proses RBT-RBB",IF(BJ29=5%,"Selesai RBT-RBB",IF(BJ29&lt;10%,"Proses RBT-RBL",IF(BJ29=10%,"Selesai RBT-RBL",IF(BJ29&lt;15%,"Proses RBT-RBTD",IF(BJ29=15%,"Selesai RBT-RBTD",IF(BJ29&lt;20%,"Proses RPP",IF(BJ29=20%,"Selesai RPP",IF(BJ29&lt;25%,"Proses KAK",IF(BJ29=25%,"Selesai KAK",IF(BJ29&lt;30%,"Proses Pengadaan",IF(BJ29=30%,"Selesai Pengadaan",IF(BJ29&lt;45%,"Proses Desain",IF(BJ29=45%,"Selesai Desain",IF(BJ29&lt;80%,"Proses Pengembangan",IF(BJ29=80%,"Selesai Pengembangan",IF(BJ29&lt;87.5%,"Proses SIT",IF(BJ29=87.5%,"Selesai SIT",IF(BJ29&lt;95%,"Proses UAT",IF(BJ29=95%,"Selesai UAT",IF(BJ29&lt;100%,"Proses Implementasi","Selesai Implementasi"))))))))))))))))))))))</f>
        <v>Not Started</v>
      </c>
      <c r="AY29" t="str">
        <f>IF(BK29=0%,"Not Started",IF(BK29&lt;5%,"Proses RBT-RBB",IF(BK29=5%,"Selesai RBT-RBB",IF(BK29&lt;10%,"Proses RBT-RBL",IF(BK29=10%,"Selesai RBT-RBL",IF(BK29&lt;15%,"Proses RBT-RBTD",IF(BK29=15%,"Selesai RBT-RBTD",IF(BK29&lt;20%,"Proses RPP",IF(BK29=20%,"Selesai RPP",IF(BK29&lt;25%,"Proses KAK",IF(BK29=25%,"Selesai KAK",IF(BK29&lt;30%,"Proses Pengadaan",IF(BK29=30%,"Selesai Pengadaan",IF(BK29&lt;45%,"Proses Desain",IF(BK29=45%,"Selesai Desain",IF(BK29&lt;80%,"Proses Pengembangan",IF(BK29=80%,"Selesai Pengembangan",IF(BK29&lt;87.5%,"Proses SIT",IF(BK29=87.5%,"Selesai SIT",IF(BK29&lt;95%,"Proses UAT",IF(BK29=95%,"Selesai UAT",IF(BK29&lt;100%,"Proses Implementasi","Selesai Implementasi"))))))))))))))))))))))</f>
        <v>Not Started</v>
      </c>
      <c r="AZ29" t="str">
        <f>IF(BL29=0%,"Not Started",IF(BL29&lt;5%,"Proses RBT-RBB",IF(BL29=5%,"Selesai RBT-RBB",IF(BL29&lt;10%,"Proses RBT-RBL",IF(BL29=10%,"Selesai RBT-RBL",IF(BL29&lt;15%,"Proses RBT-RBTD",IF(BL29=15%,"Selesai RBT-RBTD",IF(BL29&lt;20%,"Proses RPP",IF(BL29=20%,"Selesai RPP",IF(BL29&lt;25%,"Proses KAK",IF(BL29=25%,"Selesai KAK",IF(BL29&lt;30%,"Proses Pengadaan",IF(BL29=30%,"Selesai Pengadaan",IF(BL29&lt;45%,"Proses Desain",IF(BL29=45%,"Selesai Desain",IF(BL29&lt;80%,"Proses Pengembangan",IF(BL29=80%,"Selesai Pengembangan",IF(BL29&lt;87.5%,"Proses SIT",IF(BL29=87.5%,"Selesai SIT",IF(BL29&lt;95%,"Proses UAT",IF(BL29=95%,"Selesai UAT",IF(BL29&lt;100%,"Proses Implementasi","Selesai Implementasi"))))))))))))))))))))))</f>
        <v>Not Started</v>
      </c>
      <c r="BA29" t="str">
        <f>IF(BM29=0%,"Not Started",IF(BM29&lt;5%,"Proses RBT-RBB",IF(BM29=5%,"Selesai RBT-RBB",IF(BM29&lt;10%,"Proses RBT-RBL",IF(BM29=10%,"Selesai RBT-RBL",IF(BM29&lt;15%,"Proses RBT-RBTD",IF(BM29=15%,"Selesai RBT-RBTD",IF(BM29&lt;20%,"Proses RPP",IF(BM29=20%,"Selesai RPP",IF(BM29&lt;25%,"Proses KAK",IF(BM29=25%,"Selesai KAK",IF(BM29&lt;30%,"Proses Pengadaan",IF(BM29=30%,"Selesai Pengadaan",IF(BM29&lt;45%,"Proses Desain",IF(BM29=45%,"Selesai Desain",IF(BM29&lt;80%,"Proses Pengembangan",IF(BM29=80%,"Selesai Pengembangan",IF(BM29&lt;87.5%,"Proses SIT",IF(BM29=87.5%,"Selesai SIT",IF(BM29&lt;95%,"Proses UAT",IF(BM29=95%,"Selesai UAT",IF(BM29&lt;100%,"Proses Implementasi","Selesai Implementasi"))))))))))))))))))))))</f>
        <v>Not Started</v>
      </c>
      <c r="BB29" t="str">
        <f>IF(BN29=0%,"Not Started",IF(BN29&lt;5%,"Proses RBT-RBB",IF(BN29=5%,"Selesai RBT-RBB",IF(BN29&lt;10%,"Proses RBT-RBL",IF(BN29=10%,"Selesai RBT-RBL",IF(BN29&lt;15%,"Proses RBT-RBTD",IF(BN29=15%,"Selesai RBT-RBTD",IF(BN29&lt;20%,"Proses RPP",IF(BN29=20%,"Selesai RPP",IF(BN29&lt;25%,"Proses KAK",IF(BN29=25%,"Selesai KAK",IF(BN29&lt;30%,"Proses Pengadaan",IF(BN29=30%,"Selesai Pengadaan",IF(BN29&lt;45%,"Proses Desain",IF(BN29=45%,"Selesai Desain",IF(BN29&lt;80%,"Proses Pengembangan",IF(BN29=80%,"Selesai Pengembangan",IF(BN29&lt;87.5%,"Proses SIT",IF(BN29=87.5%,"Selesai SIT",IF(BN29&lt;95%,"Proses UAT",IF(BN29=95%,"Selesai UAT",IF(BN29&lt;100%,"Proses Implementasi","Selesai Implementasi"))))))))))))))))))))))</f>
        <v>Not Started</v>
      </c>
      <c r="BC29" t="str">
        <f>IF(BO29=0%,"Not Started",IF(BO29&lt;5%,"Proses RBT-RBB",IF(BO29=5%,"Selesai RBT-RBB",IF(BO29&lt;10%,"Proses RBT-RBL",IF(BO29=10%,"Selesai RBT-RBL",IF(BO29&lt;15%,"Proses RBT-RBTD",IF(BO29=15%,"Selesai RBT-RBTD",IF(BO29&lt;20%,"Proses RPP",IF(BO29=20%,"Selesai RPP",IF(BO29&lt;25%,"Proses KAK",IF(BO29=25%,"Selesai KAK",IF(BO29&lt;30%,"Proses Pengadaan",IF(BO29=30%,"Selesai Pengadaan",IF(BO29&lt;45%,"Proses Desain",IF(BO29=45%,"Selesai Desain",IF(BO29&lt;80%,"Proses Pengembangan",IF(BO29=80%,"Selesai Pengembangan",IF(BO29&lt;87.5%,"Proses SIT",IF(BO29=87.5%,"Selesai SIT",IF(BO29&lt;95%,"Proses UAT",IF(BO29=95%,"Selesai UAT",IF(BO29&lt;100%,"Proses Implementasi","Selesai Implementasi"))))))))))))))))))))))</f>
        <v>Not Started</v>
      </c>
      <c r="BD29" t="str">
        <f>IF(BP29=0%,"Not Started",IF(BP29&lt;5%,"Proses RBT-RBB",IF(BP29=5%,"Selesai RBT-RBB",IF(BP29&lt;10%,"Proses RBT-RBL",IF(BP29=10%,"Selesai RBT-RBL",IF(BP29&lt;15%,"Proses RBT-RBTD",IF(BP29=15%,"Selesai RBT-RBTD",IF(BP29&lt;20%,"Proses RPP",IF(BP29=20%,"Selesai RPP",IF(BP29&lt;25%,"Proses KAK",IF(BP29=25%,"Selesai KAK",IF(BP29&lt;30%,"Proses Pengadaan",IF(BP29=30%,"Selesai Pengadaan",IF(BP29&lt;45%,"Proses Desain",IF(BP29=45%,"Selesai Desain",IF(BP29&lt;80%,"Proses Pengembangan",IF(BP29=80%,"Selesai Pengembangan",IF(BP29&lt;87.5%,"Proses SIT",IF(BP29=87.5%,"Selesai SIT",IF(BP29&lt;95%,"Proses UAT",IF(BP29=95%,"Selesai UAT",IF(BP29&lt;100%,"Proses Implementasi","Selesai Implementasi"))))))))))))))))))))))</f>
        <v>Not Started</v>
      </c>
      <c r="BE29">
        <v>0</v>
      </c>
      <c r="BF29">
        <v>0</v>
      </c>
      <c r="BG29">
        <v>0</v>
      </c>
      <c r="BH29">
        <v>0</v>
      </c>
      <c r="BI29">
        <v>0</v>
      </c>
      <c r="BJ29">
        <v>0</v>
      </c>
      <c r="BK29">
        <v>0</v>
      </c>
      <c r="BL29">
        <v>0</v>
      </c>
      <c r="BM29">
        <v>0</v>
      </c>
      <c r="BN29">
        <v>0</v>
      </c>
      <c r="BO29">
        <v>0</v>
      </c>
      <c r="BP29">
        <v>0</v>
      </c>
      <c r="BQ29" t="str">
        <f>IF(CC29=0%,"Not Started",IF(CC29&lt;5%,"Proses RBT-RBB",IF(CC29=5%,"Selesai RBT-RBB",IF(CC29&lt;10%,"Proses RBT-RBL",IF(CC29=10%,"Selesai RBT-RBL",IF(CC29&lt;15%,"Proses RBT-RBTD",IF(CC29=15%,"Selesai RBT-RBTD",IF(CC29&lt;20%,"Proses RPP",IF(CC29=20%,"Selesai RPP",IF(CC29&lt;25%,"Proses KAK",IF(CC29=25%,"Selesai KAK",IF(CC29&lt;30%,"Proses Pengadaan",IF(CC29=30%,"Selesai Pengadaan",IF(CC29&lt;45%,"Proses Desain",IF(CC29=45%,"Selesai Desain",IF(CC29&lt;80%,"Proses Pengembangan",IF(CC29=80%,"Selesai Pengembangan",IF(CC29&lt;87.5%,"Proses SIT",IF(CC29=87.5%,"Selesai SIT",IF(CC29&lt;95%,"Proses UAT",IF(CC29=95%,"Selesai UAT",IF(CC29&lt;100%,"Proses Implementasi","Selesai Implementasi"))))))))))))))))))))))</f>
        <v>Not Started</v>
      </c>
      <c r="BR29" t="str">
        <f>IF(CD29=0%,"Not Started",IF(CD29&lt;5%,"Proses RBT-RBB",IF(CD29=5%,"Selesai RBT-RBB",IF(CD29&lt;10%,"Proses RBT-RBL",IF(CD29=10%,"Selesai RBT-RBL",IF(CD29&lt;15%,"Proses RBT-RBTD",IF(CD29=15%,"Selesai RBT-RBTD",IF(CD29&lt;20%,"Proses RPP",IF(CD29=20%,"Selesai RPP",IF(CD29&lt;25%,"Proses KAK",IF(CD29=25%,"Selesai KAK",IF(CD29&lt;30%,"Proses Pengadaan",IF(CD29=30%,"Selesai Pengadaan",IF(CD29&lt;45%,"Proses Desain",IF(CD29=45%,"Selesai Desain",IF(CD29&lt;80%,"Proses Pengembangan",IF(CD29=80%,"Selesai Pengembangan",IF(CD29&lt;87.5%,"Proses SIT",IF(CD29=87.5%,"Selesai SIT",IF(CD29&lt;95%,"Proses UAT",IF(CD29=95%,"Selesai UAT",IF(CD29&lt;100%,"Proses Implementasi","Selesai Implementasi"))))))))))))))))))))))</f>
        <v>Not Started</v>
      </c>
      <c r="BS29" t="str">
        <f>IF(CE29=0%,"Not Started",IF(CE29&lt;5%,"Proses RBT-RBB",IF(CE29=5%,"Selesai RBT-RBB",IF(CE29&lt;10%,"Proses RBT-RBL",IF(CE29=10%,"Selesai RBT-RBL",IF(CE29&lt;15%,"Proses RBT-RBTD",IF(CE29=15%,"Selesai RBT-RBTD",IF(CE29&lt;20%,"Proses RPP",IF(CE29=20%,"Selesai RPP",IF(CE29&lt;25%,"Proses KAK",IF(CE29=25%,"Selesai KAK",IF(CE29&lt;30%,"Proses Pengadaan",IF(CE29=30%,"Selesai Pengadaan",IF(CE29&lt;45%,"Proses Desain",IF(CE29=45%,"Selesai Desain",IF(CE29&lt;80%,"Proses Pengembangan",IF(CE29=80%,"Selesai Pengembangan",IF(CE29&lt;87.5%,"Proses SIT",IF(CE29=87.5%,"Selesai SIT",IF(CE29&lt;95%,"Proses UAT",IF(CE29=95%,"Selesai UAT",IF(CE29&lt;100%,"Proses Implementasi","Selesai Implementasi"))))))))))))))))))))))</f>
        <v>Not Started</v>
      </c>
      <c r="BT29" t="str">
        <f>IF(CF29=0%,"Not Started",IF(CF29&lt;5%,"Proses RBT-RBB",IF(CF29=5%,"Selesai RBT-RBB",IF(CF29&lt;10%,"Proses RBT-RBL",IF(CF29=10%,"Selesai RBT-RBL",IF(CF29&lt;15%,"Proses RBT-RBTD",IF(CF29=15%,"Selesai RBT-RBTD",IF(CF29&lt;20%,"Proses RPP",IF(CF29=20%,"Selesai RPP",IF(CF29&lt;25%,"Proses KAK",IF(CF29=25%,"Selesai KAK",IF(CF29&lt;30%,"Proses Pengadaan",IF(CF29=30%,"Selesai Pengadaan",IF(CF29&lt;45%,"Proses Desain",IF(CF29=45%,"Selesai Desain",IF(CF29&lt;80%,"Proses Pengembangan",IF(CF29=80%,"Selesai Pengembangan",IF(CF29&lt;87.5%,"Proses SIT",IF(CF29=87.5%,"Selesai SIT",IF(CF29&lt;95%,"Proses UAT",IF(CF29=95%,"Selesai UAT",IF(CF29&lt;100%,"Proses Implementasi","Selesai Implementasi"))))))))))))))))))))))</f>
        <v>Not Started</v>
      </c>
      <c r="BU29" t="str">
        <f>IF(CG29=0%,"Not Started",IF(CG29&lt;5%,"Proses RBT-RBB",IF(CG29=5%,"Selesai RBT-RBB",IF(CG29&lt;10%,"Proses RBT-RBL",IF(CG29=10%,"Selesai RBT-RBL",IF(CG29&lt;15%,"Proses RBT-RBTD",IF(CG29=15%,"Selesai RBT-RBTD",IF(CG29&lt;20%,"Proses RPP",IF(CG29=20%,"Selesai RPP",IF(CG29&lt;25%,"Proses KAK",IF(CG29=25%,"Selesai KAK",IF(CG29&lt;30%,"Proses Pengadaan",IF(CG29=30%,"Selesai Pengadaan",IF(CG29&lt;45%,"Proses Desain",IF(CG29=45%,"Selesai Desain",IF(CG29&lt;80%,"Proses Pengembangan",IF(CG29=80%,"Selesai Pengembangan",IF(CG29&lt;87.5%,"Proses SIT",IF(CG29=87.5%,"Selesai SIT",IF(CG29&lt;95%,"Proses UAT",IF(CG29=95%,"Selesai UAT",IF(CG29&lt;100%,"Proses Implementasi","Selesai Implementasi"))))))))))))))))))))))</f>
        <v>Not Started</v>
      </c>
      <c r="BV29" t="str">
        <f>IF(CH29=0%,"Not Started",IF(CH29&lt;5%,"Proses RBT-RBB",IF(CH29=5%,"Selesai RBT-RBB",IF(CH29&lt;10%,"Proses RBT-RBL",IF(CH29=10%,"Selesai RBT-RBL",IF(CH29&lt;15%,"Proses RBT-RBTD",IF(CH29=15%,"Selesai RBT-RBTD",IF(CH29&lt;20%,"Proses RPP",IF(CH29=20%,"Selesai RPP",IF(CH29&lt;25%,"Proses KAK",IF(CH29=25%,"Selesai KAK",IF(CH29&lt;30%,"Proses Pengadaan",IF(CH29=30%,"Selesai Pengadaan",IF(CH29&lt;45%,"Proses Desain",IF(CH29=45%,"Selesai Desain",IF(CH29&lt;80%,"Proses Pengembangan",IF(CH29=80%,"Selesai Pengembangan",IF(CH29&lt;87.5%,"Proses SIT",IF(CH29=87.5%,"Selesai SIT",IF(CH29&lt;95%,"Proses UAT",IF(CH29=95%,"Selesai UAT",IF(CH29&lt;100%,"Proses Implementasi","Selesai Implementasi"))))))))))))))))))))))</f>
        <v>Selesai Implementasi</v>
      </c>
      <c r="BW29" t="str">
        <f>IF(CI29=0%,"Not Started",IF(CI29&lt;5%,"Proses RBT-RBB",IF(CI29=5%,"Selesai RBT-RBB",IF(CI29&lt;10%,"Proses RBT-RBL",IF(CI29=10%,"Selesai RBT-RBL",IF(CI29&lt;15%,"Proses RBT-RBTD",IF(CI29=15%,"Selesai RBT-RBTD",IF(CI29&lt;20%,"Proses RPP",IF(CI29=20%,"Selesai RPP",IF(CI29&lt;25%,"Proses KAK",IF(CI29=25%,"Selesai KAK",IF(CI29&lt;30%,"Proses Pengadaan",IF(CI29=30%,"Selesai Pengadaan",IF(CI29&lt;45%,"Proses Desain",IF(CI29=45%,"Selesai Desain",IF(CI29&lt;80%,"Proses Pengembangan",IF(CI29=80%,"Selesai Pengembangan",IF(CI29&lt;87.5%,"Proses SIT",IF(CI29=87.5%,"Selesai SIT",IF(CI29&lt;95%,"Proses UAT",IF(CI29=95%,"Selesai UAT",IF(CI29&lt;100%,"Proses Implementasi","Selesai Implementasi"))))))))))))))))))))))</f>
        <v>Not Started</v>
      </c>
      <c r="BX29" t="str">
        <f>IF(CJ29=0%,"Not Started",IF(CJ29&lt;5%,"Proses RBT-RBB",IF(CJ29=5%,"Selesai RBT-RBB",IF(CJ29&lt;10%,"Proses RBT-RBL",IF(CJ29=10%,"Selesai RBT-RBL",IF(CJ29&lt;15%,"Proses RBT-RBTD",IF(CJ29=15%,"Selesai RBT-RBTD",IF(CJ29&lt;20%,"Proses RPP",IF(CJ29=20%,"Selesai RPP",IF(CJ29&lt;25%,"Proses KAK",IF(CJ29=25%,"Selesai KAK",IF(CJ29&lt;30%,"Proses Pengadaan",IF(CJ29=30%,"Selesai Pengadaan",IF(CJ29&lt;45%,"Proses Desain",IF(CJ29=45%,"Selesai Desain",IF(CJ29&lt;80%,"Proses Pengembangan",IF(CJ29=80%,"Selesai Pengembangan",IF(CJ29&lt;87.5%,"Proses SIT",IF(CJ29=87.5%,"Selesai SIT",IF(CJ29&lt;95%,"Proses UAT",IF(CJ29=95%,"Selesai UAT",IF(CJ29&lt;100%,"Proses Implementasi","Selesai Implementasi"))))))))))))))))))))))</f>
        <v>Not Started</v>
      </c>
      <c r="BY29" t="str">
        <f>IF(CK29=0%,"Not Started",IF(CK29&lt;5%,"Proses RBT-RBB",IF(CK29=5%,"Selesai RBT-RBB",IF(CK29&lt;10%,"Proses RBT-RBL",IF(CK29=10%,"Selesai RBT-RBL",IF(CK29&lt;15%,"Proses RBT-RBTD",IF(CK29=15%,"Selesai RBT-RBTD",IF(CK29&lt;20%,"Proses RPP",IF(CK29=20%,"Selesai RPP",IF(CK29&lt;25%,"Proses KAK",IF(CK29=25%,"Selesai KAK",IF(CK29&lt;30%,"Proses Pengadaan",IF(CK29=30%,"Selesai Pengadaan",IF(CK29&lt;45%,"Proses Desain",IF(CK29=45%,"Selesai Desain",IF(CK29&lt;80%,"Proses Pengembangan",IF(CK29=80%,"Selesai Pengembangan",IF(CK29&lt;87.5%,"Proses SIT",IF(CK29=87.5%,"Selesai SIT",IF(CK29&lt;95%,"Proses UAT",IF(CK29=95%,"Selesai UAT",IF(CK29&lt;100%,"Proses Implementasi","Selesai Implementasi"))))))))))))))))))))))</f>
        <v>Not Started</v>
      </c>
      <c r="BZ29" t="str">
        <f>IF(CL29=0%,"Not Started",IF(CL29&lt;5%,"Proses RBT-RBB",IF(CL29=5%,"Selesai RBT-RBB",IF(CL29&lt;10%,"Proses RBT-RBL",IF(CL29=10%,"Selesai RBT-RBL",IF(CL29&lt;15%,"Proses RBT-RBTD",IF(CL29=15%,"Selesai RBT-RBTD",IF(CL29&lt;20%,"Proses RPP",IF(CL29=20%,"Selesai RPP",IF(CL29&lt;25%,"Proses KAK",IF(CL29=25%,"Selesai KAK",IF(CL29&lt;30%,"Proses Pengadaan",IF(CL29=30%,"Selesai Pengadaan",IF(CL29&lt;45%,"Proses Desain",IF(CL29=45%,"Selesai Desain",IF(CL29&lt;80%,"Proses Pengembangan",IF(CL29=80%,"Selesai Pengembangan",IF(CL29&lt;87.5%,"Proses SIT",IF(CL29=87.5%,"Selesai SIT",IF(CL29&lt;95%,"Proses UAT",IF(CL29=95%,"Selesai UAT",IF(CL29&lt;100%,"Proses Implementasi","Selesai Implementasi"))))))))))))))))))))))</f>
        <v>Not Started</v>
      </c>
      <c r="CA29" t="str">
        <f>IF(CM29=0%,"Not Started",IF(CM29&lt;5%,"Proses RBT-RBB",IF(CM29=5%,"Selesai RBT-RBB",IF(CM29&lt;10%,"Proses RBT-RBL",IF(CM29=10%,"Selesai RBT-RBL",IF(CM29&lt;15%,"Proses RBT-RBTD",IF(CM29=15%,"Selesai RBT-RBTD",IF(CM29&lt;20%,"Proses RPP",IF(CM29=20%,"Selesai RPP",IF(CM29&lt;25%,"Proses KAK",IF(CM29=25%,"Selesai KAK",IF(CM29&lt;30%,"Proses Pengadaan",IF(CM29=30%,"Selesai Pengadaan",IF(CM29&lt;45%,"Proses Desain",IF(CM29=45%,"Selesai Desain",IF(CM29&lt;80%,"Proses Pengembangan",IF(CM29=80%,"Selesai Pengembangan",IF(CM29&lt;87.5%,"Proses SIT",IF(CM29=87.5%,"Selesai SIT",IF(CM29&lt;95%,"Proses UAT",IF(CM29=95%,"Selesai UAT",IF(CM29&lt;100%,"Proses Implementasi","Selesai Implementasi"))))))))))))))))))))))</f>
        <v>Not Started</v>
      </c>
      <c r="CB29" t="str">
        <f>IF(CN29=0%,"Not Started",IF(CN29&lt;5%,"Proses RBT-RBB",IF(CN29=5%,"Selesai RBT-RBB",IF(CN29&lt;10%,"Proses RBT-RBL",IF(CN29=10%,"Selesai RBT-RBL",IF(CN29&lt;15%,"Proses RBT-RBTD",IF(CN29=15%,"Selesai RBT-RBTD",IF(CN29&lt;20%,"Proses RPP",IF(CN29=20%,"Selesai RPP",IF(CN29&lt;25%,"Proses KAK",IF(CN29=25%,"Selesai KAK",IF(CN29&lt;30%,"Proses Pengadaan",IF(CN29=30%,"Selesai Pengadaan",IF(CN29&lt;45%,"Proses Desain",IF(CN29=45%,"Selesai Desain",IF(CN29&lt;80%,"Proses Pengembangan",IF(CN29=80%,"Selesai Pengembangan",IF(CN29&lt;87.5%,"Proses SIT",IF(CN29=87.5%,"Selesai SIT",IF(CN29&lt;95%,"Proses UAT",IF(CN29=95%,"Selesai UAT",IF(CN29&lt;100%,"Proses Implementasi","Selesai Implementasi"))))))))))))))))))))))</f>
        <v>Not Started</v>
      </c>
      <c r="CC29">
        <v>0</v>
      </c>
      <c r="CD29">
        <v>0</v>
      </c>
      <c r="CE29">
        <v>0</v>
      </c>
      <c r="CF29">
        <v>0</v>
      </c>
      <c r="CG29">
        <v>0</v>
      </c>
      <c r="CH29">
        <v>0.9999999999999999</v>
      </c>
      <c r="CI29">
        <v>0</v>
      </c>
      <c r="CL29">
        <v>0</v>
      </c>
      <c r="CM29">
        <f>(($DY29/100%)*15%)+(($DZ29/100%)*5%)+(($EA29/100%)*5%)+(($EB29/100%)*5%)+(($EC29/100%)*15%)+(($ED29/100%)*35%)+(($EE29/100%)*7.5%)+(($EF29/100%)*7.5%)+(($EG29/100%)*5%)</f>
        <v>0</v>
      </c>
      <c r="CN29">
        <f>(($DY29/100%)*15%)+(($DZ29/100%)*5%)+(($EA29/100%)*5%)+(($EB29/100%)*5%)+(($EC29/100%)*15%)+(($ED29/100%)*35%)+(($EE29/100%)*7.5%)+(($EF29/100%)*7.5%)+(($EG29/100%)*5%)</f>
        <v>0</v>
      </c>
      <c r="CO29">
        <f>IF(BE29=0%, 100%, (CC29/BE29))</f>
        <v>1</v>
      </c>
      <c r="CP29">
        <f>IF(BF29=0%, 100%, (CD29/BF29))</f>
        <v>1</v>
      </c>
      <c r="CQ29">
        <f>IF(BG29=0%, 100%, (CE29/BG29))</f>
        <v>1</v>
      </c>
      <c r="CR29">
        <f>IF(BH29=0%, 100%, (CF29/BH29))</f>
        <v>1</v>
      </c>
      <c r="CS29">
        <f>IF(BI29=0%, 100%, (CG29/BI29))</f>
        <v>1</v>
      </c>
      <c r="CT29">
        <f>IF(BJ29=0%, 100%, (CH29/BJ29))</f>
        <v>1</v>
      </c>
      <c r="CU29">
        <f>IF(BK29=0%, 100%, (CI29/BK29))</f>
        <v>1</v>
      </c>
      <c r="CV29">
        <f>IF(BL29=0%, 100%, (CJ29/BL29))</f>
        <v>1</v>
      </c>
      <c r="CW29">
        <f>IF(BM29=0%, 100%, (CK29/BM29))</f>
        <v>1</v>
      </c>
      <c r="CX29">
        <f>IF(BN29=0%, 100%, (CL29/BN29))</f>
        <v>1</v>
      </c>
      <c r="CY29">
        <f>IF(BO29=0%, 100%, (CM29/BO29))</f>
        <v>1</v>
      </c>
      <c r="DA29" t="str">
        <f>IF(BE29=0%,"NS",IF(CC29=100%,"DONE",IF(CO29&gt;100%,"AS",IF(CO29&lt;75%,"BS",IF(CO29&lt;89.9%,"AR","OS")))))</f>
        <v>NS</v>
      </c>
      <c r="DB29" t="str">
        <f>IF(BF29=0%,"NS",IF(CD29=100%,"DONE",IF(CP29&gt;100%,"AS",IF(CP29&lt;75%,"BS",IF(CP29&lt;89.9%,"AR","OS")))))</f>
        <v>NS</v>
      </c>
      <c r="DC29" t="str">
        <f>IF(BG29=0%,"NS",IF(CE29=100%,"DONE",IF(CQ29&gt;100%,"AS",IF(CQ29&lt;75%,"BS",IF(CQ29&lt;89.9%,"AR","OS")))))</f>
        <v>NS</v>
      </c>
      <c r="DD29" t="str">
        <f>IF(BH29=0%,"NS",IF(CF29=100%,"DONE",IF(CR29&gt;100%,"AS",IF(CR29&lt;75%,"BS",IF(CR29&lt;89.9%,"AR","OS")))))</f>
        <v>NS</v>
      </c>
      <c r="DE29" t="str">
        <f>IF(BI29=0%,"NS",IF(CG29=100%,"DONE",IF(CS29&gt;100%,"AS",IF(CS29&lt;75%,"BS",IF(CS29&lt;89.9%,"AR","OS")))))</f>
        <v>NS</v>
      </c>
      <c r="DF29" t="str">
        <f>IF(BJ29=0%,"NS",IF(CH29=100%,"DONE",IF(CT29&gt;100%,"AS",IF(CT29&lt;75%,"BS",IF(CT29&lt;89.9%,"AR","OS")))))</f>
        <v>NS</v>
      </c>
      <c r="DG29" t="str">
        <f>IF(BK29=0%,"NS",IF(CI29=100%,"DONE",IF(CU29&gt;100%,"AS",IF(CU29&lt;75%,"BS",IF(CU29&lt;89.9%,"AR","OS")))))</f>
        <v>NS</v>
      </c>
      <c r="DH29" t="str">
        <f>IF(BL29=0%,"NS",IF(CJ29=100%,"DONE",IF(CV29&gt;100%,"AS",IF(CV29&lt;75%,"BS",IF(CV29&lt;89.9%,"AR","OS")))))</f>
        <v>NS</v>
      </c>
      <c r="DI29" t="str">
        <f>IF(BM29=0%,"NS",IF(CK29=100%,"DONE",IF(CW29&gt;100%,"AS",IF(CW29&lt;75%,"BS",IF(CW29&lt;89.9%,"AR","OS")))))</f>
        <v>NS</v>
      </c>
      <c r="DJ29" t="str">
        <f>IF(BN29=0%,"NS",IF(CL29=100%,"DONE",IF(CX29&gt;100%,"AS",IF(CX29&lt;75%,"BS",IF(CX29&lt;89.9%,"AR","OS")))))</f>
        <v>NS</v>
      </c>
      <c r="DK29" t="str">
        <f>IF(BO29=0%,"NS",IF(CM29=100%,"DONE",IF(CY29&gt;100%,"AS",IF(CY29&lt;75%,"BS",IF(CY29&lt;89.9%,"AR","OS")))))</f>
        <v>NS</v>
      </c>
      <c r="DL29" t="str">
        <f>IF(BP29=0%,"NS",IF(CN29=100%,"DONE",IF(CZ29&gt;100%,"AS",IF(CZ29&lt;75%,"BS",IF(CZ29&lt;89.9%,"AR","OS")))))</f>
        <v>NS</v>
      </c>
      <c r="DM29" t="e">
        <f>CC29/$BP29</f>
        <v>#DIV/0!</v>
      </c>
      <c r="DN29" t="e">
        <f>CD29/$BP29</f>
        <v>#DIV/0!</v>
      </c>
      <c r="DO29" t="e">
        <f>CE29/$BP29</f>
        <v>#DIV/0!</v>
      </c>
      <c r="DP29" t="e">
        <f>CF29/$BP29</f>
        <v>#DIV/0!</v>
      </c>
      <c r="DQ29" t="e">
        <f>CG29/$BP29</f>
        <v>#DIV/0!</v>
      </c>
      <c r="DR29" t="e">
        <f>CH29/$BP29</f>
        <v>#DIV/0!</v>
      </c>
      <c r="DS29" t="e">
        <f>CI29/$BP29</f>
        <v>#DIV/0!</v>
      </c>
      <c r="DT29" t="e">
        <f>CJ29/$BP29</f>
        <v>#DIV/0!</v>
      </c>
      <c r="DU29" t="e">
        <f>CK29/$BP29</f>
        <v>#DIV/0!</v>
      </c>
      <c r="DV29" t="e">
        <f>CL29/$BP29</f>
        <v>#DIV/0!</v>
      </c>
      <c r="DW29" t="e">
        <f>CM29/$BP29</f>
        <v>#DIV/0!</v>
      </c>
      <c r="DX29" t="e">
        <f>CN29/$BP29</f>
        <v>#DIV/0!</v>
      </c>
      <c r="EH29" t="str" xml:space="preserve">
        <v xml:space="preserve">Update Terkini:_x000d_
1. [11042025] BINS mengajukan untuk pelaksanaan coaching clinic penyusunan RBT kepada DLDS</v>
      </c>
      <c r="EJ29">
        <f>AR29</f>
        <v>47118</v>
      </c>
      <c r="FM29" t="str" xml:space="preserve">
        <v xml:space="preserve">Yoe One Ariestya Niovitta (PKWT)_x000d_
</v>
      </c>
      <c r="FN29" t="str">
        <v>Yolanda Dini</v>
      </c>
      <c r="FO29" t="str">
        <v>Ayar Fauzan</v>
      </c>
      <c r="FP29" t="str" xml:space="preserve">
        <v xml:space="preserve">1. Rendi Budiman  _x000d_
2. Kevin Tjahjadi - PKWT  _x000d_
3. Erica Maulidina_x000d_
4. Hafizh Haritsa - PKWT</v>
      </c>
      <c r="FQ29" t="str" xml:space="preserve">
        <v xml:space="preserve">1. Erfa_x000d_
2. Agung</v>
      </c>
      <c r="FR29" t="str">
        <v>Outsource</v>
      </c>
      <c r="FS29" t="str">
        <v>PT Trees, PT Datacaraka</v>
      </c>
      <c r="FT29" t="str" xml:space="preserve">
        <v xml:space="preserve">Santi_x000d_
Nindy</v>
      </c>
      <c r="GS29" t="str">
        <v>49181776-d501-4dc0-a650-5ff387260ac9</v>
      </c>
    </row>
    <row r="30" xml:space="preserve">
      <c r="A30" t="str">
        <v>RIVIBI-PPA-P4-1-DLDS</v>
      </c>
      <c r="B30" t="str">
        <v>PT2</v>
      </c>
      <c r="C30" t="str">
        <v>IDT</v>
      </c>
      <c r="D30" t="str">
        <v>Continuity Technology</v>
      </c>
      <c r="E30" t="str">
        <v>P-40</v>
      </c>
      <c r="F30">
        <v>1</v>
      </c>
      <c r="G30" t="str">
        <v xml:space="preserve">Pengembangan Product OM Pro Market (Rupiah dan Valas). </v>
      </c>
      <c r="H30" t="str">
        <v>Pengembangan Product OM Pro Market (Rupiah dan Valas)</v>
      </c>
      <c r="I30" t="str">
        <v>Penambahan Portfolio SBN AC/HTM pada transaksi OM</v>
      </c>
      <c r="J30">
        <v>2024</v>
      </c>
      <c r="K30">
        <v>2025</v>
      </c>
      <c r="L30" t="str">
        <v>S</v>
      </c>
      <c r="M30" t="str">
        <v>K3</v>
      </c>
      <c r="N30" t="str">
        <v>Pemimpin Satker</v>
      </c>
      <c r="O30" t="str">
        <v>DPMA, DPPK, DPPT, DMR</v>
      </c>
      <c r="P30" t="str">
        <v>PPLBI</v>
      </c>
      <c r="Q30" t="str">
        <v>Market</v>
      </c>
      <c r="R30" t="str">
        <v>HARTIS, FOMOBO, SOA</v>
      </c>
      <c r="S30" t="str">
        <f>BQ30</f>
        <v>Selesai Implementasi</v>
      </c>
      <c r="T30" t="str">
        <f>IF(V30=0%,"Not Started",IF(V30&lt;100%,"On Progress",IF(V30=100%,"DONE")))</f>
        <v>DONE</v>
      </c>
      <c r="U30" t="str">
        <f>FN30</f>
        <v>Rizky Arga</v>
      </c>
      <c r="V30">
        <f>CC30</f>
        <v>0.9999999999999999</v>
      </c>
      <c r="W30" t="str">
        <v>TW I 2025</v>
      </c>
      <c r="X30">
        <f>AR30</f>
        <v>45744</v>
      </c>
      <c r="Y30" t="str">
        <v>Inhouse</v>
      </c>
      <c r="AB30">
        <v>45746</v>
      </c>
      <c r="AD30">
        <v>45746</v>
      </c>
      <c r="AI30">
        <v>45658</v>
      </c>
      <c r="AJ30">
        <v>45688</v>
      </c>
      <c r="AK30">
        <v>45689</v>
      </c>
      <c r="AL30">
        <v>45709</v>
      </c>
      <c r="AM30">
        <v>45712</v>
      </c>
      <c r="AN30">
        <v>45716</v>
      </c>
      <c r="AO30">
        <v>45719</v>
      </c>
      <c r="AP30">
        <v>45737</v>
      </c>
      <c r="AQ30">
        <v>45740</v>
      </c>
      <c r="AR30">
        <v>45744</v>
      </c>
      <c r="AS30" t="str">
        <f>IF(BE30=0%,"Not Started",IF(BE30&lt;5%,"Proses RBT-RBB",IF(BE30=5%,"Selesai RBT-RBB",IF(BE30&lt;10%,"Proses RBT-RBL",IF(BE30=10%,"Selesai RBT-RBL",IF(BE30&lt;15%,"Proses RBT-RBTD",IF(BE30=15%,"Selesai RBT-RBTD",IF(BE30&lt;20%,"Proses RPP",IF(BE30=20%,"Selesai RPP",IF(BE30&lt;25%,"Proses KAK",IF(BE30=25%,"Selesai KAK",IF(BE30&lt;30%,"Proses Pengadaan",IF(BE30=30%,"Selesai Pengadaan",IF(BE30&lt;45%,"Proses Desain",IF(BE30=45%,"Selesai Desain",IF(BE30&lt;80%,"Proses Pengembangan",IF(BE30=80%,"Selesai Pengembangan",IF(BE30&lt;87.5%,"Proses SIT",IF(BE30=87.5%,"Selesai SIT",IF(BE30&lt;95%,"Proses UAT",IF(BE30=95%,"Selesai UAT",IF(BE30&lt;100%,"Proses Implementasi","Selesai Implementasi"))))))))))))))))))))))</f>
        <v>Selesai Desain</v>
      </c>
      <c r="AT30" t="str">
        <f>IF(BF30=0%,"Not Started",IF(BF30&lt;5%,"Proses RBT-RBB",IF(BF30=5%,"Selesai RBT-RBB",IF(BF30&lt;10%,"Proses RBT-RBL",IF(BF30=10%,"Selesai RBT-RBL",IF(BF30&lt;15%,"Proses RBT-RBTD",IF(BF30=15%,"Selesai RBT-RBTD",IF(BF30&lt;20%,"Proses RPP",IF(BF30=20%,"Selesai RPP",IF(BF30&lt;25%,"Proses KAK",IF(BF30=25%,"Selesai KAK",IF(BF30&lt;30%,"Proses Pengadaan",IF(BF30=30%,"Selesai Pengadaan",IF(BF30&lt;45%,"Proses Desain",IF(BF30=45%,"Selesai Desain",IF(BF30&lt;80%,"Proses Pengembangan",IF(BF30=80%,"Selesai Pengembangan",IF(BF30&lt;87.5%,"Proses SIT",IF(BF30=87.5%,"Selesai SIT",IF(BF30&lt;95%,"Proses UAT",IF(BF30=95%,"Selesai UAT",IF(BF30&lt;100%,"Proses Implementasi","Selesai Implementasi"))))))))))))))))))))))</f>
        <v>Selesai Pengembangan</v>
      </c>
      <c r="AU30" t="str">
        <f>IF(BG30=0%,"Not Started",IF(BG30&lt;5%,"Proses RBT-RBB",IF(BG30=5%,"Selesai RBT-RBB",IF(BG30&lt;10%,"Proses RBT-RBL",IF(BG30=10%,"Selesai RBT-RBL",IF(BG30&lt;15%,"Proses RBT-RBTD",IF(BG30=15%,"Selesai RBT-RBTD",IF(BG30&lt;20%,"Proses RPP",IF(BG30=20%,"Selesai RPP",IF(BG30&lt;25%,"Proses KAK",IF(BG30=25%,"Selesai KAK",IF(BG30&lt;30%,"Proses Pengadaan",IF(BG30=30%,"Selesai Pengadaan",IF(BG30&lt;45%,"Proses Desain",IF(BG30=45%,"Selesai Desain",IF(BG30&lt;80%,"Proses Pengembangan",IF(BG30=80%,"Selesai Pengembangan",IF(BG30&lt;87.5%,"Proses SIT",IF(BG30=87.5%,"Selesai SIT",IF(BG30&lt;95%,"Proses UAT",IF(BG30=95%,"Selesai UAT",IF(BG30&lt;100%,"Proses Implementasi","Selesai Implementasi"))))))))))))))))))))))</f>
        <v>Selesai Implementasi</v>
      </c>
      <c r="AV30" t="str">
        <f>IF(BH30=0%,"Not Started",IF(BH30&lt;5%,"Proses RBT-RBB",IF(BH30=5%,"Selesai RBT-RBB",IF(BH30&lt;10%,"Proses RBT-RBL",IF(BH30=10%,"Selesai RBT-RBL",IF(BH30&lt;15%,"Proses RBT-RBTD",IF(BH30=15%,"Selesai RBT-RBTD",IF(BH30&lt;20%,"Proses RPP",IF(BH30=20%,"Selesai RPP",IF(BH30&lt;25%,"Proses KAK",IF(BH30=25%,"Selesai KAK",IF(BH30&lt;30%,"Proses Pengadaan",IF(BH30=30%,"Selesai Pengadaan",IF(BH30&lt;45%,"Proses Desain",IF(BH30=45%,"Selesai Desain",IF(BH30&lt;80%,"Proses Pengembangan",IF(BH30=80%,"Selesai Pengembangan",IF(BH30&lt;87.5%,"Proses SIT",IF(BH30=87.5%,"Selesai SIT",IF(BH30&lt;95%,"Proses UAT",IF(BH30=95%,"Selesai UAT",IF(BH30&lt;100%,"Proses Implementasi","Selesai Implementasi"))))))))))))))))))))))</f>
        <v>Selesai Implementasi</v>
      </c>
      <c r="AW30" t="str">
        <f>IF(BI30=0%,"Not Started",IF(BI30&lt;5%,"Proses RBT-RBB",IF(BI30=5%,"Selesai RBT-RBB",IF(BI30&lt;10%,"Proses RBT-RBL",IF(BI30=10%,"Selesai RBT-RBL",IF(BI30&lt;15%,"Proses RBT-RBTD",IF(BI30=15%,"Selesai RBT-RBTD",IF(BI30&lt;20%,"Proses RPP",IF(BI30=20%,"Selesai RPP",IF(BI30&lt;25%,"Proses KAK",IF(BI30=25%,"Selesai KAK",IF(BI30&lt;30%,"Proses Pengadaan",IF(BI30=30%,"Selesai Pengadaan",IF(BI30&lt;45%,"Proses Desain",IF(BI30=45%,"Selesai Desain",IF(BI30&lt;80%,"Proses Pengembangan",IF(BI30=80%,"Selesai Pengembangan",IF(BI30&lt;87.5%,"Proses SIT",IF(BI30=87.5%,"Selesai SIT",IF(BI30&lt;95%,"Proses UAT",IF(BI30=95%,"Selesai UAT",IF(BI30&lt;100%,"Proses Implementasi","Selesai Implementasi"))))))))))))))))))))))</f>
        <v>Selesai Implementasi</v>
      </c>
      <c r="AX30" t="str">
        <f>IF(BJ30=0%,"Not Started",IF(BJ30&lt;5%,"Proses RBT-RBB",IF(BJ30=5%,"Selesai RBT-RBB",IF(BJ30&lt;10%,"Proses RBT-RBL",IF(BJ30=10%,"Selesai RBT-RBL",IF(BJ30&lt;15%,"Proses RBT-RBTD",IF(BJ30=15%,"Selesai RBT-RBTD",IF(BJ30&lt;20%,"Proses RPP",IF(BJ30=20%,"Selesai RPP",IF(BJ30&lt;25%,"Proses KAK",IF(BJ30=25%,"Selesai KAK",IF(BJ30&lt;30%,"Proses Pengadaan",IF(BJ30=30%,"Selesai Pengadaan",IF(BJ30&lt;45%,"Proses Desain",IF(BJ30=45%,"Selesai Desain",IF(BJ30&lt;80%,"Proses Pengembangan",IF(BJ30=80%,"Selesai Pengembangan",IF(BJ30&lt;87.5%,"Proses SIT",IF(BJ30=87.5%,"Selesai SIT",IF(BJ30&lt;95%,"Proses UAT",IF(BJ30=95%,"Selesai UAT",IF(BJ30&lt;100%,"Proses Implementasi","Selesai Implementasi"))))))))))))))))))))))</f>
        <v>Selesai Implementasi</v>
      </c>
      <c r="AY30" t="str">
        <f>IF(BK30=0%,"Not Started",IF(BK30&lt;5%,"Proses RBT-RBB",IF(BK30=5%,"Selesai RBT-RBB",IF(BK30&lt;10%,"Proses RBT-RBL",IF(BK30=10%,"Selesai RBT-RBL",IF(BK30&lt;15%,"Proses RBT-RBTD",IF(BK30=15%,"Selesai RBT-RBTD",IF(BK30&lt;20%,"Proses RPP",IF(BK30=20%,"Selesai RPP",IF(BK30&lt;25%,"Proses KAK",IF(BK30=25%,"Selesai KAK",IF(BK30&lt;30%,"Proses Pengadaan",IF(BK30=30%,"Selesai Pengadaan",IF(BK30&lt;45%,"Proses Desain",IF(BK30=45%,"Selesai Desain",IF(BK30&lt;80%,"Proses Pengembangan",IF(BK30=80%,"Selesai Pengembangan",IF(BK30&lt;87.5%,"Proses SIT",IF(BK30=87.5%,"Selesai SIT",IF(BK30&lt;95%,"Proses UAT",IF(BK30=95%,"Selesai UAT",IF(BK30&lt;100%,"Proses Implementasi","Selesai Implementasi"))))))))))))))))))))))</f>
        <v>Selesai Implementasi</v>
      </c>
      <c r="AZ30" t="str">
        <f>IF(BL30=0%,"Not Started",IF(BL30&lt;5%,"Proses RBT-RBB",IF(BL30=5%,"Selesai RBT-RBB",IF(BL30&lt;10%,"Proses RBT-RBL",IF(BL30=10%,"Selesai RBT-RBL",IF(BL30&lt;15%,"Proses RBT-RBTD",IF(BL30=15%,"Selesai RBT-RBTD",IF(BL30&lt;20%,"Proses RPP",IF(BL30=20%,"Selesai RPP",IF(BL30&lt;25%,"Proses KAK",IF(BL30=25%,"Selesai KAK",IF(BL30&lt;30%,"Proses Pengadaan",IF(BL30=30%,"Selesai Pengadaan",IF(BL30&lt;45%,"Proses Desain",IF(BL30=45%,"Selesai Desain",IF(BL30&lt;80%,"Proses Pengembangan",IF(BL30=80%,"Selesai Pengembangan",IF(BL30&lt;87.5%,"Proses SIT",IF(BL30=87.5%,"Selesai SIT",IF(BL30&lt;95%,"Proses UAT",IF(BL30=95%,"Selesai UAT",IF(BL30&lt;100%,"Proses Implementasi","Selesai Implementasi"))))))))))))))))))))))</f>
        <v>Selesai Implementasi</v>
      </c>
      <c r="BA30" t="str">
        <f>IF(BM30=0%,"Not Started",IF(BM30&lt;5%,"Proses RBT-RBB",IF(BM30=5%,"Selesai RBT-RBB",IF(BM30&lt;10%,"Proses RBT-RBL",IF(BM30=10%,"Selesai RBT-RBL",IF(BM30&lt;15%,"Proses RBT-RBTD",IF(BM30=15%,"Selesai RBT-RBTD",IF(BM30&lt;20%,"Proses RPP",IF(BM30=20%,"Selesai RPP",IF(BM30&lt;25%,"Proses KAK",IF(BM30=25%,"Selesai KAK",IF(BM30&lt;30%,"Proses Pengadaan",IF(BM30=30%,"Selesai Pengadaan",IF(BM30&lt;45%,"Proses Desain",IF(BM30=45%,"Selesai Desain",IF(BM30&lt;80%,"Proses Pengembangan",IF(BM30=80%,"Selesai Pengembangan",IF(BM30&lt;87.5%,"Proses SIT",IF(BM30=87.5%,"Selesai SIT",IF(BM30&lt;95%,"Proses UAT",IF(BM30=95%,"Selesai UAT",IF(BM30&lt;100%,"Proses Implementasi","Selesai Implementasi"))))))))))))))))))))))</f>
        <v>Selesai Implementasi</v>
      </c>
      <c r="BB30" t="str">
        <f>IF(BN30=0%,"Not Started",IF(BN30&lt;5%,"Proses RBT-RBB",IF(BN30=5%,"Selesai RBT-RBB",IF(BN30&lt;10%,"Proses RBT-RBL",IF(BN30=10%,"Selesai RBT-RBL",IF(BN30&lt;15%,"Proses RBT-RBTD",IF(BN30=15%,"Selesai RBT-RBTD",IF(BN30&lt;20%,"Proses RPP",IF(BN30=20%,"Selesai RPP",IF(BN30&lt;25%,"Proses KAK",IF(BN30=25%,"Selesai KAK",IF(BN30&lt;30%,"Proses Pengadaan",IF(BN30=30%,"Selesai Pengadaan",IF(BN30&lt;45%,"Proses Desain",IF(BN30=45%,"Selesai Desain",IF(BN30&lt;80%,"Proses Pengembangan",IF(BN30=80%,"Selesai Pengembangan",IF(BN30&lt;87.5%,"Proses SIT",IF(BN30=87.5%,"Selesai SIT",IF(BN30&lt;95%,"Proses UAT",IF(BN30=95%,"Selesai UAT",IF(BN30&lt;100%,"Proses Implementasi","Selesai Implementasi"))))))))))))))))))))))</f>
        <v>Selesai Implementasi</v>
      </c>
      <c r="BC30" t="str">
        <f>IF(BO30=0%,"Not Started",IF(BO30&lt;5%,"Proses RBT-RBB",IF(BO30=5%,"Selesai RBT-RBB",IF(BO30&lt;10%,"Proses RBT-RBL",IF(BO30=10%,"Selesai RBT-RBL",IF(BO30&lt;15%,"Proses RBT-RBTD",IF(BO30=15%,"Selesai RBT-RBTD",IF(BO30&lt;20%,"Proses RPP",IF(BO30=20%,"Selesai RPP",IF(BO30&lt;25%,"Proses KAK",IF(BO30=25%,"Selesai KAK",IF(BO30&lt;30%,"Proses Pengadaan",IF(BO30=30%,"Selesai Pengadaan",IF(BO30&lt;45%,"Proses Desain",IF(BO30=45%,"Selesai Desain",IF(BO30&lt;80%,"Proses Pengembangan",IF(BO30=80%,"Selesai Pengembangan",IF(BO30&lt;87.5%,"Proses SIT",IF(BO30=87.5%,"Selesai SIT",IF(BO30&lt;95%,"Proses UAT",IF(BO30=95%,"Selesai UAT",IF(BO30&lt;100%,"Proses Implementasi","Selesai Implementasi"))))))))))))))))))))))</f>
        <v>Selesai Implementasi</v>
      </c>
      <c r="BD30" t="str">
        <f>IF(BP30=0%,"Not Started",IF(BP30&lt;5%,"Proses RBT-RBB",IF(BP30=5%,"Selesai RBT-RBB",IF(BP30&lt;10%,"Proses RBT-RBL",IF(BP30=10%,"Selesai RBT-RBL",IF(BP30&lt;15%,"Proses RBT-RBTD",IF(BP30=15%,"Selesai RBT-RBTD",IF(BP30&lt;20%,"Proses RPP",IF(BP30=20%,"Selesai RPP",IF(BP30&lt;25%,"Proses KAK",IF(BP30=25%,"Selesai KAK",IF(BP30&lt;30%,"Proses Pengadaan",IF(BP30=30%,"Selesai Pengadaan",IF(BP30&lt;45%,"Proses Desain",IF(BP30=45%,"Selesai Desain",IF(BP30&lt;80%,"Proses Pengembangan",IF(BP30=80%,"Selesai Pengembangan",IF(BP30&lt;87.5%,"Proses SIT",IF(BP30=87.5%,"Selesai SIT",IF(BP30&lt;95%,"Proses UAT",IF(BP30=95%,"Selesai UAT",IF(BP30&lt;100%,"Proses Implementasi","Selesai Implementasi"))))))))))))))))))))))</f>
        <v>Selesai Implementasi</v>
      </c>
      <c r="BE30">
        <v>0.45</v>
      </c>
      <c r="BF30">
        <f>(35%)+BE30</f>
        <v>0.8</v>
      </c>
      <c r="BG30">
        <v>1</v>
      </c>
      <c r="BH30">
        <v>1</v>
      </c>
      <c r="BI30">
        <v>1</v>
      </c>
      <c r="BJ30">
        <v>1</v>
      </c>
      <c r="BK30">
        <v>1</v>
      </c>
      <c r="BL30">
        <v>1</v>
      </c>
      <c r="BM30">
        <v>1</v>
      </c>
      <c r="BN30">
        <v>1</v>
      </c>
      <c r="BO30">
        <v>1</v>
      </c>
      <c r="BP30">
        <v>1</v>
      </c>
      <c r="BQ30" t="str">
        <f>IF(CC30=0%,"Not Started",IF(CC30&lt;5%,"Proses RBT-RBB",IF(CC30=5%,"Selesai RBT-RBB",IF(CC30&lt;10%,"Proses RBT-RBL",IF(CC30=10%,"Selesai RBT-RBL",IF(CC30&lt;15%,"Proses RBT-RBTD",IF(CC30=15%,"Selesai RBT-RBTD",IF(CC30&lt;20%,"Proses RPP",IF(CC30=20%,"Selesai RPP",IF(CC30&lt;25%,"Proses KAK",IF(CC30=25%,"Selesai KAK",IF(CC30&lt;30%,"Proses Pengadaan",IF(CC30=30%,"Selesai Pengadaan",IF(CC30&lt;45%,"Proses Desain",IF(CC30=45%,"Selesai Desain",IF(CC30&lt;80%,"Proses Pengembangan",IF(CC30=80%,"Selesai Pengembangan",IF(CC30&lt;87.5%,"Proses SIT",IF(CC30=87.5%,"Selesai SIT",IF(CC30&lt;95%,"Proses UAT",IF(CC30=95%,"Selesai UAT",IF(CC30&lt;100%,"Proses Implementasi","Selesai Implementasi"))))))))))))))))))))))</f>
        <v>Selesai Implementasi</v>
      </c>
      <c r="BR30" t="str">
        <f>IF(CD30=0%,"Not Started",IF(CD30&lt;5%,"Proses RBT-RBB",IF(CD30=5%,"Selesai RBT-RBB",IF(CD30&lt;10%,"Proses RBT-RBL",IF(CD30=10%,"Selesai RBT-RBL",IF(CD30&lt;15%,"Proses RBT-RBTD",IF(CD30=15%,"Selesai RBT-RBTD",IF(CD30&lt;20%,"Proses RPP",IF(CD30=20%,"Selesai RPP",IF(CD30&lt;25%,"Proses KAK",IF(CD30=25%,"Selesai KAK",IF(CD30&lt;30%,"Proses Pengadaan",IF(CD30=30%,"Selesai Pengadaan",IF(CD30&lt;45%,"Proses Desain",IF(CD30=45%,"Selesai Desain",IF(CD30&lt;80%,"Proses Pengembangan",IF(CD30=80%,"Selesai Pengembangan",IF(CD30&lt;87.5%,"Proses SIT",IF(CD30=87.5%,"Selesai SIT",IF(CD30&lt;95%,"Proses UAT",IF(CD30=95%,"Selesai UAT",IF(CD30&lt;100%,"Proses Implementasi","Selesai Implementasi"))))))))))))))))))))))</f>
        <v>Not Started</v>
      </c>
      <c r="BS30" t="str">
        <f>IF(CE30=0%,"Not Started",IF(CE30&lt;5%,"Proses RBT-RBB",IF(CE30=5%,"Selesai RBT-RBB",IF(CE30&lt;10%,"Proses RBT-RBL",IF(CE30=10%,"Selesai RBT-RBL",IF(CE30&lt;15%,"Proses RBT-RBTD",IF(CE30=15%,"Selesai RBT-RBTD",IF(CE30&lt;20%,"Proses RPP",IF(CE30=20%,"Selesai RPP",IF(CE30&lt;25%,"Proses KAK",IF(CE30=25%,"Selesai KAK",IF(CE30&lt;30%,"Proses Pengadaan",IF(CE30=30%,"Selesai Pengadaan",IF(CE30&lt;45%,"Proses Desain",IF(CE30=45%,"Selesai Desain",IF(CE30&lt;80%,"Proses Pengembangan",IF(CE30=80%,"Selesai Pengembangan",IF(CE30&lt;87.5%,"Proses SIT",IF(CE30=87.5%,"Selesai SIT",IF(CE30&lt;95%,"Proses UAT",IF(CE30=95%,"Selesai UAT",IF(CE30&lt;100%,"Proses Implementasi","Selesai Implementasi"))))))))))))))))))))))</f>
        <v>Not Started</v>
      </c>
      <c r="BT30" t="str">
        <f>IF(CF30=0%,"Not Started",IF(CF30&lt;5%,"Proses RBT-RBB",IF(CF30=5%,"Selesai RBT-RBB",IF(CF30&lt;10%,"Proses RBT-RBL",IF(CF30=10%,"Selesai RBT-RBL",IF(CF30&lt;15%,"Proses RBT-RBTD",IF(CF30=15%,"Selesai RBT-RBTD",IF(CF30&lt;20%,"Proses RPP",IF(CF30=20%,"Selesai RPP",IF(CF30&lt;25%,"Proses KAK",IF(CF30=25%,"Selesai KAK",IF(CF30&lt;30%,"Proses Pengadaan",IF(CF30=30%,"Selesai Pengadaan",IF(CF30&lt;45%,"Proses Desain",IF(CF30=45%,"Selesai Desain",IF(CF30&lt;80%,"Proses Pengembangan",IF(CF30=80%,"Selesai Pengembangan",IF(CF30&lt;87.5%,"Proses SIT",IF(CF30=87.5%,"Selesai SIT",IF(CF30&lt;95%,"Proses UAT",IF(CF30=95%,"Selesai UAT",IF(CF30&lt;100%,"Proses Implementasi","Selesai Implementasi"))))))))))))))))))))))</f>
        <v>Not Started</v>
      </c>
      <c r="BU30" t="str">
        <f>IF(CG30=0%,"Not Started",IF(CG30&lt;5%,"Proses RBT-RBB",IF(CG30=5%,"Selesai RBT-RBB",IF(CG30&lt;10%,"Proses RBT-RBL",IF(CG30=10%,"Selesai RBT-RBL",IF(CG30&lt;15%,"Proses RBT-RBTD",IF(CG30=15%,"Selesai RBT-RBTD",IF(CG30&lt;20%,"Proses RPP",IF(CG30=20%,"Selesai RPP",IF(CG30&lt;25%,"Proses KAK",IF(CG30=25%,"Selesai KAK",IF(CG30&lt;30%,"Proses Pengadaan",IF(CG30=30%,"Selesai Pengadaan",IF(CG30&lt;45%,"Proses Desain",IF(CG30=45%,"Selesai Desain",IF(CG30&lt;80%,"Proses Pengembangan",IF(CG30=80%,"Selesai Pengembangan",IF(CG30&lt;87.5%,"Proses SIT",IF(CG30=87.5%,"Selesai SIT",IF(CG30&lt;95%,"Proses UAT",IF(CG30=95%,"Selesai UAT",IF(CG30&lt;100%,"Proses Implementasi","Selesai Implementasi"))))))))))))))))))))))</f>
        <v>Not Started</v>
      </c>
      <c r="BV30" t="str">
        <f>IF(CH30=0%,"Not Started",IF(CH30&lt;5%,"Proses RBT-RBB",IF(CH30=5%,"Selesai RBT-RBB",IF(CH30&lt;10%,"Proses RBT-RBL",IF(CH30=10%,"Selesai RBT-RBL",IF(CH30&lt;15%,"Proses RBT-RBTD",IF(CH30=15%,"Selesai RBT-RBTD",IF(CH30&lt;20%,"Proses RPP",IF(CH30=20%,"Selesai RPP",IF(CH30&lt;25%,"Proses KAK",IF(CH30=25%,"Selesai KAK",IF(CH30&lt;30%,"Proses Pengadaan",IF(CH30=30%,"Selesai Pengadaan",IF(CH30&lt;45%,"Proses Desain",IF(CH30=45%,"Selesai Desain",IF(CH30&lt;80%,"Proses Pengembangan",IF(CH30=80%,"Selesai Pengembangan",IF(CH30&lt;87.5%,"Proses SIT",IF(CH30=87.5%,"Selesai SIT",IF(CH30&lt;95%,"Proses UAT",IF(CH30=95%,"Selesai UAT",IF(CH30&lt;100%,"Proses Implementasi","Selesai Implementasi"))))))))))))))))))))))</f>
        <v>Not Started</v>
      </c>
      <c r="BW30" t="str">
        <f>IF(CI30=0%,"Not Started",IF(CI30&lt;5%,"Proses RBT-RBB",IF(CI30=5%,"Selesai RBT-RBB",IF(CI30&lt;10%,"Proses RBT-RBL",IF(CI30=10%,"Selesai RBT-RBL",IF(CI30&lt;15%,"Proses RBT-RBTD",IF(CI30=15%,"Selesai RBT-RBTD",IF(CI30&lt;20%,"Proses RPP",IF(CI30=20%,"Selesai RPP",IF(CI30&lt;25%,"Proses KAK",IF(CI30=25%,"Selesai KAK",IF(CI30&lt;30%,"Proses Pengadaan",IF(CI30=30%,"Selesai Pengadaan",IF(CI30&lt;45%,"Proses Desain",IF(CI30=45%,"Selesai Desain",IF(CI30&lt;80%,"Proses Pengembangan",IF(CI30=80%,"Selesai Pengembangan",IF(CI30&lt;87.5%,"Proses SIT",IF(CI30=87.5%,"Selesai SIT",IF(CI30&lt;95%,"Proses UAT",IF(CI30=95%,"Selesai UAT",IF(CI30&lt;100%,"Proses Implementasi","Selesai Implementasi"))))))))))))))))))))))</f>
        <v>Not Started</v>
      </c>
      <c r="BX30" t="str">
        <f>IF(CJ30=0%,"Not Started",IF(CJ30&lt;5%,"Proses RBT-RBB",IF(CJ30=5%,"Selesai RBT-RBB",IF(CJ30&lt;10%,"Proses RBT-RBL",IF(CJ30=10%,"Selesai RBT-RBL",IF(CJ30&lt;15%,"Proses RBT-RBTD",IF(CJ30=15%,"Selesai RBT-RBTD",IF(CJ30&lt;20%,"Proses RPP",IF(CJ30=20%,"Selesai RPP",IF(CJ30&lt;25%,"Proses KAK",IF(CJ30=25%,"Selesai KAK",IF(CJ30&lt;30%,"Proses Pengadaan",IF(CJ30=30%,"Selesai Pengadaan",IF(CJ30&lt;45%,"Proses Desain",IF(CJ30=45%,"Selesai Desain",IF(CJ30&lt;80%,"Proses Pengembangan",IF(CJ30=80%,"Selesai Pengembangan",IF(CJ30&lt;87.5%,"Proses SIT",IF(CJ30=87.5%,"Selesai SIT",IF(CJ30&lt;95%,"Proses UAT",IF(CJ30=95%,"Selesai UAT",IF(CJ30&lt;100%,"Proses Implementasi","Selesai Implementasi"))))))))))))))))))))))</f>
        <v>Not Started</v>
      </c>
      <c r="BY30" t="str">
        <f>IF(CK30=0%,"Not Started",IF(CK30&lt;5%,"Proses RBT-RBB",IF(CK30=5%,"Selesai RBT-RBB",IF(CK30&lt;10%,"Proses RBT-RBL",IF(CK30=10%,"Selesai RBT-RBL",IF(CK30&lt;15%,"Proses RBT-RBTD",IF(CK30=15%,"Selesai RBT-RBTD",IF(CK30&lt;20%,"Proses RPP",IF(CK30=20%,"Selesai RPP",IF(CK30&lt;25%,"Proses KAK",IF(CK30=25%,"Selesai KAK",IF(CK30&lt;30%,"Proses Pengadaan",IF(CK30=30%,"Selesai Pengadaan",IF(CK30&lt;45%,"Proses Desain",IF(CK30=45%,"Selesai Desain",IF(CK30&lt;80%,"Proses Pengembangan",IF(CK30=80%,"Selesai Pengembangan",IF(CK30&lt;87.5%,"Proses SIT",IF(CK30=87.5%,"Selesai SIT",IF(CK30&lt;95%,"Proses UAT",IF(CK30=95%,"Selesai UAT",IF(CK30&lt;100%,"Proses Implementasi","Selesai Implementasi"))))))))))))))))))))))</f>
        <v>Not Started</v>
      </c>
      <c r="BZ30" t="str">
        <f>IF(CL30=0%,"Not Started",IF(CL30&lt;5%,"Proses RBT-RBB",IF(CL30=5%,"Selesai RBT-RBB",IF(CL30&lt;10%,"Proses RBT-RBL",IF(CL30=10%,"Selesai RBT-RBL",IF(CL30&lt;15%,"Proses RBT-RBTD",IF(CL30=15%,"Selesai RBT-RBTD",IF(CL30&lt;20%,"Proses RPP",IF(CL30=20%,"Selesai RPP",IF(CL30&lt;25%,"Proses KAK",IF(CL30=25%,"Selesai KAK",IF(CL30&lt;30%,"Proses Pengadaan",IF(CL30=30%,"Selesai Pengadaan",IF(CL30&lt;45%,"Proses Desain",IF(CL30=45%,"Selesai Desain",IF(CL30&lt;80%,"Proses Pengembangan",IF(CL30=80%,"Selesai Pengembangan",IF(CL30&lt;87.5%,"Proses SIT",IF(CL30=87.5%,"Selesai SIT",IF(CL30&lt;95%,"Proses UAT",IF(CL30=95%,"Selesai UAT",IF(CL30&lt;100%,"Proses Implementasi","Selesai Implementasi"))))))))))))))))))))))</f>
        <v>Not Started</v>
      </c>
      <c r="CA30" t="str">
        <f>IF(CM30=0%,"Not Started",IF(CM30&lt;5%,"Proses RBT-RBB",IF(CM30=5%,"Selesai RBT-RBB",IF(CM30&lt;10%,"Proses RBT-RBL",IF(CM30=10%,"Selesai RBT-RBL",IF(CM30&lt;15%,"Proses RBT-RBTD",IF(CM30=15%,"Selesai RBT-RBTD",IF(CM30&lt;20%,"Proses RPP",IF(CM30=20%,"Selesai RPP",IF(CM30&lt;25%,"Proses KAK",IF(CM30=25%,"Selesai KAK",IF(CM30&lt;30%,"Proses Pengadaan",IF(CM30=30%,"Selesai Pengadaan",IF(CM30&lt;45%,"Proses Desain",IF(CM30=45%,"Selesai Desain",IF(CM30&lt;80%,"Proses Pengembangan",IF(CM30=80%,"Selesai Pengembangan",IF(CM30&lt;87.5%,"Proses SIT",IF(CM30=87.5%,"Selesai SIT",IF(CM30&lt;95%,"Proses UAT",IF(CM30=95%,"Selesai UAT",IF(CM30&lt;100%,"Proses Implementasi","Selesai Implementasi"))))))))))))))))))))))</f>
        <v>Not Started</v>
      </c>
      <c r="CB30" t="str">
        <f>IF(CN30=0%,"Not Started",IF(CN30&lt;5%,"Proses RBT-RBB",IF(CN30=5%,"Selesai RBT-RBB",IF(CN30&lt;10%,"Proses RBT-RBL",IF(CN30=10%,"Selesai RBT-RBL",IF(CN30&lt;15%,"Proses RBT-RBTD",IF(CN30=15%,"Selesai RBT-RBTD",IF(CN30&lt;20%,"Proses RPP",IF(CN30=20%,"Selesai RPP",IF(CN30&lt;25%,"Proses KAK",IF(CN30=25%,"Selesai KAK",IF(CN30&lt;30%,"Proses Pengadaan",IF(CN30=30%,"Selesai Pengadaan",IF(CN30&lt;45%,"Proses Desain",IF(CN30=45%,"Selesai Desain",IF(CN30&lt;80%,"Proses Pengembangan",IF(CN30=80%,"Selesai Pengembangan",IF(CN30&lt;87.5%,"Proses SIT",IF(CN30=87.5%,"Selesai SIT",IF(CN30&lt;95%,"Proses UAT",IF(CN30=95%,"Selesai UAT",IF(CN30&lt;100%,"Proses Implementasi","Selesai Implementasi"))))))))))))))))))))))</f>
        <v>Not Started</v>
      </c>
      <c r="CC30">
        <f>(($DY30/100%)*15%)+(($DZ30/100%)*5%)+(($EA30/100%)*5%)+(($EB30/100%)*5%)+(($EC30/100%)*15%)+(($ED30/100%)*35%)+(($EE30/100%)*7.5%)+(($EF30/100%)*7.5%)+(($EG30/100%)*5%)</f>
        <v>0.9999999999999999</v>
      </c>
      <c r="CO30">
        <f>IF(BE30=0%, 100%, (CC30/BE30))</f>
        <v>2.222222222222222</v>
      </c>
      <c r="CP30">
        <f>IF(BF30=0%, 100%, (CD30/BF30))</f>
        <v>0</v>
      </c>
      <c r="CQ30">
        <f>IF(BG30=0%, 100%, (CE30/BG30))</f>
        <v>0</v>
      </c>
      <c r="CR30">
        <f>IF(BH30=0%, 100%, (CF30/BH30))</f>
        <v>0</v>
      </c>
      <c r="CS30">
        <f>IF(BI30=0%, 100%, (CG30/BI30))</f>
        <v>0</v>
      </c>
      <c r="CT30">
        <f>IF(BJ30=0%, 100%, (CH30/BJ30))</f>
        <v>0</v>
      </c>
      <c r="CU30">
        <f>IF(BK30=0%, 100%, (CI30/BK30))</f>
        <v>0</v>
      </c>
      <c r="CV30">
        <f>IF(BL30=0%, 100%, (CJ30/BL30))</f>
        <v>0</v>
      </c>
      <c r="CW30">
        <f>IF(BM30=0%, 100%, (CK30/BM30))</f>
        <v>0</v>
      </c>
      <c r="CX30">
        <f>IF(BN30=0%, 100%, (CL30/BN30))</f>
        <v>0</v>
      </c>
      <c r="CY30">
        <f>IF(BO30=0%, 100%, (CM30/BO30))</f>
        <v>0</v>
      </c>
      <c r="DA30" t="str">
        <f>IF(BE30=0%,"NS",IF(CC30=100%,"DONE",IF(CO30&gt;100%,"AS",IF(CO30&lt;75%,"BS",IF(CO30&lt;89.9%,"AR","OS")))))</f>
        <v>DONE</v>
      </c>
      <c r="DB30" t="str">
        <f>IF(BF30=0%,"NS",IF(CD30=100%,"DONE",IF(CP30&gt;100%,"AS",IF(CP30&lt;75%,"BS",IF(CP30&lt;89.9%,"AR","OS")))))</f>
        <v>BS</v>
      </c>
      <c r="DC30" t="str">
        <f>IF(BG30=0%,"NS",IF(CE30=100%,"DONE",IF(CQ30&gt;100%,"AS",IF(CQ30&lt;75%,"BS",IF(CQ30&lt;89.9%,"AR","OS")))))</f>
        <v>BS</v>
      </c>
      <c r="DD30" t="str">
        <f>IF(BH30=0%,"NS",IF(CF30=100%,"DONE",IF(CR30&gt;100%,"AS",IF(CR30&lt;75%,"BS",IF(CR30&lt;89.9%,"AR","OS")))))</f>
        <v>BS</v>
      </c>
      <c r="DE30" t="str">
        <f>IF(BI30=0%,"NS",IF(CG30=100%,"DONE",IF(CS30&gt;100%,"AS",IF(CS30&lt;75%,"BS",IF(CS30&lt;89.9%,"AR","OS")))))</f>
        <v>BS</v>
      </c>
      <c r="DF30" t="str">
        <f>IF(BJ30=0%,"NS",IF(CH30=100%,"DONE",IF(CT30&gt;100%,"AS",IF(CT30&lt;75%,"BS",IF(CT30&lt;89.9%,"AR","OS")))))</f>
        <v>BS</v>
      </c>
      <c r="DG30" t="str">
        <f>IF(BK30=0%,"NS",IF(CI30=100%,"DONE",IF(CU30&gt;100%,"AS",IF(CU30&lt;75%,"BS",IF(CU30&lt;89.9%,"AR","OS")))))</f>
        <v>BS</v>
      </c>
      <c r="DH30" t="str">
        <f>IF(BL30=0%,"NS",IF(CJ30=100%,"DONE",IF(CV30&gt;100%,"AS",IF(CV30&lt;75%,"BS",IF(CV30&lt;89.9%,"AR","OS")))))</f>
        <v>BS</v>
      </c>
      <c r="DI30" t="str">
        <f>IF(BM30=0%,"NS",IF(CK30=100%,"DONE",IF(CW30&gt;100%,"AS",IF(CW30&lt;75%,"BS",IF(CW30&lt;89.9%,"AR","OS")))))</f>
        <v>BS</v>
      </c>
      <c r="DJ30" t="str">
        <f>IF(BN30=0%,"NS",IF(CL30=100%,"DONE",IF(CX30&gt;100%,"AS",IF(CX30&lt;75%,"BS",IF(CX30&lt;89.9%,"AR","OS")))))</f>
        <v>BS</v>
      </c>
      <c r="DK30" t="str">
        <f>IF(BO30=0%,"NS",IF(CM30=100%,"DONE",IF(CY30&gt;100%,"AS",IF(CY30&lt;75%,"BS",IF(CY30&lt;89.9%,"AR","OS")))))</f>
        <v>BS</v>
      </c>
      <c r="DL30" t="str">
        <f>IF(BP30=0%,"NS",IF(CN30=100%,"DONE",IF(CZ30&gt;100%,"AS",IF(CZ30&lt;75%,"BS",IF(CZ30&lt;89.9%,"AR","OS")))))</f>
        <v>BS</v>
      </c>
      <c r="DM30">
        <f>CC30/$BP30</f>
        <v>0.9999999999999999</v>
      </c>
      <c r="DN30">
        <f>CD30/$BP30</f>
        <v>0</v>
      </c>
      <c r="DO30">
        <f>CE30/$BP30</f>
        <v>0</v>
      </c>
      <c r="DP30">
        <f>CF30/$BP30</f>
        <v>0</v>
      </c>
      <c r="DQ30">
        <f>CG30/$BP30</f>
        <v>0</v>
      </c>
      <c r="DR30">
        <f>CH30/$BP30</f>
        <v>0</v>
      </c>
      <c r="DS30">
        <f>CI30/$BP30</f>
        <v>0</v>
      </c>
      <c r="DT30">
        <f>CJ30/$BP30</f>
        <v>0</v>
      </c>
      <c r="DU30">
        <f>CK30/$BP30</f>
        <v>0</v>
      </c>
      <c r="DV30">
        <f>CL30/$BP30</f>
        <v>0</v>
      </c>
      <c r="DW30">
        <f>CM30/$BP30</f>
        <v>0</v>
      </c>
      <c r="DX30">
        <f>CN30/$BP30</f>
        <v>0</v>
      </c>
      <c r="DY30">
        <v>1</v>
      </c>
      <c r="DZ30">
        <v>1</v>
      </c>
      <c r="EA30">
        <v>1</v>
      </c>
      <c r="EB30">
        <v>1</v>
      </c>
      <c r="EC30">
        <v>1</v>
      </c>
      <c r="ED30">
        <v>1</v>
      </c>
      <c r="EE30">
        <v>1</v>
      </c>
      <c r="EF30">
        <v>1</v>
      </c>
      <c r="EG30">
        <v>1</v>
      </c>
      <c r="EH30" t="str">
        <v>Go Live Pada 24 Maret 2025</v>
      </c>
      <c r="EI30">
        <v>45740</v>
      </c>
      <c r="EJ30">
        <f>AR30</f>
        <v>45744</v>
      </c>
      <c r="EK30">
        <v>45657</v>
      </c>
      <c r="EN30" t="str">
        <v>Dokumen RPP harus di diskusikan dengan PMO DIDD agar tidak terdapat dispute dari sisi pengembang satker lain (jika ada)</v>
      </c>
      <c r="EO30" t="str">
        <v>Diperlukan konfigurasi pada SOA terkait  fungsi trade capturing Transaksi SBN.</v>
      </c>
      <c r="FA30" t="str">
        <v>sesuai meeting dengan team SOA dan Market, apakah penyesuaian SOA untuk AC HTM hanya penesuaian tabel mapping atau butuh pengembangan Rule.  agar tetap dapat sesuai timeline penembangan</v>
      </c>
      <c r="FM30" t="str" xml:space="preserve">
        <v xml:space="preserve">1. Thoriq Prima Putra D_x000d_
2. Farah Fadhilah W</v>
      </c>
      <c r="FN30" t="str">
        <v>Rizky Arga</v>
      </c>
      <c r="FO30" t="str">
        <v>Iramia Triastika</v>
      </c>
      <c r="FP30" t="str" xml:space="preserve">
        <v xml:space="preserve">1. Galih Andana_x000d_
2. Muhammad Naufal Prasetyo</v>
      </c>
      <c r="FQ30" t="str" xml:space="preserve">
        <v xml:space="preserve">1.  R. Erfa Febrimalia Abdullah_x000d_
2. Ufaira Khanzahasna Nanfaiq Nadhifa_x000d_
</v>
      </c>
      <c r="FR30" t="str">
        <v>Inhouse</v>
      </c>
      <c r="FS30" t="str">
        <v>N/A</v>
      </c>
      <c r="FT30" t="str" xml:space="preserve">
        <v xml:space="preserve">1. Rismauli Manurung (KPPA)_x000d_
2. Adam Saputra (PKLD)</v>
      </c>
      <c r="FU30">
        <v>6</v>
      </c>
      <c r="GS30" t="str">
        <v>9dcd9119-b06c-4461-b312-150796cb45cb</v>
      </c>
    </row>
    <row r="31" xml:space="preserve">
      <c r="A31" t="str">
        <v>RIVIBI-PPA-P4-2-DLDS</v>
      </c>
      <c r="B31" t="str">
        <v>PT2, BPPU</v>
      </c>
      <c r="C31" t="str">
        <v>IDT</v>
      </c>
      <c r="D31" t="str">
        <v>Continuity Technology</v>
      </c>
      <c r="E31" t="str">
        <v>P-40</v>
      </c>
      <c r="F31">
        <f>F30+1</f>
        <v>2</v>
      </c>
      <c r="G31" t="str">
        <v>Pengembangan Product OM Pro Market (Rupiah dan Valas)</v>
      </c>
      <c r="H31" t="str">
        <v>Pengembangan Product OM Pro Market (Rupiah dan Valas)</v>
      </c>
      <c r="I31" t="str">
        <v>Reopening SRBI - Tahap 2 (Searchable collateral)</v>
      </c>
      <c r="J31">
        <v>2025</v>
      </c>
      <c r="K31">
        <v>2025</v>
      </c>
      <c r="L31" t="str">
        <v>S</v>
      </c>
      <c r="M31" t="str">
        <v>K3</v>
      </c>
      <c r="N31" t="str">
        <v>Pemimpin Satker</v>
      </c>
      <c r="O31" t="str">
        <v>DPMA, DPPK,DPSP</v>
      </c>
      <c r="P31" t="str">
        <v>PPLBI</v>
      </c>
      <c r="Q31" t="str">
        <v>Market</v>
      </c>
      <c r="R31" t="str">
        <v>BI-ETP, Alternate BI-ETP, SOA</v>
      </c>
      <c r="S31" t="str">
        <f>BQ31</f>
        <v>Selesai Implementasi</v>
      </c>
      <c r="T31" t="str">
        <f>IF(V31=0%,"Not Started",IF(V31&lt;100%,"On Progress",IF(V31=100%,"DONE")))</f>
        <v>DONE</v>
      </c>
      <c r="U31" t="str">
        <f>FN31</f>
        <v>Rizky Arga</v>
      </c>
      <c r="V31">
        <f>CC31</f>
        <v>0.9999999999999999</v>
      </c>
      <c r="W31" t="str">
        <v>BRD Existing</v>
      </c>
      <c r="X31">
        <f>AR31</f>
        <v>45972</v>
      </c>
      <c r="Y31" t="str">
        <v>Selesai pengadaan</v>
      </c>
      <c r="AA31">
        <v>45809</v>
      </c>
      <c r="AB31">
        <v>45823</v>
      </c>
      <c r="AC31">
        <v>45823</v>
      </c>
      <c r="AD31">
        <v>45838</v>
      </c>
      <c r="AE31">
        <v>45778</v>
      </c>
      <c r="AF31">
        <v>45807</v>
      </c>
      <c r="AK31">
        <v>45839</v>
      </c>
      <c r="AL31">
        <v>45868</v>
      </c>
      <c r="AM31">
        <v>45870</v>
      </c>
      <c r="AN31">
        <v>45883</v>
      </c>
      <c r="AO31">
        <v>45884</v>
      </c>
      <c r="AP31">
        <v>45914</v>
      </c>
      <c r="AQ31">
        <v>45915</v>
      </c>
      <c r="AR31">
        <v>45972</v>
      </c>
      <c r="AS31" t="str">
        <f>IF(BE31=0%,"Not Started",IF(BE31&lt;5%,"Proses RBT-RBB",IF(BE31=5%,"Selesai RBT-RBB",IF(BE31&lt;10%,"Proses RBT-RBL",IF(BE31=10%,"Selesai RBT-RBL",IF(BE31&lt;15%,"Proses RBT-RBTD",IF(BE31=15%,"Selesai RBT-RBTD",IF(BE31&lt;20%,"Proses RPP",IF(BE31=20%,"Selesai RPP",IF(BE31&lt;25%,"Proses KAK",IF(BE31=25%,"Selesai KAK",IF(BE31&lt;30%,"Proses Pengadaan",IF(BE31=30%,"Selesai Pengadaan",IF(BE31&lt;45%,"Proses Desain",IF(BE31=45%,"Selesai Desain",IF(BE31&lt;80%,"Proses Pengembangan",IF(BE31=80%,"Selesai Pengembangan",IF(BE31&lt;87.5%,"Proses SIT",IF(BE31=87.5%,"Selesai SIT",IF(BE31&lt;95%,"Proses UAT",IF(BE31=95%,"Selesai UAT",IF(BE31&lt;100%,"Proses Implementasi","Selesai Implementasi"))))))))))))))))))))))</f>
        <v>Selesai Implementasi</v>
      </c>
      <c r="AT31" t="str">
        <f>IF(BF31=0%,"Not Started",IF(BF31&lt;5%,"Proses RBT-RBB",IF(BF31=5%,"Selesai RBT-RBB",IF(BF31&lt;10%,"Proses RBT-RBL",IF(BF31=10%,"Selesai RBT-RBL",IF(BF31&lt;15%,"Proses RBT-RBTD",IF(BF31=15%,"Selesai RBT-RBTD",IF(BF31&lt;20%,"Proses RPP",IF(BF31=20%,"Selesai RPP",IF(BF31&lt;25%,"Proses KAK",IF(BF31=25%,"Selesai KAK",IF(BF31&lt;30%,"Proses Pengadaan",IF(BF31=30%,"Selesai Pengadaan",IF(BF31&lt;45%,"Proses Desain",IF(BF31=45%,"Selesai Desain",IF(BF31&lt;80%,"Proses Pengembangan",IF(BF31=80%,"Selesai Pengembangan",IF(BF31&lt;87.5%,"Proses SIT",IF(BF31=87.5%,"Selesai SIT",IF(BF31&lt;95%,"Proses UAT",IF(BF31=95%,"Selesai UAT",IF(BF31&lt;100%,"Proses Implementasi","Selesai Implementasi"))))))))))))))))))))))</f>
        <v>Selesai Implementasi</v>
      </c>
      <c r="AU31" t="str">
        <f>IF(BG31=0%,"Not Started",IF(BG31&lt;5%,"Proses RBT-RBB",IF(BG31=5%,"Selesai RBT-RBB",IF(BG31&lt;10%,"Proses RBT-RBL",IF(BG31=10%,"Selesai RBT-RBL",IF(BG31&lt;15%,"Proses RBT-RBTD",IF(BG31=15%,"Selesai RBT-RBTD",IF(BG31&lt;20%,"Proses RPP",IF(BG31=20%,"Selesai RPP",IF(BG31&lt;25%,"Proses KAK",IF(BG31=25%,"Selesai KAK",IF(BG31&lt;30%,"Proses Pengadaan",IF(BG31=30%,"Selesai Pengadaan",IF(BG31&lt;45%,"Proses Desain",IF(BG31=45%,"Selesai Desain",IF(BG31&lt;80%,"Proses Pengembangan",IF(BG31=80%,"Selesai Pengembangan",IF(BG31&lt;87.5%,"Proses SIT",IF(BG31=87.5%,"Selesai SIT",IF(BG31&lt;95%,"Proses UAT",IF(BG31=95%,"Selesai UAT",IF(BG31&lt;100%,"Proses Implementasi","Selesai Implementasi"))))))))))))))))))))))</f>
        <v>Selesai Implementasi</v>
      </c>
      <c r="AV31" t="str">
        <f>IF(BH31=0%,"Not Started",IF(BH31&lt;5%,"Proses RBT-RBB",IF(BH31=5%,"Selesai RBT-RBB",IF(BH31&lt;10%,"Proses RBT-RBL",IF(BH31=10%,"Selesai RBT-RBL",IF(BH31&lt;15%,"Proses RBT-RBTD",IF(BH31=15%,"Selesai RBT-RBTD",IF(BH31&lt;20%,"Proses RPP",IF(BH31=20%,"Selesai RPP",IF(BH31&lt;25%,"Proses KAK",IF(BH31=25%,"Selesai KAK",IF(BH31&lt;30%,"Proses Pengadaan",IF(BH31=30%,"Selesai Pengadaan",IF(BH31&lt;45%,"Proses Desain",IF(BH31=45%,"Selesai Desain",IF(BH31&lt;80%,"Proses Pengembangan",IF(BH31=80%,"Selesai Pengembangan",IF(BH31&lt;87.5%,"Proses SIT",IF(BH31=87.5%,"Selesai SIT",IF(BH31&lt;95%,"Proses UAT",IF(BH31=95%,"Selesai UAT",IF(BH31&lt;100%,"Proses Implementasi","Selesai Implementasi"))))))))))))))))))))))</f>
        <v>Selesai Implementasi</v>
      </c>
      <c r="AW31" t="str">
        <f>IF(BI31=0%,"Not Started",IF(BI31&lt;5%,"Proses RBT-RBB",IF(BI31=5%,"Selesai RBT-RBB",IF(BI31&lt;10%,"Proses RBT-RBL",IF(BI31=10%,"Selesai RBT-RBL",IF(BI31&lt;15%,"Proses RBT-RBTD",IF(BI31=15%,"Selesai RBT-RBTD",IF(BI31&lt;20%,"Proses RPP",IF(BI31=20%,"Selesai RPP",IF(BI31&lt;25%,"Proses KAK",IF(BI31=25%,"Selesai KAK",IF(BI31&lt;30%,"Proses Pengadaan",IF(BI31=30%,"Selesai Pengadaan",IF(BI31&lt;45%,"Proses Desain",IF(BI31=45%,"Selesai Desain",IF(BI31&lt;80%,"Proses Pengembangan",IF(BI31=80%,"Selesai Pengembangan",IF(BI31&lt;87.5%,"Proses SIT",IF(BI31=87.5%,"Selesai SIT",IF(BI31&lt;95%,"Proses UAT",IF(BI31=95%,"Selesai UAT",IF(BI31&lt;100%,"Proses Implementasi","Selesai Implementasi"))))))))))))))))))))))</f>
        <v>Selesai Implementasi</v>
      </c>
      <c r="AX31" t="str">
        <f>IF(BJ31=0%,"Not Started",IF(BJ31&lt;5%,"Proses RBT-RBB",IF(BJ31=5%,"Selesai RBT-RBB",IF(BJ31&lt;10%,"Proses RBT-RBL",IF(BJ31=10%,"Selesai RBT-RBL",IF(BJ31&lt;15%,"Proses RBT-RBTD",IF(BJ31=15%,"Selesai RBT-RBTD",IF(BJ31&lt;20%,"Proses RPP",IF(BJ31=20%,"Selesai RPP",IF(BJ31&lt;25%,"Proses KAK",IF(BJ31=25%,"Selesai KAK",IF(BJ31&lt;30%,"Proses Pengadaan",IF(BJ31=30%,"Selesai Pengadaan",IF(BJ31&lt;45%,"Proses Desain",IF(BJ31=45%,"Selesai Desain",IF(BJ31&lt;80%,"Proses Pengembangan",IF(BJ31=80%,"Selesai Pengembangan",IF(BJ31&lt;87.5%,"Proses SIT",IF(BJ31=87.5%,"Selesai SIT",IF(BJ31&lt;95%,"Proses UAT",IF(BJ31=95%,"Selesai UAT",IF(BJ31&lt;100%,"Proses Implementasi","Selesai Implementasi"))))))))))))))))))))))</f>
        <v>Selesai Implementasi</v>
      </c>
      <c r="AY31" t="str">
        <f>IF(BK31=0%,"Not Started",IF(BK31&lt;5%,"Proses RBT-RBB",IF(BK31=5%,"Selesai RBT-RBB",IF(BK31&lt;10%,"Proses RBT-RBL",IF(BK31=10%,"Selesai RBT-RBL",IF(BK31&lt;15%,"Proses RBT-RBTD",IF(BK31=15%,"Selesai RBT-RBTD",IF(BK31&lt;20%,"Proses RPP",IF(BK31=20%,"Selesai RPP",IF(BK31&lt;25%,"Proses KAK",IF(BK31=25%,"Selesai KAK",IF(BK31&lt;30%,"Proses Pengadaan",IF(BK31=30%,"Selesai Pengadaan",IF(BK31&lt;45%,"Proses Desain",IF(BK31=45%,"Selesai Desain",IF(BK31&lt;80%,"Proses Pengembangan",IF(BK31=80%,"Selesai Pengembangan",IF(BK31&lt;87.5%,"Proses SIT",IF(BK31=87.5%,"Selesai SIT",IF(BK31&lt;95%,"Proses UAT",IF(BK31=95%,"Selesai UAT",IF(BK31&lt;100%,"Proses Implementasi","Selesai Implementasi"))))))))))))))))))))))</f>
        <v>Selesai Implementasi</v>
      </c>
      <c r="AZ31" t="str">
        <f>IF(BL31=0%,"Not Started",IF(BL31&lt;5%,"Proses RBT-RBB",IF(BL31=5%,"Selesai RBT-RBB",IF(BL31&lt;10%,"Proses RBT-RBL",IF(BL31=10%,"Selesai RBT-RBL",IF(BL31&lt;15%,"Proses RBT-RBTD",IF(BL31=15%,"Selesai RBT-RBTD",IF(BL31&lt;20%,"Proses RPP",IF(BL31=20%,"Selesai RPP",IF(BL31&lt;25%,"Proses KAK",IF(BL31=25%,"Selesai KAK",IF(BL31&lt;30%,"Proses Pengadaan",IF(BL31=30%,"Selesai Pengadaan",IF(BL31&lt;45%,"Proses Desain",IF(BL31=45%,"Selesai Desain",IF(BL31&lt;80%,"Proses Pengembangan",IF(BL31=80%,"Selesai Pengembangan",IF(BL31&lt;87.5%,"Proses SIT",IF(BL31=87.5%,"Selesai SIT",IF(BL31&lt;95%,"Proses UAT",IF(BL31=95%,"Selesai UAT",IF(BL31&lt;100%,"Proses Implementasi","Selesai Implementasi"))))))))))))))))))))))</f>
        <v>Selesai Implementasi</v>
      </c>
      <c r="BA31" t="str">
        <f>IF(BM31=0%,"Not Started",IF(BM31&lt;5%,"Proses RBT-RBB",IF(BM31=5%,"Selesai RBT-RBB",IF(BM31&lt;10%,"Proses RBT-RBL",IF(BM31=10%,"Selesai RBT-RBL",IF(BM31&lt;15%,"Proses RBT-RBTD",IF(BM31=15%,"Selesai RBT-RBTD",IF(BM31&lt;20%,"Proses RPP",IF(BM31=20%,"Selesai RPP",IF(BM31&lt;25%,"Proses KAK",IF(BM31=25%,"Selesai KAK",IF(BM31&lt;30%,"Proses Pengadaan",IF(BM31=30%,"Selesai Pengadaan",IF(BM31&lt;45%,"Proses Desain",IF(BM31=45%,"Selesai Desain",IF(BM31&lt;80%,"Proses Pengembangan",IF(BM31=80%,"Selesai Pengembangan",IF(BM31&lt;87.5%,"Proses SIT",IF(BM31=87.5%,"Selesai SIT",IF(BM31&lt;95%,"Proses UAT",IF(BM31=95%,"Selesai UAT",IF(BM31&lt;100%,"Proses Implementasi","Selesai Implementasi"))))))))))))))))))))))</f>
        <v>Selesai Implementasi</v>
      </c>
      <c r="BB31" t="str">
        <f>IF(BN31=0%,"Not Started",IF(BN31&lt;5%,"Proses RBT-RBB",IF(BN31=5%,"Selesai RBT-RBB",IF(BN31&lt;10%,"Proses RBT-RBL",IF(BN31=10%,"Selesai RBT-RBL",IF(BN31&lt;15%,"Proses RBT-RBTD",IF(BN31=15%,"Selesai RBT-RBTD",IF(BN31&lt;20%,"Proses RPP",IF(BN31=20%,"Selesai RPP",IF(BN31&lt;25%,"Proses KAK",IF(BN31=25%,"Selesai KAK",IF(BN31&lt;30%,"Proses Pengadaan",IF(BN31=30%,"Selesai Pengadaan",IF(BN31&lt;45%,"Proses Desain",IF(BN31=45%,"Selesai Desain",IF(BN31&lt;80%,"Proses Pengembangan",IF(BN31=80%,"Selesai Pengembangan",IF(BN31&lt;87.5%,"Proses SIT",IF(BN31=87.5%,"Selesai SIT",IF(BN31&lt;95%,"Proses UAT",IF(BN31=95%,"Selesai UAT",IF(BN31&lt;100%,"Proses Implementasi","Selesai Implementasi"))))))))))))))))))))))</f>
        <v>Selesai Implementasi</v>
      </c>
      <c r="BC31" t="str">
        <f>IF(BO31=0%,"Not Started",IF(BO31&lt;5%,"Proses RBT-RBB",IF(BO31=5%,"Selesai RBT-RBB",IF(BO31&lt;10%,"Proses RBT-RBL",IF(BO31=10%,"Selesai RBT-RBL",IF(BO31&lt;15%,"Proses RBT-RBTD",IF(BO31=15%,"Selesai RBT-RBTD",IF(BO31&lt;20%,"Proses RPP",IF(BO31=20%,"Selesai RPP",IF(BO31&lt;25%,"Proses KAK",IF(BO31=25%,"Selesai KAK",IF(BO31&lt;30%,"Proses Pengadaan",IF(BO31=30%,"Selesai Pengadaan",IF(BO31&lt;45%,"Proses Desain",IF(BO31=45%,"Selesai Desain",IF(BO31&lt;80%,"Proses Pengembangan",IF(BO31=80%,"Selesai Pengembangan",IF(BO31&lt;87.5%,"Proses SIT",IF(BO31=87.5%,"Selesai SIT",IF(BO31&lt;95%,"Proses UAT",IF(BO31=95%,"Selesai UAT",IF(BO31&lt;100%,"Proses Implementasi","Selesai Implementasi"))))))))))))))))))))))</f>
        <v>Selesai Implementasi</v>
      </c>
      <c r="BD31" t="str">
        <f>IF(BP31=0%,"Not Started",IF(BP31&lt;5%,"Proses RBT-RBB",IF(BP31=5%,"Selesai RBT-RBB",IF(BP31&lt;10%,"Proses RBT-RBL",IF(BP31=10%,"Selesai RBT-RBL",IF(BP31&lt;15%,"Proses RBT-RBTD",IF(BP31=15%,"Selesai RBT-RBTD",IF(BP31&lt;20%,"Proses RPP",IF(BP31=20%,"Selesai RPP",IF(BP31&lt;25%,"Proses KAK",IF(BP31=25%,"Selesai KAK",IF(BP31&lt;30%,"Proses Pengadaan",IF(BP31=30%,"Selesai Pengadaan",IF(BP31&lt;45%,"Proses Desain",IF(BP31=45%,"Selesai Desain",IF(BP31&lt;80%,"Proses Pengembangan",IF(BP31=80%,"Selesai Pengembangan",IF(BP31&lt;87.5%,"Proses SIT",IF(BP31=87.5%,"Selesai SIT",IF(BP31&lt;95%,"Proses UAT",IF(BP31=95%,"Selesai UAT",IF(BP31&lt;100%,"Proses Implementasi","Selesai Implementasi"))))))))))))))))))))))</f>
        <v>Selesai Implementasi</v>
      </c>
      <c r="BE31">
        <v>1</v>
      </c>
      <c r="BF31">
        <v>1</v>
      </c>
      <c r="BG31">
        <v>1</v>
      </c>
      <c r="BH31">
        <v>1</v>
      </c>
      <c r="BI31">
        <v>1</v>
      </c>
      <c r="BJ31">
        <v>1</v>
      </c>
      <c r="BK31">
        <v>1</v>
      </c>
      <c r="BL31">
        <v>1</v>
      </c>
      <c r="BM31">
        <v>1</v>
      </c>
      <c r="BN31">
        <v>1</v>
      </c>
      <c r="BO31">
        <v>1</v>
      </c>
      <c r="BP31">
        <v>1</v>
      </c>
      <c r="BQ31" t="str">
        <f>IF(CC31=0%,"Not Started",IF(CC31&lt;5%,"Proses RBT-RBB",IF(CC31=5%,"Selesai RBT-RBB",IF(CC31&lt;10%,"Proses RBT-RBL",IF(CC31=10%,"Selesai RBT-RBL",IF(CC31&lt;15%,"Proses RBT-RBTD",IF(CC31=15%,"Selesai RBT-RBTD",IF(CC31&lt;20%,"Proses RPP",IF(CC31=20%,"Selesai RPP",IF(CC31&lt;25%,"Proses KAK",IF(CC31=25%,"Selesai KAK",IF(CC31&lt;30%,"Proses Pengadaan",IF(CC31=30%,"Selesai Pengadaan",IF(CC31&lt;45%,"Proses Desain",IF(CC31=45%,"Selesai Desain",IF(CC31&lt;80%,"Proses Pengembangan",IF(CC31=80%,"Selesai Pengembangan",IF(CC31&lt;87.5%,"Proses SIT",IF(CC31=87.5%,"Selesai SIT",IF(CC31&lt;95%,"Proses UAT",IF(CC31=95%,"Selesai UAT",IF(CC31&lt;100%,"Proses Implementasi","Selesai Implementasi"))))))))))))))))))))))</f>
        <v>Selesai Implementasi</v>
      </c>
      <c r="BR31" t="str">
        <f>IF(CD31=0%,"Not Started",IF(CD31&lt;5%,"Proses RBT-RBB",IF(CD31=5%,"Selesai RBT-RBB",IF(CD31&lt;10%,"Proses RBT-RBL",IF(CD31=10%,"Selesai RBT-RBL",IF(CD31&lt;15%,"Proses RBT-RBTD",IF(CD31=15%,"Selesai RBT-RBTD",IF(CD31&lt;20%,"Proses RPP",IF(CD31=20%,"Selesai RPP",IF(CD31&lt;25%,"Proses KAK",IF(CD31=25%,"Selesai KAK",IF(CD31&lt;30%,"Proses Pengadaan",IF(CD31=30%,"Selesai Pengadaan",IF(CD31&lt;45%,"Proses Desain",IF(CD31=45%,"Selesai Desain",IF(CD31&lt;80%,"Proses Pengembangan",IF(CD31=80%,"Selesai Pengembangan",IF(CD31&lt;87.5%,"Proses SIT",IF(CD31=87.5%,"Selesai SIT",IF(CD31&lt;95%,"Proses UAT",IF(CD31=95%,"Selesai UAT",IF(CD31&lt;100%,"Proses Implementasi","Selesai Implementasi"))))))))))))))))))))))</f>
        <v>Not Started</v>
      </c>
      <c r="BS31" t="str">
        <f>IF(CE31=0%,"Not Started",IF(CE31&lt;5%,"Proses RBT-RBB",IF(CE31=5%,"Selesai RBT-RBB",IF(CE31&lt;10%,"Proses RBT-RBL",IF(CE31=10%,"Selesai RBT-RBL",IF(CE31&lt;15%,"Proses RBT-RBTD",IF(CE31=15%,"Selesai RBT-RBTD",IF(CE31&lt;20%,"Proses RPP",IF(CE31=20%,"Selesai RPP",IF(CE31&lt;25%,"Proses KAK",IF(CE31=25%,"Selesai KAK",IF(CE31&lt;30%,"Proses Pengadaan",IF(CE31=30%,"Selesai Pengadaan",IF(CE31&lt;45%,"Proses Desain",IF(CE31=45%,"Selesai Desain",IF(CE31&lt;80%,"Proses Pengembangan",IF(CE31=80%,"Selesai Pengembangan",IF(CE31&lt;87.5%,"Proses SIT",IF(CE31=87.5%,"Selesai SIT",IF(CE31&lt;95%,"Proses UAT",IF(CE31=95%,"Selesai UAT",IF(CE31&lt;100%,"Proses Implementasi","Selesai Implementasi"))))))))))))))))))))))</f>
        <v>Not Started</v>
      </c>
      <c r="BT31" t="str">
        <f>IF(CF31=0%,"Not Started",IF(CF31&lt;5%,"Proses RBT-RBB",IF(CF31=5%,"Selesai RBT-RBB",IF(CF31&lt;10%,"Proses RBT-RBL",IF(CF31=10%,"Selesai RBT-RBL",IF(CF31&lt;15%,"Proses RBT-RBTD",IF(CF31=15%,"Selesai RBT-RBTD",IF(CF31&lt;20%,"Proses RPP",IF(CF31=20%,"Selesai RPP",IF(CF31&lt;25%,"Proses KAK",IF(CF31=25%,"Selesai KAK",IF(CF31&lt;30%,"Proses Pengadaan",IF(CF31=30%,"Selesai Pengadaan",IF(CF31&lt;45%,"Proses Desain",IF(CF31=45%,"Selesai Desain",IF(CF31&lt;80%,"Proses Pengembangan",IF(CF31=80%,"Selesai Pengembangan",IF(CF31&lt;87.5%,"Proses SIT",IF(CF31=87.5%,"Selesai SIT",IF(CF31&lt;95%,"Proses UAT",IF(CF31=95%,"Selesai UAT",IF(CF31&lt;100%,"Proses Implementasi","Selesai Implementasi"))))))))))))))))))))))</f>
        <v>Not Started</v>
      </c>
      <c r="BU31" t="str">
        <f>IF(CG31=0%,"Not Started",IF(CG31&lt;5%,"Proses RBT-RBB",IF(CG31=5%,"Selesai RBT-RBB",IF(CG31&lt;10%,"Proses RBT-RBL",IF(CG31=10%,"Selesai RBT-RBL",IF(CG31&lt;15%,"Proses RBT-RBTD",IF(CG31=15%,"Selesai RBT-RBTD",IF(CG31&lt;20%,"Proses RPP",IF(CG31=20%,"Selesai RPP",IF(CG31&lt;25%,"Proses KAK",IF(CG31=25%,"Selesai KAK",IF(CG31&lt;30%,"Proses Pengadaan",IF(CG31=30%,"Selesai Pengadaan",IF(CG31&lt;45%,"Proses Desain",IF(CG31=45%,"Selesai Desain",IF(CG31&lt;80%,"Proses Pengembangan",IF(CG31=80%,"Selesai Pengembangan",IF(CG31&lt;87.5%,"Proses SIT",IF(CG31=87.5%,"Selesai SIT",IF(CG31&lt;95%,"Proses UAT",IF(CG31=95%,"Selesai UAT",IF(CG31&lt;100%,"Proses Implementasi","Selesai Implementasi"))))))))))))))))))))))</f>
        <v>Not Started</v>
      </c>
      <c r="BV31" t="str">
        <f>IF(CH31=0%,"Not Started",IF(CH31&lt;5%,"Proses RBT-RBB",IF(CH31=5%,"Selesai RBT-RBB",IF(CH31&lt;10%,"Proses RBT-RBL",IF(CH31=10%,"Selesai RBT-RBL",IF(CH31&lt;15%,"Proses RBT-RBTD",IF(CH31=15%,"Selesai RBT-RBTD",IF(CH31&lt;20%,"Proses RPP",IF(CH31=20%,"Selesai RPP",IF(CH31&lt;25%,"Proses KAK",IF(CH31=25%,"Selesai KAK",IF(CH31&lt;30%,"Proses Pengadaan",IF(CH31=30%,"Selesai Pengadaan",IF(CH31&lt;45%,"Proses Desain",IF(CH31=45%,"Selesai Desain",IF(CH31&lt;80%,"Proses Pengembangan",IF(CH31=80%,"Selesai Pengembangan",IF(CH31&lt;87.5%,"Proses SIT",IF(CH31=87.5%,"Selesai SIT",IF(CH31&lt;95%,"Proses UAT",IF(CH31=95%,"Selesai UAT",IF(CH31&lt;100%,"Proses Implementasi","Selesai Implementasi"))))))))))))))))))))))</f>
        <v>Not Started</v>
      </c>
      <c r="BW31" t="str">
        <f>IF(CI31=0%,"Not Started",IF(CI31&lt;5%,"Proses RBT-RBB",IF(CI31=5%,"Selesai RBT-RBB",IF(CI31&lt;10%,"Proses RBT-RBL",IF(CI31=10%,"Selesai RBT-RBL",IF(CI31&lt;15%,"Proses RBT-RBTD",IF(CI31=15%,"Selesai RBT-RBTD",IF(CI31&lt;20%,"Proses RPP",IF(CI31=20%,"Selesai RPP",IF(CI31&lt;25%,"Proses KAK",IF(CI31=25%,"Selesai KAK",IF(CI31&lt;30%,"Proses Pengadaan",IF(CI31=30%,"Selesai Pengadaan",IF(CI31&lt;45%,"Proses Desain",IF(CI31=45%,"Selesai Desain",IF(CI31&lt;80%,"Proses Pengembangan",IF(CI31=80%,"Selesai Pengembangan",IF(CI31&lt;87.5%,"Proses SIT",IF(CI31=87.5%,"Selesai SIT",IF(CI31&lt;95%,"Proses UAT",IF(CI31=95%,"Selesai UAT",IF(CI31&lt;100%,"Proses Implementasi","Selesai Implementasi"))))))))))))))))))))))</f>
        <v>Not Started</v>
      </c>
      <c r="BX31" t="str">
        <f>IF(CJ31=0%,"Not Started",IF(CJ31&lt;5%,"Proses RBT-RBB",IF(CJ31=5%,"Selesai RBT-RBB",IF(CJ31&lt;10%,"Proses RBT-RBL",IF(CJ31=10%,"Selesai RBT-RBL",IF(CJ31&lt;15%,"Proses RBT-RBTD",IF(CJ31=15%,"Selesai RBT-RBTD",IF(CJ31&lt;20%,"Proses RPP",IF(CJ31=20%,"Selesai RPP",IF(CJ31&lt;25%,"Proses KAK",IF(CJ31=25%,"Selesai KAK",IF(CJ31&lt;30%,"Proses Pengadaan",IF(CJ31=30%,"Selesai Pengadaan",IF(CJ31&lt;45%,"Proses Desain",IF(CJ31=45%,"Selesai Desain",IF(CJ31&lt;80%,"Proses Pengembangan",IF(CJ31=80%,"Selesai Pengembangan",IF(CJ31&lt;87.5%,"Proses SIT",IF(CJ31=87.5%,"Selesai SIT",IF(CJ31&lt;95%,"Proses UAT",IF(CJ31=95%,"Selesai UAT",IF(CJ31&lt;100%,"Proses Implementasi","Selesai Implementasi"))))))))))))))))))))))</f>
        <v>Not Started</v>
      </c>
      <c r="BY31" t="str">
        <f>IF(CK31=0%,"Not Started",IF(CK31&lt;5%,"Proses RBT-RBB",IF(CK31=5%,"Selesai RBT-RBB",IF(CK31&lt;10%,"Proses RBT-RBL",IF(CK31=10%,"Selesai RBT-RBL",IF(CK31&lt;15%,"Proses RBT-RBTD",IF(CK31=15%,"Selesai RBT-RBTD",IF(CK31&lt;20%,"Proses RPP",IF(CK31=20%,"Selesai RPP",IF(CK31&lt;25%,"Proses KAK",IF(CK31=25%,"Selesai KAK",IF(CK31&lt;30%,"Proses Pengadaan",IF(CK31=30%,"Selesai Pengadaan",IF(CK31&lt;45%,"Proses Desain",IF(CK31=45%,"Selesai Desain",IF(CK31&lt;80%,"Proses Pengembangan",IF(CK31=80%,"Selesai Pengembangan",IF(CK31&lt;87.5%,"Proses SIT",IF(CK31=87.5%,"Selesai SIT",IF(CK31&lt;95%,"Proses UAT",IF(CK31=95%,"Selesai UAT",IF(CK31&lt;100%,"Proses Implementasi","Selesai Implementasi"))))))))))))))))))))))</f>
        <v>Not Started</v>
      </c>
      <c r="BZ31" t="str">
        <f>IF(CL31=0%,"Not Started",IF(CL31&lt;5%,"Proses RBT-RBB",IF(CL31=5%,"Selesai RBT-RBB",IF(CL31&lt;10%,"Proses RBT-RBL",IF(CL31=10%,"Selesai RBT-RBL",IF(CL31&lt;15%,"Proses RBT-RBTD",IF(CL31=15%,"Selesai RBT-RBTD",IF(CL31&lt;20%,"Proses RPP",IF(CL31=20%,"Selesai RPP",IF(CL31&lt;25%,"Proses KAK",IF(CL31=25%,"Selesai KAK",IF(CL31&lt;30%,"Proses Pengadaan",IF(CL31=30%,"Selesai Pengadaan",IF(CL31&lt;45%,"Proses Desain",IF(CL31=45%,"Selesai Desain",IF(CL31&lt;80%,"Proses Pengembangan",IF(CL31=80%,"Selesai Pengembangan",IF(CL31&lt;87.5%,"Proses SIT",IF(CL31=87.5%,"Selesai SIT",IF(CL31&lt;95%,"Proses UAT",IF(CL31=95%,"Selesai UAT",IF(CL31&lt;100%,"Proses Implementasi","Selesai Implementasi"))))))))))))))))))))))</f>
        <v>Not Started</v>
      </c>
      <c r="CA31" t="str">
        <f>IF(CM31=0%,"Not Started",IF(CM31&lt;5%,"Proses RBT-RBB",IF(CM31=5%,"Selesai RBT-RBB",IF(CM31&lt;10%,"Proses RBT-RBL",IF(CM31=10%,"Selesai RBT-RBL",IF(CM31&lt;15%,"Proses RBT-RBTD",IF(CM31=15%,"Selesai RBT-RBTD",IF(CM31&lt;20%,"Proses RPP",IF(CM31=20%,"Selesai RPP",IF(CM31&lt;25%,"Proses KAK",IF(CM31=25%,"Selesai KAK",IF(CM31&lt;30%,"Proses Pengadaan",IF(CM31=30%,"Selesai Pengadaan",IF(CM31&lt;45%,"Proses Desain",IF(CM31=45%,"Selesai Desain",IF(CM31&lt;80%,"Proses Pengembangan",IF(CM31=80%,"Selesai Pengembangan",IF(CM31&lt;87.5%,"Proses SIT",IF(CM31=87.5%,"Selesai SIT",IF(CM31&lt;95%,"Proses UAT",IF(CM31=95%,"Selesai UAT",IF(CM31&lt;100%,"Proses Implementasi","Selesai Implementasi"))))))))))))))))))))))</f>
        <v>Not Started</v>
      </c>
      <c r="CB31" t="str">
        <f>IF(CN31=0%,"Not Started",IF(CN31&lt;5%,"Proses RBT-RBB",IF(CN31=5%,"Selesai RBT-RBB",IF(CN31&lt;10%,"Proses RBT-RBL",IF(CN31=10%,"Selesai RBT-RBL",IF(CN31&lt;15%,"Proses RBT-RBTD",IF(CN31=15%,"Selesai RBT-RBTD",IF(CN31&lt;20%,"Proses RPP",IF(CN31=20%,"Selesai RPP",IF(CN31&lt;25%,"Proses KAK",IF(CN31=25%,"Selesai KAK",IF(CN31&lt;30%,"Proses Pengadaan",IF(CN31=30%,"Selesai Pengadaan",IF(CN31&lt;45%,"Proses Desain",IF(CN31=45%,"Selesai Desain",IF(CN31&lt;80%,"Proses Pengembangan",IF(CN31=80%,"Selesai Pengembangan",IF(CN31&lt;87.5%,"Proses SIT",IF(CN31=87.5%,"Selesai SIT",IF(CN31&lt;95%,"Proses UAT",IF(CN31=95%,"Selesai UAT",IF(CN31&lt;100%,"Proses Implementasi","Selesai Implementasi"))))))))))))))))))))))</f>
        <v>Not Started</v>
      </c>
      <c r="CC31">
        <f>(($DY31/100%)*15%)+(($DZ31/100%)*5%)+(($EA31/100%)*5%)+(($EB31/100%)*5%)+(($EC31/100%)*15%)+(($ED31/100%)*35%)+(($EE31/100%)*7.5%)+(($EF31/100%)*7.5%)+(($EG31/100%)*5%)</f>
        <v>0.9999999999999999</v>
      </c>
      <c r="CO31">
        <f>IF(BE31=0%, 100%, (CC31/BE31))</f>
        <v>0.9999999999999999</v>
      </c>
      <c r="CP31">
        <f>IF(BF31=0%, 100%, (CD31/BF31))</f>
        <v>0</v>
      </c>
      <c r="CQ31">
        <f>IF(BG31=0%, 100%, (CE31/BG31))</f>
        <v>0</v>
      </c>
      <c r="CR31">
        <f>IF(BH31=0%, 100%, (CF31/BH31))</f>
        <v>0</v>
      </c>
      <c r="CS31">
        <f>IF(BI31=0%, 100%, (CG31/BI31))</f>
        <v>0</v>
      </c>
      <c r="CT31">
        <f>IF(BJ31=0%, 100%, (CH31/BJ31))</f>
        <v>0</v>
      </c>
      <c r="CU31">
        <f>IF(BK31=0%, 100%, (CI31/BK31))</f>
        <v>0</v>
      </c>
      <c r="CV31">
        <f>IF(BL31=0%, 100%, (CJ31/BL31))</f>
        <v>0</v>
      </c>
      <c r="CW31">
        <f>IF(BM31=0%, 100%, (CK31/BM31))</f>
        <v>0</v>
      </c>
      <c r="CX31">
        <f>IF(BN31=0%, 100%, (CL31/BN31))</f>
        <v>0</v>
      </c>
      <c r="CY31">
        <f>IF(BO31=0%, 100%, (CM31/BO31))</f>
        <v>0</v>
      </c>
      <c r="DA31" t="str">
        <f>IF(BE31=0%,"NS",IF(CC31=100%,"DONE",IF(CO31&gt;100%,"AS",IF(CO31&lt;75%,"BS",IF(CO31&lt;89.9%,"AR","OS")))))</f>
        <v>DONE</v>
      </c>
      <c r="DB31" t="str">
        <f>IF(BF31=0%,"NS",IF(CD31=100%,"DONE",IF(CP31&gt;100%,"AS",IF(CP31&lt;75%,"BS",IF(CP31&lt;89.9%,"AR","OS")))))</f>
        <v>BS</v>
      </c>
      <c r="DC31" t="str">
        <f>IF(BG31=0%,"NS",IF(CE31=100%,"DONE",IF(CQ31&gt;100%,"AS",IF(CQ31&lt;75%,"BS",IF(CQ31&lt;89.9%,"AR","OS")))))</f>
        <v>BS</v>
      </c>
      <c r="DD31" t="str">
        <f>IF(BH31=0%,"NS",IF(CF31=100%,"DONE",IF(CR31&gt;100%,"AS",IF(CR31&lt;75%,"BS",IF(CR31&lt;89.9%,"AR","OS")))))</f>
        <v>BS</v>
      </c>
      <c r="DE31" t="str">
        <f>IF(BI31=0%,"NS",IF(CG31=100%,"DONE",IF(CS31&gt;100%,"AS",IF(CS31&lt;75%,"BS",IF(CS31&lt;89.9%,"AR","OS")))))</f>
        <v>BS</v>
      </c>
      <c r="DF31" t="str">
        <f>IF(BJ31=0%,"NS",IF(CH31=100%,"DONE",IF(CT31&gt;100%,"AS",IF(CT31&lt;75%,"BS",IF(CT31&lt;89.9%,"AR","OS")))))</f>
        <v>BS</v>
      </c>
      <c r="DG31" t="str">
        <f>IF(BK31=0%,"NS",IF(CI31=100%,"DONE",IF(CU31&gt;100%,"AS",IF(CU31&lt;75%,"BS",IF(CU31&lt;89.9%,"AR","OS")))))</f>
        <v>BS</v>
      </c>
      <c r="DH31" t="str">
        <f>IF(BL31=0%,"NS",IF(CJ31=100%,"DONE",IF(CV31&gt;100%,"AS",IF(CV31&lt;75%,"BS",IF(CV31&lt;89.9%,"AR","OS")))))</f>
        <v>BS</v>
      </c>
      <c r="DI31" t="str">
        <f>IF(BM31=0%,"NS",IF(CK31=100%,"DONE",IF(CW31&gt;100%,"AS",IF(CW31&lt;75%,"BS",IF(CW31&lt;89.9%,"AR","OS")))))</f>
        <v>BS</v>
      </c>
      <c r="DJ31" t="str">
        <f>IF(BN31=0%,"NS",IF(CL31=100%,"DONE",IF(CX31&gt;100%,"AS",IF(CX31&lt;75%,"BS",IF(CX31&lt;89.9%,"AR","OS")))))</f>
        <v>BS</v>
      </c>
      <c r="DK31" t="str">
        <f>IF(BO31=0%,"NS",IF(CM31=100%,"DONE",IF(CY31&gt;100%,"AS",IF(CY31&lt;75%,"BS",IF(CY31&lt;89.9%,"AR","OS")))))</f>
        <v>BS</v>
      </c>
      <c r="DL31" t="str">
        <f>IF(BP31=0%,"NS",IF(CN31=100%,"DONE",IF(CZ31&gt;100%,"AS",IF(CZ31&lt;75%,"BS",IF(CZ31&lt;89.9%,"AR","OS")))))</f>
        <v>BS</v>
      </c>
      <c r="DM31">
        <f>CC31/$BP31</f>
        <v>0.9999999999999999</v>
      </c>
      <c r="DN31">
        <f>CD31/$BP31</f>
        <v>0</v>
      </c>
      <c r="DO31">
        <f>CE31/$BP31</f>
        <v>0</v>
      </c>
      <c r="DP31">
        <f>CF31/$BP31</f>
        <v>0</v>
      </c>
      <c r="DQ31">
        <f>CG31/$BP31</f>
        <v>0</v>
      </c>
      <c r="DR31">
        <f>CH31/$BP31</f>
        <v>0</v>
      </c>
      <c r="DS31">
        <f>CI31/$BP31</f>
        <v>0</v>
      </c>
      <c r="DT31">
        <f>CJ31/$BP31</f>
        <v>0</v>
      </c>
      <c r="DU31">
        <f>CK31/$BP31</f>
        <v>0</v>
      </c>
      <c r="DV31">
        <f>CL31/$BP31</f>
        <v>0</v>
      </c>
      <c r="DW31">
        <f>CM31/$BP31</f>
        <v>0</v>
      </c>
      <c r="DX31">
        <f>CN31/$BP31</f>
        <v>0</v>
      </c>
      <c r="DY31">
        <v>1</v>
      </c>
      <c r="DZ31">
        <v>1</v>
      </c>
      <c r="EA31">
        <v>1</v>
      </c>
      <c r="EB31">
        <v>1</v>
      </c>
      <c r="EC31">
        <v>1</v>
      </c>
      <c r="ED31">
        <v>1</v>
      </c>
      <c r="EE31">
        <v>1</v>
      </c>
      <c r="EF31">
        <v>1</v>
      </c>
      <c r="EG31">
        <v>1</v>
      </c>
      <c r="EH31" t="str" xml:space="preserve">
        <v xml:space="preserve">Go Live Pada 27 Oktober 2025_x000d_
_x000d_
Notes:_x000d_
1.Dokumen Deliverables sudah MKA untuk proses Pembayaran</v>
      </c>
      <c r="EI31">
        <v>45957</v>
      </c>
      <c r="EJ31">
        <f>AR31</f>
        <v>45972</v>
      </c>
      <c r="FM31" t="str">
        <v>1. Faradilla Anggun S</v>
      </c>
      <c r="FN31" t="str">
        <v>Rizky Arga</v>
      </c>
      <c r="FO31" t="str">
        <v>Iramia Triastika</v>
      </c>
      <c r="FP31" t="str" xml:space="preserve">
        <v xml:space="preserve">1. Alfadho Khasroh_x000d_
2. Elsameinar</v>
      </c>
      <c r="FQ31" t="str" xml:space="preserve">
        <v xml:space="preserve">1. R. Erfa Febrimalia Abdullah_x000d_
2. Agung Trisnaningsih_x000d_
6. </v>
      </c>
      <c r="FR31" t="str">
        <v>Outsource</v>
      </c>
      <c r="FS31" t="str">
        <v>CMA</v>
      </c>
      <c r="FT31" t="str" xml:space="preserve">
        <v xml:space="preserve">1. Tony Liston (KPPA)_x000d_
Afifah (KPPA)_x000d_
2. Adam Saputra (PKLD)_x000d_
3. Joko Akbar Prasetyo (PKLD)_x000d_
4.  Gumilar Kusumahendra_x000d_
5. Novita Dwi Rahma (KPPA TW)</v>
      </c>
      <c r="FU31">
        <v>4</v>
      </c>
      <c r="GS31" t="str">
        <v>eee4c4a4-1f1e-4519-bf5e-5a7f603b6d2e</v>
      </c>
    </row>
    <row r="32" xml:space="preserve">
      <c r="A32" t="str">
        <v>RIVIBI-PPA-P4-3-DLDS</v>
      </c>
      <c r="B32" t="str">
        <v>PT2, BPPU</v>
      </c>
      <c r="C32" t="str">
        <v>IDT</v>
      </c>
      <c r="D32" t="str">
        <v>Continuity Technology</v>
      </c>
      <c r="E32" t="str">
        <v>P-40</v>
      </c>
      <c r="F32">
        <f>F31+1</f>
        <v>3</v>
      </c>
      <c r="G32" t="str">
        <v>Pengembangan Product OM Pro Market (Rupiah dan Valas)</v>
      </c>
      <c r="H32" t="str">
        <v>Pengembangan Product OM Pro Market (Rupiah dan Valas)</v>
      </c>
      <c r="I32" t="str">
        <v>Penerbitan Bank Indonesia Floating Rate Note (BI-FRN)</v>
      </c>
      <c r="J32">
        <v>2025</v>
      </c>
      <c r="K32">
        <v>2025</v>
      </c>
      <c r="L32" t="str">
        <v>S</v>
      </c>
      <c r="M32" t="str">
        <v>K3</v>
      </c>
      <c r="N32" t="str">
        <v>Pemimpin Satker</v>
      </c>
      <c r="O32" t="str" xml:space="preserve">
        <v xml:space="preserve">DPMA, DPPK,_x000d_
 DPPT, DPSP</v>
      </c>
      <c r="P32" t="str">
        <v>PPLBI</v>
      </c>
      <c r="Q32" t="str">
        <v>Market, SSK</v>
      </c>
      <c r="R32" t="str">
        <v>BI-ETP, BI-SSSS, HARTIS, FOMOBO, SI BI-SSSS, SOA</v>
      </c>
      <c r="S32" t="str">
        <f>BQ32</f>
        <v>Selesai Implementasi</v>
      </c>
      <c r="T32" t="str">
        <f>IF(V32=0%,"Not Started",IF(V32&lt;100%,"On Progress",IF(V32=100%,"DONE")))</f>
        <v>DONE</v>
      </c>
      <c r="U32" t="str">
        <f>FN32</f>
        <v>Rizky Arga</v>
      </c>
      <c r="V32">
        <f>CC32</f>
        <v>0.9999999999999999</v>
      </c>
      <c r="W32" t="str">
        <v>TW I 2025</v>
      </c>
      <c r="X32">
        <f>AR32</f>
        <v>45991</v>
      </c>
      <c r="Y32">
        <v>0</v>
      </c>
      <c r="AA32">
        <v>45658</v>
      </c>
      <c r="AB32">
        <v>45688</v>
      </c>
      <c r="AC32">
        <v>45677</v>
      </c>
      <c r="AD32">
        <v>45688</v>
      </c>
      <c r="AE32">
        <v>45689</v>
      </c>
      <c r="AF32">
        <v>45716</v>
      </c>
      <c r="AI32">
        <v>45717</v>
      </c>
      <c r="AJ32">
        <v>45746</v>
      </c>
      <c r="AK32">
        <v>45755</v>
      </c>
      <c r="AL32">
        <v>45838</v>
      </c>
      <c r="AM32">
        <v>45839</v>
      </c>
      <c r="AN32">
        <v>45869</v>
      </c>
      <c r="AO32">
        <v>45870</v>
      </c>
      <c r="AP32">
        <v>45919</v>
      </c>
      <c r="AQ32">
        <v>45915</v>
      </c>
      <c r="AR32">
        <v>45991</v>
      </c>
      <c r="AS32" t="str">
        <f>IF(BE32=0%,"Not Started",IF(BE32&lt;5%,"Proses RBT-RBB",IF(BE32=5%,"Selesai RBT-RBB",IF(BE32&lt;10%,"Proses RBT-RBL",IF(BE32=10%,"Selesai RBT-RBL",IF(BE32&lt;15%,"Proses RBT-RBTD",IF(BE32=15%,"Selesai RBT-RBTD",IF(BE32&lt;20%,"Proses RPP",IF(BE32=20%,"Selesai RPP",IF(BE32&lt;25%,"Proses KAK",IF(BE32=25%,"Selesai KAK",IF(BE32&lt;30%,"Proses Pengadaan",IF(BE32=30%,"Selesai Pengadaan",IF(BE32&lt;45%,"Proses Desain",IF(BE32=45%,"Selesai Desain",IF(BE32&lt;80%,"Proses Pengembangan",IF(BE32=80%,"Selesai Pengembangan",IF(BE32&lt;87.5%,"Proses SIT",IF(BE32=87.5%,"Selesai SIT",IF(BE32&lt;95%,"Proses UAT",IF(BE32=95%,"Selesai UAT",IF(BE32&lt;100%,"Proses Implementasi","Selesai Implementasi"))))))))))))))))))))))</f>
        <v>Selesai Implementasi</v>
      </c>
      <c r="AT32" t="str">
        <f>IF(BF32=0%,"Not Started",IF(BF32&lt;5%,"Proses RBT-RBB",IF(BF32=5%,"Selesai RBT-RBB",IF(BF32&lt;10%,"Proses RBT-RBL",IF(BF32=10%,"Selesai RBT-RBL",IF(BF32&lt;15%,"Proses RBT-RBTD",IF(BF32=15%,"Selesai RBT-RBTD",IF(BF32&lt;20%,"Proses RPP",IF(BF32=20%,"Selesai RPP",IF(BF32&lt;25%,"Proses KAK",IF(BF32=25%,"Selesai KAK",IF(BF32&lt;30%,"Proses Pengadaan",IF(BF32=30%,"Selesai Pengadaan",IF(BF32&lt;45%,"Proses Desain",IF(BF32=45%,"Selesai Desain",IF(BF32&lt;80%,"Proses Pengembangan",IF(BF32=80%,"Selesai Pengembangan",IF(BF32&lt;87.5%,"Proses SIT",IF(BF32=87.5%,"Selesai SIT",IF(BF32&lt;95%,"Proses UAT",IF(BF32=95%,"Selesai UAT",IF(BF32&lt;100%,"Proses Implementasi","Selesai Implementasi"))))))))))))))))))))))</f>
        <v>Selesai Implementasi</v>
      </c>
      <c r="AU32" t="str">
        <f>IF(BG32=0%,"Not Started",IF(BG32&lt;5%,"Proses RBT-RBB",IF(BG32=5%,"Selesai RBT-RBB",IF(BG32&lt;10%,"Proses RBT-RBL",IF(BG32=10%,"Selesai RBT-RBL",IF(BG32&lt;15%,"Proses RBT-RBTD",IF(BG32=15%,"Selesai RBT-RBTD",IF(BG32&lt;20%,"Proses RPP",IF(BG32=20%,"Selesai RPP",IF(BG32&lt;25%,"Proses KAK",IF(BG32=25%,"Selesai KAK",IF(BG32&lt;30%,"Proses Pengadaan",IF(BG32=30%,"Selesai Pengadaan",IF(BG32&lt;45%,"Proses Desain",IF(BG32=45%,"Selesai Desain",IF(BG32&lt;80%,"Proses Pengembangan",IF(BG32=80%,"Selesai Pengembangan",IF(BG32&lt;87.5%,"Proses SIT",IF(BG32=87.5%,"Selesai SIT",IF(BG32&lt;95%,"Proses UAT",IF(BG32=95%,"Selesai UAT",IF(BG32&lt;100%,"Proses Implementasi","Selesai Implementasi"))))))))))))))))))))))</f>
        <v>Selesai Implementasi</v>
      </c>
      <c r="AV32" t="str">
        <f>IF(BH32=0%,"Not Started",IF(BH32&lt;5%,"Proses RBT-RBB",IF(BH32=5%,"Selesai RBT-RBB",IF(BH32&lt;10%,"Proses RBT-RBL",IF(BH32=10%,"Selesai RBT-RBL",IF(BH32&lt;15%,"Proses RBT-RBTD",IF(BH32=15%,"Selesai RBT-RBTD",IF(BH32&lt;20%,"Proses RPP",IF(BH32=20%,"Selesai RPP",IF(BH32&lt;25%,"Proses KAK",IF(BH32=25%,"Selesai KAK",IF(BH32&lt;30%,"Proses Pengadaan",IF(BH32=30%,"Selesai Pengadaan",IF(BH32&lt;45%,"Proses Desain",IF(BH32=45%,"Selesai Desain",IF(BH32&lt;80%,"Proses Pengembangan",IF(BH32=80%,"Selesai Pengembangan",IF(BH32&lt;87.5%,"Proses SIT",IF(BH32=87.5%,"Selesai SIT",IF(BH32&lt;95%,"Proses UAT",IF(BH32=95%,"Selesai UAT",IF(BH32&lt;100%,"Proses Implementasi","Selesai Implementasi"))))))))))))))))))))))</f>
        <v>Selesai Implementasi</v>
      </c>
      <c r="AW32" t="str">
        <f>IF(BI32=0%,"Not Started",IF(BI32&lt;5%,"Proses RBT-RBB",IF(BI32=5%,"Selesai RBT-RBB",IF(BI32&lt;10%,"Proses RBT-RBL",IF(BI32=10%,"Selesai RBT-RBL",IF(BI32&lt;15%,"Proses RBT-RBTD",IF(BI32=15%,"Selesai RBT-RBTD",IF(BI32&lt;20%,"Proses RPP",IF(BI32=20%,"Selesai RPP",IF(BI32&lt;25%,"Proses KAK",IF(BI32=25%,"Selesai KAK",IF(BI32&lt;30%,"Proses Pengadaan",IF(BI32=30%,"Selesai Pengadaan",IF(BI32&lt;45%,"Proses Desain",IF(BI32=45%,"Selesai Desain",IF(BI32&lt;80%,"Proses Pengembangan",IF(BI32=80%,"Selesai Pengembangan",IF(BI32&lt;87.5%,"Proses SIT",IF(BI32=87.5%,"Selesai SIT",IF(BI32&lt;95%,"Proses UAT",IF(BI32=95%,"Selesai UAT",IF(BI32&lt;100%,"Proses Implementasi","Selesai Implementasi"))))))))))))))))))))))</f>
        <v>Selesai Implementasi</v>
      </c>
      <c r="AX32" t="str">
        <f>IF(BJ32=0%,"Not Started",IF(BJ32&lt;5%,"Proses RBT-RBB",IF(BJ32=5%,"Selesai RBT-RBB",IF(BJ32&lt;10%,"Proses RBT-RBL",IF(BJ32=10%,"Selesai RBT-RBL",IF(BJ32&lt;15%,"Proses RBT-RBTD",IF(BJ32=15%,"Selesai RBT-RBTD",IF(BJ32&lt;20%,"Proses RPP",IF(BJ32=20%,"Selesai RPP",IF(BJ32&lt;25%,"Proses KAK",IF(BJ32=25%,"Selesai KAK",IF(BJ32&lt;30%,"Proses Pengadaan",IF(BJ32=30%,"Selesai Pengadaan",IF(BJ32&lt;45%,"Proses Desain",IF(BJ32=45%,"Selesai Desain",IF(BJ32&lt;80%,"Proses Pengembangan",IF(BJ32=80%,"Selesai Pengembangan",IF(BJ32&lt;87.5%,"Proses SIT",IF(BJ32=87.5%,"Selesai SIT",IF(BJ32&lt;95%,"Proses UAT",IF(BJ32=95%,"Selesai UAT",IF(BJ32&lt;100%,"Proses Implementasi","Selesai Implementasi"))))))))))))))))))))))</f>
        <v>Selesai Implementasi</v>
      </c>
      <c r="AY32" t="str">
        <f>IF(BK32=0%,"Not Started",IF(BK32&lt;5%,"Proses RBT-RBB",IF(BK32=5%,"Selesai RBT-RBB",IF(BK32&lt;10%,"Proses RBT-RBL",IF(BK32=10%,"Selesai RBT-RBL",IF(BK32&lt;15%,"Proses RBT-RBTD",IF(BK32=15%,"Selesai RBT-RBTD",IF(BK32&lt;20%,"Proses RPP",IF(BK32=20%,"Selesai RPP",IF(BK32&lt;25%,"Proses KAK",IF(BK32=25%,"Selesai KAK",IF(BK32&lt;30%,"Proses Pengadaan",IF(BK32=30%,"Selesai Pengadaan",IF(BK32&lt;45%,"Proses Desain",IF(BK32=45%,"Selesai Desain",IF(BK32&lt;80%,"Proses Pengembangan",IF(BK32=80%,"Selesai Pengembangan",IF(BK32&lt;87.5%,"Proses SIT",IF(BK32=87.5%,"Selesai SIT",IF(BK32&lt;95%,"Proses UAT",IF(BK32=95%,"Selesai UAT",IF(BK32&lt;100%,"Proses Implementasi","Selesai Implementasi"))))))))))))))))))))))</f>
        <v>Selesai Implementasi</v>
      </c>
      <c r="AZ32" t="str">
        <f>IF(BL32=0%,"Not Started",IF(BL32&lt;5%,"Proses RBT-RBB",IF(BL32=5%,"Selesai RBT-RBB",IF(BL32&lt;10%,"Proses RBT-RBL",IF(BL32=10%,"Selesai RBT-RBL",IF(BL32&lt;15%,"Proses RBT-RBTD",IF(BL32=15%,"Selesai RBT-RBTD",IF(BL32&lt;20%,"Proses RPP",IF(BL32=20%,"Selesai RPP",IF(BL32&lt;25%,"Proses KAK",IF(BL32=25%,"Selesai KAK",IF(BL32&lt;30%,"Proses Pengadaan",IF(BL32=30%,"Selesai Pengadaan",IF(BL32&lt;45%,"Proses Desain",IF(BL32=45%,"Selesai Desain",IF(BL32&lt;80%,"Proses Pengembangan",IF(BL32=80%,"Selesai Pengembangan",IF(BL32&lt;87.5%,"Proses SIT",IF(BL32=87.5%,"Selesai SIT",IF(BL32&lt;95%,"Proses UAT",IF(BL32=95%,"Selesai UAT",IF(BL32&lt;100%,"Proses Implementasi","Selesai Implementasi"))))))))))))))))))))))</f>
        <v>Selesai Implementasi</v>
      </c>
      <c r="BA32" t="str">
        <f>IF(BM32=0%,"Not Started",IF(BM32&lt;5%,"Proses RBT-RBB",IF(BM32=5%,"Selesai RBT-RBB",IF(BM32&lt;10%,"Proses RBT-RBL",IF(BM32=10%,"Selesai RBT-RBL",IF(BM32&lt;15%,"Proses RBT-RBTD",IF(BM32=15%,"Selesai RBT-RBTD",IF(BM32&lt;20%,"Proses RPP",IF(BM32=20%,"Selesai RPP",IF(BM32&lt;25%,"Proses KAK",IF(BM32=25%,"Selesai KAK",IF(BM32&lt;30%,"Proses Pengadaan",IF(BM32=30%,"Selesai Pengadaan",IF(BM32&lt;45%,"Proses Desain",IF(BM32=45%,"Selesai Desain",IF(BM32&lt;80%,"Proses Pengembangan",IF(BM32=80%,"Selesai Pengembangan",IF(BM32&lt;87.5%,"Proses SIT",IF(BM32=87.5%,"Selesai SIT",IF(BM32&lt;95%,"Proses UAT",IF(BM32=95%,"Selesai UAT",IF(BM32&lt;100%,"Proses Implementasi","Selesai Implementasi"))))))))))))))))))))))</f>
        <v>Selesai Implementasi</v>
      </c>
      <c r="BB32" t="str">
        <f>IF(BN32=0%,"Not Started",IF(BN32&lt;5%,"Proses RBT-RBB",IF(BN32=5%,"Selesai RBT-RBB",IF(BN32&lt;10%,"Proses RBT-RBL",IF(BN32=10%,"Selesai RBT-RBL",IF(BN32&lt;15%,"Proses RBT-RBTD",IF(BN32=15%,"Selesai RBT-RBTD",IF(BN32&lt;20%,"Proses RPP",IF(BN32=20%,"Selesai RPP",IF(BN32&lt;25%,"Proses KAK",IF(BN32=25%,"Selesai KAK",IF(BN32&lt;30%,"Proses Pengadaan",IF(BN32=30%,"Selesai Pengadaan",IF(BN32&lt;45%,"Proses Desain",IF(BN32=45%,"Selesai Desain",IF(BN32&lt;80%,"Proses Pengembangan",IF(BN32=80%,"Selesai Pengembangan",IF(BN32&lt;87.5%,"Proses SIT",IF(BN32=87.5%,"Selesai SIT",IF(BN32&lt;95%,"Proses UAT",IF(BN32=95%,"Selesai UAT",IF(BN32&lt;100%,"Proses Implementasi","Selesai Implementasi"))))))))))))))))))))))</f>
        <v>Selesai Implementasi</v>
      </c>
      <c r="BC32" t="str">
        <f>IF(BO32=0%,"Not Started",IF(BO32&lt;5%,"Proses RBT-RBB",IF(BO32=5%,"Selesai RBT-RBB",IF(BO32&lt;10%,"Proses RBT-RBL",IF(BO32=10%,"Selesai RBT-RBL",IF(BO32&lt;15%,"Proses RBT-RBTD",IF(BO32=15%,"Selesai RBT-RBTD",IF(BO32&lt;20%,"Proses RPP",IF(BO32=20%,"Selesai RPP",IF(BO32&lt;25%,"Proses KAK",IF(BO32=25%,"Selesai KAK",IF(BO32&lt;30%,"Proses Pengadaan",IF(BO32=30%,"Selesai Pengadaan",IF(BO32&lt;45%,"Proses Desain",IF(BO32=45%,"Selesai Desain",IF(BO32&lt;80%,"Proses Pengembangan",IF(BO32=80%,"Selesai Pengembangan",IF(BO32&lt;87.5%,"Proses SIT",IF(BO32=87.5%,"Selesai SIT",IF(BO32&lt;95%,"Proses UAT",IF(BO32=95%,"Selesai UAT",IF(BO32&lt;100%,"Proses Implementasi","Selesai Implementasi"))))))))))))))))))))))</f>
        <v>Selesai Implementasi</v>
      </c>
      <c r="BD32" t="str">
        <f>IF(BP32=0%,"Not Started",IF(BP32&lt;5%,"Proses RBT-RBB",IF(BP32=5%,"Selesai RBT-RBB",IF(BP32&lt;10%,"Proses RBT-RBL",IF(BP32=10%,"Selesai RBT-RBL",IF(BP32&lt;15%,"Proses RBT-RBTD",IF(BP32=15%,"Selesai RBT-RBTD",IF(BP32&lt;20%,"Proses RPP",IF(BP32=20%,"Selesai RPP",IF(BP32&lt;25%,"Proses KAK",IF(BP32=25%,"Selesai KAK",IF(BP32&lt;30%,"Proses Pengadaan",IF(BP32=30%,"Selesai Pengadaan",IF(BP32&lt;45%,"Proses Desain",IF(BP32=45%,"Selesai Desain",IF(BP32&lt;80%,"Proses Pengembangan",IF(BP32=80%,"Selesai Pengembangan",IF(BP32&lt;87.5%,"Proses SIT",IF(BP32=87.5%,"Selesai SIT",IF(BP32&lt;95%,"Proses UAT",IF(BP32=95%,"Selesai UAT",IF(BP32&lt;100%,"Proses Implementasi","Selesai Implementasi"))))))))))))))))))))))</f>
        <v>Selesai Implementasi</v>
      </c>
      <c r="BE32">
        <v>1</v>
      </c>
      <c r="BF32">
        <v>1</v>
      </c>
      <c r="BG32">
        <v>1</v>
      </c>
      <c r="BH32">
        <v>1</v>
      </c>
      <c r="BI32">
        <v>1</v>
      </c>
      <c r="BJ32">
        <v>1</v>
      </c>
      <c r="BK32">
        <v>1</v>
      </c>
      <c r="BL32">
        <v>1</v>
      </c>
      <c r="BM32">
        <v>1</v>
      </c>
      <c r="BN32">
        <v>1</v>
      </c>
      <c r="BO32">
        <v>1</v>
      </c>
      <c r="BP32">
        <v>1</v>
      </c>
      <c r="BQ32" t="str">
        <f>IF(CC32=0%,"Not Started",IF(CC32&lt;5%,"Proses RBT-RBB",IF(CC32=5%,"Selesai RBT-RBB",IF(CC32&lt;10%,"Proses RBT-RBL",IF(CC32=10%,"Selesai RBT-RBL",IF(CC32&lt;15%,"Proses RBT-RBTD",IF(CC32=15%,"Selesai RBT-RBTD",IF(CC32&lt;20%,"Proses RPP",IF(CC32=20%,"Selesai RPP",IF(CC32&lt;25%,"Proses KAK",IF(CC32=25%,"Selesai KAK",IF(CC32&lt;30%,"Proses Pengadaan",IF(CC32=30%,"Selesai Pengadaan",IF(CC32&lt;45%,"Proses Desain",IF(CC32=45%,"Selesai Desain",IF(CC32&lt;80%,"Proses Pengembangan",IF(CC32=80%,"Selesai Pengembangan",IF(CC32&lt;87.5%,"Proses SIT",IF(CC32=87.5%,"Selesai SIT",IF(CC32&lt;95%,"Proses UAT",IF(CC32=95%,"Selesai UAT",IF(CC32&lt;100%,"Proses Implementasi","Selesai Implementasi"))))))))))))))))))))))</f>
        <v>Selesai Implementasi</v>
      </c>
      <c r="BR32" t="str">
        <f>IF(CD32=0%,"Not Started",IF(CD32&lt;5%,"Proses RBT-RBB",IF(CD32=5%,"Selesai RBT-RBB",IF(CD32&lt;10%,"Proses RBT-RBL",IF(CD32=10%,"Selesai RBT-RBL",IF(CD32&lt;15%,"Proses RBT-RBTD",IF(CD32=15%,"Selesai RBT-RBTD",IF(CD32&lt;20%,"Proses RPP",IF(CD32=20%,"Selesai RPP",IF(CD32&lt;25%,"Proses KAK",IF(CD32=25%,"Selesai KAK",IF(CD32&lt;30%,"Proses Pengadaan",IF(CD32=30%,"Selesai Pengadaan",IF(CD32&lt;45%,"Proses Desain",IF(CD32=45%,"Selesai Desain",IF(CD32&lt;80%,"Proses Pengembangan",IF(CD32=80%,"Selesai Pengembangan",IF(CD32&lt;87.5%,"Proses SIT",IF(CD32=87.5%,"Selesai SIT",IF(CD32&lt;95%,"Proses UAT",IF(CD32=95%,"Selesai UAT",IF(CD32&lt;100%,"Proses Implementasi","Selesai Implementasi"))))))))))))))))))))))</f>
        <v>Not Started</v>
      </c>
      <c r="BS32" t="str">
        <f>IF(CE32=0%,"Not Started",IF(CE32&lt;5%,"Proses RBT-RBB",IF(CE32=5%,"Selesai RBT-RBB",IF(CE32&lt;10%,"Proses RBT-RBL",IF(CE32=10%,"Selesai RBT-RBL",IF(CE32&lt;15%,"Proses RBT-RBTD",IF(CE32=15%,"Selesai RBT-RBTD",IF(CE32&lt;20%,"Proses RPP",IF(CE32=20%,"Selesai RPP",IF(CE32&lt;25%,"Proses KAK",IF(CE32=25%,"Selesai KAK",IF(CE32&lt;30%,"Proses Pengadaan",IF(CE32=30%,"Selesai Pengadaan",IF(CE32&lt;45%,"Proses Desain",IF(CE32=45%,"Selesai Desain",IF(CE32&lt;80%,"Proses Pengembangan",IF(CE32=80%,"Selesai Pengembangan",IF(CE32&lt;87.5%,"Proses SIT",IF(CE32=87.5%,"Selesai SIT",IF(CE32&lt;95%,"Proses UAT",IF(CE32=95%,"Selesai UAT",IF(CE32&lt;100%,"Proses Implementasi","Selesai Implementasi"))))))))))))))))))))))</f>
        <v>Not Started</v>
      </c>
      <c r="BT32" t="str">
        <f>IF(CF32=0%,"Not Started",IF(CF32&lt;5%,"Proses RBT-RBB",IF(CF32=5%,"Selesai RBT-RBB",IF(CF32&lt;10%,"Proses RBT-RBL",IF(CF32=10%,"Selesai RBT-RBL",IF(CF32&lt;15%,"Proses RBT-RBTD",IF(CF32=15%,"Selesai RBT-RBTD",IF(CF32&lt;20%,"Proses RPP",IF(CF32=20%,"Selesai RPP",IF(CF32&lt;25%,"Proses KAK",IF(CF32=25%,"Selesai KAK",IF(CF32&lt;30%,"Proses Pengadaan",IF(CF32=30%,"Selesai Pengadaan",IF(CF32&lt;45%,"Proses Desain",IF(CF32=45%,"Selesai Desain",IF(CF32&lt;80%,"Proses Pengembangan",IF(CF32=80%,"Selesai Pengembangan",IF(CF32&lt;87.5%,"Proses SIT",IF(CF32=87.5%,"Selesai SIT",IF(CF32&lt;95%,"Proses UAT",IF(CF32=95%,"Selesai UAT",IF(CF32&lt;100%,"Proses Implementasi","Selesai Implementasi"))))))))))))))))))))))</f>
        <v>Not Started</v>
      </c>
      <c r="BU32" t="str">
        <f>IF(CG32=0%,"Not Started",IF(CG32&lt;5%,"Proses RBT-RBB",IF(CG32=5%,"Selesai RBT-RBB",IF(CG32&lt;10%,"Proses RBT-RBL",IF(CG32=10%,"Selesai RBT-RBL",IF(CG32&lt;15%,"Proses RBT-RBTD",IF(CG32=15%,"Selesai RBT-RBTD",IF(CG32&lt;20%,"Proses RPP",IF(CG32=20%,"Selesai RPP",IF(CG32&lt;25%,"Proses KAK",IF(CG32=25%,"Selesai KAK",IF(CG32&lt;30%,"Proses Pengadaan",IF(CG32=30%,"Selesai Pengadaan",IF(CG32&lt;45%,"Proses Desain",IF(CG32=45%,"Selesai Desain",IF(CG32&lt;80%,"Proses Pengembangan",IF(CG32=80%,"Selesai Pengembangan",IF(CG32&lt;87.5%,"Proses SIT",IF(CG32=87.5%,"Selesai SIT",IF(CG32&lt;95%,"Proses UAT",IF(CG32=95%,"Selesai UAT",IF(CG32&lt;100%,"Proses Implementasi","Selesai Implementasi"))))))))))))))))))))))</f>
        <v>Not Started</v>
      </c>
      <c r="BV32" t="str">
        <f>IF(CH32=0%,"Not Started",IF(CH32&lt;5%,"Proses RBT-RBB",IF(CH32=5%,"Selesai RBT-RBB",IF(CH32&lt;10%,"Proses RBT-RBL",IF(CH32=10%,"Selesai RBT-RBL",IF(CH32&lt;15%,"Proses RBT-RBTD",IF(CH32=15%,"Selesai RBT-RBTD",IF(CH32&lt;20%,"Proses RPP",IF(CH32=20%,"Selesai RPP",IF(CH32&lt;25%,"Proses KAK",IF(CH32=25%,"Selesai KAK",IF(CH32&lt;30%,"Proses Pengadaan",IF(CH32=30%,"Selesai Pengadaan",IF(CH32&lt;45%,"Proses Desain",IF(CH32=45%,"Selesai Desain",IF(CH32&lt;80%,"Proses Pengembangan",IF(CH32=80%,"Selesai Pengembangan",IF(CH32&lt;87.5%,"Proses SIT",IF(CH32=87.5%,"Selesai SIT",IF(CH32&lt;95%,"Proses UAT",IF(CH32=95%,"Selesai UAT",IF(CH32&lt;100%,"Proses Implementasi","Selesai Implementasi"))))))))))))))))))))))</f>
        <v>Not Started</v>
      </c>
      <c r="BW32" t="str">
        <f>IF(CI32=0%,"Not Started",IF(CI32&lt;5%,"Proses RBT-RBB",IF(CI32=5%,"Selesai RBT-RBB",IF(CI32&lt;10%,"Proses RBT-RBL",IF(CI32=10%,"Selesai RBT-RBL",IF(CI32&lt;15%,"Proses RBT-RBTD",IF(CI32=15%,"Selesai RBT-RBTD",IF(CI32&lt;20%,"Proses RPP",IF(CI32=20%,"Selesai RPP",IF(CI32&lt;25%,"Proses KAK",IF(CI32=25%,"Selesai KAK",IF(CI32&lt;30%,"Proses Pengadaan",IF(CI32=30%,"Selesai Pengadaan",IF(CI32&lt;45%,"Proses Desain",IF(CI32=45%,"Selesai Desain",IF(CI32&lt;80%,"Proses Pengembangan",IF(CI32=80%,"Selesai Pengembangan",IF(CI32&lt;87.5%,"Proses SIT",IF(CI32=87.5%,"Selesai SIT",IF(CI32&lt;95%,"Proses UAT",IF(CI32=95%,"Selesai UAT",IF(CI32&lt;100%,"Proses Implementasi","Selesai Implementasi"))))))))))))))))))))))</f>
        <v>Not Started</v>
      </c>
      <c r="BX32" t="str">
        <f>IF(CJ32=0%,"Not Started",IF(CJ32&lt;5%,"Proses RBT-RBB",IF(CJ32=5%,"Selesai RBT-RBB",IF(CJ32&lt;10%,"Proses RBT-RBL",IF(CJ32=10%,"Selesai RBT-RBL",IF(CJ32&lt;15%,"Proses RBT-RBTD",IF(CJ32=15%,"Selesai RBT-RBTD",IF(CJ32&lt;20%,"Proses RPP",IF(CJ32=20%,"Selesai RPP",IF(CJ32&lt;25%,"Proses KAK",IF(CJ32=25%,"Selesai KAK",IF(CJ32&lt;30%,"Proses Pengadaan",IF(CJ32=30%,"Selesai Pengadaan",IF(CJ32&lt;45%,"Proses Desain",IF(CJ32=45%,"Selesai Desain",IF(CJ32&lt;80%,"Proses Pengembangan",IF(CJ32=80%,"Selesai Pengembangan",IF(CJ32&lt;87.5%,"Proses SIT",IF(CJ32=87.5%,"Selesai SIT",IF(CJ32&lt;95%,"Proses UAT",IF(CJ32=95%,"Selesai UAT",IF(CJ32&lt;100%,"Proses Implementasi","Selesai Implementasi"))))))))))))))))))))))</f>
        <v>Not Started</v>
      </c>
      <c r="BY32" t="str">
        <f>IF(CK32=0%,"Not Started",IF(CK32&lt;5%,"Proses RBT-RBB",IF(CK32=5%,"Selesai RBT-RBB",IF(CK32&lt;10%,"Proses RBT-RBL",IF(CK32=10%,"Selesai RBT-RBL",IF(CK32&lt;15%,"Proses RBT-RBTD",IF(CK32=15%,"Selesai RBT-RBTD",IF(CK32&lt;20%,"Proses RPP",IF(CK32=20%,"Selesai RPP",IF(CK32&lt;25%,"Proses KAK",IF(CK32=25%,"Selesai KAK",IF(CK32&lt;30%,"Proses Pengadaan",IF(CK32=30%,"Selesai Pengadaan",IF(CK32&lt;45%,"Proses Desain",IF(CK32=45%,"Selesai Desain",IF(CK32&lt;80%,"Proses Pengembangan",IF(CK32=80%,"Selesai Pengembangan",IF(CK32&lt;87.5%,"Proses SIT",IF(CK32=87.5%,"Selesai SIT",IF(CK32&lt;95%,"Proses UAT",IF(CK32=95%,"Selesai UAT",IF(CK32&lt;100%,"Proses Implementasi","Selesai Implementasi"))))))))))))))))))))))</f>
        <v>Not Started</v>
      </c>
      <c r="BZ32" t="str">
        <f>IF(CL32=0%,"Not Started",IF(CL32&lt;5%,"Proses RBT-RBB",IF(CL32=5%,"Selesai RBT-RBB",IF(CL32&lt;10%,"Proses RBT-RBL",IF(CL32=10%,"Selesai RBT-RBL",IF(CL32&lt;15%,"Proses RBT-RBTD",IF(CL32=15%,"Selesai RBT-RBTD",IF(CL32&lt;20%,"Proses RPP",IF(CL32=20%,"Selesai RPP",IF(CL32&lt;25%,"Proses KAK",IF(CL32=25%,"Selesai KAK",IF(CL32&lt;30%,"Proses Pengadaan",IF(CL32=30%,"Selesai Pengadaan",IF(CL32&lt;45%,"Proses Desain",IF(CL32=45%,"Selesai Desain",IF(CL32&lt;80%,"Proses Pengembangan",IF(CL32=80%,"Selesai Pengembangan",IF(CL32&lt;87.5%,"Proses SIT",IF(CL32=87.5%,"Selesai SIT",IF(CL32&lt;95%,"Proses UAT",IF(CL32=95%,"Selesai UAT",IF(CL32&lt;100%,"Proses Implementasi","Selesai Implementasi"))))))))))))))))))))))</f>
        <v>Not Started</v>
      </c>
      <c r="CA32" t="str">
        <f>IF(CM32=0%,"Not Started",IF(CM32&lt;5%,"Proses RBT-RBB",IF(CM32=5%,"Selesai RBT-RBB",IF(CM32&lt;10%,"Proses RBT-RBL",IF(CM32=10%,"Selesai RBT-RBL",IF(CM32&lt;15%,"Proses RBT-RBTD",IF(CM32=15%,"Selesai RBT-RBTD",IF(CM32&lt;20%,"Proses RPP",IF(CM32=20%,"Selesai RPP",IF(CM32&lt;25%,"Proses KAK",IF(CM32=25%,"Selesai KAK",IF(CM32&lt;30%,"Proses Pengadaan",IF(CM32=30%,"Selesai Pengadaan",IF(CM32&lt;45%,"Proses Desain",IF(CM32=45%,"Selesai Desain",IF(CM32&lt;80%,"Proses Pengembangan",IF(CM32=80%,"Selesai Pengembangan",IF(CM32&lt;87.5%,"Proses SIT",IF(CM32=87.5%,"Selesai SIT",IF(CM32&lt;95%,"Proses UAT",IF(CM32=95%,"Selesai UAT",IF(CM32&lt;100%,"Proses Implementasi","Selesai Implementasi"))))))))))))))))))))))</f>
        <v>Not Started</v>
      </c>
      <c r="CB32" t="str">
        <f>IF(CN32=0%,"Not Started",IF(CN32&lt;5%,"Proses RBT-RBB",IF(CN32=5%,"Selesai RBT-RBB",IF(CN32&lt;10%,"Proses RBT-RBL",IF(CN32=10%,"Selesai RBT-RBL",IF(CN32&lt;15%,"Proses RBT-RBTD",IF(CN32=15%,"Selesai RBT-RBTD",IF(CN32&lt;20%,"Proses RPP",IF(CN32=20%,"Selesai RPP",IF(CN32&lt;25%,"Proses KAK",IF(CN32=25%,"Selesai KAK",IF(CN32&lt;30%,"Proses Pengadaan",IF(CN32=30%,"Selesai Pengadaan",IF(CN32&lt;45%,"Proses Desain",IF(CN32=45%,"Selesai Desain",IF(CN32&lt;80%,"Proses Pengembangan",IF(CN32=80%,"Selesai Pengembangan",IF(CN32&lt;87.5%,"Proses SIT",IF(CN32=87.5%,"Selesai SIT",IF(CN32&lt;95%,"Proses UAT",IF(CN32=95%,"Selesai UAT",IF(CN32&lt;100%,"Proses Implementasi","Selesai Implementasi"))))))))))))))))))))))</f>
        <v>Not Started</v>
      </c>
      <c r="CC32">
        <f>(($DY32/100%)*15%)+(($DZ32/100%)*5%)+(($EA32/100%)*5%)+(($EB32/100%)*5%)+(($EC32/100%)*15%)+(($ED32/100%)*35%)+(($EE32/100%)*7.5%)+(($EF32/100%)*7.5%)+(($EG32/100%)*5%)</f>
        <v>0.9999999999999999</v>
      </c>
      <c r="CO32">
        <f>IF(BE32=0%, 100%, (CC32/BE32))</f>
        <v>0.9999999999999999</v>
      </c>
      <c r="CP32">
        <f>IF(BF32=0%, 100%, (CD32/BF32))</f>
        <v>0</v>
      </c>
      <c r="CQ32">
        <f>IF(BG32=0%, 100%, (CE32/BG32))</f>
        <v>0</v>
      </c>
      <c r="CR32">
        <f>IF(BH32=0%, 100%, (CF32/BH32))</f>
        <v>0</v>
      </c>
      <c r="CS32">
        <f>IF(BI32=0%, 100%, (CG32/BI32))</f>
        <v>0</v>
      </c>
      <c r="CT32">
        <f>IF(BJ32=0%, 100%, (CH32/BJ32))</f>
        <v>0</v>
      </c>
      <c r="CU32">
        <f>IF(BK32=0%, 100%, (CI32/BK32))</f>
        <v>0</v>
      </c>
      <c r="CV32">
        <f>IF(BL32=0%, 100%, (CJ32/BL32))</f>
        <v>0</v>
      </c>
      <c r="CW32">
        <f>IF(BM32=0%, 100%, (CK32/BM32))</f>
        <v>0</v>
      </c>
      <c r="CX32">
        <f>IF(BN32=0%, 100%, (CL32/BN32))</f>
        <v>0</v>
      </c>
      <c r="CY32">
        <f>IF(BO32=0%, 100%, (CM32/BO32))</f>
        <v>0</v>
      </c>
      <c r="DA32" t="str">
        <f>IF(BE32=0%,"NS",IF(CC32=100%,"DONE",IF(CO32&gt;100%,"AS",IF(CO32&lt;75%,"BS",IF(CO32&lt;89.9%,"AR","OS")))))</f>
        <v>DONE</v>
      </c>
      <c r="DB32" t="str">
        <f>IF(BF32=0%,"NS",IF(CD32=100%,"DONE",IF(CP32&gt;100%,"AS",IF(CP32&lt;75%,"BS",IF(CP32&lt;89.9%,"AR","OS")))))</f>
        <v>BS</v>
      </c>
      <c r="DC32" t="str">
        <f>IF(BG32=0%,"NS",IF(CE32=100%,"DONE",IF(CQ32&gt;100%,"AS",IF(CQ32&lt;75%,"BS",IF(CQ32&lt;89.9%,"AR","OS")))))</f>
        <v>BS</v>
      </c>
      <c r="DD32" t="str">
        <f>IF(BH32=0%,"NS",IF(CF32=100%,"DONE",IF(CR32&gt;100%,"AS",IF(CR32&lt;75%,"BS",IF(CR32&lt;89.9%,"AR","OS")))))</f>
        <v>BS</v>
      </c>
      <c r="DE32" t="str">
        <f>IF(BI32=0%,"NS",IF(CG32=100%,"DONE",IF(CS32&gt;100%,"AS",IF(CS32&lt;75%,"BS",IF(CS32&lt;89.9%,"AR","OS")))))</f>
        <v>BS</v>
      </c>
      <c r="DF32" t="str">
        <f>IF(BJ32=0%,"NS",IF(CH32=100%,"DONE",IF(CT32&gt;100%,"AS",IF(CT32&lt;75%,"BS",IF(CT32&lt;89.9%,"AR","OS")))))</f>
        <v>BS</v>
      </c>
      <c r="DG32" t="str">
        <f>IF(BK32=0%,"NS",IF(CI32=100%,"DONE",IF(CU32&gt;100%,"AS",IF(CU32&lt;75%,"BS",IF(CU32&lt;89.9%,"AR","OS")))))</f>
        <v>BS</v>
      </c>
      <c r="DH32" t="str">
        <f>IF(BL32=0%,"NS",IF(CJ32=100%,"DONE",IF(CV32&gt;100%,"AS",IF(CV32&lt;75%,"BS",IF(CV32&lt;89.9%,"AR","OS")))))</f>
        <v>BS</v>
      </c>
      <c r="DI32" t="str">
        <f>IF(BM32=0%,"NS",IF(CK32=100%,"DONE",IF(CW32&gt;100%,"AS",IF(CW32&lt;75%,"BS",IF(CW32&lt;89.9%,"AR","OS")))))</f>
        <v>BS</v>
      </c>
      <c r="DJ32" t="str">
        <f>IF(BN32=0%,"NS",IF(CL32=100%,"DONE",IF(CX32&gt;100%,"AS",IF(CX32&lt;75%,"BS",IF(CX32&lt;89.9%,"AR","OS")))))</f>
        <v>BS</v>
      </c>
      <c r="DK32" t="str">
        <f>IF(BO32=0%,"NS",IF(CM32=100%,"DONE",IF(CY32&gt;100%,"AS",IF(CY32&lt;75%,"BS",IF(CY32&lt;89.9%,"AR","OS")))))</f>
        <v>BS</v>
      </c>
      <c r="DL32" t="str">
        <f>IF(BP32=0%,"NS",IF(CN32=100%,"DONE",IF(CZ32&gt;100%,"AS",IF(CZ32&lt;75%,"BS",IF(CZ32&lt;89.9%,"AR","OS")))))</f>
        <v>BS</v>
      </c>
      <c r="DM32">
        <f>CC32/$BP32</f>
        <v>0.9999999999999999</v>
      </c>
      <c r="DN32">
        <f>CD32/$BP32</f>
        <v>0</v>
      </c>
      <c r="DO32">
        <f>CE32/$BP32</f>
        <v>0</v>
      </c>
      <c r="DP32">
        <f>CF32/$BP32</f>
        <v>0</v>
      </c>
      <c r="DQ32">
        <f>CG32/$BP32</f>
        <v>0</v>
      </c>
      <c r="DR32">
        <f>CH32/$BP32</f>
        <v>0</v>
      </c>
      <c r="DS32">
        <f>CI32/$BP32</f>
        <v>0</v>
      </c>
      <c r="DT32">
        <f>CJ32/$BP32</f>
        <v>0</v>
      </c>
      <c r="DU32">
        <f>CK32/$BP32</f>
        <v>0</v>
      </c>
      <c r="DV32">
        <f>CL32/$BP32</f>
        <v>0</v>
      </c>
      <c r="DW32">
        <f>CM32/$BP32</f>
        <v>0</v>
      </c>
      <c r="DX32">
        <f>CN32/$BP32</f>
        <v>0</v>
      </c>
      <c r="DY32">
        <v>1</v>
      </c>
      <c r="DZ32">
        <v>1</v>
      </c>
      <c r="EA32">
        <v>1</v>
      </c>
      <c r="EB32">
        <v>1</v>
      </c>
      <c r="EC32">
        <v>1</v>
      </c>
      <c r="ED32">
        <v>1</v>
      </c>
      <c r="EE32">
        <v>1</v>
      </c>
      <c r="EF32">
        <v>1</v>
      </c>
      <c r="EG32">
        <v>1</v>
      </c>
      <c r="EH32" t="str" xml:space="preserve">
        <v xml:space="preserve">Go Live Pada 17 November 2025_x000d_
_x000d_
Notes:_x000d_
1. Proses Adendum WO, Namun pembayaran akan dilakukan tahun 2026_x000d_
2. Perbaikan RPP (Inprogress)_x000d_
3. BAI (In Progress) tersisa DSMM dan DKMP (90%)_x000d_
4. Implementasi SEKI DONE (11 Desember 2025)</v>
      </c>
      <c r="EI32">
        <v>45978</v>
      </c>
      <c r="EJ32">
        <f>AR32</f>
        <v>45991</v>
      </c>
      <c r="EK32">
        <v>45688</v>
      </c>
      <c r="FM32" t="str" xml:space="preserve">
        <v xml:space="preserve">1. Faradilla Anggun S_x000d_
2. Thoriq Prima Putra D_x000d_
3. Farah Fadhilah W_x000d_
4. Rifka Saskia Nurunnisa_x000d_
5. Titik Rahayu _x000d_
6. Yoe One Ariestya Niovitta (PKWT)</v>
      </c>
      <c r="FN32" t="str">
        <v>Rizky Arga</v>
      </c>
      <c r="FO32" t="str">
        <v>Iramia Triastika</v>
      </c>
      <c r="FP32" t="str" xml:space="preserve">
        <v xml:space="preserve">1. Alfadho Khasroh_x000d_
2. Galih Andana_x000d_
3. Yohana Wida_x000d_
4. Ahmad Maimunif_x000d_
5. Ahmad Muhajir_x000d_
6. Anton Sucipto_x000d_
7.  Elsameinar_x000d_
8. Muhammad Arif Sucipto</v>
      </c>
      <c r="FQ32" t="str" xml:space="preserve">
        <v xml:space="preserve">1. R. Erfa Febrimalia Abdullah_x000d_
2. Agung Trisnaningsih_x000d_
</v>
      </c>
      <c r="FR32" t="str">
        <v>Outsource</v>
      </c>
      <c r="FS32" t="str" xml:space="preserve">
        <v xml:space="preserve">1. Nasdaq &amp; PTAP_x000d_
2. CMA &amp; PCI_x000d_
3. ICT</v>
      </c>
      <c r="FT32" t="str" xml:space="preserve">
        <v xml:space="preserve">1. Tony Liston (KPPA)_x000d_
2. Novita Dwi Rahma (KPPA TW)_x000d_
3. Rismauli Manurung (KPPA TW)_x000d_
4. Adam Saputra  (PKLD)_x000d_
5. Joko Akbar Prasetyo  (PKLD)_x000d_
6. Apulina Priska  (PKLD)_x000d_
7. Mohamad R Fajri (KPPA)_x000d_
8. Mumin Sadikin (KPPA)_x000d_
9. Timothy Yosefo Zebua (KPPA)</v>
      </c>
      <c r="FU32">
        <v>10</v>
      </c>
      <c r="GS32" t="str">
        <v>79b6c792-2a47-4f65-8433-dfe68b388dbf</v>
      </c>
    </row>
    <row r="33">
      <c r="A33" t="str">
        <v>RIVIBI-PPA-P4-4-DLDS</v>
      </c>
      <c r="B33" t="str">
        <v>PT2, BPPU</v>
      </c>
      <c r="C33" t="str">
        <v>IDT</v>
      </c>
      <c r="D33" t="str">
        <v>Continuity Technology</v>
      </c>
      <c r="E33" t="str">
        <v>P-40</v>
      </c>
      <c r="F33">
        <f>F32+1</f>
        <v>4</v>
      </c>
      <c r="G33" t="str">
        <v>Pengembangan Product OM Pro Market (Rupiah dan Valas)</v>
      </c>
      <c r="H33" t="str">
        <v>Pengembangan Product OM Pro Market (Rupiah dan Valas)</v>
      </c>
      <c r="I33" t="str">
        <v>Integrasi dengan Market Operator untuk Transaksi OM dg Agent Bank</v>
      </c>
      <c r="J33">
        <v>2026</v>
      </c>
      <c r="K33">
        <v>2028</v>
      </c>
      <c r="L33" t="str">
        <v>S</v>
      </c>
      <c r="M33" t="str">
        <v>K3</v>
      </c>
      <c r="N33" t="str">
        <v>Pemimpin Satker</v>
      </c>
      <c r="O33" t="str">
        <v>DPMA, DPPK, DPPT,DPSP</v>
      </c>
      <c r="P33" t="str">
        <v>PPLBI</v>
      </c>
      <c r="Q33" t="str">
        <v>Market</v>
      </c>
      <c r="R33" t="str">
        <v>BI-ETP</v>
      </c>
      <c r="S33" t="str">
        <f>BQ33</f>
        <v>Not Started</v>
      </c>
      <c r="T33" t="str">
        <f>IF(V33=0%,"Not Started",IF(V33&lt;100%,"On Progress",IF(V33=100%,"DONE")))</f>
        <v>Not Started</v>
      </c>
      <c r="U33" t="str">
        <f>FN33</f>
        <v>Rizky Arga</v>
      </c>
      <c r="V33">
        <f>CC33</f>
        <v>0</v>
      </c>
      <c r="W33" t="str">
        <v>TW II 2027</v>
      </c>
      <c r="X33">
        <f>AR33</f>
        <v>46904</v>
      </c>
      <c r="Y33">
        <v>0</v>
      </c>
      <c r="AA33">
        <v>46357</v>
      </c>
      <c r="AB33">
        <v>46507</v>
      </c>
      <c r="AC33">
        <v>46508</v>
      </c>
      <c r="AD33">
        <v>46537</v>
      </c>
      <c r="AI33">
        <v>46539</v>
      </c>
      <c r="AJ33">
        <v>46691</v>
      </c>
      <c r="AK33">
        <v>46388</v>
      </c>
      <c r="AL33">
        <v>46811</v>
      </c>
      <c r="AM33">
        <v>46813</v>
      </c>
      <c r="AN33">
        <v>46842</v>
      </c>
      <c r="AO33">
        <v>46844</v>
      </c>
      <c r="AP33">
        <v>46873</v>
      </c>
      <c r="AQ33">
        <v>46874</v>
      </c>
      <c r="AR33">
        <v>46904</v>
      </c>
      <c r="AS33" t="str">
        <f>IF(BE33=0%,"Not Started",IF(BE33&lt;5%,"Proses RBT-RBB",IF(BE33=5%,"Selesai RBT-RBB",IF(BE33&lt;10%,"Proses RBT-RBL",IF(BE33=10%,"Selesai RBT-RBL",IF(BE33&lt;15%,"Proses RBT-RBTD",IF(BE33=15%,"Selesai RBT-RBTD",IF(BE33&lt;20%,"Proses RPP",IF(BE33=20%,"Selesai RPP",IF(BE33&lt;25%,"Proses KAK",IF(BE33=25%,"Selesai KAK",IF(BE33&lt;30%,"Proses Pengadaan",IF(BE33=30%,"Selesai Pengadaan",IF(BE33&lt;45%,"Proses Desain",IF(BE33=45%,"Selesai Desain",IF(BE33&lt;80%,"Proses Pengembangan",IF(BE33=80%,"Selesai Pengembangan",IF(BE33&lt;87.5%,"Proses SIT",IF(BE33=87.5%,"Selesai SIT",IF(BE33&lt;95%,"Proses UAT",IF(BE33=95%,"Selesai UAT",IF(BE33&lt;100%,"Proses Implementasi","Selesai Implementasi"))))))))))))))))))))))</f>
        <v>Not Started</v>
      </c>
      <c r="AT33" t="str">
        <f>IF(BF33=0%,"Not Started",IF(BF33&lt;5%,"Proses RBT-RBB",IF(BF33=5%,"Selesai RBT-RBB",IF(BF33&lt;10%,"Proses RBT-RBL",IF(BF33=10%,"Selesai RBT-RBL",IF(BF33&lt;15%,"Proses RBT-RBTD",IF(BF33=15%,"Selesai RBT-RBTD",IF(BF33&lt;20%,"Proses RPP",IF(BF33=20%,"Selesai RPP",IF(BF33&lt;25%,"Proses KAK",IF(BF33=25%,"Selesai KAK",IF(BF33&lt;30%,"Proses Pengadaan",IF(BF33=30%,"Selesai Pengadaan",IF(BF33&lt;45%,"Proses Desain",IF(BF33=45%,"Selesai Desain",IF(BF33&lt;80%,"Proses Pengembangan",IF(BF33=80%,"Selesai Pengembangan",IF(BF33&lt;87.5%,"Proses SIT",IF(BF33=87.5%,"Selesai SIT",IF(BF33&lt;95%,"Proses UAT",IF(BF33=95%,"Selesai UAT",IF(BF33&lt;100%,"Proses Implementasi","Selesai Implementasi"))))))))))))))))))))))</f>
        <v>Not Started</v>
      </c>
      <c r="AU33" t="str">
        <f>IF(BG33=0%,"Not Started",IF(BG33&lt;5%,"Proses RBT-RBB",IF(BG33=5%,"Selesai RBT-RBB",IF(BG33&lt;10%,"Proses RBT-RBL",IF(BG33=10%,"Selesai RBT-RBL",IF(BG33&lt;15%,"Proses RBT-RBTD",IF(BG33=15%,"Selesai RBT-RBTD",IF(BG33&lt;20%,"Proses RPP",IF(BG33=20%,"Selesai RPP",IF(BG33&lt;25%,"Proses KAK",IF(BG33=25%,"Selesai KAK",IF(BG33&lt;30%,"Proses Pengadaan",IF(BG33=30%,"Selesai Pengadaan",IF(BG33&lt;45%,"Proses Desain",IF(BG33=45%,"Selesai Desain",IF(BG33&lt;80%,"Proses Pengembangan",IF(BG33=80%,"Selesai Pengembangan",IF(BG33&lt;87.5%,"Proses SIT",IF(BG33=87.5%,"Selesai SIT",IF(BG33&lt;95%,"Proses UAT",IF(BG33=95%,"Selesai UAT",IF(BG33&lt;100%,"Proses Implementasi","Selesai Implementasi"))))))))))))))))))))))</f>
        <v>Not Started</v>
      </c>
      <c r="AV33" t="str">
        <f>IF(BH33=0%,"Not Started",IF(BH33&lt;5%,"Proses RBT-RBB",IF(BH33=5%,"Selesai RBT-RBB",IF(BH33&lt;10%,"Proses RBT-RBL",IF(BH33=10%,"Selesai RBT-RBL",IF(BH33&lt;15%,"Proses RBT-RBTD",IF(BH33=15%,"Selesai RBT-RBTD",IF(BH33&lt;20%,"Proses RPP",IF(BH33=20%,"Selesai RPP",IF(BH33&lt;25%,"Proses KAK",IF(BH33=25%,"Selesai KAK",IF(BH33&lt;30%,"Proses Pengadaan",IF(BH33=30%,"Selesai Pengadaan",IF(BH33&lt;45%,"Proses Desain",IF(BH33=45%,"Selesai Desain",IF(BH33&lt;80%,"Proses Pengembangan",IF(BH33=80%,"Selesai Pengembangan",IF(BH33&lt;87.5%,"Proses SIT",IF(BH33=87.5%,"Selesai SIT",IF(BH33&lt;95%,"Proses UAT",IF(BH33=95%,"Selesai UAT",IF(BH33&lt;100%,"Proses Implementasi","Selesai Implementasi"))))))))))))))))))))))</f>
        <v>Not Started</v>
      </c>
      <c r="AW33" t="str">
        <f>IF(BI33=0%,"Not Started",IF(BI33&lt;5%,"Proses RBT-RBB",IF(BI33=5%,"Selesai RBT-RBB",IF(BI33&lt;10%,"Proses RBT-RBL",IF(BI33=10%,"Selesai RBT-RBL",IF(BI33&lt;15%,"Proses RBT-RBTD",IF(BI33=15%,"Selesai RBT-RBTD",IF(BI33&lt;20%,"Proses RPP",IF(BI33=20%,"Selesai RPP",IF(BI33&lt;25%,"Proses KAK",IF(BI33=25%,"Selesai KAK",IF(BI33&lt;30%,"Proses Pengadaan",IF(BI33=30%,"Selesai Pengadaan",IF(BI33&lt;45%,"Proses Desain",IF(BI33=45%,"Selesai Desain",IF(BI33&lt;80%,"Proses Pengembangan",IF(BI33=80%,"Selesai Pengembangan",IF(BI33&lt;87.5%,"Proses SIT",IF(BI33=87.5%,"Selesai SIT",IF(BI33&lt;95%,"Proses UAT",IF(BI33=95%,"Selesai UAT",IF(BI33&lt;100%,"Proses Implementasi","Selesai Implementasi"))))))))))))))))))))))</f>
        <v>Not Started</v>
      </c>
      <c r="AX33" t="str">
        <f>IF(BJ33=0%,"Not Started",IF(BJ33&lt;5%,"Proses RBT-RBB",IF(BJ33=5%,"Selesai RBT-RBB",IF(BJ33&lt;10%,"Proses RBT-RBL",IF(BJ33=10%,"Selesai RBT-RBL",IF(BJ33&lt;15%,"Proses RBT-RBTD",IF(BJ33=15%,"Selesai RBT-RBTD",IF(BJ33&lt;20%,"Proses RPP",IF(BJ33=20%,"Selesai RPP",IF(BJ33&lt;25%,"Proses KAK",IF(BJ33=25%,"Selesai KAK",IF(BJ33&lt;30%,"Proses Pengadaan",IF(BJ33=30%,"Selesai Pengadaan",IF(BJ33&lt;45%,"Proses Desain",IF(BJ33=45%,"Selesai Desain",IF(BJ33&lt;80%,"Proses Pengembangan",IF(BJ33=80%,"Selesai Pengembangan",IF(BJ33&lt;87.5%,"Proses SIT",IF(BJ33=87.5%,"Selesai SIT",IF(BJ33&lt;95%,"Proses UAT",IF(BJ33=95%,"Selesai UAT",IF(BJ33&lt;100%,"Proses Implementasi","Selesai Implementasi"))))))))))))))))))))))</f>
        <v>Not Started</v>
      </c>
      <c r="AY33" t="str">
        <f>IF(BK33=0%,"Not Started",IF(BK33&lt;5%,"Proses RBT-RBB",IF(BK33=5%,"Selesai RBT-RBB",IF(BK33&lt;10%,"Proses RBT-RBL",IF(BK33=10%,"Selesai RBT-RBL",IF(BK33&lt;15%,"Proses RBT-RBTD",IF(BK33=15%,"Selesai RBT-RBTD",IF(BK33&lt;20%,"Proses RPP",IF(BK33=20%,"Selesai RPP",IF(BK33&lt;25%,"Proses KAK",IF(BK33=25%,"Selesai KAK",IF(BK33&lt;30%,"Proses Pengadaan",IF(BK33=30%,"Selesai Pengadaan",IF(BK33&lt;45%,"Proses Desain",IF(BK33=45%,"Selesai Desain",IF(BK33&lt;80%,"Proses Pengembangan",IF(BK33=80%,"Selesai Pengembangan",IF(BK33&lt;87.5%,"Proses SIT",IF(BK33=87.5%,"Selesai SIT",IF(BK33&lt;95%,"Proses UAT",IF(BK33=95%,"Selesai UAT",IF(BK33&lt;100%,"Proses Implementasi","Selesai Implementasi"))))))))))))))))))))))</f>
        <v>Not Started</v>
      </c>
      <c r="AZ33" t="str">
        <f>IF(BL33=0%,"Not Started",IF(BL33&lt;5%,"Proses RBT-RBB",IF(BL33=5%,"Selesai RBT-RBB",IF(BL33&lt;10%,"Proses RBT-RBL",IF(BL33=10%,"Selesai RBT-RBL",IF(BL33&lt;15%,"Proses RBT-RBTD",IF(BL33=15%,"Selesai RBT-RBTD",IF(BL33&lt;20%,"Proses RPP",IF(BL33=20%,"Selesai RPP",IF(BL33&lt;25%,"Proses KAK",IF(BL33=25%,"Selesai KAK",IF(BL33&lt;30%,"Proses Pengadaan",IF(BL33=30%,"Selesai Pengadaan",IF(BL33&lt;45%,"Proses Desain",IF(BL33=45%,"Selesai Desain",IF(BL33&lt;80%,"Proses Pengembangan",IF(BL33=80%,"Selesai Pengembangan",IF(BL33&lt;87.5%,"Proses SIT",IF(BL33=87.5%,"Selesai SIT",IF(BL33&lt;95%,"Proses UAT",IF(BL33=95%,"Selesai UAT",IF(BL33&lt;100%,"Proses Implementasi","Selesai Implementasi"))))))))))))))))))))))</f>
        <v>Not Started</v>
      </c>
      <c r="BA33" t="str">
        <f>IF(BM33=0%,"Not Started",IF(BM33&lt;5%,"Proses RBT-RBB",IF(BM33=5%,"Selesai RBT-RBB",IF(BM33&lt;10%,"Proses RBT-RBL",IF(BM33=10%,"Selesai RBT-RBL",IF(BM33&lt;15%,"Proses RBT-RBTD",IF(BM33=15%,"Selesai RBT-RBTD",IF(BM33&lt;20%,"Proses RPP",IF(BM33=20%,"Selesai RPP",IF(BM33&lt;25%,"Proses KAK",IF(BM33=25%,"Selesai KAK",IF(BM33&lt;30%,"Proses Pengadaan",IF(BM33=30%,"Selesai Pengadaan",IF(BM33&lt;45%,"Proses Desain",IF(BM33=45%,"Selesai Desain",IF(BM33&lt;80%,"Proses Pengembangan",IF(BM33=80%,"Selesai Pengembangan",IF(BM33&lt;87.5%,"Proses SIT",IF(BM33=87.5%,"Selesai SIT",IF(BM33&lt;95%,"Proses UAT",IF(BM33=95%,"Selesai UAT",IF(BM33&lt;100%,"Proses Implementasi","Selesai Implementasi"))))))))))))))))))))))</f>
        <v>Not Started</v>
      </c>
      <c r="BB33" t="str">
        <f>IF(BN33=0%,"Not Started",IF(BN33&lt;5%,"Proses RBT-RBB",IF(BN33=5%,"Selesai RBT-RBB",IF(BN33&lt;10%,"Proses RBT-RBL",IF(BN33=10%,"Selesai RBT-RBL",IF(BN33&lt;15%,"Proses RBT-RBTD",IF(BN33=15%,"Selesai RBT-RBTD",IF(BN33&lt;20%,"Proses RPP",IF(BN33=20%,"Selesai RPP",IF(BN33&lt;25%,"Proses KAK",IF(BN33=25%,"Selesai KAK",IF(BN33&lt;30%,"Proses Pengadaan",IF(BN33=30%,"Selesai Pengadaan",IF(BN33&lt;45%,"Proses Desain",IF(BN33=45%,"Selesai Desain",IF(BN33&lt;80%,"Proses Pengembangan",IF(BN33=80%,"Selesai Pengembangan",IF(BN33&lt;87.5%,"Proses SIT",IF(BN33=87.5%,"Selesai SIT",IF(BN33&lt;95%,"Proses UAT",IF(BN33=95%,"Selesai UAT",IF(BN33&lt;100%,"Proses Implementasi","Selesai Implementasi"))))))))))))))))))))))</f>
        <v>Not Started</v>
      </c>
      <c r="BC33" t="str">
        <f>IF(BO33=0%,"Not Started",IF(BO33&lt;5%,"Proses RBT-RBB",IF(BO33=5%,"Selesai RBT-RBB",IF(BO33&lt;10%,"Proses RBT-RBL",IF(BO33=10%,"Selesai RBT-RBL",IF(BO33&lt;15%,"Proses RBT-RBTD",IF(BO33=15%,"Selesai RBT-RBTD",IF(BO33&lt;20%,"Proses RPP",IF(BO33=20%,"Selesai RPP",IF(BO33&lt;25%,"Proses KAK",IF(BO33=25%,"Selesai KAK",IF(BO33&lt;30%,"Proses Pengadaan",IF(BO33=30%,"Selesai Pengadaan",IF(BO33&lt;45%,"Proses Desain",IF(BO33=45%,"Selesai Desain",IF(BO33&lt;80%,"Proses Pengembangan",IF(BO33=80%,"Selesai Pengembangan",IF(BO33&lt;87.5%,"Proses SIT",IF(BO33=87.5%,"Selesai SIT",IF(BO33&lt;95%,"Proses UAT",IF(BO33=95%,"Selesai UAT",IF(BO33&lt;100%,"Proses Implementasi","Selesai Implementasi"))))))))))))))))))))))</f>
        <v>Not Started</v>
      </c>
      <c r="BD33" t="str">
        <f>IF(BP33=0%,"Not Started",IF(BP33&lt;5%,"Proses RBT-RBB",IF(BP33=5%,"Selesai RBT-RBB",IF(BP33&lt;10%,"Proses RBT-RBL",IF(BP33=10%,"Selesai RBT-RBL",IF(BP33&lt;15%,"Proses RBT-RBTD",IF(BP33=15%,"Selesai RBT-RBTD",IF(BP33&lt;20%,"Proses RPP",IF(BP33=20%,"Selesai RPP",IF(BP33&lt;25%,"Proses KAK",IF(BP33=25%,"Selesai KAK",IF(BP33&lt;30%,"Proses Pengadaan",IF(BP33=30%,"Selesai Pengadaan",IF(BP33&lt;45%,"Proses Desain",IF(BP33=45%,"Selesai Desain",IF(BP33&lt;80%,"Proses Pengembangan",IF(BP33=80%,"Selesai Pengembangan",IF(BP33&lt;87.5%,"Proses SIT",IF(BP33=87.5%,"Selesai SIT",IF(BP33&lt;95%,"Proses UAT",IF(BP33=95%,"Selesai UAT",IF(BP33&lt;100%,"Proses Implementasi","Selesai Implementasi"))))))))))))))))))))))</f>
        <v>Proses RBT-RBB</v>
      </c>
      <c r="BE33">
        <v>0</v>
      </c>
      <c r="BF33">
        <v>0</v>
      </c>
      <c r="BG33">
        <v>0</v>
      </c>
      <c r="BH33">
        <v>0</v>
      </c>
      <c r="BI33">
        <v>0</v>
      </c>
      <c r="BJ33">
        <v>0</v>
      </c>
      <c r="BK33">
        <v>0</v>
      </c>
      <c r="BL33">
        <v>0</v>
      </c>
      <c r="BM33">
        <v>0</v>
      </c>
      <c r="BN33">
        <v>0</v>
      </c>
      <c r="BO33">
        <v>0</v>
      </c>
      <c r="BP33">
        <v>0.03</v>
      </c>
      <c r="BQ33" t="str">
        <f>IF(CC33=0%,"Not Started",IF(CC33&lt;5%,"Proses RBT-RBB",IF(CC33=5%,"Selesai RBT-RBB",IF(CC33&lt;10%,"Proses RBT-RBL",IF(CC33=10%,"Selesai RBT-RBL",IF(CC33&lt;15%,"Proses RBT-RBTD",IF(CC33=15%,"Selesai RBT-RBTD",IF(CC33&lt;20%,"Proses RPP",IF(CC33=20%,"Selesai RPP",IF(CC33&lt;25%,"Proses KAK",IF(CC33=25%,"Selesai KAK",IF(CC33&lt;30%,"Proses Pengadaan",IF(CC33=30%,"Selesai Pengadaan",IF(CC33&lt;45%,"Proses Desain",IF(CC33=45%,"Selesai Desain",IF(CC33&lt;80%,"Proses Pengembangan",IF(CC33=80%,"Selesai Pengembangan",IF(CC33&lt;87.5%,"Proses SIT",IF(CC33=87.5%,"Selesai SIT",IF(CC33&lt;95%,"Proses UAT",IF(CC33=95%,"Selesai UAT",IF(CC33&lt;100%,"Proses Implementasi","Selesai Implementasi"))))))))))))))))))))))</f>
        <v>Not Started</v>
      </c>
      <c r="BR33" t="str">
        <f>IF(CD33=0%,"Not Started",IF(CD33&lt;5%,"Proses RBT-RBB",IF(CD33=5%,"Selesai RBT-RBB",IF(CD33&lt;10%,"Proses RBT-RBL",IF(CD33=10%,"Selesai RBT-RBL",IF(CD33&lt;15%,"Proses RBT-RBTD",IF(CD33=15%,"Selesai RBT-RBTD",IF(CD33&lt;20%,"Proses RPP",IF(CD33=20%,"Selesai RPP",IF(CD33&lt;25%,"Proses KAK",IF(CD33=25%,"Selesai KAK",IF(CD33&lt;30%,"Proses Pengadaan",IF(CD33=30%,"Selesai Pengadaan",IF(CD33&lt;45%,"Proses Desain",IF(CD33=45%,"Selesai Desain",IF(CD33&lt;80%,"Proses Pengembangan",IF(CD33=80%,"Selesai Pengembangan",IF(CD33&lt;87.5%,"Proses SIT",IF(CD33=87.5%,"Selesai SIT",IF(CD33&lt;95%,"Proses UAT",IF(CD33=95%,"Selesai UAT",IF(CD33&lt;100%,"Proses Implementasi","Selesai Implementasi"))))))))))))))))))))))</f>
        <v>Not Started</v>
      </c>
      <c r="BS33" t="str">
        <f>IF(CE33=0%,"Not Started",IF(CE33&lt;5%,"Proses RBT-RBB",IF(CE33=5%,"Selesai RBT-RBB",IF(CE33&lt;10%,"Proses RBT-RBL",IF(CE33=10%,"Selesai RBT-RBL",IF(CE33&lt;15%,"Proses RBT-RBTD",IF(CE33=15%,"Selesai RBT-RBTD",IF(CE33&lt;20%,"Proses RPP",IF(CE33=20%,"Selesai RPP",IF(CE33&lt;25%,"Proses KAK",IF(CE33=25%,"Selesai KAK",IF(CE33&lt;30%,"Proses Pengadaan",IF(CE33=30%,"Selesai Pengadaan",IF(CE33&lt;45%,"Proses Desain",IF(CE33=45%,"Selesai Desain",IF(CE33&lt;80%,"Proses Pengembangan",IF(CE33=80%,"Selesai Pengembangan",IF(CE33&lt;87.5%,"Proses SIT",IF(CE33=87.5%,"Selesai SIT",IF(CE33&lt;95%,"Proses UAT",IF(CE33=95%,"Selesai UAT",IF(CE33&lt;100%,"Proses Implementasi","Selesai Implementasi"))))))))))))))))))))))</f>
        <v>Not Started</v>
      </c>
      <c r="BT33" t="str">
        <f>IF(CF33=0%,"Not Started",IF(CF33&lt;5%,"Proses RBT-RBB",IF(CF33=5%,"Selesai RBT-RBB",IF(CF33&lt;10%,"Proses RBT-RBL",IF(CF33=10%,"Selesai RBT-RBL",IF(CF33&lt;15%,"Proses RBT-RBTD",IF(CF33=15%,"Selesai RBT-RBTD",IF(CF33&lt;20%,"Proses RPP",IF(CF33=20%,"Selesai RPP",IF(CF33&lt;25%,"Proses KAK",IF(CF33=25%,"Selesai KAK",IF(CF33&lt;30%,"Proses Pengadaan",IF(CF33=30%,"Selesai Pengadaan",IF(CF33&lt;45%,"Proses Desain",IF(CF33=45%,"Selesai Desain",IF(CF33&lt;80%,"Proses Pengembangan",IF(CF33=80%,"Selesai Pengembangan",IF(CF33&lt;87.5%,"Proses SIT",IF(CF33=87.5%,"Selesai SIT",IF(CF33&lt;95%,"Proses UAT",IF(CF33=95%,"Selesai UAT",IF(CF33&lt;100%,"Proses Implementasi","Selesai Implementasi"))))))))))))))))))))))</f>
        <v>Not Started</v>
      </c>
      <c r="BU33" t="str">
        <f>IF(CG33=0%,"Not Started",IF(CG33&lt;5%,"Proses RBT-RBB",IF(CG33=5%,"Selesai RBT-RBB",IF(CG33&lt;10%,"Proses RBT-RBL",IF(CG33=10%,"Selesai RBT-RBL",IF(CG33&lt;15%,"Proses RBT-RBTD",IF(CG33=15%,"Selesai RBT-RBTD",IF(CG33&lt;20%,"Proses RPP",IF(CG33=20%,"Selesai RPP",IF(CG33&lt;25%,"Proses KAK",IF(CG33=25%,"Selesai KAK",IF(CG33&lt;30%,"Proses Pengadaan",IF(CG33=30%,"Selesai Pengadaan",IF(CG33&lt;45%,"Proses Desain",IF(CG33=45%,"Selesai Desain",IF(CG33&lt;80%,"Proses Pengembangan",IF(CG33=80%,"Selesai Pengembangan",IF(CG33&lt;87.5%,"Proses SIT",IF(CG33=87.5%,"Selesai SIT",IF(CG33&lt;95%,"Proses UAT",IF(CG33=95%,"Selesai UAT",IF(CG33&lt;100%,"Proses Implementasi","Selesai Implementasi"))))))))))))))))))))))</f>
        <v>Not Started</v>
      </c>
      <c r="BV33" t="str">
        <f>IF(CH33=0%,"Not Started",IF(CH33&lt;5%,"Proses RBT-RBB",IF(CH33=5%,"Selesai RBT-RBB",IF(CH33&lt;10%,"Proses RBT-RBL",IF(CH33=10%,"Selesai RBT-RBL",IF(CH33&lt;15%,"Proses RBT-RBTD",IF(CH33=15%,"Selesai RBT-RBTD",IF(CH33&lt;20%,"Proses RPP",IF(CH33=20%,"Selesai RPP",IF(CH33&lt;25%,"Proses KAK",IF(CH33=25%,"Selesai KAK",IF(CH33&lt;30%,"Proses Pengadaan",IF(CH33=30%,"Selesai Pengadaan",IF(CH33&lt;45%,"Proses Desain",IF(CH33=45%,"Selesai Desain",IF(CH33&lt;80%,"Proses Pengembangan",IF(CH33=80%,"Selesai Pengembangan",IF(CH33&lt;87.5%,"Proses SIT",IF(CH33=87.5%,"Selesai SIT",IF(CH33&lt;95%,"Proses UAT",IF(CH33=95%,"Selesai UAT",IF(CH33&lt;100%,"Proses Implementasi","Selesai Implementasi"))))))))))))))))))))))</f>
        <v>Not Started</v>
      </c>
      <c r="BW33" t="str">
        <f>IF(CI33=0%,"Not Started",IF(CI33&lt;5%,"Proses RBT-RBB",IF(CI33=5%,"Selesai RBT-RBB",IF(CI33&lt;10%,"Proses RBT-RBL",IF(CI33=10%,"Selesai RBT-RBL",IF(CI33&lt;15%,"Proses RBT-RBTD",IF(CI33=15%,"Selesai RBT-RBTD",IF(CI33&lt;20%,"Proses RPP",IF(CI33=20%,"Selesai RPP",IF(CI33&lt;25%,"Proses KAK",IF(CI33=25%,"Selesai KAK",IF(CI33&lt;30%,"Proses Pengadaan",IF(CI33=30%,"Selesai Pengadaan",IF(CI33&lt;45%,"Proses Desain",IF(CI33=45%,"Selesai Desain",IF(CI33&lt;80%,"Proses Pengembangan",IF(CI33=80%,"Selesai Pengembangan",IF(CI33&lt;87.5%,"Proses SIT",IF(CI33=87.5%,"Selesai SIT",IF(CI33&lt;95%,"Proses UAT",IF(CI33=95%,"Selesai UAT",IF(CI33&lt;100%,"Proses Implementasi","Selesai Implementasi"))))))))))))))))))))))</f>
        <v>Not Started</v>
      </c>
      <c r="BX33" t="str">
        <f>IF(CJ33=0%,"Not Started",IF(CJ33&lt;5%,"Proses RBT-RBB",IF(CJ33=5%,"Selesai RBT-RBB",IF(CJ33&lt;10%,"Proses RBT-RBL",IF(CJ33=10%,"Selesai RBT-RBL",IF(CJ33&lt;15%,"Proses RBT-RBTD",IF(CJ33=15%,"Selesai RBT-RBTD",IF(CJ33&lt;20%,"Proses RPP",IF(CJ33=20%,"Selesai RPP",IF(CJ33&lt;25%,"Proses KAK",IF(CJ33=25%,"Selesai KAK",IF(CJ33&lt;30%,"Proses Pengadaan",IF(CJ33=30%,"Selesai Pengadaan",IF(CJ33&lt;45%,"Proses Desain",IF(CJ33=45%,"Selesai Desain",IF(CJ33&lt;80%,"Proses Pengembangan",IF(CJ33=80%,"Selesai Pengembangan",IF(CJ33&lt;87.5%,"Proses SIT",IF(CJ33=87.5%,"Selesai SIT",IF(CJ33&lt;95%,"Proses UAT",IF(CJ33=95%,"Selesai UAT",IF(CJ33&lt;100%,"Proses Implementasi","Selesai Implementasi"))))))))))))))))))))))</f>
        <v>Not Started</v>
      </c>
      <c r="BY33" t="str">
        <f>IF(CK33=0%,"Not Started",IF(CK33&lt;5%,"Proses RBT-RBB",IF(CK33=5%,"Selesai RBT-RBB",IF(CK33&lt;10%,"Proses RBT-RBL",IF(CK33=10%,"Selesai RBT-RBL",IF(CK33&lt;15%,"Proses RBT-RBTD",IF(CK33=15%,"Selesai RBT-RBTD",IF(CK33&lt;20%,"Proses RPP",IF(CK33=20%,"Selesai RPP",IF(CK33&lt;25%,"Proses KAK",IF(CK33=25%,"Selesai KAK",IF(CK33&lt;30%,"Proses Pengadaan",IF(CK33=30%,"Selesai Pengadaan",IF(CK33&lt;45%,"Proses Desain",IF(CK33=45%,"Selesai Desain",IF(CK33&lt;80%,"Proses Pengembangan",IF(CK33=80%,"Selesai Pengembangan",IF(CK33&lt;87.5%,"Proses SIT",IF(CK33=87.5%,"Selesai SIT",IF(CK33&lt;95%,"Proses UAT",IF(CK33=95%,"Selesai UAT",IF(CK33&lt;100%,"Proses Implementasi","Selesai Implementasi"))))))))))))))))))))))</f>
        <v>Not Started</v>
      </c>
      <c r="BZ33" t="str">
        <f>IF(CL33=0%,"Not Started",IF(CL33&lt;5%,"Proses RBT-RBB",IF(CL33=5%,"Selesai RBT-RBB",IF(CL33&lt;10%,"Proses RBT-RBL",IF(CL33=10%,"Selesai RBT-RBL",IF(CL33&lt;15%,"Proses RBT-RBTD",IF(CL33=15%,"Selesai RBT-RBTD",IF(CL33&lt;20%,"Proses RPP",IF(CL33=20%,"Selesai RPP",IF(CL33&lt;25%,"Proses KAK",IF(CL33=25%,"Selesai KAK",IF(CL33&lt;30%,"Proses Pengadaan",IF(CL33=30%,"Selesai Pengadaan",IF(CL33&lt;45%,"Proses Desain",IF(CL33=45%,"Selesai Desain",IF(CL33&lt;80%,"Proses Pengembangan",IF(CL33=80%,"Selesai Pengembangan",IF(CL33&lt;87.5%,"Proses SIT",IF(CL33=87.5%,"Selesai SIT",IF(CL33&lt;95%,"Proses UAT",IF(CL33=95%,"Selesai UAT",IF(CL33&lt;100%,"Proses Implementasi","Selesai Implementasi"))))))))))))))))))))))</f>
        <v>Not Started</v>
      </c>
      <c r="CA33" t="str">
        <f>IF(CM33=0%,"Not Started",IF(CM33&lt;5%,"Proses RBT-RBB",IF(CM33=5%,"Selesai RBT-RBB",IF(CM33&lt;10%,"Proses RBT-RBL",IF(CM33=10%,"Selesai RBT-RBL",IF(CM33&lt;15%,"Proses RBT-RBTD",IF(CM33=15%,"Selesai RBT-RBTD",IF(CM33&lt;20%,"Proses RPP",IF(CM33=20%,"Selesai RPP",IF(CM33&lt;25%,"Proses KAK",IF(CM33=25%,"Selesai KAK",IF(CM33&lt;30%,"Proses Pengadaan",IF(CM33=30%,"Selesai Pengadaan",IF(CM33&lt;45%,"Proses Desain",IF(CM33=45%,"Selesai Desain",IF(CM33&lt;80%,"Proses Pengembangan",IF(CM33=80%,"Selesai Pengembangan",IF(CM33&lt;87.5%,"Proses SIT",IF(CM33=87.5%,"Selesai SIT",IF(CM33&lt;95%,"Proses UAT",IF(CM33=95%,"Selesai UAT",IF(CM33&lt;100%,"Proses Implementasi","Selesai Implementasi"))))))))))))))))))))))</f>
        <v>Not Started</v>
      </c>
      <c r="CB33" t="str">
        <f>IF(CN33=0%,"Not Started",IF(CN33&lt;5%,"Proses RBT-RBB",IF(CN33=5%,"Selesai RBT-RBB",IF(CN33&lt;10%,"Proses RBT-RBL",IF(CN33=10%,"Selesai RBT-RBL",IF(CN33&lt;15%,"Proses RBT-RBTD",IF(CN33=15%,"Selesai RBT-RBTD",IF(CN33&lt;20%,"Proses RPP",IF(CN33=20%,"Selesai RPP",IF(CN33&lt;25%,"Proses KAK",IF(CN33=25%,"Selesai KAK",IF(CN33&lt;30%,"Proses Pengadaan",IF(CN33=30%,"Selesai Pengadaan",IF(CN33&lt;45%,"Proses Desain",IF(CN33=45%,"Selesai Desain",IF(CN33&lt;80%,"Proses Pengembangan",IF(CN33=80%,"Selesai Pengembangan",IF(CN33&lt;87.5%,"Proses SIT",IF(CN33=87.5%,"Selesai SIT",IF(CN33&lt;95%,"Proses UAT",IF(CN33=95%,"Selesai UAT",IF(CN33&lt;100%,"Proses Implementasi","Selesai Implementasi"))))))))))))))))))))))</f>
        <v>Not Started</v>
      </c>
      <c r="CC33">
        <f>(($DY33/100%)*15%)+(($DZ33/100%)*5%)+(($EA33/100%)*5%)+(($EB33/100%)*5%)+(($EC33/100%)*15%)+(($ED33/100%)*35%)+(($EE33/100%)*7.5%)+(($EF33/100%)*7.5%)+(($EG33/100%)*5%)</f>
        <v>0</v>
      </c>
      <c r="CO33">
        <f>IF(BE33=0%, 100%, (CC33/BE33))</f>
        <v>1</v>
      </c>
      <c r="CP33">
        <f>IF(BF33=0%, 100%, (CD33/BF33))</f>
        <v>1</v>
      </c>
      <c r="CQ33">
        <f>IF(BG33=0%, 100%, (CE33/BG33))</f>
        <v>1</v>
      </c>
      <c r="CR33">
        <f>IF(BH33=0%, 100%, (CF33/BH33))</f>
        <v>1</v>
      </c>
      <c r="CS33">
        <f>IF(BI33=0%, 100%, (CG33/BI33))</f>
        <v>1</v>
      </c>
      <c r="CT33">
        <f>IF(BJ33=0%, 100%, (CH33/BJ33))</f>
        <v>1</v>
      </c>
      <c r="CU33">
        <f>IF(BK33=0%, 100%, (CI33/BK33))</f>
        <v>1</v>
      </c>
      <c r="CV33">
        <f>IF(BL33=0%, 100%, (CJ33/BL33))</f>
        <v>1</v>
      </c>
      <c r="CW33">
        <f>IF(BM33=0%, 100%, (CK33/BM33))</f>
        <v>1</v>
      </c>
      <c r="CX33">
        <f>IF(BN33=0%, 100%, (CL33/BN33))</f>
        <v>1</v>
      </c>
      <c r="CY33">
        <f>IF(BO33=0%, 100%, (CM33/BO33))</f>
        <v>1</v>
      </c>
      <c r="DA33" t="str">
        <f>IF(BE33=0%,"NS",IF(CC33=100%,"DONE",IF(CO33&gt;100%,"AS",IF(CO33&lt;75%,"BS",IF(CO33&lt;89.9%,"AR","OS")))))</f>
        <v>NS</v>
      </c>
      <c r="DB33" t="str">
        <f>IF(BF33=0%,"NS",IF(CD33=100%,"DONE",IF(CP33&gt;100%,"AS",IF(CP33&lt;75%,"BS",IF(CP33&lt;89.9%,"AR","OS")))))</f>
        <v>NS</v>
      </c>
      <c r="DC33" t="str">
        <f>IF(BG33=0%,"NS",IF(CE33=100%,"DONE",IF(CQ33&gt;100%,"AS",IF(CQ33&lt;75%,"BS",IF(CQ33&lt;89.9%,"AR","OS")))))</f>
        <v>NS</v>
      </c>
      <c r="DD33" t="str">
        <f>IF(BH33=0%,"NS",IF(CF33=100%,"DONE",IF(CR33&gt;100%,"AS",IF(CR33&lt;75%,"BS",IF(CR33&lt;89.9%,"AR","OS")))))</f>
        <v>NS</v>
      </c>
      <c r="DE33" t="str">
        <f>IF(BI33=0%,"NS",IF(CG33=100%,"DONE",IF(CS33&gt;100%,"AS",IF(CS33&lt;75%,"BS",IF(CS33&lt;89.9%,"AR","OS")))))</f>
        <v>NS</v>
      </c>
      <c r="DF33" t="str">
        <f>IF(BJ33=0%,"NS",IF(CH33=100%,"DONE",IF(CT33&gt;100%,"AS",IF(CT33&lt;75%,"BS",IF(CT33&lt;89.9%,"AR","OS")))))</f>
        <v>NS</v>
      </c>
      <c r="DG33" t="str">
        <f>IF(BK33=0%,"NS",IF(CI33=100%,"DONE",IF(CU33&gt;100%,"AS",IF(CU33&lt;75%,"BS",IF(CU33&lt;89.9%,"AR","OS")))))</f>
        <v>NS</v>
      </c>
      <c r="DH33" t="str">
        <f>IF(BL33=0%,"NS",IF(CJ33=100%,"DONE",IF(CV33&gt;100%,"AS",IF(CV33&lt;75%,"BS",IF(CV33&lt;89.9%,"AR","OS")))))</f>
        <v>NS</v>
      </c>
      <c r="DI33" t="str">
        <f>IF(BM33=0%,"NS",IF(CK33=100%,"DONE",IF(CW33&gt;100%,"AS",IF(CW33&lt;75%,"BS",IF(CW33&lt;89.9%,"AR","OS")))))</f>
        <v>NS</v>
      </c>
      <c r="DJ33" t="str">
        <f>IF(BN33=0%,"NS",IF(CL33=100%,"DONE",IF(CX33&gt;100%,"AS",IF(CX33&lt;75%,"BS",IF(CX33&lt;89.9%,"AR","OS")))))</f>
        <v>NS</v>
      </c>
      <c r="DK33" t="str">
        <f>IF(BO33=0%,"NS",IF(CM33=100%,"DONE",IF(CY33&gt;100%,"AS",IF(CY33&lt;75%,"BS",IF(CY33&lt;89.9%,"AR","OS")))))</f>
        <v>NS</v>
      </c>
      <c r="DL33" t="str">
        <f>IF(BP33=0%,"NS",IF(CN33=100%,"DONE",IF(CZ33&gt;100%,"AS",IF(CZ33&lt;75%,"BS",IF(CZ33&lt;89.9%,"AR","OS")))))</f>
        <v>BS</v>
      </c>
      <c r="DM33">
        <f>CC33/$BP33</f>
        <v>0</v>
      </c>
      <c r="DN33">
        <f>CD33/$BP33</f>
        <v>0</v>
      </c>
      <c r="DO33">
        <f>CE33/$BP33</f>
        <v>0</v>
      </c>
      <c r="DP33">
        <f>CF33/$BP33</f>
        <v>0</v>
      </c>
      <c r="DQ33">
        <f>CG33/$BP33</f>
        <v>0</v>
      </c>
      <c r="DR33">
        <f>CH33/$BP33</f>
        <v>0</v>
      </c>
      <c r="DS33">
        <f>CI33/$BP33</f>
        <v>0</v>
      </c>
      <c r="DT33">
        <f>CJ33/$BP33</f>
        <v>0</v>
      </c>
      <c r="DU33">
        <f>CK33/$BP33</f>
        <v>0</v>
      </c>
      <c r="DV33">
        <f>CL33/$BP33</f>
        <v>0</v>
      </c>
      <c r="DW33">
        <f>CM33/$BP33</f>
        <v>0</v>
      </c>
      <c r="DX33">
        <f>CN33/$BP33</f>
        <v>0</v>
      </c>
      <c r="EJ33">
        <f>AR33</f>
        <v>46904</v>
      </c>
      <c r="FM33" t="str">
        <v>1. Faradilla Anggun S</v>
      </c>
      <c r="FN33" t="str">
        <v>Rizky Arga</v>
      </c>
      <c r="FO33" t="str">
        <v>Iramia Triastika</v>
      </c>
      <c r="FP33" t="str">
        <v>TBC</v>
      </c>
      <c r="FQ33" t="str">
        <v>Ufaira</v>
      </c>
      <c r="FR33" t="str">
        <v>Outsource</v>
      </c>
      <c r="FS33" t="str">
        <v>PCI</v>
      </c>
      <c r="FT33" t="str">
        <v>Afifah (KPPA)</v>
      </c>
      <c r="GS33" t="str">
        <v>0286efe8-9969-4ec7-954f-3a7fc3859fe8</v>
      </c>
    </row>
    <row r="34" xml:space="preserve">
      <c r="A34" t="str">
        <v>RIVIBI-PPA-P4-5-DLDS</v>
      </c>
      <c r="B34" t="str">
        <v>PT2, BPPU</v>
      </c>
      <c r="C34" t="str">
        <v>IDT</v>
      </c>
      <c r="D34" t="str">
        <v>Continuity Technology</v>
      </c>
      <c r="E34" t="str">
        <v>P-40</v>
      </c>
      <c r="F34">
        <f>F33+1</f>
        <v>5</v>
      </c>
      <c r="G34" t="str">
        <v>Pengembangan Product OM Pro Market (Rupiah dan Valas)</v>
      </c>
      <c r="H34" t="str">
        <v>Pengembangan Product OM Pro Market (Rupiah dan Valas)</v>
      </c>
      <c r="I34" t="str">
        <v>Perluasan investor SUKBI Non Bank</v>
      </c>
      <c r="J34">
        <v>2025</v>
      </c>
      <c r="K34">
        <v>2025</v>
      </c>
      <c r="L34" t="str">
        <v>S</v>
      </c>
      <c r="M34" t="str">
        <v>K3</v>
      </c>
      <c r="N34" t="str">
        <v>Pemimpin Satker</v>
      </c>
      <c r="O34" t="str">
        <v>DPMA, DPPK, DEKS, DPSP</v>
      </c>
      <c r="P34" t="str">
        <v>PPLBI</v>
      </c>
      <c r="Q34" t="str">
        <v>Market</v>
      </c>
      <c r="R34" t="str">
        <v xml:space="preserve">BI-ETP, BI-SSSS, SI BI-SSSS </v>
      </c>
      <c r="S34" t="str">
        <f>BQ34</f>
        <v>Selesai Implementasi</v>
      </c>
      <c r="T34" t="str">
        <f>IF(V34=0%,"Not Started",IF(V34&lt;100%,"On Progress",IF(V34=100%,"DONE")))</f>
        <v>DONE</v>
      </c>
      <c r="U34" t="str">
        <f>FN34</f>
        <v>Rizky Arga</v>
      </c>
      <c r="V34">
        <f>CC34</f>
        <v>0.9999999999999999</v>
      </c>
      <c r="W34" t="str">
        <v>TW I 2025</v>
      </c>
      <c r="X34">
        <f>AR34</f>
        <v>45960</v>
      </c>
      <c r="Y34">
        <v>0</v>
      </c>
      <c r="AA34">
        <v>45658</v>
      </c>
      <c r="AB34">
        <v>45716</v>
      </c>
      <c r="AC34">
        <v>45658</v>
      </c>
      <c r="AD34">
        <v>45716</v>
      </c>
      <c r="AE34">
        <v>45717</v>
      </c>
      <c r="AF34">
        <v>45747</v>
      </c>
      <c r="AI34">
        <v>45748</v>
      </c>
      <c r="AJ34">
        <v>45764</v>
      </c>
      <c r="AK34">
        <v>45768</v>
      </c>
      <c r="AL34">
        <v>45786</v>
      </c>
      <c r="AM34">
        <v>45790</v>
      </c>
      <c r="AN34">
        <v>45800</v>
      </c>
      <c r="AO34">
        <v>45803</v>
      </c>
      <c r="AP34">
        <v>45851</v>
      </c>
      <c r="AQ34">
        <v>45854</v>
      </c>
      <c r="AR34">
        <v>45960</v>
      </c>
      <c r="AS34" t="str">
        <f>IF(BE34=0%,"Not Started",IF(BE34&lt;5%,"Proses RBT-RBB",IF(BE34=5%,"Selesai RBT-RBB",IF(BE34&lt;10%,"Proses RBT-RBL",IF(BE34=10%,"Selesai RBT-RBL",IF(BE34&lt;15%,"Proses RBT-RBTD",IF(BE34=15%,"Selesai RBT-RBTD",IF(BE34&lt;20%,"Proses RPP",IF(BE34=20%,"Selesai RPP",IF(BE34&lt;25%,"Proses KAK",IF(BE34=25%,"Selesai KAK",IF(BE34&lt;30%,"Proses Pengadaan",IF(BE34=30%,"Selesai Pengadaan",IF(BE34&lt;45%,"Proses Desain",IF(BE34=45%,"Selesai Desain",IF(BE34&lt;80%,"Proses Pengembangan",IF(BE34=80%,"Selesai Pengembangan",IF(BE34&lt;87.5%,"Proses SIT",IF(BE34=87.5%,"Selesai SIT",IF(BE34&lt;95%,"Proses UAT",IF(BE34=95%,"Selesai UAT",IF(BE34&lt;100%,"Proses Implementasi","Selesai Implementasi"))))))))))))))))))))))</f>
        <v>Selesai Implementasi</v>
      </c>
      <c r="AT34" t="str">
        <f>IF(BF34=0%,"Not Started",IF(BF34&lt;5%,"Proses RBT-RBB",IF(BF34=5%,"Selesai RBT-RBB",IF(BF34&lt;10%,"Proses RBT-RBL",IF(BF34=10%,"Selesai RBT-RBL",IF(BF34&lt;15%,"Proses RBT-RBTD",IF(BF34=15%,"Selesai RBT-RBTD",IF(BF34&lt;20%,"Proses RPP",IF(BF34=20%,"Selesai RPP",IF(BF34&lt;25%,"Proses KAK",IF(BF34=25%,"Selesai KAK",IF(BF34&lt;30%,"Proses Pengadaan",IF(BF34=30%,"Selesai Pengadaan",IF(BF34&lt;45%,"Proses Desain",IF(BF34=45%,"Selesai Desain",IF(BF34&lt;80%,"Proses Pengembangan",IF(BF34=80%,"Selesai Pengembangan",IF(BF34&lt;87.5%,"Proses SIT",IF(BF34=87.5%,"Selesai SIT",IF(BF34&lt;95%,"Proses UAT",IF(BF34=95%,"Selesai UAT",IF(BF34&lt;100%,"Proses Implementasi","Selesai Implementasi"))))))))))))))))))))))</f>
        <v>Selesai Implementasi</v>
      </c>
      <c r="AU34" t="str">
        <f>IF(BG34=0%,"Not Started",IF(BG34&lt;5%,"Proses RBT-RBB",IF(BG34=5%,"Selesai RBT-RBB",IF(BG34&lt;10%,"Proses RBT-RBL",IF(BG34=10%,"Selesai RBT-RBL",IF(BG34&lt;15%,"Proses RBT-RBTD",IF(BG34=15%,"Selesai RBT-RBTD",IF(BG34&lt;20%,"Proses RPP",IF(BG34=20%,"Selesai RPP",IF(BG34&lt;25%,"Proses KAK",IF(BG34=25%,"Selesai KAK",IF(BG34&lt;30%,"Proses Pengadaan",IF(BG34=30%,"Selesai Pengadaan",IF(BG34&lt;45%,"Proses Desain",IF(BG34=45%,"Selesai Desain",IF(BG34&lt;80%,"Proses Pengembangan",IF(BG34=80%,"Selesai Pengembangan",IF(BG34&lt;87.5%,"Proses SIT",IF(BG34=87.5%,"Selesai SIT",IF(BG34&lt;95%,"Proses UAT",IF(BG34=95%,"Selesai UAT",IF(BG34&lt;100%,"Proses Implementasi","Selesai Implementasi"))))))))))))))))))))))</f>
        <v>Selesai Implementasi</v>
      </c>
      <c r="AV34" t="str">
        <f>IF(BH34=0%,"Not Started",IF(BH34&lt;5%,"Proses RBT-RBB",IF(BH34=5%,"Selesai RBT-RBB",IF(BH34&lt;10%,"Proses RBT-RBL",IF(BH34=10%,"Selesai RBT-RBL",IF(BH34&lt;15%,"Proses RBT-RBTD",IF(BH34=15%,"Selesai RBT-RBTD",IF(BH34&lt;20%,"Proses RPP",IF(BH34=20%,"Selesai RPP",IF(BH34&lt;25%,"Proses KAK",IF(BH34=25%,"Selesai KAK",IF(BH34&lt;30%,"Proses Pengadaan",IF(BH34=30%,"Selesai Pengadaan",IF(BH34&lt;45%,"Proses Desain",IF(BH34=45%,"Selesai Desain",IF(BH34&lt;80%,"Proses Pengembangan",IF(BH34=80%,"Selesai Pengembangan",IF(BH34&lt;87.5%,"Proses SIT",IF(BH34=87.5%,"Selesai SIT",IF(BH34&lt;95%,"Proses UAT",IF(BH34=95%,"Selesai UAT",IF(BH34&lt;100%,"Proses Implementasi","Selesai Implementasi"))))))))))))))))))))))</f>
        <v>Selesai Implementasi</v>
      </c>
      <c r="AW34" t="str">
        <f>IF(BI34=0%,"Not Started",IF(BI34&lt;5%,"Proses RBT-RBB",IF(BI34=5%,"Selesai RBT-RBB",IF(BI34&lt;10%,"Proses RBT-RBL",IF(BI34=10%,"Selesai RBT-RBL",IF(BI34&lt;15%,"Proses RBT-RBTD",IF(BI34=15%,"Selesai RBT-RBTD",IF(BI34&lt;20%,"Proses RPP",IF(BI34=20%,"Selesai RPP",IF(BI34&lt;25%,"Proses KAK",IF(BI34=25%,"Selesai KAK",IF(BI34&lt;30%,"Proses Pengadaan",IF(BI34=30%,"Selesai Pengadaan",IF(BI34&lt;45%,"Proses Desain",IF(BI34=45%,"Selesai Desain",IF(BI34&lt;80%,"Proses Pengembangan",IF(BI34=80%,"Selesai Pengembangan",IF(BI34&lt;87.5%,"Proses SIT",IF(BI34=87.5%,"Selesai SIT",IF(BI34&lt;95%,"Proses UAT",IF(BI34=95%,"Selesai UAT",IF(BI34&lt;100%,"Proses Implementasi","Selesai Implementasi"))))))))))))))))))))))</f>
        <v>Selesai Implementasi</v>
      </c>
      <c r="AX34" t="str">
        <f>IF(BJ34=0%,"Not Started",IF(BJ34&lt;5%,"Proses RBT-RBB",IF(BJ34=5%,"Selesai RBT-RBB",IF(BJ34&lt;10%,"Proses RBT-RBL",IF(BJ34=10%,"Selesai RBT-RBL",IF(BJ34&lt;15%,"Proses RBT-RBTD",IF(BJ34=15%,"Selesai RBT-RBTD",IF(BJ34&lt;20%,"Proses RPP",IF(BJ34=20%,"Selesai RPP",IF(BJ34&lt;25%,"Proses KAK",IF(BJ34=25%,"Selesai KAK",IF(BJ34&lt;30%,"Proses Pengadaan",IF(BJ34=30%,"Selesai Pengadaan",IF(BJ34&lt;45%,"Proses Desain",IF(BJ34=45%,"Selesai Desain",IF(BJ34&lt;80%,"Proses Pengembangan",IF(BJ34=80%,"Selesai Pengembangan",IF(BJ34&lt;87.5%,"Proses SIT",IF(BJ34=87.5%,"Selesai SIT",IF(BJ34&lt;95%,"Proses UAT",IF(BJ34=95%,"Selesai UAT",IF(BJ34&lt;100%,"Proses Implementasi","Selesai Implementasi"))))))))))))))))))))))</f>
        <v>Selesai Implementasi</v>
      </c>
      <c r="AY34" t="str">
        <f>IF(BK34=0%,"Not Started",IF(BK34&lt;5%,"Proses RBT-RBB",IF(BK34=5%,"Selesai RBT-RBB",IF(BK34&lt;10%,"Proses RBT-RBL",IF(BK34=10%,"Selesai RBT-RBL",IF(BK34&lt;15%,"Proses RBT-RBTD",IF(BK34=15%,"Selesai RBT-RBTD",IF(BK34&lt;20%,"Proses RPP",IF(BK34=20%,"Selesai RPP",IF(BK34&lt;25%,"Proses KAK",IF(BK34=25%,"Selesai KAK",IF(BK34&lt;30%,"Proses Pengadaan",IF(BK34=30%,"Selesai Pengadaan",IF(BK34&lt;45%,"Proses Desain",IF(BK34=45%,"Selesai Desain",IF(BK34&lt;80%,"Proses Pengembangan",IF(BK34=80%,"Selesai Pengembangan",IF(BK34&lt;87.5%,"Proses SIT",IF(BK34=87.5%,"Selesai SIT",IF(BK34&lt;95%,"Proses UAT",IF(BK34=95%,"Selesai UAT",IF(BK34&lt;100%,"Proses Implementasi","Selesai Implementasi"))))))))))))))))))))))</f>
        <v>Selesai Implementasi</v>
      </c>
      <c r="AZ34" t="str">
        <f>IF(BL34=0%,"Not Started",IF(BL34&lt;5%,"Proses RBT-RBB",IF(BL34=5%,"Selesai RBT-RBB",IF(BL34&lt;10%,"Proses RBT-RBL",IF(BL34=10%,"Selesai RBT-RBL",IF(BL34&lt;15%,"Proses RBT-RBTD",IF(BL34=15%,"Selesai RBT-RBTD",IF(BL34&lt;20%,"Proses RPP",IF(BL34=20%,"Selesai RPP",IF(BL34&lt;25%,"Proses KAK",IF(BL34=25%,"Selesai KAK",IF(BL34&lt;30%,"Proses Pengadaan",IF(BL34=30%,"Selesai Pengadaan",IF(BL34&lt;45%,"Proses Desain",IF(BL34=45%,"Selesai Desain",IF(BL34&lt;80%,"Proses Pengembangan",IF(BL34=80%,"Selesai Pengembangan",IF(BL34&lt;87.5%,"Proses SIT",IF(BL34=87.5%,"Selesai SIT",IF(BL34&lt;95%,"Proses UAT",IF(BL34=95%,"Selesai UAT",IF(BL34&lt;100%,"Proses Implementasi","Selesai Implementasi"))))))))))))))))))))))</f>
        <v>Selesai Implementasi</v>
      </c>
      <c r="BA34" t="str">
        <f>IF(BM34=0%,"Not Started",IF(BM34&lt;5%,"Proses RBT-RBB",IF(BM34=5%,"Selesai RBT-RBB",IF(BM34&lt;10%,"Proses RBT-RBL",IF(BM34=10%,"Selesai RBT-RBL",IF(BM34&lt;15%,"Proses RBT-RBTD",IF(BM34=15%,"Selesai RBT-RBTD",IF(BM34&lt;20%,"Proses RPP",IF(BM34=20%,"Selesai RPP",IF(BM34&lt;25%,"Proses KAK",IF(BM34=25%,"Selesai KAK",IF(BM34&lt;30%,"Proses Pengadaan",IF(BM34=30%,"Selesai Pengadaan",IF(BM34&lt;45%,"Proses Desain",IF(BM34=45%,"Selesai Desain",IF(BM34&lt;80%,"Proses Pengembangan",IF(BM34=80%,"Selesai Pengembangan",IF(BM34&lt;87.5%,"Proses SIT",IF(BM34=87.5%,"Selesai SIT",IF(BM34&lt;95%,"Proses UAT",IF(BM34=95%,"Selesai UAT",IF(BM34&lt;100%,"Proses Implementasi","Selesai Implementasi"))))))))))))))))))))))</f>
        <v>Selesai Implementasi</v>
      </c>
      <c r="BB34" t="str">
        <f>IF(BN34=0%,"Not Started",IF(BN34&lt;5%,"Proses RBT-RBB",IF(BN34=5%,"Selesai RBT-RBB",IF(BN34&lt;10%,"Proses RBT-RBL",IF(BN34=10%,"Selesai RBT-RBL",IF(BN34&lt;15%,"Proses RBT-RBTD",IF(BN34=15%,"Selesai RBT-RBTD",IF(BN34&lt;20%,"Proses RPP",IF(BN34=20%,"Selesai RPP",IF(BN34&lt;25%,"Proses KAK",IF(BN34=25%,"Selesai KAK",IF(BN34&lt;30%,"Proses Pengadaan",IF(BN34=30%,"Selesai Pengadaan",IF(BN34&lt;45%,"Proses Desain",IF(BN34=45%,"Selesai Desain",IF(BN34&lt;80%,"Proses Pengembangan",IF(BN34=80%,"Selesai Pengembangan",IF(BN34&lt;87.5%,"Proses SIT",IF(BN34=87.5%,"Selesai SIT",IF(BN34&lt;95%,"Proses UAT",IF(BN34=95%,"Selesai UAT",IF(BN34&lt;100%,"Proses Implementasi","Selesai Implementasi"))))))))))))))))))))))</f>
        <v>Selesai Implementasi</v>
      </c>
      <c r="BC34" t="str">
        <f>IF(BO34=0%,"Not Started",IF(BO34&lt;5%,"Proses RBT-RBB",IF(BO34=5%,"Selesai RBT-RBB",IF(BO34&lt;10%,"Proses RBT-RBL",IF(BO34=10%,"Selesai RBT-RBL",IF(BO34&lt;15%,"Proses RBT-RBTD",IF(BO34=15%,"Selesai RBT-RBTD",IF(BO34&lt;20%,"Proses RPP",IF(BO34=20%,"Selesai RPP",IF(BO34&lt;25%,"Proses KAK",IF(BO34=25%,"Selesai KAK",IF(BO34&lt;30%,"Proses Pengadaan",IF(BO34=30%,"Selesai Pengadaan",IF(BO34&lt;45%,"Proses Desain",IF(BO34=45%,"Selesai Desain",IF(BO34&lt;80%,"Proses Pengembangan",IF(BO34=80%,"Selesai Pengembangan",IF(BO34&lt;87.5%,"Proses SIT",IF(BO34=87.5%,"Selesai SIT",IF(BO34&lt;95%,"Proses UAT",IF(BO34=95%,"Selesai UAT",IF(BO34&lt;100%,"Proses Implementasi","Selesai Implementasi"))))))))))))))))))))))</f>
        <v>Selesai Implementasi</v>
      </c>
      <c r="BD34" t="str">
        <f>IF(BP34=0%,"Not Started",IF(BP34&lt;5%,"Proses RBT-RBB",IF(BP34=5%,"Selesai RBT-RBB",IF(BP34&lt;10%,"Proses RBT-RBL",IF(BP34=10%,"Selesai RBT-RBL",IF(BP34&lt;15%,"Proses RBT-RBTD",IF(BP34=15%,"Selesai RBT-RBTD",IF(BP34&lt;20%,"Proses RPP",IF(BP34=20%,"Selesai RPP",IF(BP34&lt;25%,"Proses KAK",IF(BP34=25%,"Selesai KAK",IF(BP34&lt;30%,"Proses Pengadaan",IF(BP34=30%,"Selesai Pengadaan",IF(BP34&lt;45%,"Proses Desain",IF(BP34=45%,"Selesai Desain",IF(BP34&lt;80%,"Proses Pengembangan",IF(BP34=80%,"Selesai Pengembangan",IF(BP34&lt;87.5%,"Proses SIT",IF(BP34=87.5%,"Selesai SIT",IF(BP34&lt;95%,"Proses UAT",IF(BP34=95%,"Selesai UAT",IF(BP34&lt;100%,"Proses Implementasi","Selesai Implementasi"))))))))))))))))))))))</f>
        <v>Selesai Implementasi</v>
      </c>
      <c r="BE34">
        <v>1</v>
      </c>
      <c r="BF34">
        <v>1</v>
      </c>
      <c r="BG34">
        <v>1</v>
      </c>
      <c r="BH34">
        <v>1</v>
      </c>
      <c r="BI34">
        <v>1</v>
      </c>
      <c r="BJ34">
        <v>1</v>
      </c>
      <c r="BK34">
        <v>1</v>
      </c>
      <c r="BL34">
        <v>1</v>
      </c>
      <c r="BM34">
        <v>1</v>
      </c>
      <c r="BN34">
        <v>1</v>
      </c>
      <c r="BO34">
        <v>1</v>
      </c>
      <c r="BP34">
        <v>1</v>
      </c>
      <c r="BQ34" t="str">
        <f>IF(CC34=0%,"Not Started",IF(CC34&lt;5%,"Proses RBT-RBB",IF(CC34=5%,"Selesai RBT-RBB",IF(CC34&lt;10%,"Proses RBT-RBL",IF(CC34=10%,"Selesai RBT-RBL",IF(CC34&lt;15%,"Proses RBT-RBTD",IF(CC34=15%,"Selesai RBT-RBTD",IF(CC34&lt;20%,"Proses RPP",IF(CC34=20%,"Selesai RPP",IF(CC34&lt;25%,"Proses KAK",IF(CC34=25%,"Selesai KAK",IF(CC34&lt;30%,"Proses Pengadaan",IF(CC34=30%,"Selesai Pengadaan",IF(CC34&lt;45%,"Proses Desain",IF(CC34=45%,"Selesai Desain",IF(CC34&lt;80%,"Proses Pengembangan",IF(CC34=80%,"Selesai Pengembangan",IF(CC34&lt;87.5%,"Proses SIT",IF(CC34=87.5%,"Selesai SIT",IF(CC34&lt;95%,"Proses UAT",IF(CC34=95%,"Selesai UAT",IF(CC34&lt;100%,"Proses Implementasi","Selesai Implementasi"))))))))))))))))))))))</f>
        <v>Selesai Implementasi</v>
      </c>
      <c r="BR34" t="str">
        <f>IF(CD34=0%,"Not Started",IF(CD34&lt;5%,"Proses RBT-RBB",IF(CD34=5%,"Selesai RBT-RBB",IF(CD34&lt;10%,"Proses RBT-RBL",IF(CD34=10%,"Selesai RBT-RBL",IF(CD34&lt;15%,"Proses RBT-RBTD",IF(CD34=15%,"Selesai RBT-RBTD",IF(CD34&lt;20%,"Proses RPP",IF(CD34=20%,"Selesai RPP",IF(CD34&lt;25%,"Proses KAK",IF(CD34=25%,"Selesai KAK",IF(CD34&lt;30%,"Proses Pengadaan",IF(CD34=30%,"Selesai Pengadaan",IF(CD34&lt;45%,"Proses Desain",IF(CD34=45%,"Selesai Desain",IF(CD34&lt;80%,"Proses Pengembangan",IF(CD34=80%,"Selesai Pengembangan",IF(CD34&lt;87.5%,"Proses SIT",IF(CD34=87.5%,"Selesai SIT",IF(CD34&lt;95%,"Proses UAT",IF(CD34=95%,"Selesai UAT",IF(CD34&lt;100%,"Proses Implementasi","Selesai Implementasi"))))))))))))))))))))))</f>
        <v>Not Started</v>
      </c>
      <c r="BS34" t="str">
        <f>IF(CE34=0%,"Not Started",IF(CE34&lt;5%,"Proses RBT-RBB",IF(CE34=5%,"Selesai RBT-RBB",IF(CE34&lt;10%,"Proses RBT-RBL",IF(CE34=10%,"Selesai RBT-RBL",IF(CE34&lt;15%,"Proses RBT-RBTD",IF(CE34=15%,"Selesai RBT-RBTD",IF(CE34&lt;20%,"Proses RPP",IF(CE34=20%,"Selesai RPP",IF(CE34&lt;25%,"Proses KAK",IF(CE34=25%,"Selesai KAK",IF(CE34&lt;30%,"Proses Pengadaan",IF(CE34=30%,"Selesai Pengadaan",IF(CE34&lt;45%,"Proses Desain",IF(CE34=45%,"Selesai Desain",IF(CE34&lt;80%,"Proses Pengembangan",IF(CE34=80%,"Selesai Pengembangan",IF(CE34&lt;87.5%,"Proses SIT",IF(CE34=87.5%,"Selesai SIT",IF(CE34&lt;95%,"Proses UAT",IF(CE34=95%,"Selesai UAT",IF(CE34&lt;100%,"Proses Implementasi","Selesai Implementasi"))))))))))))))))))))))</f>
        <v>Not Started</v>
      </c>
      <c r="BT34" t="str">
        <f>IF(CF34=0%,"Not Started",IF(CF34&lt;5%,"Proses RBT-RBB",IF(CF34=5%,"Selesai RBT-RBB",IF(CF34&lt;10%,"Proses RBT-RBL",IF(CF34=10%,"Selesai RBT-RBL",IF(CF34&lt;15%,"Proses RBT-RBTD",IF(CF34=15%,"Selesai RBT-RBTD",IF(CF34&lt;20%,"Proses RPP",IF(CF34=20%,"Selesai RPP",IF(CF34&lt;25%,"Proses KAK",IF(CF34=25%,"Selesai KAK",IF(CF34&lt;30%,"Proses Pengadaan",IF(CF34=30%,"Selesai Pengadaan",IF(CF34&lt;45%,"Proses Desain",IF(CF34=45%,"Selesai Desain",IF(CF34&lt;80%,"Proses Pengembangan",IF(CF34=80%,"Selesai Pengembangan",IF(CF34&lt;87.5%,"Proses SIT",IF(CF34=87.5%,"Selesai SIT",IF(CF34&lt;95%,"Proses UAT",IF(CF34=95%,"Selesai UAT",IF(CF34&lt;100%,"Proses Implementasi","Selesai Implementasi"))))))))))))))))))))))</f>
        <v>Not Started</v>
      </c>
      <c r="BU34" t="str">
        <f>IF(CG34=0%,"Not Started",IF(CG34&lt;5%,"Proses RBT-RBB",IF(CG34=5%,"Selesai RBT-RBB",IF(CG34&lt;10%,"Proses RBT-RBL",IF(CG34=10%,"Selesai RBT-RBL",IF(CG34&lt;15%,"Proses RBT-RBTD",IF(CG34=15%,"Selesai RBT-RBTD",IF(CG34&lt;20%,"Proses RPP",IF(CG34=20%,"Selesai RPP",IF(CG34&lt;25%,"Proses KAK",IF(CG34=25%,"Selesai KAK",IF(CG34&lt;30%,"Proses Pengadaan",IF(CG34=30%,"Selesai Pengadaan",IF(CG34&lt;45%,"Proses Desain",IF(CG34=45%,"Selesai Desain",IF(CG34&lt;80%,"Proses Pengembangan",IF(CG34=80%,"Selesai Pengembangan",IF(CG34&lt;87.5%,"Proses SIT",IF(CG34=87.5%,"Selesai SIT",IF(CG34&lt;95%,"Proses UAT",IF(CG34=95%,"Selesai UAT",IF(CG34&lt;100%,"Proses Implementasi","Selesai Implementasi"))))))))))))))))))))))</f>
        <v>Not Started</v>
      </c>
      <c r="BV34" t="str">
        <f>IF(CH34=0%,"Not Started",IF(CH34&lt;5%,"Proses RBT-RBB",IF(CH34=5%,"Selesai RBT-RBB",IF(CH34&lt;10%,"Proses RBT-RBL",IF(CH34=10%,"Selesai RBT-RBL",IF(CH34&lt;15%,"Proses RBT-RBTD",IF(CH34=15%,"Selesai RBT-RBTD",IF(CH34&lt;20%,"Proses RPP",IF(CH34=20%,"Selesai RPP",IF(CH34&lt;25%,"Proses KAK",IF(CH34=25%,"Selesai KAK",IF(CH34&lt;30%,"Proses Pengadaan",IF(CH34=30%,"Selesai Pengadaan",IF(CH34&lt;45%,"Proses Desain",IF(CH34=45%,"Selesai Desain",IF(CH34&lt;80%,"Proses Pengembangan",IF(CH34=80%,"Selesai Pengembangan",IF(CH34&lt;87.5%,"Proses SIT",IF(CH34=87.5%,"Selesai SIT",IF(CH34&lt;95%,"Proses UAT",IF(CH34=95%,"Selesai UAT",IF(CH34&lt;100%,"Proses Implementasi","Selesai Implementasi"))))))))))))))))))))))</f>
        <v>Not Started</v>
      </c>
      <c r="BW34" t="str">
        <f>IF(CI34=0%,"Not Started",IF(CI34&lt;5%,"Proses RBT-RBB",IF(CI34=5%,"Selesai RBT-RBB",IF(CI34&lt;10%,"Proses RBT-RBL",IF(CI34=10%,"Selesai RBT-RBL",IF(CI34&lt;15%,"Proses RBT-RBTD",IF(CI34=15%,"Selesai RBT-RBTD",IF(CI34&lt;20%,"Proses RPP",IF(CI34=20%,"Selesai RPP",IF(CI34&lt;25%,"Proses KAK",IF(CI34=25%,"Selesai KAK",IF(CI34&lt;30%,"Proses Pengadaan",IF(CI34=30%,"Selesai Pengadaan",IF(CI34&lt;45%,"Proses Desain",IF(CI34=45%,"Selesai Desain",IF(CI34&lt;80%,"Proses Pengembangan",IF(CI34=80%,"Selesai Pengembangan",IF(CI34&lt;87.5%,"Proses SIT",IF(CI34=87.5%,"Selesai SIT",IF(CI34&lt;95%,"Proses UAT",IF(CI34=95%,"Selesai UAT",IF(CI34&lt;100%,"Proses Implementasi","Selesai Implementasi"))))))))))))))))))))))</f>
        <v>Not Started</v>
      </c>
      <c r="BX34" t="str">
        <f>IF(CJ34=0%,"Not Started",IF(CJ34&lt;5%,"Proses RBT-RBB",IF(CJ34=5%,"Selesai RBT-RBB",IF(CJ34&lt;10%,"Proses RBT-RBL",IF(CJ34=10%,"Selesai RBT-RBL",IF(CJ34&lt;15%,"Proses RBT-RBTD",IF(CJ34=15%,"Selesai RBT-RBTD",IF(CJ34&lt;20%,"Proses RPP",IF(CJ34=20%,"Selesai RPP",IF(CJ34&lt;25%,"Proses KAK",IF(CJ34=25%,"Selesai KAK",IF(CJ34&lt;30%,"Proses Pengadaan",IF(CJ34=30%,"Selesai Pengadaan",IF(CJ34&lt;45%,"Proses Desain",IF(CJ34=45%,"Selesai Desain",IF(CJ34&lt;80%,"Proses Pengembangan",IF(CJ34=80%,"Selesai Pengembangan",IF(CJ34&lt;87.5%,"Proses SIT",IF(CJ34=87.5%,"Selesai SIT",IF(CJ34&lt;95%,"Proses UAT",IF(CJ34=95%,"Selesai UAT",IF(CJ34&lt;100%,"Proses Implementasi","Selesai Implementasi"))))))))))))))))))))))</f>
        <v>Not Started</v>
      </c>
      <c r="BY34" t="str">
        <f>IF(CK34=0%,"Not Started",IF(CK34&lt;5%,"Proses RBT-RBB",IF(CK34=5%,"Selesai RBT-RBB",IF(CK34&lt;10%,"Proses RBT-RBL",IF(CK34=10%,"Selesai RBT-RBL",IF(CK34&lt;15%,"Proses RBT-RBTD",IF(CK34=15%,"Selesai RBT-RBTD",IF(CK34&lt;20%,"Proses RPP",IF(CK34=20%,"Selesai RPP",IF(CK34&lt;25%,"Proses KAK",IF(CK34=25%,"Selesai KAK",IF(CK34&lt;30%,"Proses Pengadaan",IF(CK34=30%,"Selesai Pengadaan",IF(CK34&lt;45%,"Proses Desain",IF(CK34=45%,"Selesai Desain",IF(CK34&lt;80%,"Proses Pengembangan",IF(CK34=80%,"Selesai Pengembangan",IF(CK34&lt;87.5%,"Proses SIT",IF(CK34=87.5%,"Selesai SIT",IF(CK34&lt;95%,"Proses UAT",IF(CK34=95%,"Selesai UAT",IF(CK34&lt;100%,"Proses Implementasi","Selesai Implementasi"))))))))))))))))))))))</f>
        <v>Not Started</v>
      </c>
      <c r="BZ34" t="str">
        <f>IF(CL34=0%,"Not Started",IF(CL34&lt;5%,"Proses RBT-RBB",IF(CL34=5%,"Selesai RBT-RBB",IF(CL34&lt;10%,"Proses RBT-RBL",IF(CL34=10%,"Selesai RBT-RBL",IF(CL34&lt;15%,"Proses RBT-RBTD",IF(CL34=15%,"Selesai RBT-RBTD",IF(CL34&lt;20%,"Proses RPP",IF(CL34=20%,"Selesai RPP",IF(CL34&lt;25%,"Proses KAK",IF(CL34=25%,"Selesai KAK",IF(CL34&lt;30%,"Proses Pengadaan",IF(CL34=30%,"Selesai Pengadaan",IF(CL34&lt;45%,"Proses Desain",IF(CL34=45%,"Selesai Desain",IF(CL34&lt;80%,"Proses Pengembangan",IF(CL34=80%,"Selesai Pengembangan",IF(CL34&lt;87.5%,"Proses SIT",IF(CL34=87.5%,"Selesai SIT",IF(CL34&lt;95%,"Proses UAT",IF(CL34=95%,"Selesai UAT",IF(CL34&lt;100%,"Proses Implementasi","Selesai Implementasi"))))))))))))))))))))))</f>
        <v>Not Started</v>
      </c>
      <c r="CA34" t="str">
        <f>IF(CM34=0%,"Not Started",IF(CM34&lt;5%,"Proses RBT-RBB",IF(CM34=5%,"Selesai RBT-RBB",IF(CM34&lt;10%,"Proses RBT-RBL",IF(CM34=10%,"Selesai RBT-RBL",IF(CM34&lt;15%,"Proses RBT-RBTD",IF(CM34=15%,"Selesai RBT-RBTD",IF(CM34&lt;20%,"Proses RPP",IF(CM34=20%,"Selesai RPP",IF(CM34&lt;25%,"Proses KAK",IF(CM34=25%,"Selesai KAK",IF(CM34&lt;30%,"Proses Pengadaan",IF(CM34=30%,"Selesai Pengadaan",IF(CM34&lt;45%,"Proses Desain",IF(CM34=45%,"Selesai Desain",IF(CM34&lt;80%,"Proses Pengembangan",IF(CM34=80%,"Selesai Pengembangan",IF(CM34&lt;87.5%,"Proses SIT",IF(CM34=87.5%,"Selesai SIT",IF(CM34&lt;95%,"Proses UAT",IF(CM34=95%,"Selesai UAT",IF(CM34&lt;100%,"Proses Implementasi","Selesai Implementasi"))))))))))))))))))))))</f>
        <v>Not Started</v>
      </c>
      <c r="CB34" t="str">
        <f>IF(CN34=0%,"Not Started",IF(CN34&lt;5%,"Proses RBT-RBB",IF(CN34=5%,"Selesai RBT-RBB",IF(CN34&lt;10%,"Proses RBT-RBL",IF(CN34=10%,"Selesai RBT-RBL",IF(CN34&lt;15%,"Proses RBT-RBTD",IF(CN34=15%,"Selesai RBT-RBTD",IF(CN34&lt;20%,"Proses RPP",IF(CN34=20%,"Selesai RPP",IF(CN34&lt;25%,"Proses KAK",IF(CN34=25%,"Selesai KAK",IF(CN34&lt;30%,"Proses Pengadaan",IF(CN34=30%,"Selesai Pengadaan",IF(CN34&lt;45%,"Proses Desain",IF(CN34=45%,"Selesai Desain",IF(CN34&lt;80%,"Proses Pengembangan",IF(CN34=80%,"Selesai Pengembangan",IF(CN34&lt;87.5%,"Proses SIT",IF(CN34=87.5%,"Selesai SIT",IF(CN34&lt;95%,"Proses UAT",IF(CN34=95%,"Selesai UAT",IF(CN34&lt;100%,"Proses Implementasi","Selesai Implementasi"))))))))))))))))))))))</f>
        <v>Not Started</v>
      </c>
      <c r="CC34">
        <f>(($DY34/100%)*15%)+(($DZ34/100%)*5%)+(($EA34/100%)*5%)+(($EB34/100%)*5%)+(($EC34/100%)*15%)+(($ED34/100%)*35%)+(($EE34/100%)*7.5%)+(($EF34/100%)*7.5%)+(($EG34/100%)*5%)</f>
        <v>0.9999999999999999</v>
      </c>
      <c r="CO34">
        <f>IF(BE34=0%, 100%, (CC34/BE34))</f>
        <v>0.9999999999999999</v>
      </c>
      <c r="CP34">
        <f>IF(BF34=0%, 100%, (CD34/BF34))</f>
        <v>0</v>
      </c>
      <c r="CQ34">
        <f>IF(BG34=0%, 100%, (CE34/BG34))</f>
        <v>0</v>
      </c>
      <c r="CR34">
        <f>IF(BH34=0%, 100%, (CF34/BH34))</f>
        <v>0</v>
      </c>
      <c r="CS34">
        <f>IF(BI34=0%, 100%, (CG34/BI34))</f>
        <v>0</v>
      </c>
      <c r="CT34">
        <f>IF(BJ34=0%, 100%, (CH34/BJ34))</f>
        <v>0</v>
      </c>
      <c r="CU34">
        <f>IF(BK34=0%, 100%, (CI34/BK34))</f>
        <v>0</v>
      </c>
      <c r="CV34">
        <f>IF(BL34=0%, 100%, (CJ34/BL34))</f>
        <v>0</v>
      </c>
      <c r="CW34">
        <f>IF(BM34=0%, 100%, (CK34/BM34))</f>
        <v>0</v>
      </c>
      <c r="CX34">
        <f>IF(BN34=0%, 100%, (CL34/BN34))</f>
        <v>0</v>
      </c>
      <c r="CY34">
        <f>IF(BO34=0%, 100%, (CM34/BO34))</f>
        <v>0</v>
      </c>
      <c r="DA34" t="str">
        <f>IF(BE34=0%,"NS",IF(CC34=100%,"DONE",IF(CO34&gt;100%,"AS",IF(CO34&lt;75%,"BS",IF(CO34&lt;89.9%,"AR","OS")))))</f>
        <v>DONE</v>
      </c>
      <c r="DB34" t="str">
        <f>IF(BF34=0%,"NS",IF(CD34=100%,"DONE",IF(CP34&gt;100%,"AS",IF(CP34&lt;75%,"BS",IF(CP34&lt;89.9%,"AR","OS")))))</f>
        <v>BS</v>
      </c>
      <c r="DC34" t="str">
        <f>IF(BG34=0%,"NS",IF(CE34=100%,"DONE",IF(CQ34&gt;100%,"AS",IF(CQ34&lt;75%,"BS",IF(CQ34&lt;89.9%,"AR","OS")))))</f>
        <v>BS</v>
      </c>
      <c r="DD34" t="str">
        <f>IF(BH34=0%,"NS",IF(CF34=100%,"DONE",IF(CR34&gt;100%,"AS",IF(CR34&lt;75%,"BS",IF(CR34&lt;89.9%,"AR","OS")))))</f>
        <v>BS</v>
      </c>
      <c r="DE34" t="str">
        <f>IF(BI34=0%,"NS",IF(CG34=100%,"DONE",IF(CS34&gt;100%,"AS",IF(CS34&lt;75%,"BS",IF(CS34&lt;89.9%,"AR","OS")))))</f>
        <v>BS</v>
      </c>
      <c r="DF34" t="str">
        <f>IF(BJ34=0%,"NS",IF(CH34=100%,"DONE",IF(CT34&gt;100%,"AS",IF(CT34&lt;75%,"BS",IF(CT34&lt;89.9%,"AR","OS")))))</f>
        <v>BS</v>
      </c>
      <c r="DG34" t="str">
        <f>IF(BK34=0%,"NS",IF(CI34=100%,"DONE",IF(CU34&gt;100%,"AS",IF(CU34&lt;75%,"BS",IF(CU34&lt;89.9%,"AR","OS")))))</f>
        <v>BS</v>
      </c>
      <c r="DH34" t="str">
        <f>IF(BL34=0%,"NS",IF(CJ34=100%,"DONE",IF(CV34&gt;100%,"AS",IF(CV34&lt;75%,"BS",IF(CV34&lt;89.9%,"AR","OS")))))</f>
        <v>BS</v>
      </c>
      <c r="DI34" t="str">
        <f>IF(BM34=0%,"NS",IF(CK34=100%,"DONE",IF(CW34&gt;100%,"AS",IF(CW34&lt;75%,"BS",IF(CW34&lt;89.9%,"AR","OS")))))</f>
        <v>BS</v>
      </c>
      <c r="DJ34" t="str">
        <f>IF(BN34=0%,"NS",IF(CL34=100%,"DONE",IF(CX34&gt;100%,"AS",IF(CX34&lt;75%,"BS",IF(CX34&lt;89.9%,"AR","OS")))))</f>
        <v>BS</v>
      </c>
      <c r="DK34" t="str">
        <f>IF(BO34=0%,"NS",IF(CM34=100%,"DONE",IF(CY34&gt;100%,"AS",IF(CY34&lt;75%,"BS",IF(CY34&lt;89.9%,"AR","OS")))))</f>
        <v>BS</v>
      </c>
      <c r="DL34" t="str">
        <f>IF(BP34=0%,"NS",IF(CN34=100%,"DONE",IF(CZ34&gt;100%,"AS",IF(CZ34&lt;75%,"BS",IF(CZ34&lt;89.9%,"AR","OS")))))</f>
        <v>BS</v>
      </c>
      <c r="DM34">
        <f>CC34/$BP34</f>
        <v>0.9999999999999999</v>
      </c>
      <c r="DN34">
        <f>CD34/$BP34</f>
        <v>0</v>
      </c>
      <c r="DO34">
        <f>CE34/$BP34</f>
        <v>0</v>
      </c>
      <c r="DP34">
        <f>CF34/$BP34</f>
        <v>0</v>
      </c>
      <c r="DQ34">
        <f>CG34/$BP34</f>
        <v>0</v>
      </c>
      <c r="DR34">
        <f>CH34/$BP34</f>
        <v>0</v>
      </c>
      <c r="DS34">
        <f>CI34/$BP34</f>
        <v>0</v>
      </c>
      <c r="DT34">
        <f>CJ34/$BP34</f>
        <v>0</v>
      </c>
      <c r="DU34">
        <f>CK34/$BP34</f>
        <v>0</v>
      </c>
      <c r="DV34">
        <f>CL34/$BP34</f>
        <v>0</v>
      </c>
      <c r="DW34">
        <f>CM34/$BP34</f>
        <v>0</v>
      </c>
      <c r="DX34">
        <f>CN34/$BP34</f>
        <v>0</v>
      </c>
      <c r="DY34">
        <v>1</v>
      </c>
      <c r="DZ34">
        <v>1</v>
      </c>
      <c r="EA34">
        <v>1</v>
      </c>
      <c r="EB34">
        <v>1</v>
      </c>
      <c r="EC34">
        <v>1</v>
      </c>
      <c r="ED34">
        <v>1</v>
      </c>
      <c r="EE34">
        <v>1</v>
      </c>
      <c r="EF34">
        <v>1</v>
      </c>
      <c r="EG34">
        <v>1</v>
      </c>
      <c r="EH34" t="str" xml:space="preserve">
        <v xml:space="preserve">Deployment Pada 11 Juli 2025_x000d_
Perluasan SUKBI telah dilakukan deployment/Aktivasi pada 17 Oktober 2025</v>
      </c>
      <c r="EI34">
        <v>45947</v>
      </c>
      <c r="EJ34">
        <f>AR34</f>
        <v>45960</v>
      </c>
      <c r="EK34">
        <v>45716</v>
      </c>
      <c r="ET34" t="str" xml:space="preserve">
        <v xml:space="preserve">Ditemukan masalah pada skenario transaksi inhouse di mana seri surat berharga menggunakan parent yang tidak dapat dicatatkan karena seharusnya menggunakan child yang juga harus dimiliki oleh subreg. Dua file pengujian terkait skenario ini memerlukan penyesuaian._x000d_
Pada skenario SBL (Securities Borrowing and Lending), satu comm ID yang tertera pada skenario tidak ditemukan, menyebabkan transaksi SBL tidak dapat diverifikasi.</v>
      </c>
      <c r="FF34" t="str">
        <v>Waktu tambahan satu minggu dibutuhkan untuk memastikan data yang benar tersedia, penyesuaian dilakukan, dan pengujian dapat diselesaikan secara menyeluruh.</v>
      </c>
      <c r="FM34" t="str">
        <v>1. Faradilla Anggun S.</v>
      </c>
      <c r="FN34" t="str">
        <v>Rizky Arga</v>
      </c>
      <c r="FO34" t="str">
        <v>Iramia Triastika</v>
      </c>
      <c r="FP34" t="str" xml:space="preserve">
        <v xml:space="preserve">1. Alfadho Khasroh_x000d_
2. M Naufal</v>
      </c>
      <c r="FQ34" t="str" xml:space="preserve">
        <v xml:space="preserve">1.  R. Erfa Febrimalia Abdullah_x000d_
2. Agung Trisnaningsih_x000d_
3. Dian Indriani</v>
      </c>
      <c r="FR34" t="str">
        <v>Outsource</v>
      </c>
      <c r="FT34" t="str" xml:space="preserve">
        <v xml:space="preserve">1. Tony Liston (KPPA)_x000d_
2. Novita Dwi Rahma (KPPA TW)_x000d_
3. Adam Saputra (PKLD)</v>
      </c>
      <c r="FU34">
        <v>4</v>
      </c>
      <c r="GS34" t="str">
        <v>d305b9d9-afeb-4f30-a7bb-c26c2ed2a40c</v>
      </c>
    </row>
    <row r="35" xml:space="preserve">
      <c r="A35" t="str">
        <v>RIVIBI-PPA-P4-6-DLDS</v>
      </c>
      <c r="B35" t="str">
        <v>PT2, BPPU</v>
      </c>
      <c r="C35" t="str">
        <v>IDT</v>
      </c>
      <c r="D35" t="str">
        <v>Continuity Technology</v>
      </c>
      <c r="E35" t="str">
        <v>P-40</v>
      </c>
      <c r="F35">
        <f>F34+1</f>
        <v>6</v>
      </c>
      <c r="G35" t="str">
        <v>Pengembangan Product OM Pro Market (Rupiah dan Valas)</v>
      </c>
      <c r="H35" t="str">
        <v>Pengembangan Product OM Pro Market (Rupiah dan Valas)</v>
      </c>
      <c r="I35" t="str">
        <v xml:space="preserve">Transaksi Repo SVBI dan SUVBI valas (Tahap 1) </v>
      </c>
      <c r="J35">
        <v>2025</v>
      </c>
      <c r="K35">
        <v>2026</v>
      </c>
      <c r="L35" t="str">
        <v>S</v>
      </c>
      <c r="M35" t="str">
        <v>K3</v>
      </c>
      <c r="N35" t="str">
        <v>Pemimpin Satker</v>
      </c>
      <c r="O35" t="str">
        <v>DPMA, DPPK,  DPPT,DPSP</v>
      </c>
      <c r="P35" t="str">
        <v>WG-2</v>
      </c>
      <c r="Q35" t="str">
        <v>Market</v>
      </c>
      <c r="R35" t="str">
        <v>BI-ETP, BI-SSSS, HARTIS, SI BI-SSSS, FOMOBO, SOA</v>
      </c>
      <c r="S35" t="str">
        <f>BQ35</f>
        <v>Proses KAK</v>
      </c>
      <c r="T35" t="str">
        <f>IF(V35=0%,"Not Started",IF(V35&lt;100%,"On Progress",IF(V35=100%,"DONE")))</f>
        <v>On Progress</v>
      </c>
      <c r="U35" t="str">
        <f>FN35</f>
        <v>Rizky Arga</v>
      </c>
      <c r="V35">
        <f>CC35</f>
        <v>0.2475</v>
      </c>
      <c r="W35" t="str">
        <v>TW I 2026</v>
      </c>
      <c r="X35">
        <f>AR35</f>
        <v>46111</v>
      </c>
      <c r="Y35">
        <v>1</v>
      </c>
      <c r="AA35">
        <v>45962</v>
      </c>
      <c r="AB35">
        <v>46037</v>
      </c>
      <c r="AC35">
        <v>46034</v>
      </c>
      <c r="AD35">
        <v>46037</v>
      </c>
      <c r="AE35">
        <v>46034</v>
      </c>
      <c r="AF35">
        <v>46045</v>
      </c>
      <c r="AG35">
        <v>46037</v>
      </c>
      <c r="AH35">
        <v>46049</v>
      </c>
      <c r="AI35">
        <v>46048</v>
      </c>
      <c r="AJ35">
        <v>46052</v>
      </c>
      <c r="AK35">
        <v>46055</v>
      </c>
      <c r="AL35">
        <v>46080</v>
      </c>
      <c r="AM35">
        <v>46076</v>
      </c>
      <c r="AN35">
        <v>46087</v>
      </c>
      <c r="AO35">
        <v>46083</v>
      </c>
      <c r="AP35">
        <v>46094</v>
      </c>
      <c r="AQ35">
        <v>46090</v>
      </c>
      <c r="AR35">
        <v>46111</v>
      </c>
      <c r="AS35" t="str">
        <f>IF(BE35=0%,"Not Started",IF(BE35&lt;5%,"Proses RBT-RBB",IF(BE35=5%,"Selesai RBT-RBB",IF(BE35&lt;10%,"Proses RBT-RBL",IF(BE35=10%,"Selesai RBT-RBL",IF(BE35&lt;15%,"Proses RBT-RBTD",IF(BE35=15%,"Selesai RBT-RBTD",IF(BE35&lt;20%,"Proses RPP",IF(BE35=20%,"Selesai RPP",IF(BE35&lt;25%,"Proses KAK",IF(BE35=25%,"Selesai KAK",IF(BE35&lt;30%,"Proses Pengadaan",IF(BE35=30%,"Selesai Pengadaan",IF(BE35&lt;45%,"Proses Desain",IF(BE35=45%,"Selesai Desain",IF(BE35&lt;80%,"Proses Pengembangan",IF(BE35=80%,"Selesai Pengembangan",IF(BE35&lt;87.5%,"Proses SIT",IF(BE35=87.5%,"Selesai SIT",IF(BE35&lt;95%,"Proses UAT",IF(BE35=95%,"Selesai UAT",IF(BE35&lt;100%,"Proses Implementasi","Selesai Implementasi"))))))))))))))))))))))</f>
        <v>Selesai Pengadaan</v>
      </c>
      <c r="AT35" t="str">
        <f>IF(BF35=0%,"Not Started",IF(BF35&lt;5%,"Proses RBT-RBB",IF(BF35=5%,"Selesai RBT-RBB",IF(BF35&lt;10%,"Proses RBT-RBL",IF(BF35=10%,"Selesai RBT-RBL",IF(BF35&lt;15%,"Proses RBT-RBTD",IF(BF35=15%,"Selesai RBT-RBTD",IF(BF35&lt;20%,"Proses RPP",IF(BF35=20%,"Selesai RPP",IF(BF35&lt;25%,"Proses KAK",IF(BF35=25%,"Selesai KAK",IF(BF35&lt;30%,"Proses Pengadaan",IF(BF35=30%,"Selesai Pengadaan",IF(BF35&lt;45%,"Proses Desain",IF(BF35=45%,"Selesai Desain",IF(BF35&lt;80%,"Proses Pengembangan",IF(BF35=80%,"Selesai Pengembangan",IF(BF35&lt;87.5%,"Proses SIT",IF(BF35=87.5%,"Selesai SIT",IF(BF35&lt;95%,"Proses UAT",IF(BF35=95%,"Selesai UAT",IF(BF35&lt;100%,"Proses Implementasi","Selesai Implementasi"))))))))))))))))))))))</f>
        <v>Selesai Pengembangan</v>
      </c>
      <c r="AU35" t="str">
        <f>IF(BG35=0%,"Not Started",IF(BG35&lt;5%,"Proses RBT-RBB",IF(BG35=5%,"Selesai RBT-RBB",IF(BG35&lt;10%,"Proses RBT-RBL",IF(BG35=10%,"Selesai RBT-RBL",IF(BG35&lt;15%,"Proses RBT-RBTD",IF(BG35=15%,"Selesai RBT-RBTD",IF(BG35&lt;20%,"Proses RPP",IF(BG35=20%,"Selesai RPP",IF(BG35&lt;25%,"Proses KAK",IF(BG35=25%,"Selesai KAK",IF(BG35&lt;30%,"Proses Pengadaan",IF(BG35=30%,"Selesai Pengadaan",IF(BG35&lt;45%,"Proses Desain",IF(BG35=45%,"Selesai Desain",IF(BG35&lt;80%,"Proses Pengembangan",IF(BG35=80%,"Selesai Pengembangan",IF(BG35&lt;87.5%,"Proses SIT",IF(BG35=87.5%,"Selesai SIT",IF(BG35&lt;95%,"Proses UAT",IF(BG35=95%,"Selesai UAT",IF(BG35&lt;100%,"Proses Implementasi","Selesai Implementasi"))))))))))))))))))))))</f>
        <v>Selesai Implementasi</v>
      </c>
      <c r="AV35" t="str">
        <f>IF(BH35=0%,"Not Started",IF(BH35&lt;5%,"Proses RBT-RBB",IF(BH35=5%,"Selesai RBT-RBB",IF(BH35&lt;10%,"Proses RBT-RBL",IF(BH35=10%,"Selesai RBT-RBL",IF(BH35&lt;15%,"Proses RBT-RBTD",IF(BH35=15%,"Selesai RBT-RBTD",IF(BH35&lt;20%,"Proses RPP",IF(BH35=20%,"Selesai RPP",IF(BH35&lt;25%,"Proses KAK",IF(BH35=25%,"Selesai KAK",IF(BH35&lt;30%,"Proses Pengadaan",IF(BH35=30%,"Selesai Pengadaan",IF(BH35&lt;45%,"Proses Desain",IF(BH35=45%,"Selesai Desain",IF(BH35&lt;80%,"Proses Pengembangan",IF(BH35=80%,"Selesai Pengembangan",IF(BH35&lt;87.5%,"Proses SIT",IF(BH35=87.5%,"Selesai SIT",IF(BH35&lt;95%,"Proses UAT",IF(BH35=95%,"Selesai UAT",IF(BH35&lt;100%,"Proses Implementasi","Selesai Implementasi"))))))))))))))))))))))</f>
        <v>Selesai Implementasi</v>
      </c>
      <c r="AW35" t="str">
        <f>IF(BI35=0%,"Not Started",IF(BI35&lt;5%,"Proses RBT-RBB",IF(BI35=5%,"Selesai RBT-RBB",IF(BI35&lt;10%,"Proses RBT-RBL",IF(BI35=10%,"Selesai RBT-RBL",IF(BI35&lt;15%,"Proses RBT-RBTD",IF(BI35=15%,"Selesai RBT-RBTD",IF(BI35&lt;20%,"Proses RPP",IF(BI35=20%,"Selesai RPP",IF(BI35&lt;25%,"Proses KAK",IF(BI35=25%,"Selesai KAK",IF(BI35&lt;30%,"Proses Pengadaan",IF(BI35=30%,"Selesai Pengadaan",IF(BI35&lt;45%,"Proses Desain",IF(BI35=45%,"Selesai Desain",IF(BI35&lt;80%,"Proses Pengembangan",IF(BI35=80%,"Selesai Pengembangan",IF(BI35&lt;87.5%,"Proses SIT",IF(BI35=87.5%,"Selesai SIT",IF(BI35&lt;95%,"Proses UAT",IF(BI35=95%,"Selesai UAT",IF(BI35&lt;100%,"Proses Implementasi","Selesai Implementasi"))))))))))))))))))))))</f>
        <v>Selesai Implementasi</v>
      </c>
      <c r="AX35" t="str">
        <f>IF(BJ35=0%,"Not Started",IF(BJ35&lt;5%,"Proses RBT-RBB",IF(BJ35=5%,"Selesai RBT-RBB",IF(BJ35&lt;10%,"Proses RBT-RBL",IF(BJ35=10%,"Selesai RBT-RBL",IF(BJ35&lt;15%,"Proses RBT-RBTD",IF(BJ35=15%,"Selesai RBT-RBTD",IF(BJ35&lt;20%,"Proses RPP",IF(BJ35=20%,"Selesai RPP",IF(BJ35&lt;25%,"Proses KAK",IF(BJ35=25%,"Selesai KAK",IF(BJ35&lt;30%,"Proses Pengadaan",IF(BJ35=30%,"Selesai Pengadaan",IF(BJ35&lt;45%,"Proses Desain",IF(BJ35=45%,"Selesai Desain",IF(BJ35&lt;80%,"Proses Pengembangan",IF(BJ35=80%,"Selesai Pengembangan",IF(BJ35&lt;87.5%,"Proses SIT",IF(BJ35=87.5%,"Selesai SIT",IF(BJ35&lt;95%,"Proses UAT",IF(BJ35=95%,"Selesai UAT",IF(BJ35&lt;100%,"Proses Implementasi","Selesai Implementasi"))))))))))))))))))))))</f>
        <v>Selesai Implementasi</v>
      </c>
      <c r="AY35" t="str">
        <f>IF(BK35=0%,"Not Started",IF(BK35&lt;5%,"Proses RBT-RBB",IF(BK35=5%,"Selesai RBT-RBB",IF(BK35&lt;10%,"Proses RBT-RBL",IF(BK35=10%,"Selesai RBT-RBL",IF(BK35&lt;15%,"Proses RBT-RBTD",IF(BK35=15%,"Selesai RBT-RBTD",IF(BK35&lt;20%,"Proses RPP",IF(BK35=20%,"Selesai RPP",IF(BK35&lt;25%,"Proses KAK",IF(BK35=25%,"Selesai KAK",IF(BK35&lt;30%,"Proses Pengadaan",IF(BK35=30%,"Selesai Pengadaan",IF(BK35&lt;45%,"Proses Desain",IF(BK35=45%,"Selesai Desain",IF(BK35&lt;80%,"Proses Pengembangan",IF(BK35=80%,"Selesai Pengembangan",IF(BK35&lt;87.5%,"Proses SIT",IF(BK35=87.5%,"Selesai SIT",IF(BK35&lt;95%,"Proses UAT",IF(BK35=95%,"Selesai UAT",IF(BK35&lt;100%,"Proses Implementasi","Selesai Implementasi"))))))))))))))))))))))</f>
        <v>Selesai Implementasi</v>
      </c>
      <c r="AZ35" t="str">
        <f>IF(BL35=0%,"Not Started",IF(BL35&lt;5%,"Proses RBT-RBB",IF(BL35=5%,"Selesai RBT-RBB",IF(BL35&lt;10%,"Proses RBT-RBL",IF(BL35=10%,"Selesai RBT-RBL",IF(BL35&lt;15%,"Proses RBT-RBTD",IF(BL35=15%,"Selesai RBT-RBTD",IF(BL35&lt;20%,"Proses RPP",IF(BL35=20%,"Selesai RPP",IF(BL35&lt;25%,"Proses KAK",IF(BL35=25%,"Selesai KAK",IF(BL35&lt;30%,"Proses Pengadaan",IF(BL35=30%,"Selesai Pengadaan",IF(BL35&lt;45%,"Proses Desain",IF(BL35=45%,"Selesai Desain",IF(BL35&lt;80%,"Proses Pengembangan",IF(BL35=80%,"Selesai Pengembangan",IF(BL35&lt;87.5%,"Proses SIT",IF(BL35=87.5%,"Selesai SIT",IF(BL35&lt;95%,"Proses UAT",IF(BL35=95%,"Selesai UAT",IF(BL35&lt;100%,"Proses Implementasi","Selesai Implementasi"))))))))))))))))))))))</f>
        <v>Selesai Implementasi</v>
      </c>
      <c r="BA35" t="str">
        <f>IF(BM35=0%,"Not Started",IF(BM35&lt;5%,"Proses RBT-RBB",IF(BM35=5%,"Selesai RBT-RBB",IF(BM35&lt;10%,"Proses RBT-RBL",IF(BM35=10%,"Selesai RBT-RBL",IF(BM35&lt;15%,"Proses RBT-RBTD",IF(BM35=15%,"Selesai RBT-RBTD",IF(BM35&lt;20%,"Proses RPP",IF(BM35=20%,"Selesai RPP",IF(BM35&lt;25%,"Proses KAK",IF(BM35=25%,"Selesai KAK",IF(BM35&lt;30%,"Proses Pengadaan",IF(BM35=30%,"Selesai Pengadaan",IF(BM35&lt;45%,"Proses Desain",IF(BM35=45%,"Selesai Desain",IF(BM35&lt;80%,"Proses Pengembangan",IF(BM35=80%,"Selesai Pengembangan",IF(BM35&lt;87.5%,"Proses SIT",IF(BM35=87.5%,"Selesai SIT",IF(BM35&lt;95%,"Proses UAT",IF(BM35=95%,"Selesai UAT",IF(BM35&lt;100%,"Proses Implementasi","Selesai Implementasi"))))))))))))))))))))))</f>
        <v>Selesai Implementasi</v>
      </c>
      <c r="BB35" t="str">
        <f>IF(BN35=0%,"Not Started",IF(BN35&lt;5%,"Proses RBT-RBB",IF(BN35=5%,"Selesai RBT-RBB",IF(BN35&lt;10%,"Proses RBT-RBL",IF(BN35=10%,"Selesai RBT-RBL",IF(BN35&lt;15%,"Proses RBT-RBTD",IF(BN35=15%,"Selesai RBT-RBTD",IF(BN35&lt;20%,"Proses RPP",IF(BN35=20%,"Selesai RPP",IF(BN35&lt;25%,"Proses KAK",IF(BN35=25%,"Selesai KAK",IF(BN35&lt;30%,"Proses Pengadaan",IF(BN35=30%,"Selesai Pengadaan",IF(BN35&lt;45%,"Proses Desain",IF(BN35=45%,"Selesai Desain",IF(BN35&lt;80%,"Proses Pengembangan",IF(BN35=80%,"Selesai Pengembangan",IF(BN35&lt;87.5%,"Proses SIT",IF(BN35=87.5%,"Selesai SIT",IF(BN35&lt;95%,"Proses UAT",IF(BN35=95%,"Selesai UAT",IF(BN35&lt;100%,"Proses Implementasi","Selesai Implementasi"))))))))))))))))))))))</f>
        <v>Selesai Implementasi</v>
      </c>
      <c r="BC35" t="str">
        <f>IF(BO35=0%,"Not Started",IF(BO35&lt;5%,"Proses RBT-RBB",IF(BO35=5%,"Selesai RBT-RBB",IF(BO35&lt;10%,"Proses RBT-RBL",IF(BO35=10%,"Selesai RBT-RBL",IF(BO35&lt;15%,"Proses RBT-RBTD",IF(BO35=15%,"Selesai RBT-RBTD",IF(BO35&lt;20%,"Proses RPP",IF(BO35=20%,"Selesai RPP",IF(BO35&lt;25%,"Proses KAK",IF(BO35=25%,"Selesai KAK",IF(BO35&lt;30%,"Proses Pengadaan",IF(BO35=30%,"Selesai Pengadaan",IF(BO35&lt;45%,"Proses Desain",IF(BO35=45%,"Selesai Desain",IF(BO35&lt;80%,"Proses Pengembangan",IF(BO35=80%,"Selesai Pengembangan",IF(BO35&lt;87.5%,"Proses SIT",IF(BO35=87.5%,"Selesai SIT",IF(BO35&lt;95%,"Proses UAT",IF(BO35=95%,"Selesai UAT",IF(BO35&lt;100%,"Proses Implementasi","Selesai Implementasi"))))))))))))))))))))))</f>
        <v>Selesai Implementasi</v>
      </c>
      <c r="BD35" t="str">
        <f>IF(BP35=0%,"Not Started",IF(BP35&lt;5%,"Proses RBT-RBB",IF(BP35=5%,"Selesai RBT-RBB",IF(BP35&lt;10%,"Proses RBT-RBL",IF(BP35=10%,"Selesai RBT-RBL",IF(BP35&lt;15%,"Proses RBT-RBTD",IF(BP35=15%,"Selesai RBT-RBTD",IF(BP35&lt;20%,"Proses RPP",IF(BP35=20%,"Selesai RPP",IF(BP35&lt;25%,"Proses KAK",IF(BP35=25%,"Selesai KAK",IF(BP35&lt;30%,"Proses Pengadaan",IF(BP35=30%,"Selesai Pengadaan",IF(BP35&lt;45%,"Proses Desain",IF(BP35=45%,"Selesai Desain",IF(BP35&lt;80%,"Proses Pengembangan",IF(BP35=80%,"Selesai Pengembangan",IF(BP35&lt;87.5%,"Proses SIT",IF(BP35=87.5%,"Selesai SIT",IF(BP35&lt;95%,"Proses UAT",IF(BP35=95%,"Selesai UAT",IF(BP35&lt;100%,"Proses Implementasi","Selesai Implementasi"))))))))))))))))))))))</f>
        <v>Selesai Implementasi</v>
      </c>
      <c r="BE35">
        <v>0.3</v>
      </c>
      <c r="BF35">
        <v>0.8</v>
      </c>
      <c r="BG35">
        <v>1</v>
      </c>
      <c r="BH35">
        <v>1</v>
      </c>
      <c r="BI35">
        <v>1</v>
      </c>
      <c r="BJ35">
        <v>1</v>
      </c>
      <c r="BK35">
        <v>1</v>
      </c>
      <c r="BL35">
        <v>1</v>
      </c>
      <c r="BM35">
        <v>1</v>
      </c>
      <c r="BN35">
        <v>1</v>
      </c>
      <c r="BO35">
        <v>1</v>
      </c>
      <c r="BP35">
        <v>1</v>
      </c>
      <c r="BQ35" t="str">
        <f>IF(CC35=0%,"Not Started",IF(CC35&lt;5%,"Proses RBT-RBB",IF(CC35=5%,"Selesai RBT-RBB",IF(CC35&lt;10%,"Proses RBT-RBL",IF(CC35=10%,"Selesai RBT-RBL",IF(CC35&lt;15%,"Proses RBT-RBTD",IF(CC35=15%,"Selesai RBT-RBTD",IF(CC35&lt;20%,"Proses RPP",IF(CC35=20%,"Selesai RPP",IF(CC35&lt;25%,"Proses KAK",IF(CC35=25%,"Selesai KAK",IF(CC35&lt;30%,"Proses Pengadaan",IF(CC35=30%,"Selesai Pengadaan",IF(CC35&lt;45%,"Proses Desain",IF(CC35=45%,"Selesai Desain",IF(CC35&lt;80%,"Proses Pengembangan",IF(CC35=80%,"Selesai Pengembangan",IF(CC35&lt;87.5%,"Proses SIT",IF(CC35=87.5%,"Selesai SIT",IF(CC35&lt;95%,"Proses UAT",IF(CC35=95%,"Selesai UAT",IF(CC35&lt;100%,"Proses Implementasi","Selesai Implementasi"))))))))))))))))))))))</f>
        <v>Proses KAK</v>
      </c>
      <c r="BR35" t="str">
        <f>IF(CD35=0%,"Not Started",IF(CD35&lt;5%,"Proses RBT-RBB",IF(CD35=5%,"Selesai RBT-RBB",IF(CD35&lt;10%,"Proses RBT-RBL",IF(CD35=10%,"Selesai RBT-RBL",IF(CD35&lt;15%,"Proses RBT-RBTD",IF(CD35=15%,"Selesai RBT-RBTD",IF(CD35&lt;20%,"Proses RPP",IF(CD35=20%,"Selesai RPP",IF(CD35&lt;25%,"Proses KAK",IF(CD35=25%,"Selesai KAK",IF(CD35&lt;30%,"Proses Pengadaan",IF(CD35=30%,"Selesai Pengadaan",IF(CD35&lt;45%,"Proses Desain",IF(CD35=45%,"Selesai Desain",IF(CD35&lt;80%,"Proses Pengembangan",IF(CD35=80%,"Selesai Pengembangan",IF(CD35&lt;87.5%,"Proses SIT",IF(CD35=87.5%,"Selesai SIT",IF(CD35&lt;95%,"Proses UAT",IF(CD35=95%,"Selesai UAT",IF(CD35&lt;100%,"Proses Implementasi","Selesai Implementasi"))))))))))))))))))))))</f>
        <v>Not Started</v>
      </c>
      <c r="BS35" t="str">
        <f>IF(CE35=0%,"Not Started",IF(CE35&lt;5%,"Proses RBT-RBB",IF(CE35=5%,"Selesai RBT-RBB",IF(CE35&lt;10%,"Proses RBT-RBL",IF(CE35=10%,"Selesai RBT-RBL",IF(CE35&lt;15%,"Proses RBT-RBTD",IF(CE35=15%,"Selesai RBT-RBTD",IF(CE35&lt;20%,"Proses RPP",IF(CE35=20%,"Selesai RPP",IF(CE35&lt;25%,"Proses KAK",IF(CE35=25%,"Selesai KAK",IF(CE35&lt;30%,"Proses Pengadaan",IF(CE35=30%,"Selesai Pengadaan",IF(CE35&lt;45%,"Proses Desain",IF(CE35=45%,"Selesai Desain",IF(CE35&lt;80%,"Proses Pengembangan",IF(CE35=80%,"Selesai Pengembangan",IF(CE35&lt;87.5%,"Proses SIT",IF(CE35=87.5%,"Selesai SIT",IF(CE35&lt;95%,"Proses UAT",IF(CE35=95%,"Selesai UAT",IF(CE35&lt;100%,"Proses Implementasi","Selesai Implementasi"))))))))))))))))))))))</f>
        <v>Not Started</v>
      </c>
      <c r="BT35" t="str">
        <f>IF(CF35=0%,"Not Started",IF(CF35&lt;5%,"Proses RBT-RBB",IF(CF35=5%,"Selesai RBT-RBB",IF(CF35&lt;10%,"Proses RBT-RBL",IF(CF35=10%,"Selesai RBT-RBL",IF(CF35&lt;15%,"Proses RBT-RBTD",IF(CF35=15%,"Selesai RBT-RBTD",IF(CF35&lt;20%,"Proses RPP",IF(CF35=20%,"Selesai RPP",IF(CF35&lt;25%,"Proses KAK",IF(CF35=25%,"Selesai KAK",IF(CF35&lt;30%,"Proses Pengadaan",IF(CF35=30%,"Selesai Pengadaan",IF(CF35&lt;45%,"Proses Desain",IF(CF35=45%,"Selesai Desain",IF(CF35&lt;80%,"Proses Pengembangan",IF(CF35=80%,"Selesai Pengembangan",IF(CF35&lt;87.5%,"Proses SIT",IF(CF35=87.5%,"Selesai SIT",IF(CF35&lt;95%,"Proses UAT",IF(CF35=95%,"Selesai UAT",IF(CF35&lt;100%,"Proses Implementasi","Selesai Implementasi"))))))))))))))))))))))</f>
        <v>Not Started</v>
      </c>
      <c r="BU35" t="str">
        <f>IF(CG35=0%,"Not Started",IF(CG35&lt;5%,"Proses RBT-RBB",IF(CG35=5%,"Selesai RBT-RBB",IF(CG35&lt;10%,"Proses RBT-RBL",IF(CG35=10%,"Selesai RBT-RBL",IF(CG35&lt;15%,"Proses RBT-RBTD",IF(CG35=15%,"Selesai RBT-RBTD",IF(CG35&lt;20%,"Proses RPP",IF(CG35=20%,"Selesai RPP",IF(CG35&lt;25%,"Proses KAK",IF(CG35=25%,"Selesai KAK",IF(CG35&lt;30%,"Proses Pengadaan",IF(CG35=30%,"Selesai Pengadaan",IF(CG35&lt;45%,"Proses Desain",IF(CG35=45%,"Selesai Desain",IF(CG35&lt;80%,"Proses Pengembangan",IF(CG35=80%,"Selesai Pengembangan",IF(CG35&lt;87.5%,"Proses SIT",IF(CG35=87.5%,"Selesai SIT",IF(CG35&lt;95%,"Proses UAT",IF(CG35=95%,"Selesai UAT",IF(CG35&lt;100%,"Proses Implementasi","Selesai Implementasi"))))))))))))))))))))))</f>
        <v>Not Started</v>
      </c>
      <c r="BV35" t="str">
        <f>IF(CH35=0%,"Not Started",IF(CH35&lt;5%,"Proses RBT-RBB",IF(CH35=5%,"Selesai RBT-RBB",IF(CH35&lt;10%,"Proses RBT-RBL",IF(CH35=10%,"Selesai RBT-RBL",IF(CH35&lt;15%,"Proses RBT-RBTD",IF(CH35=15%,"Selesai RBT-RBTD",IF(CH35&lt;20%,"Proses RPP",IF(CH35=20%,"Selesai RPP",IF(CH35&lt;25%,"Proses KAK",IF(CH35=25%,"Selesai KAK",IF(CH35&lt;30%,"Proses Pengadaan",IF(CH35=30%,"Selesai Pengadaan",IF(CH35&lt;45%,"Proses Desain",IF(CH35=45%,"Selesai Desain",IF(CH35&lt;80%,"Proses Pengembangan",IF(CH35=80%,"Selesai Pengembangan",IF(CH35&lt;87.5%,"Proses SIT",IF(CH35=87.5%,"Selesai SIT",IF(CH35&lt;95%,"Proses UAT",IF(CH35=95%,"Selesai UAT",IF(CH35&lt;100%,"Proses Implementasi","Selesai Implementasi"))))))))))))))))))))))</f>
        <v>Not Started</v>
      </c>
      <c r="BW35" t="str">
        <f>IF(CI35=0%,"Not Started",IF(CI35&lt;5%,"Proses RBT-RBB",IF(CI35=5%,"Selesai RBT-RBB",IF(CI35&lt;10%,"Proses RBT-RBL",IF(CI35=10%,"Selesai RBT-RBL",IF(CI35&lt;15%,"Proses RBT-RBTD",IF(CI35=15%,"Selesai RBT-RBTD",IF(CI35&lt;20%,"Proses RPP",IF(CI35=20%,"Selesai RPP",IF(CI35&lt;25%,"Proses KAK",IF(CI35=25%,"Selesai KAK",IF(CI35&lt;30%,"Proses Pengadaan",IF(CI35=30%,"Selesai Pengadaan",IF(CI35&lt;45%,"Proses Desain",IF(CI35=45%,"Selesai Desain",IF(CI35&lt;80%,"Proses Pengembangan",IF(CI35=80%,"Selesai Pengembangan",IF(CI35&lt;87.5%,"Proses SIT",IF(CI35=87.5%,"Selesai SIT",IF(CI35&lt;95%,"Proses UAT",IF(CI35=95%,"Selesai UAT",IF(CI35&lt;100%,"Proses Implementasi","Selesai Implementasi"))))))))))))))))))))))</f>
        <v>Not Started</v>
      </c>
      <c r="BX35" t="str">
        <f>IF(CJ35=0%,"Not Started",IF(CJ35&lt;5%,"Proses RBT-RBB",IF(CJ35=5%,"Selesai RBT-RBB",IF(CJ35&lt;10%,"Proses RBT-RBL",IF(CJ35=10%,"Selesai RBT-RBL",IF(CJ35&lt;15%,"Proses RBT-RBTD",IF(CJ35=15%,"Selesai RBT-RBTD",IF(CJ35&lt;20%,"Proses RPP",IF(CJ35=20%,"Selesai RPP",IF(CJ35&lt;25%,"Proses KAK",IF(CJ35=25%,"Selesai KAK",IF(CJ35&lt;30%,"Proses Pengadaan",IF(CJ35=30%,"Selesai Pengadaan",IF(CJ35&lt;45%,"Proses Desain",IF(CJ35=45%,"Selesai Desain",IF(CJ35&lt;80%,"Proses Pengembangan",IF(CJ35=80%,"Selesai Pengembangan",IF(CJ35&lt;87.5%,"Proses SIT",IF(CJ35=87.5%,"Selesai SIT",IF(CJ35&lt;95%,"Proses UAT",IF(CJ35=95%,"Selesai UAT",IF(CJ35&lt;100%,"Proses Implementasi","Selesai Implementasi"))))))))))))))))))))))</f>
        <v>Not Started</v>
      </c>
      <c r="BY35" t="str">
        <f>IF(CK35=0%,"Not Started",IF(CK35&lt;5%,"Proses RBT-RBB",IF(CK35=5%,"Selesai RBT-RBB",IF(CK35&lt;10%,"Proses RBT-RBL",IF(CK35=10%,"Selesai RBT-RBL",IF(CK35&lt;15%,"Proses RBT-RBTD",IF(CK35=15%,"Selesai RBT-RBTD",IF(CK35&lt;20%,"Proses RPP",IF(CK35=20%,"Selesai RPP",IF(CK35&lt;25%,"Proses KAK",IF(CK35=25%,"Selesai KAK",IF(CK35&lt;30%,"Proses Pengadaan",IF(CK35=30%,"Selesai Pengadaan",IF(CK35&lt;45%,"Proses Desain",IF(CK35=45%,"Selesai Desain",IF(CK35&lt;80%,"Proses Pengembangan",IF(CK35=80%,"Selesai Pengembangan",IF(CK35&lt;87.5%,"Proses SIT",IF(CK35=87.5%,"Selesai SIT",IF(CK35&lt;95%,"Proses UAT",IF(CK35=95%,"Selesai UAT",IF(CK35&lt;100%,"Proses Implementasi","Selesai Implementasi"))))))))))))))))))))))</f>
        <v>Not Started</v>
      </c>
      <c r="BZ35" t="str">
        <f>IF(CL35=0%,"Not Started",IF(CL35&lt;5%,"Proses RBT-RBB",IF(CL35=5%,"Selesai RBT-RBB",IF(CL35&lt;10%,"Proses RBT-RBL",IF(CL35=10%,"Selesai RBT-RBL",IF(CL35&lt;15%,"Proses RBT-RBTD",IF(CL35=15%,"Selesai RBT-RBTD",IF(CL35&lt;20%,"Proses RPP",IF(CL35=20%,"Selesai RPP",IF(CL35&lt;25%,"Proses KAK",IF(CL35=25%,"Selesai KAK",IF(CL35&lt;30%,"Proses Pengadaan",IF(CL35=30%,"Selesai Pengadaan",IF(CL35&lt;45%,"Proses Desain",IF(CL35=45%,"Selesai Desain",IF(CL35&lt;80%,"Proses Pengembangan",IF(CL35=80%,"Selesai Pengembangan",IF(CL35&lt;87.5%,"Proses SIT",IF(CL35=87.5%,"Selesai SIT",IF(CL35&lt;95%,"Proses UAT",IF(CL35=95%,"Selesai UAT",IF(CL35&lt;100%,"Proses Implementasi","Selesai Implementasi"))))))))))))))))))))))</f>
        <v>Not Started</v>
      </c>
      <c r="CA35" t="str">
        <f>IF(CM35=0%,"Not Started",IF(CM35&lt;5%,"Proses RBT-RBB",IF(CM35=5%,"Selesai RBT-RBB",IF(CM35&lt;10%,"Proses RBT-RBL",IF(CM35=10%,"Selesai RBT-RBL",IF(CM35&lt;15%,"Proses RBT-RBTD",IF(CM35=15%,"Selesai RBT-RBTD",IF(CM35&lt;20%,"Proses RPP",IF(CM35=20%,"Selesai RPP",IF(CM35&lt;25%,"Proses KAK",IF(CM35=25%,"Selesai KAK",IF(CM35&lt;30%,"Proses Pengadaan",IF(CM35=30%,"Selesai Pengadaan",IF(CM35&lt;45%,"Proses Desain",IF(CM35=45%,"Selesai Desain",IF(CM35&lt;80%,"Proses Pengembangan",IF(CM35=80%,"Selesai Pengembangan",IF(CM35&lt;87.5%,"Proses SIT",IF(CM35=87.5%,"Selesai SIT",IF(CM35&lt;95%,"Proses UAT",IF(CM35=95%,"Selesai UAT",IF(CM35&lt;100%,"Proses Implementasi","Selesai Implementasi"))))))))))))))))))))))</f>
        <v>Not Started</v>
      </c>
      <c r="CB35" t="str">
        <f>IF(CN35=0%,"Not Started",IF(CN35&lt;5%,"Proses RBT-RBB",IF(CN35=5%,"Selesai RBT-RBB",IF(CN35&lt;10%,"Proses RBT-RBL",IF(CN35=10%,"Selesai RBT-RBL",IF(CN35&lt;15%,"Proses RBT-RBTD",IF(CN35=15%,"Selesai RBT-RBTD",IF(CN35&lt;20%,"Proses RPP",IF(CN35=20%,"Selesai RPP",IF(CN35&lt;25%,"Proses KAK",IF(CN35=25%,"Selesai KAK",IF(CN35&lt;30%,"Proses Pengadaan",IF(CN35=30%,"Selesai Pengadaan",IF(CN35&lt;45%,"Proses Desain",IF(CN35=45%,"Selesai Desain",IF(CN35&lt;80%,"Proses Pengembangan",IF(CN35=80%,"Selesai Pengembangan",IF(CN35&lt;87.5%,"Proses SIT",IF(CN35=87.5%,"Selesai SIT",IF(CN35&lt;95%,"Proses UAT",IF(CN35=95%,"Selesai UAT",IF(CN35&lt;100%,"Proses Implementasi","Selesai Implementasi"))))))))))))))))))))))</f>
        <v>Not Started</v>
      </c>
      <c r="CC35">
        <f>(($DY35/100%)*15%)+(($DZ35/100%)*5%)+(($EA35/100%)*5%)+(($EB35/100%)*5%)+(($EC35/100%)*15%)+(($ED35/100%)*35%)+(($EE35/100%)*7.5%)+(($EF35/100%)*7.5%)+(($EG35/100%)*5%)</f>
        <v>0.2475</v>
      </c>
      <c r="CO35">
        <f>IF(BE35=0%, 100%, (CC35/BE35))</f>
        <v>0.8250000000000001</v>
      </c>
      <c r="CP35">
        <f>IF(BF35=0%, 100%, (CD35/BF35))</f>
        <v>0</v>
      </c>
      <c r="CQ35">
        <f>IF(BG35=0%, 100%, (CE35/BG35))</f>
        <v>0</v>
      </c>
      <c r="CR35">
        <f>IF(BH35=0%, 100%, (CF35/BH35))</f>
        <v>0</v>
      </c>
      <c r="CS35">
        <f>IF(BI35=0%, 100%, (CG35/BI35))</f>
        <v>0</v>
      </c>
      <c r="CT35">
        <f>IF(BJ35=0%, 100%, (CH35/BJ35))</f>
        <v>0</v>
      </c>
      <c r="CU35">
        <f>IF(BK35=0%, 100%, (CI35/BK35))</f>
        <v>0</v>
      </c>
      <c r="CV35">
        <f>IF(BL35=0%, 100%, (CJ35/BL35))</f>
        <v>0</v>
      </c>
      <c r="CW35">
        <f>IF(BM35=0%, 100%, (CK35/BM35))</f>
        <v>0</v>
      </c>
      <c r="CX35">
        <f>IF(BN35=0%, 100%, (CL35/BN35))</f>
        <v>0</v>
      </c>
      <c r="CY35">
        <f>IF(BO35=0%, 100%, (CM35/BO35))</f>
        <v>0</v>
      </c>
      <c r="DA35" t="str">
        <f>IF(BE35=0%,"NS",IF(CC35=100%,"DONE",IF(CO35&gt;100%,"AS",IF(CO35&lt;75%,"BS",IF(CO35&lt;89.9%,"AR","OS")))))</f>
        <v>AR</v>
      </c>
      <c r="DB35" t="str">
        <f>IF(BF35=0%,"NS",IF(CD35=100%,"DONE",IF(CP35&gt;100%,"AS",IF(CP35&lt;75%,"BS",IF(CP35&lt;89.9%,"AR","OS")))))</f>
        <v>BS</v>
      </c>
      <c r="DC35" t="str">
        <f>IF(BG35=0%,"NS",IF(CE35=100%,"DONE",IF(CQ35&gt;100%,"AS",IF(CQ35&lt;75%,"BS",IF(CQ35&lt;89.9%,"AR","OS")))))</f>
        <v>BS</v>
      </c>
      <c r="DD35" t="str">
        <f>IF(BH35=0%,"NS",IF(CF35=100%,"DONE",IF(CR35&gt;100%,"AS",IF(CR35&lt;75%,"BS",IF(CR35&lt;89.9%,"AR","OS")))))</f>
        <v>BS</v>
      </c>
      <c r="DE35" t="str">
        <f>IF(BI35=0%,"NS",IF(CG35=100%,"DONE",IF(CS35&gt;100%,"AS",IF(CS35&lt;75%,"BS",IF(CS35&lt;89.9%,"AR","OS")))))</f>
        <v>BS</v>
      </c>
      <c r="DF35" t="str">
        <f>IF(BJ35=0%,"NS",IF(CH35=100%,"DONE",IF(CT35&gt;100%,"AS",IF(CT35&lt;75%,"BS",IF(CT35&lt;89.9%,"AR","OS")))))</f>
        <v>BS</v>
      </c>
      <c r="DG35" t="str">
        <f>IF(BK35=0%,"NS",IF(CI35=100%,"DONE",IF(CU35&gt;100%,"AS",IF(CU35&lt;75%,"BS",IF(CU35&lt;89.9%,"AR","OS")))))</f>
        <v>BS</v>
      </c>
      <c r="DH35" t="str">
        <f>IF(BL35=0%,"NS",IF(CJ35=100%,"DONE",IF(CV35&gt;100%,"AS",IF(CV35&lt;75%,"BS",IF(CV35&lt;89.9%,"AR","OS")))))</f>
        <v>BS</v>
      </c>
      <c r="DI35" t="str">
        <f>IF(BM35=0%,"NS",IF(CK35=100%,"DONE",IF(CW35&gt;100%,"AS",IF(CW35&lt;75%,"BS",IF(CW35&lt;89.9%,"AR","OS")))))</f>
        <v>BS</v>
      </c>
      <c r="DJ35" t="str">
        <f>IF(BN35=0%,"NS",IF(CL35=100%,"DONE",IF(CX35&gt;100%,"AS",IF(CX35&lt;75%,"BS",IF(CX35&lt;89.9%,"AR","OS")))))</f>
        <v>BS</v>
      </c>
      <c r="DK35" t="str">
        <f>IF(BO35=0%,"NS",IF(CM35=100%,"DONE",IF(CY35&gt;100%,"AS",IF(CY35&lt;75%,"BS",IF(CY35&lt;89.9%,"AR","OS")))))</f>
        <v>BS</v>
      </c>
      <c r="DL35" t="str">
        <f>IF(BP35=0%,"NS",IF(CN35=100%,"DONE",IF(CZ35&gt;100%,"AS",IF(CZ35&lt;75%,"BS",IF(CZ35&lt;89.9%,"AR","OS")))))</f>
        <v>BS</v>
      </c>
      <c r="DM35">
        <f>CC35/$BP35</f>
        <v>0.2475</v>
      </c>
      <c r="DN35">
        <f>CD35/$BP35</f>
        <v>0</v>
      </c>
      <c r="DO35">
        <f>CE35/$BP35</f>
        <v>0</v>
      </c>
      <c r="DP35">
        <f>CF35/$BP35</f>
        <v>0</v>
      </c>
      <c r="DQ35">
        <f>CG35/$BP35</f>
        <v>0</v>
      </c>
      <c r="DR35">
        <f>CH35/$BP35</f>
        <v>0</v>
      </c>
      <c r="DS35">
        <f>CI35/$BP35</f>
        <v>0</v>
      </c>
      <c r="DT35">
        <f>CJ35/$BP35</f>
        <v>0</v>
      </c>
      <c r="DU35">
        <f>CK35/$BP35</f>
        <v>0</v>
      </c>
      <c r="DV35">
        <f>CL35/$BP35</f>
        <v>0</v>
      </c>
      <c r="DW35">
        <f>CM35/$BP35</f>
        <v>0</v>
      </c>
      <c r="DX35">
        <f>CN35/$BP35</f>
        <v>0</v>
      </c>
      <c r="DY35">
        <v>0.95</v>
      </c>
      <c r="DZ35">
        <v>0.8</v>
      </c>
      <c r="EA35">
        <v>0.6</v>
      </c>
      <c r="EB35">
        <v>0.7</v>
      </c>
      <c r="EH35" t="str" xml:space="preserve">
        <v xml:space="preserve">On-Progress._x000d_
1. Diskusi antara KMBD dan User bisnis(DPPT/DPPK) terkait proses penyusunan RBT (DONE)_x000d_
2. RBT (DONE)_x000d_
3. Proses Sirkulasi RBT (In Progress)_x000d_
4. Penyesuaian timeline, Jadwal Golive 30 Maret 2026 (DONE)_x000d_
5. Penyusunan RPP (In Progress)_x000d_
6. KAK telah disampaikan ke MKA 3 November 2025 (DONE)_x000d_
7. SP3 Estimasi 26-27 Januari  (In Progress )</v>
      </c>
      <c r="EJ35">
        <f>AR35</f>
        <v>46111</v>
      </c>
      <c r="FM35" t="str" xml:space="preserve">
        <v xml:space="preserve">1. Faradilla Anggun S_x000d_
2. Thoriq Prima Putra D</v>
      </c>
      <c r="FN35" t="str">
        <v>Rizky Arga</v>
      </c>
      <c r="FO35" t="str">
        <v>Iramia Triastika</v>
      </c>
      <c r="FP35" t="str" xml:space="preserve">
        <v xml:space="preserve">1. Alfadho Khasroh_x000d_
2. M. Naufal_x000d_
3. Elsameinar</v>
      </c>
      <c r="FQ35" t="str" xml:space="preserve">
        <v xml:space="preserve">1. Agung Trisnaningsih_x000d_
2. Ufaira</v>
      </c>
      <c r="FR35" t="str" xml:space="preserve">
        <v xml:space="preserve">Outsource_x000d_
Inhouse</v>
      </c>
      <c r="FS35" t="str" xml:space="preserve">
        <v xml:space="preserve">1. CMA &amp; PCI_x000d_
2. Inhouse</v>
      </c>
      <c r="FT35" t="str" xml:space="preserve">
        <v xml:space="preserve">1. Tony Liston (KPPA)_x000d_
2. Afifah (KPPA)_x000d_
3. Novita Dwi Rahma (KPPA TW)</v>
      </c>
      <c r="FU35">
        <v>5</v>
      </c>
      <c r="GS35" t="str">
        <v>fee2d32c-3db0-4196-965e-84a864c909fb</v>
      </c>
    </row>
    <row r="36" xml:space="preserve">
      <c r="A36" t="str">
        <v>RIVIBI-PPA-P4-7-DLDS</v>
      </c>
      <c r="B36" t="str">
        <v>PT2, BPPU</v>
      </c>
      <c r="C36" t="str">
        <v>IDT</v>
      </c>
      <c r="D36" t="str">
        <v>Continuity Technology</v>
      </c>
      <c r="E36" t="str">
        <v>P-40</v>
      </c>
      <c r="F36">
        <f>F35+1</f>
        <v>7</v>
      </c>
      <c r="G36" t="str">
        <v>Pengembangan Product OM Pro Market (Rupiah dan Valas)</v>
      </c>
      <c r="H36" t="str">
        <v>Pengembangan Product OM Pro Market (Rupiah dan Valas)</v>
      </c>
      <c r="I36" t="str">
        <v xml:space="preserve">Transaksi Repo SVBI dan SUVBI Rupiah (CCR - Tahap 3) </v>
      </c>
      <c r="J36">
        <v>2026</v>
      </c>
      <c r="K36">
        <v>2027</v>
      </c>
      <c r="L36" t="str">
        <v>S</v>
      </c>
      <c r="M36" t="str">
        <v>K3</v>
      </c>
      <c r="N36" t="str">
        <v>Pemimpin Satker</v>
      </c>
      <c r="O36" t="str">
        <v>DPMA, DPPK,  DPPT,DPSP</v>
      </c>
      <c r="P36" t="str">
        <v>WG-2</v>
      </c>
      <c r="Q36" t="str">
        <v>Market</v>
      </c>
      <c r="R36" t="str">
        <v>BI-ETP, BI-SSSS, HARTIS, SI BI-SSSS, FOMOBO, SOA</v>
      </c>
      <c r="S36" t="str">
        <f>BQ36</f>
        <v>Not Started</v>
      </c>
      <c r="T36" t="str">
        <f>IF(V36=0%,"Not Started",IF(V36&lt;100%,"On Progress",IF(V36=100%,"DONE")))</f>
        <v>Not Started</v>
      </c>
      <c r="U36" t="str">
        <f>FN36</f>
        <v>Rizky Arga</v>
      </c>
      <c r="V36">
        <f>CC36</f>
        <v>0</v>
      </c>
      <c r="W36" t="str">
        <v>TW IV 2026</v>
      </c>
      <c r="X36">
        <f>AR36</f>
        <v>46568</v>
      </c>
      <c r="Y36">
        <v>0</v>
      </c>
      <c r="AA36">
        <v>46296</v>
      </c>
      <c r="AB36">
        <v>46356</v>
      </c>
      <c r="AC36">
        <v>46357</v>
      </c>
      <c r="AD36">
        <v>46387</v>
      </c>
      <c r="AI36">
        <v>46388</v>
      </c>
      <c r="AJ36">
        <v>46418</v>
      </c>
      <c r="AK36">
        <v>46419</v>
      </c>
      <c r="AL36">
        <v>46477</v>
      </c>
      <c r="AM36">
        <v>46478</v>
      </c>
      <c r="AN36">
        <v>46507</v>
      </c>
      <c r="AO36">
        <v>46508</v>
      </c>
      <c r="AP36">
        <v>46537</v>
      </c>
      <c r="AQ36">
        <v>46539</v>
      </c>
      <c r="AR36">
        <v>46568</v>
      </c>
      <c r="AS36" t="str">
        <f>IF(BE36=0%,"Not Started",IF(BE36&lt;5%,"Proses RBT-RBB",IF(BE36=5%,"Selesai RBT-RBB",IF(BE36&lt;10%,"Proses RBT-RBL",IF(BE36=10%,"Selesai RBT-RBL",IF(BE36&lt;15%,"Proses RBT-RBTD",IF(BE36=15%,"Selesai RBT-RBTD",IF(BE36&lt;20%,"Proses RPP",IF(BE36=20%,"Selesai RPP",IF(BE36&lt;25%,"Proses KAK",IF(BE36=25%,"Selesai KAK",IF(BE36&lt;30%,"Proses Pengadaan",IF(BE36=30%,"Selesai Pengadaan",IF(BE36&lt;45%,"Proses Desain",IF(BE36=45%,"Selesai Desain",IF(BE36&lt;80%,"Proses Pengembangan",IF(BE36=80%,"Selesai Pengembangan",IF(BE36&lt;87.5%,"Proses SIT",IF(BE36=87.5%,"Selesai SIT",IF(BE36&lt;95%,"Proses UAT",IF(BE36=95%,"Selesai UAT",IF(BE36&lt;100%,"Proses Implementasi","Selesai Implementasi"))))))))))))))))))))))</f>
        <v>Not Started</v>
      </c>
      <c r="AT36" t="str">
        <f>IF(BF36=0%,"Not Started",IF(BF36&lt;5%,"Proses RBT-RBB",IF(BF36=5%,"Selesai RBT-RBB",IF(BF36&lt;10%,"Proses RBT-RBL",IF(BF36=10%,"Selesai RBT-RBL",IF(BF36&lt;15%,"Proses RBT-RBTD",IF(BF36=15%,"Selesai RBT-RBTD",IF(BF36&lt;20%,"Proses RPP",IF(BF36=20%,"Selesai RPP",IF(BF36&lt;25%,"Proses KAK",IF(BF36=25%,"Selesai KAK",IF(BF36&lt;30%,"Proses Pengadaan",IF(BF36=30%,"Selesai Pengadaan",IF(BF36&lt;45%,"Proses Desain",IF(BF36=45%,"Selesai Desain",IF(BF36&lt;80%,"Proses Pengembangan",IF(BF36=80%,"Selesai Pengembangan",IF(BF36&lt;87.5%,"Proses SIT",IF(BF36=87.5%,"Selesai SIT",IF(BF36&lt;95%,"Proses UAT",IF(BF36=95%,"Selesai UAT",IF(BF36&lt;100%,"Proses Implementasi","Selesai Implementasi"))))))))))))))))))))))</f>
        <v>Not Started</v>
      </c>
      <c r="AU36" t="str">
        <f>IF(BG36=0%,"Not Started",IF(BG36&lt;5%,"Proses RBT-RBB",IF(BG36=5%,"Selesai RBT-RBB",IF(BG36&lt;10%,"Proses RBT-RBL",IF(BG36=10%,"Selesai RBT-RBL",IF(BG36&lt;15%,"Proses RBT-RBTD",IF(BG36=15%,"Selesai RBT-RBTD",IF(BG36&lt;20%,"Proses RPP",IF(BG36=20%,"Selesai RPP",IF(BG36&lt;25%,"Proses KAK",IF(BG36=25%,"Selesai KAK",IF(BG36&lt;30%,"Proses Pengadaan",IF(BG36=30%,"Selesai Pengadaan",IF(BG36&lt;45%,"Proses Desain",IF(BG36=45%,"Selesai Desain",IF(BG36&lt;80%,"Proses Pengembangan",IF(BG36=80%,"Selesai Pengembangan",IF(BG36&lt;87.5%,"Proses SIT",IF(BG36=87.5%,"Selesai SIT",IF(BG36&lt;95%,"Proses UAT",IF(BG36=95%,"Selesai UAT",IF(BG36&lt;100%,"Proses Implementasi","Selesai Implementasi"))))))))))))))))))))))</f>
        <v>Not Started</v>
      </c>
      <c r="AV36" t="str">
        <f>IF(BH36=0%,"Not Started",IF(BH36&lt;5%,"Proses RBT-RBB",IF(BH36=5%,"Selesai RBT-RBB",IF(BH36&lt;10%,"Proses RBT-RBL",IF(BH36=10%,"Selesai RBT-RBL",IF(BH36&lt;15%,"Proses RBT-RBTD",IF(BH36=15%,"Selesai RBT-RBTD",IF(BH36&lt;20%,"Proses RPP",IF(BH36=20%,"Selesai RPP",IF(BH36&lt;25%,"Proses KAK",IF(BH36=25%,"Selesai KAK",IF(BH36&lt;30%,"Proses Pengadaan",IF(BH36=30%,"Selesai Pengadaan",IF(BH36&lt;45%,"Proses Desain",IF(BH36=45%,"Selesai Desain",IF(BH36&lt;80%,"Proses Pengembangan",IF(BH36=80%,"Selesai Pengembangan",IF(BH36&lt;87.5%,"Proses SIT",IF(BH36=87.5%,"Selesai SIT",IF(BH36&lt;95%,"Proses UAT",IF(BH36=95%,"Selesai UAT",IF(BH36&lt;100%,"Proses Implementasi","Selesai Implementasi"))))))))))))))))))))))</f>
        <v>Not Started</v>
      </c>
      <c r="AW36" t="str">
        <f>IF(BI36=0%,"Not Started",IF(BI36&lt;5%,"Proses RBT-RBB",IF(BI36=5%,"Selesai RBT-RBB",IF(BI36&lt;10%,"Proses RBT-RBL",IF(BI36=10%,"Selesai RBT-RBL",IF(BI36&lt;15%,"Proses RBT-RBTD",IF(BI36=15%,"Selesai RBT-RBTD",IF(BI36&lt;20%,"Proses RPP",IF(BI36=20%,"Selesai RPP",IF(BI36&lt;25%,"Proses KAK",IF(BI36=25%,"Selesai KAK",IF(BI36&lt;30%,"Proses Pengadaan",IF(BI36=30%,"Selesai Pengadaan",IF(BI36&lt;45%,"Proses Desain",IF(BI36=45%,"Selesai Desain",IF(BI36&lt;80%,"Proses Pengembangan",IF(BI36=80%,"Selesai Pengembangan",IF(BI36&lt;87.5%,"Proses SIT",IF(BI36=87.5%,"Selesai SIT",IF(BI36&lt;95%,"Proses UAT",IF(BI36=95%,"Selesai UAT",IF(BI36&lt;100%,"Proses Implementasi","Selesai Implementasi"))))))))))))))))))))))</f>
        <v>Not Started</v>
      </c>
      <c r="AX36" t="str">
        <f>IF(BJ36=0%,"Not Started",IF(BJ36&lt;5%,"Proses RBT-RBB",IF(BJ36=5%,"Selesai RBT-RBB",IF(BJ36&lt;10%,"Proses RBT-RBL",IF(BJ36=10%,"Selesai RBT-RBL",IF(BJ36&lt;15%,"Proses RBT-RBTD",IF(BJ36=15%,"Selesai RBT-RBTD",IF(BJ36&lt;20%,"Proses RPP",IF(BJ36=20%,"Selesai RPP",IF(BJ36&lt;25%,"Proses KAK",IF(BJ36=25%,"Selesai KAK",IF(BJ36&lt;30%,"Proses Pengadaan",IF(BJ36=30%,"Selesai Pengadaan",IF(BJ36&lt;45%,"Proses Desain",IF(BJ36=45%,"Selesai Desain",IF(BJ36&lt;80%,"Proses Pengembangan",IF(BJ36=80%,"Selesai Pengembangan",IF(BJ36&lt;87.5%,"Proses SIT",IF(BJ36=87.5%,"Selesai SIT",IF(BJ36&lt;95%,"Proses UAT",IF(BJ36=95%,"Selesai UAT",IF(BJ36&lt;100%,"Proses Implementasi","Selesai Implementasi"))))))))))))))))))))))</f>
        <v>Not Started</v>
      </c>
      <c r="AY36" t="str">
        <f>IF(BK36=0%,"Not Started",IF(BK36&lt;5%,"Proses RBT-RBB",IF(BK36=5%,"Selesai RBT-RBB",IF(BK36&lt;10%,"Proses RBT-RBL",IF(BK36=10%,"Selesai RBT-RBL",IF(BK36&lt;15%,"Proses RBT-RBTD",IF(BK36=15%,"Selesai RBT-RBTD",IF(BK36&lt;20%,"Proses RPP",IF(BK36=20%,"Selesai RPP",IF(BK36&lt;25%,"Proses KAK",IF(BK36=25%,"Selesai KAK",IF(BK36&lt;30%,"Proses Pengadaan",IF(BK36=30%,"Selesai Pengadaan",IF(BK36&lt;45%,"Proses Desain",IF(BK36=45%,"Selesai Desain",IF(BK36&lt;80%,"Proses Pengembangan",IF(BK36=80%,"Selesai Pengembangan",IF(BK36&lt;87.5%,"Proses SIT",IF(BK36=87.5%,"Selesai SIT",IF(BK36&lt;95%,"Proses UAT",IF(BK36=95%,"Selesai UAT",IF(BK36&lt;100%,"Proses Implementasi","Selesai Implementasi"))))))))))))))))))))))</f>
        <v>Not Started</v>
      </c>
      <c r="AZ36" t="str">
        <f>IF(BL36=0%,"Not Started",IF(BL36&lt;5%,"Proses RBT-RBB",IF(BL36=5%,"Selesai RBT-RBB",IF(BL36&lt;10%,"Proses RBT-RBL",IF(BL36=10%,"Selesai RBT-RBL",IF(BL36&lt;15%,"Proses RBT-RBTD",IF(BL36=15%,"Selesai RBT-RBTD",IF(BL36&lt;20%,"Proses RPP",IF(BL36=20%,"Selesai RPP",IF(BL36&lt;25%,"Proses KAK",IF(BL36=25%,"Selesai KAK",IF(BL36&lt;30%,"Proses Pengadaan",IF(BL36=30%,"Selesai Pengadaan",IF(BL36&lt;45%,"Proses Desain",IF(BL36=45%,"Selesai Desain",IF(BL36&lt;80%,"Proses Pengembangan",IF(BL36=80%,"Selesai Pengembangan",IF(BL36&lt;87.5%,"Proses SIT",IF(BL36=87.5%,"Selesai SIT",IF(BL36&lt;95%,"Proses UAT",IF(BL36=95%,"Selesai UAT",IF(BL36&lt;100%,"Proses Implementasi","Selesai Implementasi"))))))))))))))))))))))</f>
        <v>Not Started</v>
      </c>
      <c r="BA36" t="str">
        <f>IF(BM36=0%,"Not Started",IF(BM36&lt;5%,"Proses RBT-RBB",IF(BM36=5%,"Selesai RBT-RBB",IF(BM36&lt;10%,"Proses RBT-RBL",IF(BM36=10%,"Selesai RBT-RBL",IF(BM36&lt;15%,"Proses RBT-RBTD",IF(BM36=15%,"Selesai RBT-RBTD",IF(BM36&lt;20%,"Proses RPP",IF(BM36=20%,"Selesai RPP",IF(BM36&lt;25%,"Proses KAK",IF(BM36=25%,"Selesai KAK",IF(BM36&lt;30%,"Proses Pengadaan",IF(BM36=30%,"Selesai Pengadaan",IF(BM36&lt;45%,"Proses Desain",IF(BM36=45%,"Selesai Desain",IF(BM36&lt;80%,"Proses Pengembangan",IF(BM36=80%,"Selesai Pengembangan",IF(BM36&lt;87.5%,"Proses SIT",IF(BM36=87.5%,"Selesai SIT",IF(BM36&lt;95%,"Proses UAT",IF(BM36=95%,"Selesai UAT",IF(BM36&lt;100%,"Proses Implementasi","Selesai Implementasi"))))))))))))))))))))))</f>
        <v>Not Started</v>
      </c>
      <c r="BB36" t="str">
        <f>IF(BN36=0%,"Not Started",IF(BN36&lt;5%,"Proses RBT-RBB",IF(BN36=5%,"Selesai RBT-RBB",IF(BN36&lt;10%,"Proses RBT-RBL",IF(BN36=10%,"Selesai RBT-RBL",IF(BN36&lt;15%,"Proses RBT-RBTD",IF(BN36=15%,"Selesai RBT-RBTD",IF(BN36&lt;20%,"Proses RPP",IF(BN36=20%,"Selesai RPP",IF(BN36&lt;25%,"Proses KAK",IF(BN36=25%,"Selesai KAK",IF(BN36&lt;30%,"Proses Pengadaan",IF(BN36=30%,"Selesai Pengadaan",IF(BN36&lt;45%,"Proses Desain",IF(BN36=45%,"Selesai Desain",IF(BN36&lt;80%,"Proses Pengembangan",IF(BN36=80%,"Selesai Pengembangan",IF(BN36&lt;87.5%,"Proses SIT",IF(BN36=87.5%,"Selesai SIT",IF(BN36&lt;95%,"Proses UAT",IF(BN36=95%,"Selesai UAT",IF(BN36&lt;100%,"Proses Implementasi","Selesai Implementasi"))))))))))))))))))))))</f>
        <v>Selesai RBT-RBB</v>
      </c>
      <c r="BC36" t="str">
        <f>IF(BO36=0%,"Not Started",IF(BO36&lt;5%,"Proses RBT-RBB",IF(BO36=5%,"Selesai RBT-RBB",IF(BO36&lt;10%,"Proses RBT-RBL",IF(BO36=10%,"Selesai RBT-RBL",IF(BO36&lt;15%,"Proses RBT-RBTD",IF(BO36=15%,"Selesai RBT-RBTD",IF(BO36&lt;20%,"Proses RPP",IF(BO36=20%,"Selesai RPP",IF(BO36&lt;25%,"Proses KAK",IF(BO36=25%,"Selesai KAK",IF(BO36&lt;30%,"Proses Pengadaan",IF(BO36=30%,"Selesai Pengadaan",IF(BO36&lt;45%,"Proses Desain",IF(BO36=45%,"Selesai Desain",IF(BO36&lt;80%,"Proses Pengembangan",IF(BO36=80%,"Selesai Pengembangan",IF(BO36&lt;87.5%,"Proses SIT",IF(BO36=87.5%,"Selesai SIT",IF(BO36&lt;95%,"Proses UAT",IF(BO36=95%,"Selesai UAT",IF(BO36&lt;100%,"Proses Implementasi","Selesai Implementasi"))))))))))))))))))))))</f>
        <v>Selesai RBT-RBL</v>
      </c>
      <c r="BD36" t="str">
        <f>IF(BP36=0%,"Not Started",IF(BP36&lt;5%,"Proses RBT-RBB",IF(BP36=5%,"Selesai RBT-RBB",IF(BP36&lt;10%,"Proses RBT-RBL",IF(BP36=10%,"Selesai RBT-RBL",IF(BP36&lt;15%,"Proses RBT-RBTD",IF(BP36=15%,"Selesai RBT-RBTD",IF(BP36&lt;20%,"Proses RPP",IF(BP36=20%,"Selesai RPP",IF(BP36&lt;25%,"Proses KAK",IF(BP36=25%,"Selesai KAK",IF(BP36&lt;30%,"Proses Pengadaan",IF(BP36=30%,"Selesai Pengadaan",IF(BP36&lt;45%,"Proses Desain",IF(BP36=45%,"Selesai Desain",IF(BP36&lt;80%,"Proses Pengembangan",IF(BP36=80%,"Selesai Pengembangan",IF(BP36&lt;87.5%,"Proses SIT",IF(BP36=87.5%,"Selesai SIT",IF(BP36&lt;95%,"Proses UAT",IF(BP36=95%,"Selesai UAT",IF(BP36&lt;100%,"Proses Implementasi","Selesai Implementasi"))))))))))))))))))))))</f>
        <v>Selesai RPP</v>
      </c>
      <c r="BE36">
        <v>0</v>
      </c>
      <c r="BF36">
        <v>0</v>
      </c>
      <c r="BG36">
        <v>0</v>
      </c>
      <c r="BH36">
        <v>0</v>
      </c>
      <c r="BI36">
        <v>0</v>
      </c>
      <c r="BJ36">
        <v>0</v>
      </c>
      <c r="BK36">
        <v>0</v>
      </c>
      <c r="BL36">
        <v>0</v>
      </c>
      <c r="BM36">
        <v>0</v>
      </c>
      <c r="BN36">
        <v>0.05</v>
      </c>
      <c r="BO36">
        <v>0.1</v>
      </c>
      <c r="BP36">
        <v>0.2</v>
      </c>
      <c r="BQ36" t="str">
        <f>IF(CC36=0%,"Not Started",IF(CC36&lt;5%,"Proses RBT-RBB",IF(CC36=5%,"Selesai RBT-RBB",IF(CC36&lt;10%,"Proses RBT-RBL",IF(CC36=10%,"Selesai RBT-RBL",IF(CC36&lt;15%,"Proses RBT-RBTD",IF(CC36=15%,"Selesai RBT-RBTD",IF(CC36&lt;20%,"Proses RPP",IF(CC36=20%,"Selesai RPP",IF(CC36&lt;25%,"Proses KAK",IF(CC36=25%,"Selesai KAK",IF(CC36&lt;30%,"Proses Pengadaan",IF(CC36=30%,"Selesai Pengadaan",IF(CC36&lt;45%,"Proses Desain",IF(CC36=45%,"Selesai Desain",IF(CC36&lt;80%,"Proses Pengembangan",IF(CC36=80%,"Selesai Pengembangan",IF(CC36&lt;87.5%,"Proses SIT",IF(CC36=87.5%,"Selesai SIT",IF(CC36&lt;95%,"Proses UAT",IF(CC36=95%,"Selesai UAT",IF(CC36&lt;100%,"Proses Implementasi","Selesai Implementasi"))))))))))))))))))))))</f>
        <v>Not Started</v>
      </c>
      <c r="BR36" t="str">
        <f>IF(CD36=0%,"Not Started",IF(CD36&lt;5%,"Proses RBT-RBB",IF(CD36=5%,"Selesai RBT-RBB",IF(CD36&lt;10%,"Proses RBT-RBL",IF(CD36=10%,"Selesai RBT-RBL",IF(CD36&lt;15%,"Proses RBT-RBTD",IF(CD36=15%,"Selesai RBT-RBTD",IF(CD36&lt;20%,"Proses RPP",IF(CD36=20%,"Selesai RPP",IF(CD36&lt;25%,"Proses KAK",IF(CD36=25%,"Selesai KAK",IF(CD36&lt;30%,"Proses Pengadaan",IF(CD36=30%,"Selesai Pengadaan",IF(CD36&lt;45%,"Proses Desain",IF(CD36=45%,"Selesai Desain",IF(CD36&lt;80%,"Proses Pengembangan",IF(CD36=80%,"Selesai Pengembangan",IF(CD36&lt;87.5%,"Proses SIT",IF(CD36=87.5%,"Selesai SIT",IF(CD36&lt;95%,"Proses UAT",IF(CD36=95%,"Selesai UAT",IF(CD36&lt;100%,"Proses Implementasi","Selesai Implementasi"))))))))))))))))))))))</f>
        <v>Not Started</v>
      </c>
      <c r="BS36" t="str">
        <f>IF(CE36=0%,"Not Started",IF(CE36&lt;5%,"Proses RBT-RBB",IF(CE36=5%,"Selesai RBT-RBB",IF(CE36&lt;10%,"Proses RBT-RBL",IF(CE36=10%,"Selesai RBT-RBL",IF(CE36&lt;15%,"Proses RBT-RBTD",IF(CE36=15%,"Selesai RBT-RBTD",IF(CE36&lt;20%,"Proses RPP",IF(CE36=20%,"Selesai RPP",IF(CE36&lt;25%,"Proses KAK",IF(CE36=25%,"Selesai KAK",IF(CE36&lt;30%,"Proses Pengadaan",IF(CE36=30%,"Selesai Pengadaan",IF(CE36&lt;45%,"Proses Desain",IF(CE36=45%,"Selesai Desain",IF(CE36&lt;80%,"Proses Pengembangan",IF(CE36=80%,"Selesai Pengembangan",IF(CE36&lt;87.5%,"Proses SIT",IF(CE36=87.5%,"Selesai SIT",IF(CE36&lt;95%,"Proses UAT",IF(CE36=95%,"Selesai UAT",IF(CE36&lt;100%,"Proses Implementasi","Selesai Implementasi"))))))))))))))))))))))</f>
        <v>Not Started</v>
      </c>
      <c r="BT36" t="str">
        <f>IF(CF36=0%,"Not Started",IF(CF36&lt;5%,"Proses RBT-RBB",IF(CF36=5%,"Selesai RBT-RBB",IF(CF36&lt;10%,"Proses RBT-RBL",IF(CF36=10%,"Selesai RBT-RBL",IF(CF36&lt;15%,"Proses RBT-RBTD",IF(CF36=15%,"Selesai RBT-RBTD",IF(CF36&lt;20%,"Proses RPP",IF(CF36=20%,"Selesai RPP",IF(CF36&lt;25%,"Proses KAK",IF(CF36=25%,"Selesai KAK",IF(CF36&lt;30%,"Proses Pengadaan",IF(CF36=30%,"Selesai Pengadaan",IF(CF36&lt;45%,"Proses Desain",IF(CF36=45%,"Selesai Desain",IF(CF36&lt;80%,"Proses Pengembangan",IF(CF36=80%,"Selesai Pengembangan",IF(CF36&lt;87.5%,"Proses SIT",IF(CF36=87.5%,"Selesai SIT",IF(CF36&lt;95%,"Proses UAT",IF(CF36=95%,"Selesai UAT",IF(CF36&lt;100%,"Proses Implementasi","Selesai Implementasi"))))))))))))))))))))))</f>
        <v>Not Started</v>
      </c>
      <c r="BU36" t="str">
        <f>IF(CG36=0%,"Not Started",IF(CG36&lt;5%,"Proses RBT-RBB",IF(CG36=5%,"Selesai RBT-RBB",IF(CG36&lt;10%,"Proses RBT-RBL",IF(CG36=10%,"Selesai RBT-RBL",IF(CG36&lt;15%,"Proses RBT-RBTD",IF(CG36=15%,"Selesai RBT-RBTD",IF(CG36&lt;20%,"Proses RPP",IF(CG36=20%,"Selesai RPP",IF(CG36&lt;25%,"Proses KAK",IF(CG36=25%,"Selesai KAK",IF(CG36&lt;30%,"Proses Pengadaan",IF(CG36=30%,"Selesai Pengadaan",IF(CG36&lt;45%,"Proses Desain",IF(CG36=45%,"Selesai Desain",IF(CG36&lt;80%,"Proses Pengembangan",IF(CG36=80%,"Selesai Pengembangan",IF(CG36&lt;87.5%,"Proses SIT",IF(CG36=87.5%,"Selesai SIT",IF(CG36&lt;95%,"Proses UAT",IF(CG36=95%,"Selesai UAT",IF(CG36&lt;100%,"Proses Implementasi","Selesai Implementasi"))))))))))))))))))))))</f>
        <v>Not Started</v>
      </c>
      <c r="BV36" t="str">
        <f>IF(CH36=0%,"Not Started",IF(CH36&lt;5%,"Proses RBT-RBB",IF(CH36=5%,"Selesai RBT-RBB",IF(CH36&lt;10%,"Proses RBT-RBL",IF(CH36=10%,"Selesai RBT-RBL",IF(CH36&lt;15%,"Proses RBT-RBTD",IF(CH36=15%,"Selesai RBT-RBTD",IF(CH36&lt;20%,"Proses RPP",IF(CH36=20%,"Selesai RPP",IF(CH36&lt;25%,"Proses KAK",IF(CH36=25%,"Selesai KAK",IF(CH36&lt;30%,"Proses Pengadaan",IF(CH36=30%,"Selesai Pengadaan",IF(CH36&lt;45%,"Proses Desain",IF(CH36=45%,"Selesai Desain",IF(CH36&lt;80%,"Proses Pengembangan",IF(CH36=80%,"Selesai Pengembangan",IF(CH36&lt;87.5%,"Proses SIT",IF(CH36=87.5%,"Selesai SIT",IF(CH36&lt;95%,"Proses UAT",IF(CH36=95%,"Selesai UAT",IF(CH36&lt;100%,"Proses Implementasi","Selesai Implementasi"))))))))))))))))))))))</f>
        <v>Not Started</v>
      </c>
      <c r="BW36" t="str">
        <f>IF(CI36=0%,"Not Started",IF(CI36&lt;5%,"Proses RBT-RBB",IF(CI36=5%,"Selesai RBT-RBB",IF(CI36&lt;10%,"Proses RBT-RBL",IF(CI36=10%,"Selesai RBT-RBL",IF(CI36&lt;15%,"Proses RBT-RBTD",IF(CI36=15%,"Selesai RBT-RBTD",IF(CI36&lt;20%,"Proses RPP",IF(CI36=20%,"Selesai RPP",IF(CI36&lt;25%,"Proses KAK",IF(CI36=25%,"Selesai KAK",IF(CI36&lt;30%,"Proses Pengadaan",IF(CI36=30%,"Selesai Pengadaan",IF(CI36&lt;45%,"Proses Desain",IF(CI36=45%,"Selesai Desain",IF(CI36&lt;80%,"Proses Pengembangan",IF(CI36=80%,"Selesai Pengembangan",IF(CI36&lt;87.5%,"Proses SIT",IF(CI36=87.5%,"Selesai SIT",IF(CI36&lt;95%,"Proses UAT",IF(CI36=95%,"Selesai UAT",IF(CI36&lt;100%,"Proses Implementasi","Selesai Implementasi"))))))))))))))))))))))</f>
        <v>Not Started</v>
      </c>
      <c r="BX36" t="str">
        <f>IF(CJ36=0%,"Not Started",IF(CJ36&lt;5%,"Proses RBT-RBB",IF(CJ36=5%,"Selesai RBT-RBB",IF(CJ36&lt;10%,"Proses RBT-RBL",IF(CJ36=10%,"Selesai RBT-RBL",IF(CJ36&lt;15%,"Proses RBT-RBTD",IF(CJ36=15%,"Selesai RBT-RBTD",IF(CJ36&lt;20%,"Proses RPP",IF(CJ36=20%,"Selesai RPP",IF(CJ36&lt;25%,"Proses KAK",IF(CJ36=25%,"Selesai KAK",IF(CJ36&lt;30%,"Proses Pengadaan",IF(CJ36=30%,"Selesai Pengadaan",IF(CJ36&lt;45%,"Proses Desain",IF(CJ36=45%,"Selesai Desain",IF(CJ36&lt;80%,"Proses Pengembangan",IF(CJ36=80%,"Selesai Pengembangan",IF(CJ36&lt;87.5%,"Proses SIT",IF(CJ36=87.5%,"Selesai SIT",IF(CJ36&lt;95%,"Proses UAT",IF(CJ36=95%,"Selesai UAT",IF(CJ36&lt;100%,"Proses Implementasi","Selesai Implementasi"))))))))))))))))))))))</f>
        <v>Not Started</v>
      </c>
      <c r="BY36" t="str">
        <f>IF(CK36=0%,"Not Started",IF(CK36&lt;5%,"Proses RBT-RBB",IF(CK36=5%,"Selesai RBT-RBB",IF(CK36&lt;10%,"Proses RBT-RBL",IF(CK36=10%,"Selesai RBT-RBL",IF(CK36&lt;15%,"Proses RBT-RBTD",IF(CK36=15%,"Selesai RBT-RBTD",IF(CK36&lt;20%,"Proses RPP",IF(CK36=20%,"Selesai RPP",IF(CK36&lt;25%,"Proses KAK",IF(CK36=25%,"Selesai KAK",IF(CK36&lt;30%,"Proses Pengadaan",IF(CK36=30%,"Selesai Pengadaan",IF(CK36&lt;45%,"Proses Desain",IF(CK36=45%,"Selesai Desain",IF(CK36&lt;80%,"Proses Pengembangan",IF(CK36=80%,"Selesai Pengembangan",IF(CK36&lt;87.5%,"Proses SIT",IF(CK36=87.5%,"Selesai SIT",IF(CK36&lt;95%,"Proses UAT",IF(CK36=95%,"Selesai UAT",IF(CK36&lt;100%,"Proses Implementasi","Selesai Implementasi"))))))))))))))))))))))</f>
        <v>Not Started</v>
      </c>
      <c r="BZ36" t="str">
        <f>IF(CL36=0%,"Not Started",IF(CL36&lt;5%,"Proses RBT-RBB",IF(CL36=5%,"Selesai RBT-RBB",IF(CL36&lt;10%,"Proses RBT-RBL",IF(CL36=10%,"Selesai RBT-RBL",IF(CL36&lt;15%,"Proses RBT-RBTD",IF(CL36=15%,"Selesai RBT-RBTD",IF(CL36&lt;20%,"Proses RPP",IF(CL36=20%,"Selesai RPP",IF(CL36&lt;25%,"Proses KAK",IF(CL36=25%,"Selesai KAK",IF(CL36&lt;30%,"Proses Pengadaan",IF(CL36=30%,"Selesai Pengadaan",IF(CL36&lt;45%,"Proses Desain",IF(CL36=45%,"Selesai Desain",IF(CL36&lt;80%,"Proses Pengembangan",IF(CL36=80%,"Selesai Pengembangan",IF(CL36&lt;87.5%,"Proses SIT",IF(CL36=87.5%,"Selesai SIT",IF(CL36&lt;95%,"Proses UAT",IF(CL36=95%,"Selesai UAT",IF(CL36&lt;100%,"Proses Implementasi","Selesai Implementasi"))))))))))))))))))))))</f>
        <v>Not Started</v>
      </c>
      <c r="CA36" t="str">
        <f>IF(CM36=0%,"Not Started",IF(CM36&lt;5%,"Proses RBT-RBB",IF(CM36=5%,"Selesai RBT-RBB",IF(CM36&lt;10%,"Proses RBT-RBL",IF(CM36=10%,"Selesai RBT-RBL",IF(CM36&lt;15%,"Proses RBT-RBTD",IF(CM36=15%,"Selesai RBT-RBTD",IF(CM36&lt;20%,"Proses RPP",IF(CM36=20%,"Selesai RPP",IF(CM36&lt;25%,"Proses KAK",IF(CM36=25%,"Selesai KAK",IF(CM36&lt;30%,"Proses Pengadaan",IF(CM36=30%,"Selesai Pengadaan",IF(CM36&lt;45%,"Proses Desain",IF(CM36=45%,"Selesai Desain",IF(CM36&lt;80%,"Proses Pengembangan",IF(CM36=80%,"Selesai Pengembangan",IF(CM36&lt;87.5%,"Proses SIT",IF(CM36=87.5%,"Selesai SIT",IF(CM36&lt;95%,"Proses UAT",IF(CM36=95%,"Selesai UAT",IF(CM36&lt;100%,"Proses Implementasi","Selesai Implementasi"))))))))))))))))))))))</f>
        <v>Not Started</v>
      </c>
      <c r="CB36" t="str">
        <f>IF(CN36=0%,"Not Started",IF(CN36&lt;5%,"Proses RBT-RBB",IF(CN36=5%,"Selesai RBT-RBB",IF(CN36&lt;10%,"Proses RBT-RBL",IF(CN36=10%,"Selesai RBT-RBL",IF(CN36&lt;15%,"Proses RBT-RBTD",IF(CN36=15%,"Selesai RBT-RBTD",IF(CN36&lt;20%,"Proses RPP",IF(CN36=20%,"Selesai RPP",IF(CN36&lt;25%,"Proses KAK",IF(CN36=25%,"Selesai KAK",IF(CN36&lt;30%,"Proses Pengadaan",IF(CN36=30%,"Selesai Pengadaan",IF(CN36&lt;45%,"Proses Desain",IF(CN36=45%,"Selesai Desain",IF(CN36&lt;80%,"Proses Pengembangan",IF(CN36=80%,"Selesai Pengembangan",IF(CN36&lt;87.5%,"Proses SIT",IF(CN36=87.5%,"Selesai SIT",IF(CN36&lt;95%,"Proses UAT",IF(CN36=95%,"Selesai UAT",IF(CN36&lt;100%,"Proses Implementasi","Selesai Implementasi"))))))))))))))))))))))</f>
        <v>Not Started</v>
      </c>
      <c r="CC36">
        <f>(($DY36/100%)*15%)+(($DZ36/100%)*5%)+(($EA36/100%)*5%)+(($EB36/100%)*5%)+(($EC36/100%)*15%)+(($ED36/100%)*35%)+(($EE36/100%)*7.5%)+(($EF36/100%)*7.5%)+(($EG36/100%)*5%)</f>
        <v>0</v>
      </c>
      <c r="CO36">
        <f>IF(BE36=0%, 100%, (CC36/BE36))</f>
        <v>1</v>
      </c>
      <c r="CP36">
        <f>IF(BF36=0%, 100%, (CD36/BF36))</f>
        <v>1</v>
      </c>
      <c r="CQ36">
        <f>IF(BG36=0%, 100%, (CE36/BG36))</f>
        <v>1</v>
      </c>
      <c r="CR36">
        <f>IF(BH36=0%, 100%, (CF36/BH36))</f>
        <v>1</v>
      </c>
      <c r="CS36">
        <f>IF(BI36=0%, 100%, (CG36/BI36))</f>
        <v>1</v>
      </c>
      <c r="CT36">
        <f>IF(BJ36=0%, 100%, (CH36/BJ36))</f>
        <v>1</v>
      </c>
      <c r="CU36">
        <f>IF(BK36=0%, 100%, (CI36/BK36))</f>
        <v>1</v>
      </c>
      <c r="CV36">
        <f>IF(BL36=0%, 100%, (CJ36/BL36))</f>
        <v>1</v>
      </c>
      <c r="CW36">
        <f>IF(BM36=0%, 100%, (CK36/BM36))</f>
        <v>1</v>
      </c>
      <c r="CX36">
        <f>IF(BN36=0%, 100%, (CL36/BN36))</f>
        <v>0</v>
      </c>
      <c r="CY36">
        <f>IF(BO36=0%, 100%, (CM36/BO36))</f>
        <v>0</v>
      </c>
      <c r="DA36" t="str">
        <f>IF(BE36=0%,"NS",IF(CC36=100%,"DONE",IF(CO36&gt;100%,"AS",IF(CO36&lt;75%,"BS",IF(CO36&lt;89.9%,"AR","OS")))))</f>
        <v>NS</v>
      </c>
      <c r="DB36" t="str">
        <f>IF(BF36=0%,"NS",IF(CD36=100%,"DONE",IF(CP36&gt;100%,"AS",IF(CP36&lt;75%,"BS",IF(CP36&lt;89.9%,"AR","OS")))))</f>
        <v>NS</v>
      </c>
      <c r="DC36" t="str">
        <f>IF(BG36=0%,"NS",IF(CE36=100%,"DONE",IF(CQ36&gt;100%,"AS",IF(CQ36&lt;75%,"BS",IF(CQ36&lt;89.9%,"AR","OS")))))</f>
        <v>NS</v>
      </c>
      <c r="DD36" t="str">
        <f>IF(BH36=0%,"NS",IF(CF36=100%,"DONE",IF(CR36&gt;100%,"AS",IF(CR36&lt;75%,"BS",IF(CR36&lt;89.9%,"AR","OS")))))</f>
        <v>NS</v>
      </c>
      <c r="DE36" t="str">
        <f>IF(BI36=0%,"NS",IF(CG36=100%,"DONE",IF(CS36&gt;100%,"AS",IF(CS36&lt;75%,"BS",IF(CS36&lt;89.9%,"AR","OS")))))</f>
        <v>NS</v>
      </c>
      <c r="DF36" t="str">
        <f>IF(BJ36=0%,"NS",IF(CH36=100%,"DONE",IF(CT36&gt;100%,"AS",IF(CT36&lt;75%,"BS",IF(CT36&lt;89.9%,"AR","OS")))))</f>
        <v>NS</v>
      </c>
      <c r="DG36" t="str">
        <f>IF(BK36=0%,"NS",IF(CI36=100%,"DONE",IF(CU36&gt;100%,"AS",IF(CU36&lt;75%,"BS",IF(CU36&lt;89.9%,"AR","OS")))))</f>
        <v>NS</v>
      </c>
      <c r="DH36" t="str">
        <f>IF(BL36=0%,"NS",IF(CJ36=100%,"DONE",IF(CV36&gt;100%,"AS",IF(CV36&lt;75%,"BS",IF(CV36&lt;89.9%,"AR","OS")))))</f>
        <v>NS</v>
      </c>
      <c r="DI36" t="str">
        <f>IF(BM36=0%,"NS",IF(CK36=100%,"DONE",IF(CW36&gt;100%,"AS",IF(CW36&lt;75%,"BS",IF(CW36&lt;89.9%,"AR","OS")))))</f>
        <v>NS</v>
      </c>
      <c r="DJ36" t="str">
        <f>IF(BN36=0%,"NS",IF(CL36=100%,"DONE",IF(CX36&gt;100%,"AS",IF(CX36&lt;75%,"BS",IF(CX36&lt;89.9%,"AR","OS")))))</f>
        <v>BS</v>
      </c>
      <c r="DK36" t="str">
        <f>IF(BO36=0%,"NS",IF(CM36=100%,"DONE",IF(CY36&gt;100%,"AS",IF(CY36&lt;75%,"BS",IF(CY36&lt;89.9%,"AR","OS")))))</f>
        <v>BS</v>
      </c>
      <c r="DL36" t="str">
        <f>IF(BP36=0%,"NS",IF(CN36=100%,"DONE",IF(CZ36&gt;100%,"AS",IF(CZ36&lt;75%,"BS",IF(CZ36&lt;89.9%,"AR","OS")))))</f>
        <v>BS</v>
      </c>
      <c r="DM36">
        <f>CC36/$BP36</f>
        <v>0</v>
      </c>
      <c r="DN36">
        <f>CD36/$BP36</f>
        <v>0</v>
      </c>
      <c r="DO36">
        <f>CE36/$BP36</f>
        <v>0</v>
      </c>
      <c r="DP36">
        <f>CF36/$BP36</f>
        <v>0</v>
      </c>
      <c r="DQ36">
        <f>CG36/$BP36</f>
        <v>0</v>
      </c>
      <c r="DR36">
        <f>CH36/$BP36</f>
        <v>0</v>
      </c>
      <c r="DS36">
        <f>CI36/$BP36</f>
        <v>0</v>
      </c>
      <c r="DT36">
        <f>CJ36/$BP36</f>
        <v>0</v>
      </c>
      <c r="DU36">
        <f>CK36/$BP36</f>
        <v>0</v>
      </c>
      <c r="DV36">
        <f>CL36/$BP36</f>
        <v>0</v>
      </c>
      <c r="DW36">
        <f>CM36/$BP36</f>
        <v>0</v>
      </c>
      <c r="DX36">
        <f>CN36/$BP36</f>
        <v>0</v>
      </c>
      <c r="EH36" t="str">
        <v>* Bergeser menjadi tahap 3 (Cross curency repo SVBI SUVBI Rupiah tahap 3)</v>
      </c>
      <c r="EJ36">
        <f>AR36</f>
        <v>46568</v>
      </c>
      <c r="FM36" t="str" xml:space="preserve">
        <v xml:space="preserve">1. Faradilla Anggun S_x000d_
2. Thoriq Prima Putra D</v>
      </c>
      <c r="FN36" t="str">
        <v>Rizky Arga</v>
      </c>
      <c r="FO36" t="str">
        <v>Iramia Triastika</v>
      </c>
      <c r="FP36" t="str" xml:space="preserve">
        <v xml:space="preserve">1. Alfadho Khasroh_x000d_
2. M. Naufal_x000d_
3. Elsameinar</v>
      </c>
      <c r="FQ36" t="str" xml:space="preserve">
        <v xml:space="preserve">Dian_x000d_
Agung</v>
      </c>
      <c r="FR36" t="str" xml:space="preserve">
        <v xml:space="preserve">Outsource_x000d_
Inhouse</v>
      </c>
      <c r="FS36" t="str" xml:space="preserve">
        <v xml:space="preserve">1. CMA &amp; PCI_x000d_
2. Inhouse</v>
      </c>
      <c r="FT36" t="str" xml:space="preserve">
        <v xml:space="preserve">Tony Liston (KPPA)_x000d_
Afifah (KPPA)</v>
      </c>
      <c r="FU36">
        <v>5</v>
      </c>
      <c r="GS36" t="str">
        <v>a56e316b-949f-4868-8647-faeaed432602</v>
      </c>
    </row>
    <row r="37" xml:space="preserve">
      <c r="A37" t="str">
        <v>RIVIBI-PPA-P4-8-DLDS</v>
      </c>
      <c r="B37" t="str">
        <v>PT2, BPPU</v>
      </c>
      <c r="C37" t="str">
        <v>IDT</v>
      </c>
      <c r="D37" t="str">
        <v>Continuity Technology</v>
      </c>
      <c r="E37" t="str">
        <v>P-40</v>
      </c>
      <c r="F37">
        <f>F36+1</f>
        <v>8</v>
      </c>
      <c r="G37" t="str">
        <v>Pengembangan Product OM Pro Market (Rupiah dan Valas)</v>
      </c>
      <c r="H37" t="str">
        <v>Pengembangan Product OM Pro Market (Rupiah dan Valas)</v>
      </c>
      <c r="I37" t="str">
        <v>Transaksi DNDF Syariah melalui PDs</v>
      </c>
      <c r="J37">
        <v>2028</v>
      </c>
      <c r="K37">
        <v>2029</v>
      </c>
      <c r="L37" t="str">
        <v>S</v>
      </c>
      <c r="M37" t="str">
        <v>K3</v>
      </c>
      <c r="N37" t="str">
        <v>Pemimpin Satker</v>
      </c>
      <c r="O37" t="str">
        <v>DPMA, DEKS, DPPT</v>
      </c>
      <c r="P37" t="str">
        <v>WG-2</v>
      </c>
      <c r="Q37" t="str">
        <v>Market</v>
      </c>
      <c r="R37" t="str">
        <v xml:space="preserve">Refinitiv </v>
      </c>
      <c r="S37" t="str">
        <f>BQ37</f>
        <v>Not Started</v>
      </c>
      <c r="T37" t="str">
        <f>IF(V37=0%,"Not Started",IF(V37&lt;100%,"On Progress",IF(V37=100%,"DONE")))</f>
        <v>Not Started</v>
      </c>
      <c r="U37" t="str">
        <f>FN37</f>
        <v>Rizky Arga</v>
      </c>
      <c r="V37">
        <f>CC37</f>
        <v>0</v>
      </c>
      <c r="W37" t="str">
        <v>TW II 2028</v>
      </c>
      <c r="X37">
        <f>AR37</f>
        <v>47299</v>
      </c>
      <c r="Y37">
        <v>0</v>
      </c>
      <c r="AA37">
        <v>47027</v>
      </c>
      <c r="AB37">
        <v>47087</v>
      </c>
      <c r="AC37">
        <v>47088</v>
      </c>
      <c r="AD37">
        <v>47118</v>
      </c>
      <c r="AI37">
        <v>47119</v>
      </c>
      <c r="AJ37">
        <v>47149</v>
      </c>
      <c r="AK37">
        <v>47150</v>
      </c>
      <c r="AL37">
        <v>47207</v>
      </c>
      <c r="AM37">
        <v>47209</v>
      </c>
      <c r="AN37">
        <v>47238</v>
      </c>
      <c r="AO37">
        <v>47239</v>
      </c>
      <c r="AP37">
        <v>47269</v>
      </c>
      <c r="AQ37">
        <v>47270</v>
      </c>
      <c r="AR37">
        <v>47299</v>
      </c>
      <c r="AS37" t="str">
        <f>IF(BE37=0%,"Not Started",IF(BE37&lt;5%,"Proses RBT-RBB",IF(BE37=5%,"Selesai RBT-RBB",IF(BE37&lt;10%,"Proses RBT-RBL",IF(BE37=10%,"Selesai RBT-RBL",IF(BE37&lt;15%,"Proses RBT-RBTD",IF(BE37=15%,"Selesai RBT-RBTD",IF(BE37&lt;20%,"Proses RPP",IF(BE37=20%,"Selesai RPP",IF(BE37&lt;25%,"Proses KAK",IF(BE37=25%,"Selesai KAK",IF(BE37&lt;30%,"Proses Pengadaan",IF(BE37=30%,"Selesai Pengadaan",IF(BE37&lt;45%,"Proses Desain",IF(BE37=45%,"Selesai Desain",IF(BE37&lt;80%,"Proses Pengembangan",IF(BE37=80%,"Selesai Pengembangan",IF(BE37&lt;87.5%,"Proses SIT",IF(BE37=87.5%,"Selesai SIT",IF(BE37&lt;95%,"Proses UAT",IF(BE37=95%,"Selesai UAT",IF(BE37&lt;100%,"Proses Implementasi","Selesai Implementasi"))))))))))))))))))))))</f>
        <v>Not Started</v>
      </c>
      <c r="AT37" t="str">
        <f>IF(BF37=0%,"Not Started",IF(BF37&lt;5%,"Proses RBT-RBB",IF(BF37=5%,"Selesai RBT-RBB",IF(BF37&lt;10%,"Proses RBT-RBL",IF(BF37=10%,"Selesai RBT-RBL",IF(BF37&lt;15%,"Proses RBT-RBTD",IF(BF37=15%,"Selesai RBT-RBTD",IF(BF37&lt;20%,"Proses RPP",IF(BF37=20%,"Selesai RPP",IF(BF37&lt;25%,"Proses KAK",IF(BF37=25%,"Selesai KAK",IF(BF37&lt;30%,"Proses Pengadaan",IF(BF37=30%,"Selesai Pengadaan",IF(BF37&lt;45%,"Proses Desain",IF(BF37=45%,"Selesai Desain",IF(BF37&lt;80%,"Proses Pengembangan",IF(BF37=80%,"Selesai Pengembangan",IF(BF37&lt;87.5%,"Proses SIT",IF(BF37=87.5%,"Selesai SIT",IF(BF37&lt;95%,"Proses UAT",IF(BF37=95%,"Selesai UAT",IF(BF37&lt;100%,"Proses Implementasi","Selesai Implementasi"))))))))))))))))))))))</f>
        <v>Not Started</v>
      </c>
      <c r="AU37" t="str">
        <f>IF(BG37=0%,"Not Started",IF(BG37&lt;5%,"Proses RBT-RBB",IF(BG37=5%,"Selesai RBT-RBB",IF(BG37&lt;10%,"Proses RBT-RBL",IF(BG37=10%,"Selesai RBT-RBL",IF(BG37&lt;15%,"Proses RBT-RBTD",IF(BG37=15%,"Selesai RBT-RBTD",IF(BG37&lt;20%,"Proses RPP",IF(BG37=20%,"Selesai RPP",IF(BG37&lt;25%,"Proses KAK",IF(BG37=25%,"Selesai KAK",IF(BG37&lt;30%,"Proses Pengadaan",IF(BG37=30%,"Selesai Pengadaan",IF(BG37&lt;45%,"Proses Desain",IF(BG37=45%,"Selesai Desain",IF(BG37&lt;80%,"Proses Pengembangan",IF(BG37=80%,"Selesai Pengembangan",IF(BG37&lt;87.5%,"Proses SIT",IF(BG37=87.5%,"Selesai SIT",IF(BG37&lt;95%,"Proses UAT",IF(BG37=95%,"Selesai UAT",IF(BG37&lt;100%,"Proses Implementasi","Selesai Implementasi"))))))))))))))))))))))</f>
        <v>Not Started</v>
      </c>
      <c r="AV37" t="str">
        <f>IF(BH37=0%,"Not Started",IF(BH37&lt;5%,"Proses RBT-RBB",IF(BH37=5%,"Selesai RBT-RBB",IF(BH37&lt;10%,"Proses RBT-RBL",IF(BH37=10%,"Selesai RBT-RBL",IF(BH37&lt;15%,"Proses RBT-RBTD",IF(BH37=15%,"Selesai RBT-RBTD",IF(BH37&lt;20%,"Proses RPP",IF(BH37=20%,"Selesai RPP",IF(BH37&lt;25%,"Proses KAK",IF(BH37=25%,"Selesai KAK",IF(BH37&lt;30%,"Proses Pengadaan",IF(BH37=30%,"Selesai Pengadaan",IF(BH37&lt;45%,"Proses Desain",IF(BH37=45%,"Selesai Desain",IF(BH37&lt;80%,"Proses Pengembangan",IF(BH37=80%,"Selesai Pengembangan",IF(BH37&lt;87.5%,"Proses SIT",IF(BH37=87.5%,"Selesai SIT",IF(BH37&lt;95%,"Proses UAT",IF(BH37=95%,"Selesai UAT",IF(BH37&lt;100%,"Proses Implementasi","Selesai Implementasi"))))))))))))))))))))))</f>
        <v>Not Started</v>
      </c>
      <c r="AW37" t="str">
        <f>IF(BI37=0%,"Not Started",IF(BI37&lt;5%,"Proses RBT-RBB",IF(BI37=5%,"Selesai RBT-RBB",IF(BI37&lt;10%,"Proses RBT-RBL",IF(BI37=10%,"Selesai RBT-RBL",IF(BI37&lt;15%,"Proses RBT-RBTD",IF(BI37=15%,"Selesai RBT-RBTD",IF(BI37&lt;20%,"Proses RPP",IF(BI37=20%,"Selesai RPP",IF(BI37&lt;25%,"Proses KAK",IF(BI37=25%,"Selesai KAK",IF(BI37&lt;30%,"Proses Pengadaan",IF(BI37=30%,"Selesai Pengadaan",IF(BI37&lt;45%,"Proses Desain",IF(BI37=45%,"Selesai Desain",IF(BI37&lt;80%,"Proses Pengembangan",IF(BI37=80%,"Selesai Pengembangan",IF(BI37&lt;87.5%,"Proses SIT",IF(BI37=87.5%,"Selesai SIT",IF(BI37&lt;95%,"Proses UAT",IF(BI37=95%,"Selesai UAT",IF(BI37&lt;100%,"Proses Implementasi","Selesai Implementasi"))))))))))))))))))))))</f>
        <v>Not Started</v>
      </c>
      <c r="AX37" t="str">
        <f>IF(BJ37=0%,"Not Started",IF(BJ37&lt;5%,"Proses RBT-RBB",IF(BJ37=5%,"Selesai RBT-RBB",IF(BJ37&lt;10%,"Proses RBT-RBL",IF(BJ37=10%,"Selesai RBT-RBL",IF(BJ37&lt;15%,"Proses RBT-RBTD",IF(BJ37=15%,"Selesai RBT-RBTD",IF(BJ37&lt;20%,"Proses RPP",IF(BJ37=20%,"Selesai RPP",IF(BJ37&lt;25%,"Proses KAK",IF(BJ37=25%,"Selesai KAK",IF(BJ37&lt;30%,"Proses Pengadaan",IF(BJ37=30%,"Selesai Pengadaan",IF(BJ37&lt;45%,"Proses Desain",IF(BJ37=45%,"Selesai Desain",IF(BJ37&lt;80%,"Proses Pengembangan",IF(BJ37=80%,"Selesai Pengembangan",IF(BJ37&lt;87.5%,"Proses SIT",IF(BJ37=87.5%,"Selesai SIT",IF(BJ37&lt;95%,"Proses UAT",IF(BJ37=95%,"Selesai UAT",IF(BJ37&lt;100%,"Proses Implementasi","Selesai Implementasi"))))))))))))))))))))))</f>
        <v>Not Started</v>
      </c>
      <c r="AY37" t="str">
        <f>IF(BK37=0%,"Not Started",IF(BK37&lt;5%,"Proses RBT-RBB",IF(BK37=5%,"Selesai RBT-RBB",IF(BK37&lt;10%,"Proses RBT-RBL",IF(BK37=10%,"Selesai RBT-RBL",IF(BK37&lt;15%,"Proses RBT-RBTD",IF(BK37=15%,"Selesai RBT-RBTD",IF(BK37&lt;20%,"Proses RPP",IF(BK37=20%,"Selesai RPP",IF(BK37&lt;25%,"Proses KAK",IF(BK37=25%,"Selesai KAK",IF(BK37&lt;30%,"Proses Pengadaan",IF(BK37=30%,"Selesai Pengadaan",IF(BK37&lt;45%,"Proses Desain",IF(BK37=45%,"Selesai Desain",IF(BK37&lt;80%,"Proses Pengembangan",IF(BK37=80%,"Selesai Pengembangan",IF(BK37&lt;87.5%,"Proses SIT",IF(BK37=87.5%,"Selesai SIT",IF(BK37&lt;95%,"Proses UAT",IF(BK37=95%,"Selesai UAT",IF(BK37&lt;100%,"Proses Implementasi","Selesai Implementasi"))))))))))))))))))))))</f>
        <v>Not Started</v>
      </c>
      <c r="AZ37" t="str">
        <f>IF(BL37=0%,"Not Started",IF(BL37&lt;5%,"Proses RBT-RBB",IF(BL37=5%,"Selesai RBT-RBB",IF(BL37&lt;10%,"Proses RBT-RBL",IF(BL37=10%,"Selesai RBT-RBL",IF(BL37&lt;15%,"Proses RBT-RBTD",IF(BL37=15%,"Selesai RBT-RBTD",IF(BL37&lt;20%,"Proses RPP",IF(BL37=20%,"Selesai RPP",IF(BL37&lt;25%,"Proses KAK",IF(BL37=25%,"Selesai KAK",IF(BL37&lt;30%,"Proses Pengadaan",IF(BL37=30%,"Selesai Pengadaan",IF(BL37&lt;45%,"Proses Desain",IF(BL37=45%,"Selesai Desain",IF(BL37&lt;80%,"Proses Pengembangan",IF(BL37=80%,"Selesai Pengembangan",IF(BL37&lt;87.5%,"Proses SIT",IF(BL37=87.5%,"Selesai SIT",IF(BL37&lt;95%,"Proses UAT",IF(BL37=95%,"Selesai UAT",IF(BL37&lt;100%,"Proses Implementasi","Selesai Implementasi"))))))))))))))))))))))</f>
        <v>Not Started</v>
      </c>
      <c r="BA37" t="str">
        <f>IF(BM37=0%,"Not Started",IF(BM37&lt;5%,"Proses RBT-RBB",IF(BM37=5%,"Selesai RBT-RBB",IF(BM37&lt;10%,"Proses RBT-RBL",IF(BM37=10%,"Selesai RBT-RBL",IF(BM37&lt;15%,"Proses RBT-RBTD",IF(BM37=15%,"Selesai RBT-RBTD",IF(BM37&lt;20%,"Proses RPP",IF(BM37=20%,"Selesai RPP",IF(BM37&lt;25%,"Proses KAK",IF(BM37=25%,"Selesai KAK",IF(BM37&lt;30%,"Proses Pengadaan",IF(BM37=30%,"Selesai Pengadaan",IF(BM37&lt;45%,"Proses Desain",IF(BM37=45%,"Selesai Desain",IF(BM37&lt;80%,"Proses Pengembangan",IF(BM37=80%,"Selesai Pengembangan",IF(BM37&lt;87.5%,"Proses SIT",IF(BM37=87.5%,"Selesai SIT",IF(BM37&lt;95%,"Proses UAT",IF(BM37=95%,"Selesai UAT",IF(BM37&lt;100%,"Proses Implementasi","Selesai Implementasi"))))))))))))))))))))))</f>
        <v>Not Started</v>
      </c>
      <c r="BB37" t="str">
        <f>IF(BN37=0%,"Not Started",IF(BN37&lt;5%,"Proses RBT-RBB",IF(BN37=5%,"Selesai RBT-RBB",IF(BN37&lt;10%,"Proses RBT-RBL",IF(BN37=10%,"Selesai RBT-RBL",IF(BN37&lt;15%,"Proses RBT-RBTD",IF(BN37=15%,"Selesai RBT-RBTD",IF(BN37&lt;20%,"Proses RPP",IF(BN37=20%,"Selesai RPP",IF(BN37&lt;25%,"Proses KAK",IF(BN37=25%,"Selesai KAK",IF(BN37&lt;30%,"Proses Pengadaan",IF(BN37=30%,"Selesai Pengadaan",IF(BN37&lt;45%,"Proses Desain",IF(BN37=45%,"Selesai Desain",IF(BN37&lt;80%,"Proses Pengembangan",IF(BN37=80%,"Selesai Pengembangan",IF(BN37&lt;87.5%,"Proses SIT",IF(BN37=87.5%,"Selesai SIT",IF(BN37&lt;95%,"Proses UAT",IF(BN37=95%,"Selesai UAT",IF(BN37&lt;100%,"Proses Implementasi","Selesai Implementasi"))))))))))))))))))))))</f>
        <v>Not Started</v>
      </c>
      <c r="BC37" t="str">
        <f>IF(BO37=0%,"Not Started",IF(BO37&lt;5%,"Proses RBT-RBB",IF(BO37=5%,"Selesai RBT-RBB",IF(BO37&lt;10%,"Proses RBT-RBL",IF(BO37=10%,"Selesai RBT-RBL",IF(BO37&lt;15%,"Proses RBT-RBTD",IF(BO37=15%,"Selesai RBT-RBTD",IF(BO37&lt;20%,"Proses RPP",IF(BO37=20%,"Selesai RPP",IF(BO37&lt;25%,"Proses KAK",IF(BO37=25%,"Selesai KAK",IF(BO37&lt;30%,"Proses Pengadaan",IF(BO37=30%,"Selesai Pengadaan",IF(BO37&lt;45%,"Proses Desain",IF(BO37=45%,"Selesai Desain",IF(BO37&lt;80%,"Proses Pengembangan",IF(BO37=80%,"Selesai Pengembangan",IF(BO37&lt;87.5%,"Proses SIT",IF(BO37=87.5%,"Selesai SIT",IF(BO37&lt;95%,"Proses UAT",IF(BO37=95%,"Selesai UAT",IF(BO37&lt;100%,"Proses Implementasi","Selesai Implementasi"))))))))))))))))))))))</f>
        <v>Not Started</v>
      </c>
      <c r="BD37" t="str">
        <f>IF(BP37=0%,"Not Started",IF(BP37&lt;5%,"Proses RBT-RBB",IF(BP37=5%,"Selesai RBT-RBB",IF(BP37&lt;10%,"Proses RBT-RBL",IF(BP37=10%,"Selesai RBT-RBL",IF(BP37&lt;15%,"Proses RBT-RBTD",IF(BP37=15%,"Selesai RBT-RBTD",IF(BP37&lt;20%,"Proses RPP",IF(BP37=20%,"Selesai RPP",IF(BP37&lt;25%,"Proses KAK",IF(BP37=25%,"Selesai KAK",IF(BP37&lt;30%,"Proses Pengadaan",IF(BP37=30%,"Selesai Pengadaan",IF(BP37&lt;45%,"Proses Desain",IF(BP37=45%,"Selesai Desain",IF(BP37&lt;80%,"Proses Pengembangan",IF(BP37=80%,"Selesai Pengembangan",IF(BP37&lt;87.5%,"Proses SIT",IF(BP37=87.5%,"Selesai SIT",IF(BP37&lt;95%,"Proses UAT",IF(BP37=95%,"Selesai UAT",IF(BP37&lt;100%,"Proses Implementasi","Selesai Implementasi"))))))))))))))))))))))</f>
        <v>Not Started</v>
      </c>
      <c r="BE37">
        <v>0</v>
      </c>
      <c r="BF37">
        <v>0</v>
      </c>
      <c r="BG37">
        <v>0</v>
      </c>
      <c r="BH37">
        <v>0</v>
      </c>
      <c r="BI37">
        <v>0</v>
      </c>
      <c r="BJ37">
        <v>0</v>
      </c>
      <c r="BK37">
        <v>0</v>
      </c>
      <c r="BL37">
        <v>0</v>
      </c>
      <c r="BM37">
        <v>0</v>
      </c>
      <c r="BN37">
        <v>0</v>
      </c>
      <c r="BO37">
        <v>0</v>
      </c>
      <c r="BP37">
        <v>0</v>
      </c>
      <c r="BQ37" t="str">
        <f>IF(CC37=0%,"Not Started",IF(CC37&lt;5%,"Proses RBT-RBB",IF(CC37=5%,"Selesai RBT-RBB",IF(CC37&lt;10%,"Proses RBT-RBL",IF(CC37=10%,"Selesai RBT-RBL",IF(CC37&lt;15%,"Proses RBT-RBTD",IF(CC37=15%,"Selesai RBT-RBTD",IF(CC37&lt;20%,"Proses RPP",IF(CC37=20%,"Selesai RPP",IF(CC37&lt;25%,"Proses KAK",IF(CC37=25%,"Selesai KAK",IF(CC37&lt;30%,"Proses Pengadaan",IF(CC37=30%,"Selesai Pengadaan",IF(CC37&lt;45%,"Proses Desain",IF(CC37=45%,"Selesai Desain",IF(CC37&lt;80%,"Proses Pengembangan",IF(CC37=80%,"Selesai Pengembangan",IF(CC37&lt;87.5%,"Proses SIT",IF(CC37=87.5%,"Selesai SIT",IF(CC37&lt;95%,"Proses UAT",IF(CC37=95%,"Selesai UAT",IF(CC37&lt;100%,"Proses Implementasi","Selesai Implementasi"))))))))))))))))))))))</f>
        <v>Not Started</v>
      </c>
      <c r="BR37" t="str">
        <f>IF(CD37=0%,"Not Started",IF(CD37&lt;5%,"Proses RBT-RBB",IF(CD37=5%,"Selesai RBT-RBB",IF(CD37&lt;10%,"Proses RBT-RBL",IF(CD37=10%,"Selesai RBT-RBL",IF(CD37&lt;15%,"Proses RBT-RBTD",IF(CD37=15%,"Selesai RBT-RBTD",IF(CD37&lt;20%,"Proses RPP",IF(CD37=20%,"Selesai RPP",IF(CD37&lt;25%,"Proses KAK",IF(CD37=25%,"Selesai KAK",IF(CD37&lt;30%,"Proses Pengadaan",IF(CD37=30%,"Selesai Pengadaan",IF(CD37&lt;45%,"Proses Desain",IF(CD37=45%,"Selesai Desain",IF(CD37&lt;80%,"Proses Pengembangan",IF(CD37=80%,"Selesai Pengembangan",IF(CD37&lt;87.5%,"Proses SIT",IF(CD37=87.5%,"Selesai SIT",IF(CD37&lt;95%,"Proses UAT",IF(CD37=95%,"Selesai UAT",IF(CD37&lt;100%,"Proses Implementasi","Selesai Implementasi"))))))))))))))))))))))</f>
        <v>Not Started</v>
      </c>
      <c r="BS37" t="str">
        <f>IF(CE37=0%,"Not Started",IF(CE37&lt;5%,"Proses RBT-RBB",IF(CE37=5%,"Selesai RBT-RBB",IF(CE37&lt;10%,"Proses RBT-RBL",IF(CE37=10%,"Selesai RBT-RBL",IF(CE37&lt;15%,"Proses RBT-RBTD",IF(CE37=15%,"Selesai RBT-RBTD",IF(CE37&lt;20%,"Proses RPP",IF(CE37=20%,"Selesai RPP",IF(CE37&lt;25%,"Proses KAK",IF(CE37=25%,"Selesai KAK",IF(CE37&lt;30%,"Proses Pengadaan",IF(CE37=30%,"Selesai Pengadaan",IF(CE37&lt;45%,"Proses Desain",IF(CE37=45%,"Selesai Desain",IF(CE37&lt;80%,"Proses Pengembangan",IF(CE37=80%,"Selesai Pengembangan",IF(CE37&lt;87.5%,"Proses SIT",IF(CE37=87.5%,"Selesai SIT",IF(CE37&lt;95%,"Proses UAT",IF(CE37=95%,"Selesai UAT",IF(CE37&lt;100%,"Proses Implementasi","Selesai Implementasi"))))))))))))))))))))))</f>
        <v>Not Started</v>
      </c>
      <c r="BT37" t="str">
        <f>IF(CF37=0%,"Not Started",IF(CF37&lt;5%,"Proses RBT-RBB",IF(CF37=5%,"Selesai RBT-RBB",IF(CF37&lt;10%,"Proses RBT-RBL",IF(CF37=10%,"Selesai RBT-RBL",IF(CF37&lt;15%,"Proses RBT-RBTD",IF(CF37=15%,"Selesai RBT-RBTD",IF(CF37&lt;20%,"Proses RPP",IF(CF37=20%,"Selesai RPP",IF(CF37&lt;25%,"Proses KAK",IF(CF37=25%,"Selesai KAK",IF(CF37&lt;30%,"Proses Pengadaan",IF(CF37=30%,"Selesai Pengadaan",IF(CF37&lt;45%,"Proses Desain",IF(CF37=45%,"Selesai Desain",IF(CF37&lt;80%,"Proses Pengembangan",IF(CF37=80%,"Selesai Pengembangan",IF(CF37&lt;87.5%,"Proses SIT",IF(CF37=87.5%,"Selesai SIT",IF(CF37&lt;95%,"Proses UAT",IF(CF37=95%,"Selesai UAT",IF(CF37&lt;100%,"Proses Implementasi","Selesai Implementasi"))))))))))))))))))))))</f>
        <v>Not Started</v>
      </c>
      <c r="BU37" t="str">
        <f>IF(CG37=0%,"Not Started",IF(CG37&lt;5%,"Proses RBT-RBB",IF(CG37=5%,"Selesai RBT-RBB",IF(CG37&lt;10%,"Proses RBT-RBL",IF(CG37=10%,"Selesai RBT-RBL",IF(CG37&lt;15%,"Proses RBT-RBTD",IF(CG37=15%,"Selesai RBT-RBTD",IF(CG37&lt;20%,"Proses RPP",IF(CG37=20%,"Selesai RPP",IF(CG37&lt;25%,"Proses KAK",IF(CG37=25%,"Selesai KAK",IF(CG37&lt;30%,"Proses Pengadaan",IF(CG37=30%,"Selesai Pengadaan",IF(CG37&lt;45%,"Proses Desain",IF(CG37=45%,"Selesai Desain",IF(CG37&lt;80%,"Proses Pengembangan",IF(CG37=80%,"Selesai Pengembangan",IF(CG37&lt;87.5%,"Proses SIT",IF(CG37=87.5%,"Selesai SIT",IF(CG37&lt;95%,"Proses UAT",IF(CG37=95%,"Selesai UAT",IF(CG37&lt;100%,"Proses Implementasi","Selesai Implementasi"))))))))))))))))))))))</f>
        <v>Not Started</v>
      </c>
      <c r="BV37" t="str">
        <f>IF(CH37=0%,"Not Started",IF(CH37&lt;5%,"Proses RBT-RBB",IF(CH37=5%,"Selesai RBT-RBB",IF(CH37&lt;10%,"Proses RBT-RBL",IF(CH37=10%,"Selesai RBT-RBL",IF(CH37&lt;15%,"Proses RBT-RBTD",IF(CH37=15%,"Selesai RBT-RBTD",IF(CH37&lt;20%,"Proses RPP",IF(CH37=20%,"Selesai RPP",IF(CH37&lt;25%,"Proses KAK",IF(CH37=25%,"Selesai KAK",IF(CH37&lt;30%,"Proses Pengadaan",IF(CH37=30%,"Selesai Pengadaan",IF(CH37&lt;45%,"Proses Desain",IF(CH37=45%,"Selesai Desain",IF(CH37&lt;80%,"Proses Pengembangan",IF(CH37=80%,"Selesai Pengembangan",IF(CH37&lt;87.5%,"Proses SIT",IF(CH37=87.5%,"Selesai SIT",IF(CH37&lt;95%,"Proses UAT",IF(CH37=95%,"Selesai UAT",IF(CH37&lt;100%,"Proses Implementasi","Selesai Implementasi"))))))))))))))))))))))</f>
        <v>Not Started</v>
      </c>
      <c r="BW37" t="str">
        <f>IF(CI37=0%,"Not Started",IF(CI37&lt;5%,"Proses RBT-RBB",IF(CI37=5%,"Selesai RBT-RBB",IF(CI37&lt;10%,"Proses RBT-RBL",IF(CI37=10%,"Selesai RBT-RBL",IF(CI37&lt;15%,"Proses RBT-RBTD",IF(CI37=15%,"Selesai RBT-RBTD",IF(CI37&lt;20%,"Proses RPP",IF(CI37=20%,"Selesai RPP",IF(CI37&lt;25%,"Proses KAK",IF(CI37=25%,"Selesai KAK",IF(CI37&lt;30%,"Proses Pengadaan",IF(CI37=30%,"Selesai Pengadaan",IF(CI37&lt;45%,"Proses Desain",IF(CI37=45%,"Selesai Desain",IF(CI37&lt;80%,"Proses Pengembangan",IF(CI37=80%,"Selesai Pengembangan",IF(CI37&lt;87.5%,"Proses SIT",IF(CI37=87.5%,"Selesai SIT",IF(CI37&lt;95%,"Proses UAT",IF(CI37=95%,"Selesai UAT",IF(CI37&lt;100%,"Proses Implementasi","Selesai Implementasi"))))))))))))))))))))))</f>
        <v>Not Started</v>
      </c>
      <c r="BX37" t="str">
        <f>IF(CJ37=0%,"Not Started",IF(CJ37&lt;5%,"Proses RBT-RBB",IF(CJ37=5%,"Selesai RBT-RBB",IF(CJ37&lt;10%,"Proses RBT-RBL",IF(CJ37=10%,"Selesai RBT-RBL",IF(CJ37&lt;15%,"Proses RBT-RBTD",IF(CJ37=15%,"Selesai RBT-RBTD",IF(CJ37&lt;20%,"Proses RPP",IF(CJ37=20%,"Selesai RPP",IF(CJ37&lt;25%,"Proses KAK",IF(CJ37=25%,"Selesai KAK",IF(CJ37&lt;30%,"Proses Pengadaan",IF(CJ37=30%,"Selesai Pengadaan",IF(CJ37&lt;45%,"Proses Desain",IF(CJ37=45%,"Selesai Desain",IF(CJ37&lt;80%,"Proses Pengembangan",IF(CJ37=80%,"Selesai Pengembangan",IF(CJ37&lt;87.5%,"Proses SIT",IF(CJ37=87.5%,"Selesai SIT",IF(CJ37&lt;95%,"Proses UAT",IF(CJ37=95%,"Selesai UAT",IF(CJ37&lt;100%,"Proses Implementasi","Selesai Implementasi"))))))))))))))))))))))</f>
        <v>Not Started</v>
      </c>
      <c r="BY37" t="str">
        <f>IF(CK37=0%,"Not Started",IF(CK37&lt;5%,"Proses RBT-RBB",IF(CK37=5%,"Selesai RBT-RBB",IF(CK37&lt;10%,"Proses RBT-RBL",IF(CK37=10%,"Selesai RBT-RBL",IF(CK37&lt;15%,"Proses RBT-RBTD",IF(CK37=15%,"Selesai RBT-RBTD",IF(CK37&lt;20%,"Proses RPP",IF(CK37=20%,"Selesai RPP",IF(CK37&lt;25%,"Proses KAK",IF(CK37=25%,"Selesai KAK",IF(CK37&lt;30%,"Proses Pengadaan",IF(CK37=30%,"Selesai Pengadaan",IF(CK37&lt;45%,"Proses Desain",IF(CK37=45%,"Selesai Desain",IF(CK37&lt;80%,"Proses Pengembangan",IF(CK37=80%,"Selesai Pengembangan",IF(CK37&lt;87.5%,"Proses SIT",IF(CK37=87.5%,"Selesai SIT",IF(CK37&lt;95%,"Proses UAT",IF(CK37=95%,"Selesai UAT",IF(CK37&lt;100%,"Proses Implementasi","Selesai Implementasi"))))))))))))))))))))))</f>
        <v>Not Started</v>
      </c>
      <c r="BZ37" t="str">
        <f>IF(CL37=0%,"Not Started",IF(CL37&lt;5%,"Proses RBT-RBB",IF(CL37=5%,"Selesai RBT-RBB",IF(CL37&lt;10%,"Proses RBT-RBL",IF(CL37=10%,"Selesai RBT-RBL",IF(CL37&lt;15%,"Proses RBT-RBTD",IF(CL37=15%,"Selesai RBT-RBTD",IF(CL37&lt;20%,"Proses RPP",IF(CL37=20%,"Selesai RPP",IF(CL37&lt;25%,"Proses KAK",IF(CL37=25%,"Selesai KAK",IF(CL37&lt;30%,"Proses Pengadaan",IF(CL37=30%,"Selesai Pengadaan",IF(CL37&lt;45%,"Proses Desain",IF(CL37=45%,"Selesai Desain",IF(CL37&lt;80%,"Proses Pengembangan",IF(CL37=80%,"Selesai Pengembangan",IF(CL37&lt;87.5%,"Proses SIT",IF(CL37=87.5%,"Selesai SIT",IF(CL37&lt;95%,"Proses UAT",IF(CL37=95%,"Selesai UAT",IF(CL37&lt;100%,"Proses Implementasi","Selesai Implementasi"))))))))))))))))))))))</f>
        <v>Not Started</v>
      </c>
      <c r="CA37" t="str">
        <f>IF(CM37=0%,"Not Started",IF(CM37&lt;5%,"Proses RBT-RBB",IF(CM37=5%,"Selesai RBT-RBB",IF(CM37&lt;10%,"Proses RBT-RBL",IF(CM37=10%,"Selesai RBT-RBL",IF(CM37&lt;15%,"Proses RBT-RBTD",IF(CM37=15%,"Selesai RBT-RBTD",IF(CM37&lt;20%,"Proses RPP",IF(CM37=20%,"Selesai RPP",IF(CM37&lt;25%,"Proses KAK",IF(CM37=25%,"Selesai KAK",IF(CM37&lt;30%,"Proses Pengadaan",IF(CM37=30%,"Selesai Pengadaan",IF(CM37&lt;45%,"Proses Desain",IF(CM37=45%,"Selesai Desain",IF(CM37&lt;80%,"Proses Pengembangan",IF(CM37=80%,"Selesai Pengembangan",IF(CM37&lt;87.5%,"Proses SIT",IF(CM37=87.5%,"Selesai SIT",IF(CM37&lt;95%,"Proses UAT",IF(CM37=95%,"Selesai UAT",IF(CM37&lt;100%,"Proses Implementasi","Selesai Implementasi"))))))))))))))))))))))</f>
        <v>Not Started</v>
      </c>
      <c r="CB37" t="str">
        <f>IF(CN37=0%,"Not Started",IF(CN37&lt;5%,"Proses RBT-RBB",IF(CN37=5%,"Selesai RBT-RBB",IF(CN37&lt;10%,"Proses RBT-RBL",IF(CN37=10%,"Selesai RBT-RBL",IF(CN37&lt;15%,"Proses RBT-RBTD",IF(CN37=15%,"Selesai RBT-RBTD",IF(CN37&lt;20%,"Proses RPP",IF(CN37=20%,"Selesai RPP",IF(CN37&lt;25%,"Proses KAK",IF(CN37=25%,"Selesai KAK",IF(CN37&lt;30%,"Proses Pengadaan",IF(CN37=30%,"Selesai Pengadaan",IF(CN37&lt;45%,"Proses Desain",IF(CN37=45%,"Selesai Desain",IF(CN37&lt;80%,"Proses Pengembangan",IF(CN37=80%,"Selesai Pengembangan",IF(CN37&lt;87.5%,"Proses SIT",IF(CN37=87.5%,"Selesai SIT",IF(CN37&lt;95%,"Proses UAT",IF(CN37=95%,"Selesai UAT",IF(CN37&lt;100%,"Proses Implementasi","Selesai Implementasi"))))))))))))))))))))))</f>
        <v>Not Started</v>
      </c>
      <c r="CC37">
        <v>0</v>
      </c>
      <c r="CD37">
        <v>0</v>
      </c>
      <c r="CE37">
        <v>0</v>
      </c>
      <c r="CF37">
        <v>0</v>
      </c>
      <c r="CG37">
        <v>0</v>
      </c>
      <c r="CH37">
        <v>0</v>
      </c>
      <c r="CI37">
        <v>0</v>
      </c>
      <c r="CL37">
        <v>0</v>
      </c>
      <c r="CM37">
        <f>(($DY37/100%)*15%)+(($DZ37/100%)*5%)+(($EA37/100%)*5%)+(($EB37/100%)*5%)+(($EC37/100%)*15%)+(($ED37/100%)*35%)+(($EE37/100%)*7.5%)+(($EF37/100%)*7.5%)+(($EG37/100%)*5%)</f>
        <v>0</v>
      </c>
      <c r="CN37">
        <f>(($DY37/100%)*15%)+(($DZ37/100%)*5%)+(($EA37/100%)*5%)+(($EB37/100%)*5%)+(($EC37/100%)*15%)+(($ED37/100%)*35%)+(($EE37/100%)*7.5%)+(($EF37/100%)*7.5%)+(($EG37/100%)*5%)</f>
        <v>0</v>
      </c>
      <c r="CO37">
        <f>IF(BE37=0%, 100%, (CC37/BE37))</f>
        <v>1</v>
      </c>
      <c r="CP37">
        <f>IF(BF37=0%, 100%, (CD37/BF37))</f>
        <v>1</v>
      </c>
      <c r="CQ37">
        <f>IF(BG37=0%, 100%, (CE37/BG37))</f>
        <v>1</v>
      </c>
      <c r="CR37">
        <f>IF(BH37=0%, 100%, (CF37/BH37))</f>
        <v>1</v>
      </c>
      <c r="CS37">
        <f>IF(BI37=0%, 100%, (CG37/BI37))</f>
        <v>1</v>
      </c>
      <c r="CT37">
        <f>IF(BJ37=0%, 100%, (CH37/BJ37))</f>
        <v>1</v>
      </c>
      <c r="CU37">
        <f>IF(BK37=0%, 100%, (CI37/BK37))</f>
        <v>1</v>
      </c>
      <c r="CV37">
        <f>IF(BL37=0%, 100%, (CJ37/BL37))</f>
        <v>1</v>
      </c>
      <c r="CW37">
        <f>IF(BM37=0%, 100%, (CK37/BM37))</f>
        <v>1</v>
      </c>
      <c r="CX37">
        <f>IF(BN37=0%, 100%, (CL37/BN37))</f>
        <v>1</v>
      </c>
      <c r="CY37">
        <f>IF(BO37=0%, 100%, (CM37/BO37))</f>
        <v>1</v>
      </c>
      <c r="DA37" t="str">
        <f>IF(BE37=0%,"NS",IF(CC37=100%,"DONE",IF(CO37&gt;100%,"AS",IF(CO37&lt;75%,"BS",IF(CO37&lt;89.9%,"AR","OS")))))</f>
        <v>NS</v>
      </c>
      <c r="DB37" t="str">
        <f>IF(BF37=0%,"NS",IF(CD37=100%,"DONE",IF(CP37&gt;100%,"AS",IF(CP37&lt;75%,"BS",IF(CP37&lt;89.9%,"AR","OS")))))</f>
        <v>NS</v>
      </c>
      <c r="DC37" t="str">
        <f>IF(BG37=0%,"NS",IF(CE37=100%,"DONE",IF(CQ37&gt;100%,"AS",IF(CQ37&lt;75%,"BS",IF(CQ37&lt;89.9%,"AR","OS")))))</f>
        <v>NS</v>
      </c>
      <c r="DD37" t="str">
        <f>IF(BH37=0%,"NS",IF(CF37=100%,"DONE",IF(CR37&gt;100%,"AS",IF(CR37&lt;75%,"BS",IF(CR37&lt;89.9%,"AR","OS")))))</f>
        <v>NS</v>
      </c>
      <c r="DE37" t="str">
        <f>IF(BI37=0%,"NS",IF(CG37=100%,"DONE",IF(CS37&gt;100%,"AS",IF(CS37&lt;75%,"BS",IF(CS37&lt;89.9%,"AR","OS")))))</f>
        <v>NS</v>
      </c>
      <c r="DF37" t="str">
        <f>IF(BJ37=0%,"NS",IF(CH37=100%,"DONE",IF(CT37&gt;100%,"AS",IF(CT37&lt;75%,"BS",IF(CT37&lt;89.9%,"AR","OS")))))</f>
        <v>NS</v>
      </c>
      <c r="DG37" t="str">
        <f>IF(BK37=0%,"NS",IF(CI37=100%,"DONE",IF(CU37&gt;100%,"AS",IF(CU37&lt;75%,"BS",IF(CU37&lt;89.9%,"AR","OS")))))</f>
        <v>NS</v>
      </c>
      <c r="DH37" t="str">
        <f>IF(BL37=0%,"NS",IF(CJ37=100%,"DONE",IF(CV37&gt;100%,"AS",IF(CV37&lt;75%,"BS",IF(CV37&lt;89.9%,"AR","OS")))))</f>
        <v>NS</v>
      </c>
      <c r="DI37" t="str">
        <f>IF(BM37=0%,"NS",IF(CK37=100%,"DONE",IF(CW37&gt;100%,"AS",IF(CW37&lt;75%,"BS",IF(CW37&lt;89.9%,"AR","OS")))))</f>
        <v>NS</v>
      </c>
      <c r="DJ37" t="str">
        <f>IF(BN37=0%,"NS",IF(CL37=100%,"DONE",IF(CX37&gt;100%,"AS",IF(CX37&lt;75%,"BS",IF(CX37&lt;89.9%,"AR","OS")))))</f>
        <v>NS</v>
      </c>
      <c r="DK37" t="str">
        <f>IF(BO37=0%,"NS",IF(CM37=100%,"DONE",IF(CY37&gt;100%,"AS",IF(CY37&lt;75%,"BS",IF(CY37&lt;89.9%,"AR","OS")))))</f>
        <v>NS</v>
      </c>
      <c r="DL37" t="str">
        <f>IF(BP37=0%,"NS",IF(CN37=100%,"DONE",IF(CZ37&gt;100%,"AS",IF(CZ37&lt;75%,"BS",IF(CZ37&lt;89.9%,"AR","OS")))))</f>
        <v>NS</v>
      </c>
      <c r="DM37" t="e">
        <f>CC37/$BP37</f>
        <v>#DIV/0!</v>
      </c>
      <c r="DN37" t="e">
        <f>CD37/$BP37</f>
        <v>#DIV/0!</v>
      </c>
      <c r="DO37" t="e">
        <f>CE37/$BP37</f>
        <v>#DIV/0!</v>
      </c>
      <c r="DP37" t="e">
        <f>CF37/$BP37</f>
        <v>#DIV/0!</v>
      </c>
      <c r="DQ37" t="e">
        <f>CG37/$BP37</f>
        <v>#DIV/0!</v>
      </c>
      <c r="DR37" t="e">
        <f>CH37/$BP37</f>
        <v>#DIV/0!</v>
      </c>
      <c r="DS37" t="e">
        <f>CI37/$BP37</f>
        <v>#DIV/0!</v>
      </c>
      <c r="DT37" t="e">
        <f>CJ37/$BP37</f>
        <v>#DIV/0!</v>
      </c>
      <c r="DU37" t="e">
        <f>CK37/$BP37</f>
        <v>#DIV/0!</v>
      </c>
      <c r="DV37" t="e">
        <f>CL37/$BP37</f>
        <v>#DIV/0!</v>
      </c>
      <c r="DW37" t="e">
        <f>CM37/$BP37</f>
        <v>#DIV/0!</v>
      </c>
      <c r="DX37" t="e">
        <f>CN37/$BP37</f>
        <v>#DIV/0!</v>
      </c>
      <c r="EJ37">
        <f>AR37</f>
        <v>47299</v>
      </c>
      <c r="FM37" t="str">
        <v>1. Thoriq Prima Putra D</v>
      </c>
      <c r="FN37" t="str">
        <v>Rizky Arga</v>
      </c>
      <c r="FO37" t="str">
        <v>Iramia Triastika</v>
      </c>
      <c r="FP37" t="str" xml:space="preserve">
        <v xml:space="preserve">1. Alfadho Khasroh_x000d_
2. M. Naufal Prasetyo</v>
      </c>
      <c r="FQ37" t="str">
        <v>Ufaira</v>
      </c>
      <c r="FR37" t="str">
        <v>Outsource</v>
      </c>
      <c r="FS37" t="str">
        <v>PCI</v>
      </c>
      <c r="FT37" t="str">
        <v>Tony Liston</v>
      </c>
      <c r="GS37" t="str">
        <v>6ba96e72-5207-4cb4-9934-7a8659cabbe9</v>
      </c>
    </row>
    <row r="38" xml:space="preserve">
      <c r="A38" t="str">
        <v>RIVIBI-PPA-P4-9-DLDS</v>
      </c>
      <c r="B38" t="str">
        <v>PT2, BPPU</v>
      </c>
      <c r="C38" t="str">
        <v>IDT</v>
      </c>
      <c r="D38" t="str">
        <v>Continuity Technology</v>
      </c>
      <c r="E38" t="str">
        <v>P-40</v>
      </c>
      <c r="F38">
        <f>F37+1</f>
        <v>9</v>
      </c>
      <c r="G38" t="str">
        <v>Pengembangan Product OM Pro Market (Rupiah dan Valas)</v>
      </c>
      <c r="H38" t="str">
        <v>Pengembangan Product OM Pro Market (Rupiah dan Valas)</v>
      </c>
      <c r="I38" t="str">
        <v>Integrasi BI-ETP dan CMS-OM</v>
      </c>
      <c r="J38">
        <v>2029</v>
      </c>
      <c r="K38">
        <v>2030</v>
      </c>
      <c r="L38" t="str">
        <v>S</v>
      </c>
      <c r="M38" t="str">
        <v>K3</v>
      </c>
      <c r="N38" t="str">
        <v>Pemimpin Satker</v>
      </c>
      <c r="O38" t="str">
        <v>DPMA, DPPK, DPPT</v>
      </c>
      <c r="P38" t="str">
        <v>PPLBI</v>
      </c>
      <c r="Q38" t="str">
        <v>Market</v>
      </c>
      <c r="R38" t="str">
        <v xml:space="preserve"> BI-ETP</v>
      </c>
      <c r="S38" t="str">
        <f>BQ38</f>
        <v>Not Started</v>
      </c>
      <c r="T38" t="str">
        <f>IF(V38=0%,"Not Started",IF(V38&lt;100%,"On Progress",IF(V38=100%,"DONE")))</f>
        <v>Not Started</v>
      </c>
      <c r="U38" t="str">
        <f>FN38</f>
        <v>Rizky Arga</v>
      </c>
      <c r="V38">
        <f>CC38</f>
        <v>0</v>
      </c>
      <c r="W38" t="str">
        <v>TW II 2029</v>
      </c>
      <c r="X38" t="str">
        <f>AR38</f>
        <v>2030</v>
      </c>
      <c r="Y38">
        <v>0</v>
      </c>
      <c r="AA38">
        <v>47119</v>
      </c>
      <c r="AB38">
        <v>47238</v>
      </c>
      <c r="AC38">
        <v>47239</v>
      </c>
      <c r="AD38">
        <v>47268</v>
      </c>
      <c r="AE38">
        <v>47270</v>
      </c>
      <c r="AF38">
        <v>47299</v>
      </c>
      <c r="AI38">
        <v>47300</v>
      </c>
      <c r="AJ38">
        <v>47329</v>
      </c>
      <c r="AK38">
        <v>47331</v>
      </c>
      <c r="AL38">
        <v>47483</v>
      </c>
      <c r="AR38" t="str">
        <v>2030</v>
      </c>
      <c r="AS38" t="str">
        <f>IF(BE38=0%,"Not Started",IF(BE38&lt;5%,"Proses RBT-RBB",IF(BE38=5%,"Selesai RBT-RBB",IF(BE38&lt;10%,"Proses RBT-RBL",IF(BE38=10%,"Selesai RBT-RBL",IF(BE38&lt;15%,"Proses RBT-RBTD",IF(BE38=15%,"Selesai RBT-RBTD",IF(BE38&lt;20%,"Proses RPP",IF(BE38=20%,"Selesai RPP",IF(BE38&lt;25%,"Proses KAK",IF(BE38=25%,"Selesai KAK",IF(BE38&lt;30%,"Proses Pengadaan",IF(BE38=30%,"Selesai Pengadaan",IF(BE38&lt;45%,"Proses Desain",IF(BE38=45%,"Selesai Desain",IF(BE38&lt;80%,"Proses Pengembangan",IF(BE38=80%,"Selesai Pengembangan",IF(BE38&lt;87.5%,"Proses SIT",IF(BE38=87.5%,"Selesai SIT",IF(BE38&lt;95%,"Proses UAT",IF(BE38=95%,"Selesai UAT",IF(BE38&lt;100%,"Proses Implementasi","Selesai Implementasi"))))))))))))))))))))))</f>
        <v>Not Started</v>
      </c>
      <c r="AT38" t="str">
        <f>IF(BF38=0%,"Not Started",IF(BF38&lt;5%,"Proses RBT-RBB",IF(BF38=5%,"Selesai RBT-RBB",IF(BF38&lt;10%,"Proses RBT-RBL",IF(BF38=10%,"Selesai RBT-RBL",IF(BF38&lt;15%,"Proses RBT-RBTD",IF(BF38=15%,"Selesai RBT-RBTD",IF(BF38&lt;20%,"Proses RPP",IF(BF38=20%,"Selesai RPP",IF(BF38&lt;25%,"Proses KAK",IF(BF38=25%,"Selesai KAK",IF(BF38&lt;30%,"Proses Pengadaan",IF(BF38=30%,"Selesai Pengadaan",IF(BF38&lt;45%,"Proses Desain",IF(BF38=45%,"Selesai Desain",IF(BF38&lt;80%,"Proses Pengembangan",IF(BF38=80%,"Selesai Pengembangan",IF(BF38&lt;87.5%,"Proses SIT",IF(BF38=87.5%,"Selesai SIT",IF(BF38&lt;95%,"Proses UAT",IF(BF38=95%,"Selesai UAT",IF(BF38&lt;100%,"Proses Implementasi","Selesai Implementasi"))))))))))))))))))))))</f>
        <v>Not Started</v>
      </c>
      <c r="AU38" t="str">
        <f>IF(BG38=0%,"Not Started",IF(BG38&lt;5%,"Proses RBT-RBB",IF(BG38=5%,"Selesai RBT-RBB",IF(BG38&lt;10%,"Proses RBT-RBL",IF(BG38=10%,"Selesai RBT-RBL",IF(BG38&lt;15%,"Proses RBT-RBTD",IF(BG38=15%,"Selesai RBT-RBTD",IF(BG38&lt;20%,"Proses RPP",IF(BG38=20%,"Selesai RPP",IF(BG38&lt;25%,"Proses KAK",IF(BG38=25%,"Selesai KAK",IF(BG38&lt;30%,"Proses Pengadaan",IF(BG38=30%,"Selesai Pengadaan",IF(BG38&lt;45%,"Proses Desain",IF(BG38=45%,"Selesai Desain",IF(BG38&lt;80%,"Proses Pengembangan",IF(BG38=80%,"Selesai Pengembangan",IF(BG38&lt;87.5%,"Proses SIT",IF(BG38=87.5%,"Selesai SIT",IF(BG38&lt;95%,"Proses UAT",IF(BG38=95%,"Selesai UAT",IF(BG38&lt;100%,"Proses Implementasi","Selesai Implementasi"))))))))))))))))))))))</f>
        <v>Not Started</v>
      </c>
      <c r="AV38" t="str">
        <f>IF(BH38=0%,"Not Started",IF(BH38&lt;5%,"Proses RBT-RBB",IF(BH38=5%,"Selesai RBT-RBB",IF(BH38&lt;10%,"Proses RBT-RBL",IF(BH38=10%,"Selesai RBT-RBL",IF(BH38&lt;15%,"Proses RBT-RBTD",IF(BH38=15%,"Selesai RBT-RBTD",IF(BH38&lt;20%,"Proses RPP",IF(BH38=20%,"Selesai RPP",IF(BH38&lt;25%,"Proses KAK",IF(BH38=25%,"Selesai KAK",IF(BH38&lt;30%,"Proses Pengadaan",IF(BH38=30%,"Selesai Pengadaan",IF(BH38&lt;45%,"Proses Desain",IF(BH38=45%,"Selesai Desain",IF(BH38&lt;80%,"Proses Pengembangan",IF(BH38=80%,"Selesai Pengembangan",IF(BH38&lt;87.5%,"Proses SIT",IF(BH38=87.5%,"Selesai SIT",IF(BH38&lt;95%,"Proses UAT",IF(BH38=95%,"Selesai UAT",IF(BH38&lt;100%,"Proses Implementasi","Selesai Implementasi"))))))))))))))))))))))</f>
        <v>Not Started</v>
      </c>
      <c r="AW38" t="str">
        <f>IF(BI38=0%,"Not Started",IF(BI38&lt;5%,"Proses RBT-RBB",IF(BI38=5%,"Selesai RBT-RBB",IF(BI38&lt;10%,"Proses RBT-RBL",IF(BI38=10%,"Selesai RBT-RBL",IF(BI38&lt;15%,"Proses RBT-RBTD",IF(BI38=15%,"Selesai RBT-RBTD",IF(BI38&lt;20%,"Proses RPP",IF(BI38=20%,"Selesai RPP",IF(BI38&lt;25%,"Proses KAK",IF(BI38=25%,"Selesai KAK",IF(BI38&lt;30%,"Proses Pengadaan",IF(BI38=30%,"Selesai Pengadaan",IF(BI38&lt;45%,"Proses Desain",IF(BI38=45%,"Selesai Desain",IF(BI38&lt;80%,"Proses Pengembangan",IF(BI38=80%,"Selesai Pengembangan",IF(BI38&lt;87.5%,"Proses SIT",IF(BI38=87.5%,"Selesai SIT",IF(BI38&lt;95%,"Proses UAT",IF(BI38=95%,"Selesai UAT",IF(BI38&lt;100%,"Proses Implementasi","Selesai Implementasi"))))))))))))))))))))))</f>
        <v>Not Started</v>
      </c>
      <c r="AX38" t="str">
        <f>IF(BJ38=0%,"Not Started",IF(BJ38&lt;5%,"Proses RBT-RBB",IF(BJ38=5%,"Selesai RBT-RBB",IF(BJ38&lt;10%,"Proses RBT-RBL",IF(BJ38=10%,"Selesai RBT-RBL",IF(BJ38&lt;15%,"Proses RBT-RBTD",IF(BJ38=15%,"Selesai RBT-RBTD",IF(BJ38&lt;20%,"Proses RPP",IF(BJ38=20%,"Selesai RPP",IF(BJ38&lt;25%,"Proses KAK",IF(BJ38=25%,"Selesai KAK",IF(BJ38&lt;30%,"Proses Pengadaan",IF(BJ38=30%,"Selesai Pengadaan",IF(BJ38&lt;45%,"Proses Desain",IF(BJ38=45%,"Selesai Desain",IF(BJ38&lt;80%,"Proses Pengembangan",IF(BJ38=80%,"Selesai Pengembangan",IF(BJ38&lt;87.5%,"Proses SIT",IF(BJ38=87.5%,"Selesai SIT",IF(BJ38&lt;95%,"Proses UAT",IF(BJ38=95%,"Selesai UAT",IF(BJ38&lt;100%,"Proses Implementasi","Selesai Implementasi"))))))))))))))))))))))</f>
        <v>Not Started</v>
      </c>
      <c r="AY38" t="str">
        <f>IF(BK38=0%,"Not Started",IF(BK38&lt;5%,"Proses RBT-RBB",IF(BK38=5%,"Selesai RBT-RBB",IF(BK38&lt;10%,"Proses RBT-RBL",IF(BK38=10%,"Selesai RBT-RBL",IF(BK38&lt;15%,"Proses RBT-RBTD",IF(BK38=15%,"Selesai RBT-RBTD",IF(BK38&lt;20%,"Proses RPP",IF(BK38=20%,"Selesai RPP",IF(BK38&lt;25%,"Proses KAK",IF(BK38=25%,"Selesai KAK",IF(BK38&lt;30%,"Proses Pengadaan",IF(BK38=30%,"Selesai Pengadaan",IF(BK38&lt;45%,"Proses Desain",IF(BK38=45%,"Selesai Desain",IF(BK38&lt;80%,"Proses Pengembangan",IF(BK38=80%,"Selesai Pengembangan",IF(BK38&lt;87.5%,"Proses SIT",IF(BK38=87.5%,"Selesai SIT",IF(BK38&lt;95%,"Proses UAT",IF(BK38=95%,"Selesai UAT",IF(BK38&lt;100%,"Proses Implementasi","Selesai Implementasi"))))))))))))))))))))))</f>
        <v>Not Started</v>
      </c>
      <c r="AZ38" t="str">
        <f>IF(BL38=0%,"Not Started",IF(BL38&lt;5%,"Proses RBT-RBB",IF(BL38=5%,"Selesai RBT-RBB",IF(BL38&lt;10%,"Proses RBT-RBL",IF(BL38=10%,"Selesai RBT-RBL",IF(BL38&lt;15%,"Proses RBT-RBTD",IF(BL38=15%,"Selesai RBT-RBTD",IF(BL38&lt;20%,"Proses RPP",IF(BL38=20%,"Selesai RPP",IF(BL38&lt;25%,"Proses KAK",IF(BL38=25%,"Selesai KAK",IF(BL38&lt;30%,"Proses Pengadaan",IF(BL38=30%,"Selesai Pengadaan",IF(BL38&lt;45%,"Proses Desain",IF(BL38=45%,"Selesai Desain",IF(BL38&lt;80%,"Proses Pengembangan",IF(BL38=80%,"Selesai Pengembangan",IF(BL38&lt;87.5%,"Proses SIT",IF(BL38=87.5%,"Selesai SIT",IF(BL38&lt;95%,"Proses UAT",IF(BL38=95%,"Selesai UAT",IF(BL38&lt;100%,"Proses Implementasi","Selesai Implementasi"))))))))))))))))))))))</f>
        <v>Not Started</v>
      </c>
      <c r="BA38" t="str">
        <f>IF(BM38=0%,"Not Started",IF(BM38&lt;5%,"Proses RBT-RBB",IF(BM38=5%,"Selesai RBT-RBB",IF(BM38&lt;10%,"Proses RBT-RBL",IF(BM38=10%,"Selesai RBT-RBL",IF(BM38&lt;15%,"Proses RBT-RBTD",IF(BM38=15%,"Selesai RBT-RBTD",IF(BM38&lt;20%,"Proses RPP",IF(BM38=20%,"Selesai RPP",IF(BM38&lt;25%,"Proses KAK",IF(BM38=25%,"Selesai KAK",IF(BM38&lt;30%,"Proses Pengadaan",IF(BM38=30%,"Selesai Pengadaan",IF(BM38&lt;45%,"Proses Desain",IF(BM38=45%,"Selesai Desain",IF(BM38&lt;80%,"Proses Pengembangan",IF(BM38=80%,"Selesai Pengembangan",IF(BM38&lt;87.5%,"Proses SIT",IF(BM38=87.5%,"Selesai SIT",IF(BM38&lt;95%,"Proses UAT",IF(BM38=95%,"Selesai UAT",IF(BM38&lt;100%,"Proses Implementasi","Selesai Implementasi"))))))))))))))))))))))</f>
        <v>Not Started</v>
      </c>
      <c r="BB38" t="str">
        <f>IF(BN38=0%,"Not Started",IF(BN38&lt;5%,"Proses RBT-RBB",IF(BN38=5%,"Selesai RBT-RBB",IF(BN38&lt;10%,"Proses RBT-RBL",IF(BN38=10%,"Selesai RBT-RBL",IF(BN38&lt;15%,"Proses RBT-RBTD",IF(BN38=15%,"Selesai RBT-RBTD",IF(BN38&lt;20%,"Proses RPP",IF(BN38=20%,"Selesai RPP",IF(BN38&lt;25%,"Proses KAK",IF(BN38=25%,"Selesai KAK",IF(BN38&lt;30%,"Proses Pengadaan",IF(BN38=30%,"Selesai Pengadaan",IF(BN38&lt;45%,"Proses Desain",IF(BN38=45%,"Selesai Desain",IF(BN38&lt;80%,"Proses Pengembangan",IF(BN38=80%,"Selesai Pengembangan",IF(BN38&lt;87.5%,"Proses SIT",IF(BN38=87.5%,"Selesai SIT",IF(BN38&lt;95%,"Proses UAT",IF(BN38=95%,"Selesai UAT",IF(BN38&lt;100%,"Proses Implementasi","Selesai Implementasi"))))))))))))))))))))))</f>
        <v>Not Started</v>
      </c>
      <c r="BC38" t="str">
        <f>IF(BO38=0%,"Not Started",IF(BO38&lt;5%,"Proses RBT-RBB",IF(BO38=5%,"Selesai RBT-RBB",IF(BO38&lt;10%,"Proses RBT-RBL",IF(BO38=10%,"Selesai RBT-RBL",IF(BO38&lt;15%,"Proses RBT-RBTD",IF(BO38=15%,"Selesai RBT-RBTD",IF(BO38&lt;20%,"Proses RPP",IF(BO38=20%,"Selesai RPP",IF(BO38&lt;25%,"Proses KAK",IF(BO38=25%,"Selesai KAK",IF(BO38&lt;30%,"Proses Pengadaan",IF(BO38=30%,"Selesai Pengadaan",IF(BO38&lt;45%,"Proses Desain",IF(BO38=45%,"Selesai Desain",IF(BO38&lt;80%,"Proses Pengembangan",IF(BO38=80%,"Selesai Pengembangan",IF(BO38&lt;87.5%,"Proses SIT",IF(BO38=87.5%,"Selesai SIT",IF(BO38&lt;95%,"Proses UAT",IF(BO38=95%,"Selesai UAT",IF(BO38&lt;100%,"Proses Implementasi","Selesai Implementasi"))))))))))))))))))))))</f>
        <v>Not Started</v>
      </c>
      <c r="BD38" t="str">
        <f>IF(BP38=0%,"Not Started",IF(BP38&lt;5%,"Proses RBT-RBB",IF(BP38=5%,"Selesai RBT-RBB",IF(BP38&lt;10%,"Proses RBT-RBL",IF(BP38=10%,"Selesai RBT-RBL",IF(BP38&lt;15%,"Proses RBT-RBTD",IF(BP38=15%,"Selesai RBT-RBTD",IF(BP38&lt;20%,"Proses RPP",IF(BP38=20%,"Selesai RPP",IF(BP38&lt;25%,"Proses KAK",IF(BP38=25%,"Selesai KAK",IF(BP38&lt;30%,"Proses Pengadaan",IF(BP38=30%,"Selesai Pengadaan",IF(BP38&lt;45%,"Proses Desain",IF(BP38=45%,"Selesai Desain",IF(BP38&lt;80%,"Proses Pengembangan",IF(BP38=80%,"Selesai Pengembangan",IF(BP38&lt;87.5%,"Proses SIT",IF(BP38=87.5%,"Selesai SIT",IF(BP38&lt;95%,"Proses UAT",IF(BP38=95%,"Selesai UAT",IF(BP38&lt;100%,"Proses Implementasi","Selesai Implementasi"))))))))))))))))))))))</f>
        <v>Not Started</v>
      </c>
      <c r="BE38">
        <v>0</v>
      </c>
      <c r="BF38">
        <v>0</v>
      </c>
      <c r="BG38">
        <v>0</v>
      </c>
      <c r="BH38">
        <v>0</v>
      </c>
      <c r="BI38">
        <v>0</v>
      </c>
      <c r="BJ38">
        <v>0</v>
      </c>
      <c r="BK38">
        <v>0</v>
      </c>
      <c r="BL38">
        <v>0</v>
      </c>
      <c r="BM38">
        <v>0</v>
      </c>
      <c r="BN38">
        <v>0</v>
      </c>
      <c r="BO38">
        <v>0</v>
      </c>
      <c r="BP38">
        <v>0</v>
      </c>
      <c r="BQ38" t="str">
        <f>IF(CC38=0%,"Not Started",IF(CC38&lt;5%,"Proses RBT-RBB",IF(CC38=5%,"Selesai RBT-RBB",IF(CC38&lt;10%,"Proses RBT-RBL",IF(CC38=10%,"Selesai RBT-RBL",IF(CC38&lt;15%,"Proses RBT-RBTD",IF(CC38=15%,"Selesai RBT-RBTD",IF(CC38&lt;20%,"Proses RPP",IF(CC38=20%,"Selesai RPP",IF(CC38&lt;25%,"Proses KAK",IF(CC38=25%,"Selesai KAK",IF(CC38&lt;30%,"Proses Pengadaan",IF(CC38=30%,"Selesai Pengadaan",IF(CC38&lt;45%,"Proses Desain",IF(CC38=45%,"Selesai Desain",IF(CC38&lt;80%,"Proses Pengembangan",IF(CC38=80%,"Selesai Pengembangan",IF(CC38&lt;87.5%,"Proses SIT",IF(CC38=87.5%,"Selesai SIT",IF(CC38&lt;95%,"Proses UAT",IF(CC38=95%,"Selesai UAT",IF(CC38&lt;100%,"Proses Implementasi","Selesai Implementasi"))))))))))))))))))))))</f>
        <v>Not Started</v>
      </c>
      <c r="BR38" t="str">
        <f>IF(CD38=0%,"Not Started",IF(CD38&lt;5%,"Proses RBT-RBB",IF(CD38=5%,"Selesai RBT-RBB",IF(CD38&lt;10%,"Proses RBT-RBL",IF(CD38=10%,"Selesai RBT-RBL",IF(CD38&lt;15%,"Proses RBT-RBTD",IF(CD38=15%,"Selesai RBT-RBTD",IF(CD38&lt;20%,"Proses RPP",IF(CD38=20%,"Selesai RPP",IF(CD38&lt;25%,"Proses KAK",IF(CD38=25%,"Selesai KAK",IF(CD38&lt;30%,"Proses Pengadaan",IF(CD38=30%,"Selesai Pengadaan",IF(CD38&lt;45%,"Proses Desain",IF(CD38=45%,"Selesai Desain",IF(CD38&lt;80%,"Proses Pengembangan",IF(CD38=80%,"Selesai Pengembangan",IF(CD38&lt;87.5%,"Proses SIT",IF(CD38=87.5%,"Selesai SIT",IF(CD38&lt;95%,"Proses UAT",IF(CD38=95%,"Selesai UAT",IF(CD38&lt;100%,"Proses Implementasi","Selesai Implementasi"))))))))))))))))))))))</f>
        <v>Not Started</v>
      </c>
      <c r="BS38" t="str">
        <f>IF(CE38=0%,"Not Started",IF(CE38&lt;5%,"Proses RBT-RBB",IF(CE38=5%,"Selesai RBT-RBB",IF(CE38&lt;10%,"Proses RBT-RBL",IF(CE38=10%,"Selesai RBT-RBL",IF(CE38&lt;15%,"Proses RBT-RBTD",IF(CE38=15%,"Selesai RBT-RBTD",IF(CE38&lt;20%,"Proses RPP",IF(CE38=20%,"Selesai RPP",IF(CE38&lt;25%,"Proses KAK",IF(CE38=25%,"Selesai KAK",IF(CE38&lt;30%,"Proses Pengadaan",IF(CE38=30%,"Selesai Pengadaan",IF(CE38&lt;45%,"Proses Desain",IF(CE38=45%,"Selesai Desain",IF(CE38&lt;80%,"Proses Pengembangan",IF(CE38=80%,"Selesai Pengembangan",IF(CE38&lt;87.5%,"Proses SIT",IF(CE38=87.5%,"Selesai SIT",IF(CE38&lt;95%,"Proses UAT",IF(CE38=95%,"Selesai UAT",IF(CE38&lt;100%,"Proses Implementasi","Selesai Implementasi"))))))))))))))))))))))</f>
        <v>Not Started</v>
      </c>
      <c r="BT38" t="str">
        <f>IF(CF38=0%,"Not Started",IF(CF38&lt;5%,"Proses RBT-RBB",IF(CF38=5%,"Selesai RBT-RBB",IF(CF38&lt;10%,"Proses RBT-RBL",IF(CF38=10%,"Selesai RBT-RBL",IF(CF38&lt;15%,"Proses RBT-RBTD",IF(CF38=15%,"Selesai RBT-RBTD",IF(CF38&lt;20%,"Proses RPP",IF(CF38=20%,"Selesai RPP",IF(CF38&lt;25%,"Proses KAK",IF(CF38=25%,"Selesai KAK",IF(CF38&lt;30%,"Proses Pengadaan",IF(CF38=30%,"Selesai Pengadaan",IF(CF38&lt;45%,"Proses Desain",IF(CF38=45%,"Selesai Desain",IF(CF38&lt;80%,"Proses Pengembangan",IF(CF38=80%,"Selesai Pengembangan",IF(CF38&lt;87.5%,"Proses SIT",IF(CF38=87.5%,"Selesai SIT",IF(CF38&lt;95%,"Proses UAT",IF(CF38=95%,"Selesai UAT",IF(CF38&lt;100%,"Proses Implementasi","Selesai Implementasi"))))))))))))))))))))))</f>
        <v>Not Started</v>
      </c>
      <c r="BU38" t="str">
        <f>IF(CG38=0%,"Not Started",IF(CG38&lt;5%,"Proses RBT-RBB",IF(CG38=5%,"Selesai RBT-RBB",IF(CG38&lt;10%,"Proses RBT-RBL",IF(CG38=10%,"Selesai RBT-RBL",IF(CG38&lt;15%,"Proses RBT-RBTD",IF(CG38=15%,"Selesai RBT-RBTD",IF(CG38&lt;20%,"Proses RPP",IF(CG38=20%,"Selesai RPP",IF(CG38&lt;25%,"Proses KAK",IF(CG38=25%,"Selesai KAK",IF(CG38&lt;30%,"Proses Pengadaan",IF(CG38=30%,"Selesai Pengadaan",IF(CG38&lt;45%,"Proses Desain",IF(CG38=45%,"Selesai Desain",IF(CG38&lt;80%,"Proses Pengembangan",IF(CG38=80%,"Selesai Pengembangan",IF(CG38&lt;87.5%,"Proses SIT",IF(CG38=87.5%,"Selesai SIT",IF(CG38&lt;95%,"Proses UAT",IF(CG38=95%,"Selesai UAT",IF(CG38&lt;100%,"Proses Implementasi","Selesai Implementasi"))))))))))))))))))))))</f>
        <v>Not Started</v>
      </c>
      <c r="BV38" t="str">
        <f>IF(CH38=0%,"Not Started",IF(CH38&lt;5%,"Proses RBT-RBB",IF(CH38=5%,"Selesai RBT-RBB",IF(CH38&lt;10%,"Proses RBT-RBL",IF(CH38=10%,"Selesai RBT-RBL",IF(CH38&lt;15%,"Proses RBT-RBTD",IF(CH38=15%,"Selesai RBT-RBTD",IF(CH38&lt;20%,"Proses RPP",IF(CH38=20%,"Selesai RPP",IF(CH38&lt;25%,"Proses KAK",IF(CH38=25%,"Selesai KAK",IF(CH38&lt;30%,"Proses Pengadaan",IF(CH38=30%,"Selesai Pengadaan",IF(CH38&lt;45%,"Proses Desain",IF(CH38=45%,"Selesai Desain",IF(CH38&lt;80%,"Proses Pengembangan",IF(CH38=80%,"Selesai Pengembangan",IF(CH38&lt;87.5%,"Proses SIT",IF(CH38=87.5%,"Selesai SIT",IF(CH38&lt;95%,"Proses UAT",IF(CH38=95%,"Selesai UAT",IF(CH38&lt;100%,"Proses Implementasi","Selesai Implementasi"))))))))))))))))))))))</f>
        <v>Proses Desain</v>
      </c>
      <c r="BW38" t="str">
        <f>IF(CI38=0%,"Not Started",IF(CI38&lt;5%,"Proses RBT-RBB",IF(CI38=5%,"Selesai RBT-RBB",IF(CI38&lt;10%,"Proses RBT-RBL",IF(CI38=10%,"Selesai RBT-RBL",IF(CI38&lt;15%,"Proses RBT-RBTD",IF(CI38=15%,"Selesai RBT-RBTD",IF(CI38&lt;20%,"Proses RPP",IF(CI38=20%,"Selesai RPP",IF(CI38&lt;25%,"Proses KAK",IF(CI38=25%,"Selesai KAK",IF(CI38&lt;30%,"Proses Pengadaan",IF(CI38=30%,"Selesai Pengadaan",IF(CI38&lt;45%,"Proses Desain",IF(CI38=45%,"Selesai Desain",IF(CI38&lt;80%,"Proses Pengembangan",IF(CI38=80%,"Selesai Pengembangan",IF(CI38&lt;87.5%,"Proses SIT",IF(CI38=87.5%,"Selesai SIT",IF(CI38&lt;95%,"Proses UAT",IF(CI38=95%,"Selesai UAT",IF(CI38&lt;100%,"Proses Implementasi","Selesai Implementasi"))))))))))))))))))))))</f>
        <v>Not Started</v>
      </c>
      <c r="BX38" t="str">
        <f>IF(CJ38=0%,"Not Started",IF(CJ38&lt;5%,"Proses RBT-RBB",IF(CJ38=5%,"Selesai RBT-RBB",IF(CJ38&lt;10%,"Proses RBT-RBL",IF(CJ38=10%,"Selesai RBT-RBL",IF(CJ38&lt;15%,"Proses RBT-RBTD",IF(CJ38=15%,"Selesai RBT-RBTD",IF(CJ38&lt;20%,"Proses RPP",IF(CJ38=20%,"Selesai RPP",IF(CJ38&lt;25%,"Proses KAK",IF(CJ38=25%,"Selesai KAK",IF(CJ38&lt;30%,"Proses Pengadaan",IF(CJ38=30%,"Selesai Pengadaan",IF(CJ38&lt;45%,"Proses Desain",IF(CJ38=45%,"Selesai Desain",IF(CJ38&lt;80%,"Proses Pengembangan",IF(CJ38=80%,"Selesai Pengembangan",IF(CJ38&lt;87.5%,"Proses SIT",IF(CJ38=87.5%,"Selesai SIT",IF(CJ38&lt;95%,"Proses UAT",IF(CJ38=95%,"Selesai UAT",IF(CJ38&lt;100%,"Proses Implementasi","Selesai Implementasi"))))))))))))))))))))))</f>
        <v>Not Started</v>
      </c>
      <c r="BY38" t="str">
        <f>IF(CK38=0%,"Not Started",IF(CK38&lt;5%,"Proses RBT-RBB",IF(CK38=5%,"Selesai RBT-RBB",IF(CK38&lt;10%,"Proses RBT-RBL",IF(CK38=10%,"Selesai RBT-RBL",IF(CK38&lt;15%,"Proses RBT-RBTD",IF(CK38=15%,"Selesai RBT-RBTD",IF(CK38&lt;20%,"Proses RPP",IF(CK38=20%,"Selesai RPP",IF(CK38&lt;25%,"Proses KAK",IF(CK38=25%,"Selesai KAK",IF(CK38&lt;30%,"Proses Pengadaan",IF(CK38=30%,"Selesai Pengadaan",IF(CK38&lt;45%,"Proses Desain",IF(CK38=45%,"Selesai Desain",IF(CK38&lt;80%,"Proses Pengembangan",IF(CK38=80%,"Selesai Pengembangan",IF(CK38&lt;87.5%,"Proses SIT",IF(CK38=87.5%,"Selesai SIT",IF(CK38&lt;95%,"Proses UAT",IF(CK38=95%,"Selesai UAT",IF(CK38&lt;100%,"Proses Implementasi","Selesai Implementasi"))))))))))))))))))))))</f>
        <v>Not Started</v>
      </c>
      <c r="BZ38" t="str">
        <f>IF(CL38=0%,"Not Started",IF(CL38&lt;5%,"Proses RBT-RBB",IF(CL38=5%,"Selesai RBT-RBB",IF(CL38&lt;10%,"Proses RBT-RBL",IF(CL38=10%,"Selesai RBT-RBL",IF(CL38&lt;15%,"Proses RBT-RBTD",IF(CL38=15%,"Selesai RBT-RBTD",IF(CL38&lt;20%,"Proses RPP",IF(CL38=20%,"Selesai RPP",IF(CL38&lt;25%,"Proses KAK",IF(CL38=25%,"Selesai KAK",IF(CL38&lt;30%,"Proses Pengadaan",IF(CL38=30%,"Selesai Pengadaan",IF(CL38&lt;45%,"Proses Desain",IF(CL38=45%,"Selesai Desain",IF(CL38&lt;80%,"Proses Pengembangan",IF(CL38=80%,"Selesai Pengembangan",IF(CL38&lt;87.5%,"Proses SIT",IF(CL38=87.5%,"Selesai SIT",IF(CL38&lt;95%,"Proses UAT",IF(CL38=95%,"Selesai UAT",IF(CL38&lt;100%,"Proses Implementasi","Selesai Implementasi"))))))))))))))))))))))</f>
        <v>Not Started</v>
      </c>
      <c r="CA38" t="str">
        <f>IF(CM38=0%,"Not Started",IF(CM38&lt;5%,"Proses RBT-RBB",IF(CM38=5%,"Selesai RBT-RBB",IF(CM38&lt;10%,"Proses RBT-RBL",IF(CM38=10%,"Selesai RBT-RBL",IF(CM38&lt;15%,"Proses RBT-RBTD",IF(CM38=15%,"Selesai RBT-RBTD",IF(CM38&lt;20%,"Proses RPP",IF(CM38=20%,"Selesai RPP",IF(CM38&lt;25%,"Proses KAK",IF(CM38=25%,"Selesai KAK",IF(CM38&lt;30%,"Proses Pengadaan",IF(CM38=30%,"Selesai Pengadaan",IF(CM38&lt;45%,"Proses Desain",IF(CM38=45%,"Selesai Desain",IF(CM38&lt;80%,"Proses Pengembangan",IF(CM38=80%,"Selesai Pengembangan",IF(CM38&lt;87.5%,"Proses SIT",IF(CM38=87.5%,"Selesai SIT",IF(CM38&lt;95%,"Proses UAT",IF(CM38=95%,"Selesai UAT",IF(CM38&lt;100%,"Proses Implementasi","Selesai Implementasi"))))))))))))))))))))))</f>
        <v>Not Started</v>
      </c>
      <c r="CB38" t="str">
        <f>IF(CN38=0%,"Not Started",IF(CN38&lt;5%,"Proses RBT-RBB",IF(CN38=5%,"Selesai RBT-RBB",IF(CN38&lt;10%,"Proses RBT-RBL",IF(CN38=10%,"Selesai RBT-RBL",IF(CN38&lt;15%,"Proses RBT-RBTD",IF(CN38=15%,"Selesai RBT-RBTD",IF(CN38&lt;20%,"Proses RPP",IF(CN38=20%,"Selesai RPP",IF(CN38&lt;25%,"Proses KAK",IF(CN38=25%,"Selesai KAK",IF(CN38&lt;30%,"Proses Pengadaan",IF(CN38=30%,"Selesai Pengadaan",IF(CN38&lt;45%,"Proses Desain",IF(CN38=45%,"Selesai Desain",IF(CN38&lt;80%,"Proses Pengembangan",IF(CN38=80%,"Selesai Pengembangan",IF(CN38&lt;87.5%,"Proses SIT",IF(CN38=87.5%,"Selesai SIT",IF(CN38&lt;95%,"Proses UAT",IF(CN38=95%,"Selesai UAT",IF(CN38&lt;100%,"Proses Implementasi","Selesai Implementasi"))))))))))))))))))))))</f>
        <v>Not Started</v>
      </c>
      <c r="CC38">
        <v>0</v>
      </c>
      <c r="CD38">
        <v>0</v>
      </c>
      <c r="CE38">
        <v>0</v>
      </c>
      <c r="CF38">
        <v>0</v>
      </c>
      <c r="CG38">
        <v>0</v>
      </c>
      <c r="CH38">
        <v>0.345</v>
      </c>
      <c r="CI38">
        <v>0</v>
      </c>
      <c r="CL38">
        <v>0</v>
      </c>
      <c r="CM38">
        <f>(($DY38/100%)*15%)+(($DZ38/100%)*5%)+(($EA38/100%)*5%)+(($EB38/100%)*5%)+(($EC38/100%)*15%)+(($ED38/100%)*35%)+(($EE38/100%)*7.5%)+(($EF38/100%)*7.5%)+(($EG38/100%)*5%)</f>
        <v>0</v>
      </c>
      <c r="CN38">
        <f>(($DY38/100%)*15%)+(($DZ38/100%)*5%)+(($EA38/100%)*5%)+(($EB38/100%)*5%)+(($EC38/100%)*15%)+(($ED38/100%)*35%)+(($EE38/100%)*7.5%)+(($EF38/100%)*7.5%)+(($EG38/100%)*5%)</f>
        <v>0</v>
      </c>
      <c r="CO38">
        <f>IF(BE38=0%, 100%, (CC38/BE38))</f>
        <v>1</v>
      </c>
      <c r="CP38">
        <f>IF(BF38=0%, 100%, (CD38/BF38))</f>
        <v>1</v>
      </c>
      <c r="CQ38">
        <f>IF(BG38=0%, 100%, (CE38/BG38))</f>
        <v>1</v>
      </c>
      <c r="CR38">
        <f>IF(BH38=0%, 100%, (CF38/BH38))</f>
        <v>1</v>
      </c>
      <c r="CS38">
        <f>IF(BI38=0%, 100%, (CG38/BI38))</f>
        <v>1</v>
      </c>
      <c r="CT38">
        <f>IF(BJ38=0%, 100%, (CH38/BJ38))</f>
        <v>1</v>
      </c>
      <c r="CU38">
        <f>IF(BK38=0%, 100%, (CI38/BK38))</f>
        <v>1</v>
      </c>
      <c r="CV38">
        <f>IF(BL38=0%, 100%, (CJ38/BL38))</f>
        <v>1</v>
      </c>
      <c r="CW38">
        <f>IF(BM38=0%, 100%, (CK38/BM38))</f>
        <v>1</v>
      </c>
      <c r="CX38">
        <f>IF(BN38=0%, 100%, (CL38/BN38))</f>
        <v>1</v>
      </c>
      <c r="CY38">
        <f>IF(BO38=0%, 100%, (CM38/BO38))</f>
        <v>1</v>
      </c>
      <c r="DA38" t="str">
        <f>IF(BE38=0%,"NS",IF(CC38=100%,"DONE",IF(CO38&gt;100%,"AS",IF(CO38&lt;75%,"BS",IF(CO38&lt;89.9%,"AR","OS")))))</f>
        <v>NS</v>
      </c>
      <c r="DB38" t="str">
        <f>IF(BF38=0%,"NS",IF(CD38=100%,"DONE",IF(CP38&gt;100%,"AS",IF(CP38&lt;75%,"BS",IF(CP38&lt;89.9%,"AR","OS")))))</f>
        <v>NS</v>
      </c>
      <c r="DC38" t="str">
        <f>IF(BG38=0%,"NS",IF(CE38=100%,"DONE",IF(CQ38&gt;100%,"AS",IF(CQ38&lt;75%,"BS",IF(CQ38&lt;89.9%,"AR","OS")))))</f>
        <v>NS</v>
      </c>
      <c r="DD38" t="str">
        <f>IF(BH38=0%,"NS",IF(CF38=100%,"DONE",IF(CR38&gt;100%,"AS",IF(CR38&lt;75%,"BS",IF(CR38&lt;89.9%,"AR","OS")))))</f>
        <v>NS</v>
      </c>
      <c r="DE38" t="str">
        <f>IF(BI38=0%,"NS",IF(CG38=100%,"DONE",IF(CS38&gt;100%,"AS",IF(CS38&lt;75%,"BS",IF(CS38&lt;89.9%,"AR","OS")))))</f>
        <v>NS</v>
      </c>
      <c r="DF38" t="str">
        <f>IF(BJ38=0%,"NS",IF(CH38=100%,"DONE",IF(CT38&gt;100%,"AS",IF(CT38&lt;75%,"BS",IF(CT38&lt;89.9%,"AR","OS")))))</f>
        <v>NS</v>
      </c>
      <c r="DG38" t="str">
        <f>IF(BK38=0%,"NS",IF(CI38=100%,"DONE",IF(CU38&gt;100%,"AS",IF(CU38&lt;75%,"BS",IF(CU38&lt;89.9%,"AR","OS")))))</f>
        <v>NS</v>
      </c>
      <c r="DH38" t="str">
        <f>IF(BL38=0%,"NS",IF(CJ38=100%,"DONE",IF(CV38&gt;100%,"AS",IF(CV38&lt;75%,"BS",IF(CV38&lt;89.9%,"AR","OS")))))</f>
        <v>NS</v>
      </c>
      <c r="DI38" t="str">
        <f>IF(BM38=0%,"NS",IF(CK38=100%,"DONE",IF(CW38&gt;100%,"AS",IF(CW38&lt;75%,"BS",IF(CW38&lt;89.9%,"AR","OS")))))</f>
        <v>NS</v>
      </c>
      <c r="DJ38" t="str">
        <f>IF(BN38=0%,"NS",IF(CL38=100%,"DONE",IF(CX38&gt;100%,"AS",IF(CX38&lt;75%,"BS",IF(CX38&lt;89.9%,"AR","OS")))))</f>
        <v>NS</v>
      </c>
      <c r="DK38" t="str">
        <f>IF(BO38=0%,"NS",IF(CM38=100%,"DONE",IF(CY38&gt;100%,"AS",IF(CY38&lt;75%,"BS",IF(CY38&lt;89.9%,"AR","OS")))))</f>
        <v>NS</v>
      </c>
      <c r="DL38" t="str">
        <f>IF(BP38=0%,"NS",IF(CN38=100%,"DONE",IF(CZ38&gt;100%,"AS",IF(CZ38&lt;75%,"BS",IF(CZ38&lt;89.9%,"AR","OS")))))</f>
        <v>NS</v>
      </c>
      <c r="DM38" t="e">
        <f>CC38/$BP38</f>
        <v>#DIV/0!</v>
      </c>
      <c r="DN38" t="e">
        <f>CD38/$BP38</f>
        <v>#DIV/0!</v>
      </c>
      <c r="DO38" t="e">
        <f>CE38/$BP38</f>
        <v>#DIV/0!</v>
      </c>
      <c r="DP38" t="e">
        <f>CF38/$BP38</f>
        <v>#DIV/0!</v>
      </c>
      <c r="DQ38" t="e">
        <f>CG38/$BP38</f>
        <v>#DIV/0!</v>
      </c>
      <c r="DR38" t="e">
        <f>CH38/$BP38</f>
        <v>#DIV/0!</v>
      </c>
      <c r="DS38" t="e">
        <f>CI38/$BP38</f>
        <v>#DIV/0!</v>
      </c>
      <c r="DT38" t="e">
        <f>CJ38/$BP38</f>
        <v>#DIV/0!</v>
      </c>
      <c r="DU38" t="e">
        <f>CK38/$BP38</f>
        <v>#DIV/0!</v>
      </c>
      <c r="DV38" t="e">
        <f>CL38/$BP38</f>
        <v>#DIV/0!</v>
      </c>
      <c r="DW38" t="e">
        <f>CM38/$BP38</f>
        <v>#DIV/0!</v>
      </c>
      <c r="DX38" t="e">
        <f>CN38/$BP38</f>
        <v>#DIV/0!</v>
      </c>
      <c r="EJ38" t="str">
        <f>AR38</f>
        <v>2030</v>
      </c>
      <c r="FM38" t="str" xml:space="preserve">
        <v xml:space="preserve">1. Faradilla Anggun S_x000d_
2. Muhammad Daffa Alfarizqi</v>
      </c>
      <c r="FN38" t="str">
        <v>Rizky Arga</v>
      </c>
      <c r="FO38" t="str">
        <v>Iramia Triastika</v>
      </c>
      <c r="FP38" t="str" xml:space="preserve">
        <v xml:space="preserve">1. Alfadho Khasroh_x000d_
2. M. Naufal Prasetyo</v>
      </c>
      <c r="FQ38" t="str">
        <v>Ufaira</v>
      </c>
      <c r="FR38" t="str">
        <v>Outsource</v>
      </c>
      <c r="FS38" t="str">
        <v>PCI</v>
      </c>
      <c r="FT38" t="str">
        <v>Tony Liston</v>
      </c>
      <c r="GS38" t="str">
        <v>8551dc01-87e3-467a-9592-29db1184360a</v>
      </c>
    </row>
    <row r="39" xml:space="preserve">
      <c r="B39" t="str">
        <v>PT2, BPPU</v>
      </c>
      <c r="C39" t="str">
        <v>IDT</v>
      </c>
      <c r="D39" t="str">
        <v>Continuity Technology</v>
      </c>
      <c r="E39" t="str">
        <v>P-40</v>
      </c>
      <c r="F39">
        <f>F38+1</f>
        <v>10</v>
      </c>
      <c r="G39" t="str">
        <v>Pengembangan Product OM Pro Market (Rupiah dan Valas)</v>
      </c>
      <c r="H39" t="str">
        <v>Pengembangan Product OM Pro Market (Rupiah dan Valas)</v>
      </c>
      <c r="I39" t="str">
        <v xml:space="preserve">Penerbitan Bank Indonesia Floating Rate Note (BI-FRN) pengembangan Alternate ETP </v>
      </c>
      <c r="J39">
        <v>2025</v>
      </c>
      <c r="K39">
        <v>2026</v>
      </c>
      <c r="L39" t="str">
        <v>S</v>
      </c>
      <c r="M39" t="str">
        <v>K3</v>
      </c>
      <c r="N39" t="str">
        <v>Pemimpin Satker</v>
      </c>
      <c r="O39" t="str">
        <v>DPMA, DPPK, DPPT,DPSP</v>
      </c>
      <c r="P39" t="str">
        <v>PPLBI</v>
      </c>
      <c r="Q39" t="str">
        <v>Market</v>
      </c>
      <c r="R39" t="str">
        <v>ETP Alternate</v>
      </c>
      <c r="S39" t="str">
        <f>BQ39</f>
        <v>Selesai RPP</v>
      </c>
      <c r="T39" t="str">
        <f>IF(V39=0%,"Not Started",IF(V39&lt;100%,"On Progress",IF(V39=100%,"DONE")))</f>
        <v>On Progress</v>
      </c>
      <c r="U39" t="str">
        <f>FN39</f>
        <v>Rizky Arga</v>
      </c>
      <c r="V39">
        <f>CC39</f>
        <v>0.2</v>
      </c>
      <c r="W39" t="str">
        <v>TW I 2025</v>
      </c>
      <c r="X39">
        <f>AR39</f>
        <v>46264</v>
      </c>
      <c r="Y39">
        <v>0</v>
      </c>
      <c r="AA39">
        <v>45658</v>
      </c>
      <c r="AB39">
        <v>45688</v>
      </c>
      <c r="AC39">
        <v>45677</v>
      </c>
      <c r="AD39">
        <v>45688</v>
      </c>
      <c r="AE39">
        <v>46023</v>
      </c>
      <c r="AF39">
        <v>46067</v>
      </c>
      <c r="AI39">
        <v>46068</v>
      </c>
      <c r="AJ39">
        <v>46073</v>
      </c>
      <c r="AK39">
        <v>46082</v>
      </c>
      <c r="AL39">
        <v>46156</v>
      </c>
      <c r="AM39">
        <v>46157</v>
      </c>
      <c r="AN39">
        <v>46188</v>
      </c>
      <c r="AO39">
        <v>46189</v>
      </c>
      <c r="AP39">
        <v>46233</v>
      </c>
      <c r="AQ39">
        <v>46235</v>
      </c>
      <c r="AR39">
        <v>46264</v>
      </c>
      <c r="AS39" t="str">
        <f>IF(BE39=0%,"Not Started",IF(BE39&lt;5%,"Proses RBT-RBB",IF(BE39=5%,"Selesai RBT-RBB",IF(BE39&lt;10%,"Proses RBT-RBL",IF(BE39=10%,"Selesai RBT-RBL",IF(BE39&lt;15%,"Proses RBT-RBTD",IF(BE39=15%,"Selesai RBT-RBTD",IF(BE39&lt;20%,"Proses RPP",IF(BE39=20%,"Selesai RPP",IF(BE39&lt;25%,"Proses KAK",IF(BE39=25%,"Selesai KAK",IF(BE39&lt;30%,"Proses Pengadaan",IF(BE39=30%,"Selesai Pengadaan",IF(BE39&lt;45%,"Proses Desain",IF(BE39=45%,"Selesai Desain",IF(BE39&lt;80%,"Proses Pengembangan",IF(BE39=80%,"Selesai Pengembangan",IF(BE39&lt;87.5%,"Proses SIT",IF(BE39=87.5%,"Selesai SIT",IF(BE39&lt;95%,"Proses UAT",IF(BE39=95%,"Selesai UAT",IF(BE39&lt;100%,"Proses Implementasi","Selesai Implementasi"))))))))))))))))))))))</f>
        <v>Selesai Pengadaan</v>
      </c>
      <c r="AT39" t="str">
        <f>IF(BF39=0%,"Not Started",IF(BF39&lt;5%,"Proses RBT-RBB",IF(BF39=5%,"Selesai RBT-RBB",IF(BF39&lt;10%,"Proses RBT-RBL",IF(BF39=10%,"Selesai RBT-RBL",IF(BF39&lt;15%,"Proses RBT-RBTD",IF(BF39=15%,"Selesai RBT-RBTD",IF(BF39&lt;20%,"Proses RPP",IF(BF39=20%,"Selesai RPP",IF(BF39&lt;25%,"Proses KAK",IF(BF39=25%,"Selesai KAK",IF(BF39&lt;30%,"Proses Pengadaan",IF(BF39=30%,"Selesai Pengadaan",IF(BF39&lt;45%,"Proses Desain",IF(BF39=45%,"Selesai Desain",IF(BF39&lt;80%,"Proses Pengembangan",IF(BF39=80%,"Selesai Pengembangan",IF(BF39&lt;87.5%,"Proses SIT",IF(BF39=87.5%,"Selesai SIT",IF(BF39&lt;95%,"Proses UAT",IF(BF39=95%,"Selesai UAT",IF(BF39&lt;100%,"Proses Implementasi","Selesai Implementasi"))))))))))))))))))))))</f>
        <v>Selesai Desain</v>
      </c>
      <c r="AU39" t="str">
        <f>IF(BG39=0%,"Not Started",IF(BG39&lt;5%,"Proses RBT-RBB",IF(BG39=5%,"Selesai RBT-RBB",IF(BG39&lt;10%,"Proses RBT-RBL",IF(BG39=10%,"Selesai RBT-RBL",IF(BG39&lt;15%,"Proses RBT-RBTD",IF(BG39=15%,"Selesai RBT-RBTD",IF(BG39&lt;20%,"Proses RPP",IF(BG39=20%,"Selesai RPP",IF(BG39&lt;25%,"Proses KAK",IF(BG39=25%,"Selesai KAK",IF(BG39&lt;30%,"Proses Pengadaan",IF(BG39=30%,"Selesai Pengadaan",IF(BG39&lt;45%,"Proses Desain",IF(BG39=45%,"Selesai Desain",IF(BG39&lt;80%,"Proses Pengembangan",IF(BG39=80%,"Selesai Pengembangan",IF(BG39&lt;87.5%,"Proses SIT",IF(BG39=87.5%,"Selesai SIT",IF(BG39&lt;95%,"Proses UAT",IF(BG39=95%,"Selesai UAT",IF(BG39&lt;100%,"Proses Implementasi","Selesai Implementasi"))))))))))))))))))))))</f>
        <v>Proses Pengembangan</v>
      </c>
      <c r="AV39" t="str">
        <f>IF(BH39=0%,"Not Started",IF(BH39&lt;5%,"Proses RBT-RBB",IF(BH39=5%,"Selesai RBT-RBB",IF(BH39&lt;10%,"Proses RBT-RBL",IF(BH39=10%,"Selesai RBT-RBL",IF(BH39&lt;15%,"Proses RBT-RBTD",IF(BH39=15%,"Selesai RBT-RBTD",IF(BH39&lt;20%,"Proses RPP",IF(BH39=20%,"Selesai RPP",IF(BH39&lt;25%,"Proses KAK",IF(BH39=25%,"Selesai KAK",IF(BH39&lt;30%,"Proses Pengadaan",IF(BH39=30%,"Selesai Pengadaan",IF(BH39&lt;45%,"Proses Desain",IF(BH39=45%,"Selesai Desain",IF(BH39&lt;80%,"Proses Pengembangan",IF(BH39=80%,"Selesai Pengembangan",IF(BH39&lt;87.5%,"Proses SIT",IF(BH39=87.5%,"Selesai SIT",IF(BH39&lt;95%,"Proses UAT",IF(BH39=95%,"Selesai UAT",IF(BH39&lt;100%,"Proses Implementasi","Selesai Implementasi"))))))))))))))))))))))</f>
        <v>Proses Pengembangan</v>
      </c>
      <c r="AW39" t="str">
        <f>IF(BI39=0%,"Not Started",IF(BI39&lt;5%,"Proses RBT-RBB",IF(BI39=5%,"Selesai RBT-RBB",IF(BI39&lt;10%,"Proses RBT-RBL",IF(BI39=10%,"Selesai RBT-RBL",IF(BI39&lt;15%,"Proses RBT-RBTD",IF(BI39=15%,"Selesai RBT-RBTD",IF(BI39&lt;20%,"Proses RPP",IF(BI39=20%,"Selesai RPP",IF(BI39&lt;25%,"Proses KAK",IF(BI39=25%,"Selesai KAK",IF(BI39&lt;30%,"Proses Pengadaan",IF(BI39=30%,"Selesai Pengadaan",IF(BI39&lt;45%,"Proses Desain",IF(BI39=45%,"Selesai Desain",IF(BI39&lt;80%,"Proses Pengembangan",IF(BI39=80%,"Selesai Pengembangan",IF(BI39&lt;87.5%,"Proses SIT",IF(BI39=87.5%,"Selesai SIT",IF(BI39&lt;95%,"Proses UAT",IF(BI39=95%,"Selesai UAT",IF(BI39&lt;100%,"Proses Implementasi","Selesai Implementasi"))))))))))))))))))))))</f>
        <v>Selesai Pengembangan</v>
      </c>
      <c r="AX39" t="str">
        <f>IF(BJ39=0%,"Not Started",IF(BJ39&lt;5%,"Proses RBT-RBB",IF(BJ39=5%,"Selesai RBT-RBB",IF(BJ39&lt;10%,"Proses RBT-RBL",IF(BJ39=10%,"Selesai RBT-RBL",IF(BJ39&lt;15%,"Proses RBT-RBTD",IF(BJ39=15%,"Selesai RBT-RBTD",IF(BJ39&lt;20%,"Proses RPP",IF(BJ39=20%,"Selesai RPP",IF(BJ39&lt;25%,"Proses KAK",IF(BJ39=25%,"Selesai KAK",IF(BJ39&lt;30%,"Proses Pengadaan",IF(BJ39=30%,"Selesai Pengadaan",IF(BJ39&lt;45%,"Proses Desain",IF(BJ39=45%,"Selesai Desain",IF(BJ39&lt;80%,"Proses Pengembangan",IF(BJ39=80%,"Selesai Pengembangan",IF(BJ39&lt;87.5%,"Proses SIT",IF(BJ39=87.5%,"Selesai SIT",IF(BJ39&lt;95%,"Proses UAT",IF(BJ39=95%,"Selesai UAT",IF(BJ39&lt;100%,"Proses Implementasi","Selesai Implementasi"))))))))))))))))))))))</f>
        <v>Proses SIT</v>
      </c>
      <c r="AY39" t="str">
        <f>IF(BK39=0%,"Not Started",IF(BK39&lt;5%,"Proses RBT-RBB",IF(BK39=5%,"Selesai RBT-RBB",IF(BK39&lt;10%,"Proses RBT-RBL",IF(BK39=10%,"Selesai RBT-RBL",IF(BK39&lt;15%,"Proses RBT-RBTD",IF(BK39=15%,"Selesai RBT-RBTD",IF(BK39&lt;20%,"Proses RPP",IF(BK39=20%,"Selesai RPP",IF(BK39&lt;25%,"Proses KAK",IF(BK39=25%,"Selesai KAK",IF(BK39&lt;30%,"Proses Pengadaan",IF(BK39=30%,"Selesai Pengadaan",IF(BK39&lt;45%,"Proses Desain",IF(BK39=45%,"Selesai Desain",IF(BK39&lt;80%,"Proses Pengembangan",IF(BK39=80%,"Selesai Pengembangan",IF(BK39&lt;87.5%,"Proses SIT",IF(BK39=87.5%,"Selesai SIT",IF(BK39&lt;95%,"Proses UAT",IF(BK39=95%,"Selesai UAT",IF(BK39&lt;100%,"Proses Implementasi","Selesai Implementasi"))))))))))))))))))))))</f>
        <v>Selesai UAT</v>
      </c>
      <c r="AZ39" t="str">
        <f>IF(BL39=0%,"Not Started",IF(BL39&lt;5%,"Proses RBT-RBB",IF(BL39=5%,"Selesai RBT-RBB",IF(BL39&lt;10%,"Proses RBT-RBL",IF(BL39=10%,"Selesai RBT-RBL",IF(BL39&lt;15%,"Proses RBT-RBTD",IF(BL39=15%,"Selesai RBT-RBTD",IF(BL39&lt;20%,"Proses RPP",IF(BL39=20%,"Selesai RPP",IF(BL39&lt;25%,"Proses KAK",IF(BL39=25%,"Selesai KAK",IF(BL39&lt;30%,"Proses Pengadaan",IF(BL39=30%,"Selesai Pengadaan",IF(BL39&lt;45%,"Proses Desain",IF(BL39=45%,"Selesai Desain",IF(BL39&lt;80%,"Proses Pengembangan",IF(BL39=80%,"Selesai Pengembangan",IF(BL39&lt;87.5%,"Proses SIT",IF(BL39=87.5%,"Selesai SIT",IF(BL39&lt;95%,"Proses UAT",IF(BL39=95%,"Selesai UAT",IF(BL39&lt;100%,"Proses Implementasi","Selesai Implementasi"))))))))))))))))))))))</f>
        <v>Selesai Implementasi</v>
      </c>
      <c r="BA39" t="str">
        <f>IF(BM39=0%,"Not Started",IF(BM39&lt;5%,"Proses RBT-RBB",IF(BM39=5%,"Selesai RBT-RBB",IF(BM39&lt;10%,"Proses RBT-RBL",IF(BM39=10%,"Selesai RBT-RBL",IF(BM39&lt;15%,"Proses RBT-RBTD",IF(BM39=15%,"Selesai RBT-RBTD",IF(BM39&lt;20%,"Proses RPP",IF(BM39=20%,"Selesai RPP",IF(BM39&lt;25%,"Proses KAK",IF(BM39=25%,"Selesai KAK",IF(BM39&lt;30%,"Proses Pengadaan",IF(BM39=30%,"Selesai Pengadaan",IF(BM39&lt;45%,"Proses Desain",IF(BM39=45%,"Selesai Desain",IF(BM39&lt;80%,"Proses Pengembangan",IF(BM39=80%,"Selesai Pengembangan",IF(BM39&lt;87.5%,"Proses SIT",IF(BM39=87.5%,"Selesai SIT",IF(BM39&lt;95%,"Proses UAT",IF(BM39=95%,"Selesai UAT",IF(BM39&lt;100%,"Proses Implementasi","Selesai Implementasi"))))))))))))))))))))))</f>
        <v>Selesai Implementasi</v>
      </c>
      <c r="BB39" t="str">
        <f>IF(BN39=0%,"Not Started",IF(BN39&lt;5%,"Proses RBT-RBB",IF(BN39=5%,"Selesai RBT-RBB",IF(BN39&lt;10%,"Proses RBT-RBL",IF(BN39=10%,"Selesai RBT-RBL",IF(BN39&lt;15%,"Proses RBT-RBTD",IF(BN39=15%,"Selesai RBT-RBTD",IF(BN39&lt;20%,"Proses RPP",IF(BN39=20%,"Selesai RPP",IF(BN39&lt;25%,"Proses KAK",IF(BN39=25%,"Selesai KAK",IF(BN39&lt;30%,"Proses Pengadaan",IF(BN39=30%,"Selesai Pengadaan",IF(BN39&lt;45%,"Proses Desain",IF(BN39=45%,"Selesai Desain",IF(BN39&lt;80%,"Proses Pengembangan",IF(BN39=80%,"Selesai Pengembangan",IF(BN39&lt;87.5%,"Proses SIT",IF(BN39=87.5%,"Selesai SIT",IF(BN39&lt;95%,"Proses UAT",IF(BN39=95%,"Selesai UAT",IF(BN39&lt;100%,"Proses Implementasi","Selesai Implementasi"))))))))))))))))))))))</f>
        <v>Selesai Implementasi</v>
      </c>
      <c r="BC39" t="str">
        <f>IF(BO39=0%,"Not Started",IF(BO39&lt;5%,"Proses RBT-RBB",IF(BO39=5%,"Selesai RBT-RBB",IF(BO39&lt;10%,"Proses RBT-RBL",IF(BO39=10%,"Selesai RBT-RBL",IF(BO39&lt;15%,"Proses RBT-RBTD",IF(BO39=15%,"Selesai RBT-RBTD",IF(BO39&lt;20%,"Proses RPP",IF(BO39=20%,"Selesai RPP",IF(BO39&lt;25%,"Proses KAK",IF(BO39=25%,"Selesai KAK",IF(BO39&lt;30%,"Proses Pengadaan",IF(BO39=30%,"Selesai Pengadaan",IF(BO39&lt;45%,"Proses Desain",IF(BO39=45%,"Selesai Desain",IF(BO39&lt;80%,"Proses Pengembangan",IF(BO39=80%,"Selesai Pengembangan",IF(BO39&lt;87.5%,"Proses SIT",IF(BO39=87.5%,"Selesai SIT",IF(BO39&lt;95%,"Proses UAT",IF(BO39=95%,"Selesai UAT",IF(BO39&lt;100%,"Proses Implementasi","Selesai Implementasi"))))))))))))))))))))))</f>
        <v>Selesai Implementasi</v>
      </c>
      <c r="BD39" t="str">
        <f>IF(BP39=0%,"Not Started",IF(BP39&lt;5%,"Proses RBT-RBB",IF(BP39=5%,"Selesai RBT-RBB",IF(BP39&lt;10%,"Proses RBT-RBL",IF(BP39=10%,"Selesai RBT-RBL",IF(BP39&lt;15%,"Proses RBT-RBTD",IF(BP39=15%,"Selesai RBT-RBTD",IF(BP39&lt;20%,"Proses RPP",IF(BP39=20%,"Selesai RPP",IF(BP39&lt;25%,"Proses KAK",IF(BP39=25%,"Selesai KAK",IF(BP39&lt;30%,"Proses Pengadaan",IF(BP39=30%,"Selesai Pengadaan",IF(BP39&lt;45%,"Proses Desain",IF(BP39=45%,"Selesai Desain",IF(BP39&lt;80%,"Proses Pengembangan",IF(BP39=80%,"Selesai Pengembangan",IF(BP39&lt;87.5%,"Proses SIT",IF(BP39=87.5%,"Selesai SIT",IF(BP39&lt;95%,"Proses UAT",IF(BP39=95%,"Selesai UAT",IF(BP39&lt;100%,"Proses Implementasi","Selesai Implementasi"))))))))))))))))))))))</f>
        <v>Selesai Implementasi</v>
      </c>
      <c r="BE39">
        <v>0.3</v>
      </c>
      <c r="BF39">
        <v>0.45</v>
      </c>
      <c r="BG39">
        <v>0.57</v>
      </c>
      <c r="BH39">
        <v>0.69</v>
      </c>
      <c r="BI39">
        <v>0.8</v>
      </c>
      <c r="BJ39">
        <v>0.85</v>
      </c>
      <c r="BK39">
        <v>0.95</v>
      </c>
      <c r="BL39">
        <v>1</v>
      </c>
      <c r="BM39">
        <v>1</v>
      </c>
      <c r="BN39">
        <v>1</v>
      </c>
      <c r="BO39">
        <v>1</v>
      </c>
      <c r="BP39">
        <v>1</v>
      </c>
      <c r="BQ39" t="str">
        <f>IF(CC39=0%,"Not Started",IF(CC39&lt;5%,"Proses RBT-RBB",IF(CC39=5%,"Selesai RBT-RBB",IF(CC39&lt;10%,"Proses RBT-RBL",IF(CC39=10%,"Selesai RBT-RBL",IF(CC39&lt;15%,"Proses RBT-RBTD",IF(CC39=15%,"Selesai RBT-RBTD",IF(CC39&lt;20%,"Proses RPP",IF(CC39=20%,"Selesai RPP",IF(CC39&lt;25%,"Proses KAK",IF(CC39=25%,"Selesai KAK",IF(CC39&lt;30%,"Proses Pengadaan",IF(CC39=30%,"Selesai Pengadaan",IF(CC39&lt;45%,"Proses Desain",IF(CC39=45%,"Selesai Desain",IF(CC39&lt;80%,"Proses Pengembangan",IF(CC39=80%,"Selesai Pengembangan",IF(CC39&lt;87.5%,"Proses SIT",IF(CC39=87.5%,"Selesai SIT",IF(CC39&lt;95%,"Proses UAT",IF(CC39=95%,"Selesai UAT",IF(CC39&lt;100%,"Proses Implementasi","Selesai Implementasi"))))))))))))))))))))))</f>
        <v>Selesai RPP</v>
      </c>
      <c r="BR39" t="str">
        <f>IF(CD39=0%,"Not Started",IF(CD39&lt;5%,"Proses RBT-RBB",IF(CD39=5%,"Selesai RBT-RBB",IF(CD39&lt;10%,"Proses RBT-RBL",IF(CD39=10%,"Selesai RBT-RBL",IF(CD39&lt;15%,"Proses RBT-RBTD",IF(CD39=15%,"Selesai RBT-RBTD",IF(CD39&lt;20%,"Proses RPP",IF(CD39=20%,"Selesai RPP",IF(CD39&lt;25%,"Proses KAK",IF(CD39=25%,"Selesai KAK",IF(CD39&lt;30%,"Proses Pengadaan",IF(CD39=30%,"Selesai Pengadaan",IF(CD39&lt;45%,"Proses Desain",IF(CD39=45%,"Selesai Desain",IF(CD39&lt;80%,"Proses Pengembangan",IF(CD39=80%,"Selesai Pengembangan",IF(CD39&lt;87.5%,"Proses SIT",IF(CD39=87.5%,"Selesai SIT",IF(CD39&lt;95%,"Proses UAT",IF(CD39=95%,"Selesai UAT",IF(CD39&lt;100%,"Proses Implementasi","Selesai Implementasi"))))))))))))))))))))))</f>
        <v>Not Started</v>
      </c>
      <c r="BS39" t="str">
        <f>IF(CE39=0%,"Not Started",IF(CE39&lt;5%,"Proses RBT-RBB",IF(CE39=5%,"Selesai RBT-RBB",IF(CE39&lt;10%,"Proses RBT-RBL",IF(CE39=10%,"Selesai RBT-RBL",IF(CE39&lt;15%,"Proses RBT-RBTD",IF(CE39=15%,"Selesai RBT-RBTD",IF(CE39&lt;20%,"Proses RPP",IF(CE39=20%,"Selesai RPP",IF(CE39&lt;25%,"Proses KAK",IF(CE39=25%,"Selesai KAK",IF(CE39&lt;30%,"Proses Pengadaan",IF(CE39=30%,"Selesai Pengadaan",IF(CE39&lt;45%,"Proses Desain",IF(CE39=45%,"Selesai Desain",IF(CE39&lt;80%,"Proses Pengembangan",IF(CE39=80%,"Selesai Pengembangan",IF(CE39&lt;87.5%,"Proses SIT",IF(CE39=87.5%,"Selesai SIT",IF(CE39&lt;95%,"Proses UAT",IF(CE39=95%,"Selesai UAT",IF(CE39&lt;100%,"Proses Implementasi","Selesai Implementasi"))))))))))))))))))))))</f>
        <v>Not Started</v>
      </c>
      <c r="BT39" t="str">
        <f>IF(CF39=0%,"Not Started",IF(CF39&lt;5%,"Proses RBT-RBB",IF(CF39=5%,"Selesai RBT-RBB",IF(CF39&lt;10%,"Proses RBT-RBL",IF(CF39=10%,"Selesai RBT-RBL",IF(CF39&lt;15%,"Proses RBT-RBTD",IF(CF39=15%,"Selesai RBT-RBTD",IF(CF39&lt;20%,"Proses RPP",IF(CF39=20%,"Selesai RPP",IF(CF39&lt;25%,"Proses KAK",IF(CF39=25%,"Selesai KAK",IF(CF39&lt;30%,"Proses Pengadaan",IF(CF39=30%,"Selesai Pengadaan",IF(CF39&lt;45%,"Proses Desain",IF(CF39=45%,"Selesai Desain",IF(CF39&lt;80%,"Proses Pengembangan",IF(CF39=80%,"Selesai Pengembangan",IF(CF39&lt;87.5%,"Proses SIT",IF(CF39=87.5%,"Selesai SIT",IF(CF39&lt;95%,"Proses UAT",IF(CF39=95%,"Selesai UAT",IF(CF39&lt;100%,"Proses Implementasi","Selesai Implementasi"))))))))))))))))))))))</f>
        <v>Not Started</v>
      </c>
      <c r="BU39" t="str">
        <f>IF(CG39=0%,"Not Started",IF(CG39&lt;5%,"Proses RBT-RBB",IF(CG39=5%,"Selesai RBT-RBB",IF(CG39&lt;10%,"Proses RBT-RBL",IF(CG39=10%,"Selesai RBT-RBL",IF(CG39&lt;15%,"Proses RBT-RBTD",IF(CG39=15%,"Selesai RBT-RBTD",IF(CG39&lt;20%,"Proses RPP",IF(CG39=20%,"Selesai RPP",IF(CG39&lt;25%,"Proses KAK",IF(CG39=25%,"Selesai KAK",IF(CG39&lt;30%,"Proses Pengadaan",IF(CG39=30%,"Selesai Pengadaan",IF(CG39&lt;45%,"Proses Desain",IF(CG39=45%,"Selesai Desain",IF(CG39&lt;80%,"Proses Pengembangan",IF(CG39=80%,"Selesai Pengembangan",IF(CG39&lt;87.5%,"Proses SIT",IF(CG39=87.5%,"Selesai SIT",IF(CG39&lt;95%,"Proses UAT",IF(CG39=95%,"Selesai UAT",IF(CG39&lt;100%,"Proses Implementasi","Selesai Implementasi"))))))))))))))))))))))</f>
        <v>Not Started</v>
      </c>
      <c r="BV39" t="str">
        <f>IF(CH39=0%,"Not Started",IF(CH39&lt;5%,"Proses RBT-RBB",IF(CH39=5%,"Selesai RBT-RBB",IF(CH39&lt;10%,"Proses RBT-RBL",IF(CH39=10%,"Selesai RBT-RBL",IF(CH39&lt;15%,"Proses RBT-RBTD",IF(CH39=15%,"Selesai RBT-RBTD",IF(CH39&lt;20%,"Proses RPP",IF(CH39=20%,"Selesai RPP",IF(CH39&lt;25%,"Proses KAK",IF(CH39=25%,"Selesai KAK",IF(CH39&lt;30%,"Proses Pengadaan",IF(CH39=30%,"Selesai Pengadaan",IF(CH39&lt;45%,"Proses Desain",IF(CH39=45%,"Selesai Desain",IF(CH39&lt;80%,"Proses Pengembangan",IF(CH39=80%,"Selesai Pengembangan",IF(CH39&lt;87.5%,"Proses SIT",IF(CH39=87.5%,"Selesai SIT",IF(CH39&lt;95%,"Proses UAT",IF(CH39=95%,"Selesai UAT",IF(CH39&lt;100%,"Proses Implementasi","Selesai Implementasi"))))))))))))))))))))))</f>
        <v>Not Started</v>
      </c>
      <c r="BW39" t="str">
        <f>IF(CI39=0%,"Not Started",IF(CI39&lt;5%,"Proses RBT-RBB",IF(CI39=5%,"Selesai RBT-RBB",IF(CI39&lt;10%,"Proses RBT-RBL",IF(CI39=10%,"Selesai RBT-RBL",IF(CI39&lt;15%,"Proses RBT-RBTD",IF(CI39=15%,"Selesai RBT-RBTD",IF(CI39&lt;20%,"Proses RPP",IF(CI39=20%,"Selesai RPP",IF(CI39&lt;25%,"Proses KAK",IF(CI39=25%,"Selesai KAK",IF(CI39&lt;30%,"Proses Pengadaan",IF(CI39=30%,"Selesai Pengadaan",IF(CI39&lt;45%,"Proses Desain",IF(CI39=45%,"Selesai Desain",IF(CI39&lt;80%,"Proses Pengembangan",IF(CI39=80%,"Selesai Pengembangan",IF(CI39&lt;87.5%,"Proses SIT",IF(CI39=87.5%,"Selesai SIT",IF(CI39&lt;95%,"Proses UAT",IF(CI39=95%,"Selesai UAT",IF(CI39&lt;100%,"Proses Implementasi","Selesai Implementasi"))))))))))))))))))))))</f>
        <v>Not Started</v>
      </c>
      <c r="BX39" t="str">
        <f>IF(CJ39=0%,"Not Started",IF(CJ39&lt;5%,"Proses RBT-RBB",IF(CJ39=5%,"Selesai RBT-RBB",IF(CJ39&lt;10%,"Proses RBT-RBL",IF(CJ39=10%,"Selesai RBT-RBL",IF(CJ39&lt;15%,"Proses RBT-RBTD",IF(CJ39=15%,"Selesai RBT-RBTD",IF(CJ39&lt;20%,"Proses RPP",IF(CJ39=20%,"Selesai RPP",IF(CJ39&lt;25%,"Proses KAK",IF(CJ39=25%,"Selesai KAK",IF(CJ39&lt;30%,"Proses Pengadaan",IF(CJ39=30%,"Selesai Pengadaan",IF(CJ39&lt;45%,"Proses Desain",IF(CJ39=45%,"Selesai Desain",IF(CJ39&lt;80%,"Proses Pengembangan",IF(CJ39=80%,"Selesai Pengembangan",IF(CJ39&lt;87.5%,"Proses SIT",IF(CJ39=87.5%,"Selesai SIT",IF(CJ39&lt;95%,"Proses UAT",IF(CJ39=95%,"Selesai UAT",IF(CJ39&lt;100%,"Proses Implementasi","Selesai Implementasi"))))))))))))))))))))))</f>
        <v>Not Started</v>
      </c>
      <c r="BY39" t="str">
        <f>IF(CK39=0%,"Not Started",IF(CK39&lt;5%,"Proses RBT-RBB",IF(CK39=5%,"Selesai RBT-RBB",IF(CK39&lt;10%,"Proses RBT-RBL",IF(CK39=10%,"Selesai RBT-RBL",IF(CK39&lt;15%,"Proses RBT-RBTD",IF(CK39=15%,"Selesai RBT-RBTD",IF(CK39&lt;20%,"Proses RPP",IF(CK39=20%,"Selesai RPP",IF(CK39&lt;25%,"Proses KAK",IF(CK39=25%,"Selesai KAK",IF(CK39&lt;30%,"Proses Pengadaan",IF(CK39=30%,"Selesai Pengadaan",IF(CK39&lt;45%,"Proses Desain",IF(CK39=45%,"Selesai Desain",IF(CK39&lt;80%,"Proses Pengembangan",IF(CK39=80%,"Selesai Pengembangan",IF(CK39&lt;87.5%,"Proses SIT",IF(CK39=87.5%,"Selesai SIT",IF(CK39&lt;95%,"Proses UAT",IF(CK39=95%,"Selesai UAT",IF(CK39&lt;100%,"Proses Implementasi","Selesai Implementasi"))))))))))))))))))))))</f>
        <v>Not Started</v>
      </c>
      <c r="BZ39" t="str">
        <f>IF(CL39=0%,"Not Started",IF(CL39&lt;5%,"Proses RBT-RBB",IF(CL39=5%,"Selesai RBT-RBB",IF(CL39&lt;10%,"Proses RBT-RBL",IF(CL39=10%,"Selesai RBT-RBL",IF(CL39&lt;15%,"Proses RBT-RBTD",IF(CL39=15%,"Selesai RBT-RBTD",IF(CL39&lt;20%,"Proses RPP",IF(CL39=20%,"Selesai RPP",IF(CL39&lt;25%,"Proses KAK",IF(CL39=25%,"Selesai KAK",IF(CL39&lt;30%,"Proses Pengadaan",IF(CL39=30%,"Selesai Pengadaan",IF(CL39&lt;45%,"Proses Desain",IF(CL39=45%,"Selesai Desain",IF(CL39&lt;80%,"Proses Pengembangan",IF(CL39=80%,"Selesai Pengembangan",IF(CL39&lt;87.5%,"Proses SIT",IF(CL39=87.5%,"Selesai SIT",IF(CL39&lt;95%,"Proses UAT",IF(CL39=95%,"Selesai UAT",IF(CL39&lt;100%,"Proses Implementasi","Selesai Implementasi"))))))))))))))))))))))</f>
        <v>Not Started</v>
      </c>
      <c r="CA39" t="str">
        <f>IF(CM39=0%,"Not Started",IF(CM39&lt;5%,"Proses RBT-RBB",IF(CM39=5%,"Selesai RBT-RBB",IF(CM39&lt;10%,"Proses RBT-RBL",IF(CM39=10%,"Selesai RBT-RBL",IF(CM39&lt;15%,"Proses RBT-RBTD",IF(CM39=15%,"Selesai RBT-RBTD",IF(CM39&lt;20%,"Proses RPP",IF(CM39=20%,"Selesai RPP",IF(CM39&lt;25%,"Proses KAK",IF(CM39=25%,"Selesai KAK",IF(CM39&lt;30%,"Proses Pengadaan",IF(CM39=30%,"Selesai Pengadaan",IF(CM39&lt;45%,"Proses Desain",IF(CM39=45%,"Selesai Desain",IF(CM39&lt;80%,"Proses Pengembangan",IF(CM39=80%,"Selesai Pengembangan",IF(CM39&lt;87.5%,"Proses SIT",IF(CM39=87.5%,"Selesai SIT",IF(CM39&lt;95%,"Proses UAT",IF(CM39=95%,"Selesai UAT",IF(CM39&lt;100%,"Proses Implementasi","Selesai Implementasi"))))))))))))))))))))))</f>
        <v>Not Started</v>
      </c>
      <c r="CB39" t="str">
        <f>IF(CN39=0%,"Not Started",IF(CN39&lt;5%,"Proses RBT-RBB",IF(CN39=5%,"Selesai RBT-RBB",IF(CN39&lt;10%,"Proses RBT-RBL",IF(CN39=10%,"Selesai RBT-RBL",IF(CN39&lt;15%,"Proses RBT-RBTD",IF(CN39=15%,"Selesai RBT-RBTD",IF(CN39&lt;20%,"Proses RPP",IF(CN39=20%,"Selesai RPP",IF(CN39&lt;25%,"Proses KAK",IF(CN39=25%,"Selesai KAK",IF(CN39&lt;30%,"Proses Pengadaan",IF(CN39=30%,"Selesai Pengadaan",IF(CN39&lt;45%,"Proses Desain",IF(CN39=45%,"Selesai Desain",IF(CN39&lt;80%,"Proses Pengembangan",IF(CN39=80%,"Selesai Pengembangan",IF(CN39&lt;87.5%,"Proses SIT",IF(CN39=87.5%,"Selesai SIT",IF(CN39&lt;95%,"Proses UAT",IF(CN39=95%,"Selesai UAT",IF(CN39&lt;100%,"Proses Implementasi","Selesai Implementasi"))))))))))))))))))))))</f>
        <v>Not Started</v>
      </c>
      <c r="CC39">
        <f>(($DY39/100%)*15%)+(($DZ39/100%)*5%)+(($EA39/100%)*5%)+(($EB39/100%)*5%)+(($EC39/100%)*15%)+(($ED39/100%)*35%)+(($EE39/100%)*7.5%)+(($EF39/100%)*7.5%)+(($EG39/100%)*5%)</f>
        <v>0.2</v>
      </c>
      <c r="CO39">
        <f>IF(BE39=0%, 100%, (CC39/BE39))</f>
        <v>0.6666666666666667</v>
      </c>
      <c r="CP39">
        <f>IF(BF39=0%, 100%, (CD39/BF39))</f>
        <v>0</v>
      </c>
      <c r="CQ39">
        <f>IF(BG39=0%, 100%, (CE39/BG39))</f>
        <v>0</v>
      </c>
      <c r="CR39">
        <f>IF(BH39=0%, 100%, (CF39/BH39))</f>
        <v>0</v>
      </c>
      <c r="CS39">
        <f>IF(BI39=0%, 100%, (CG39/BI39))</f>
        <v>0</v>
      </c>
      <c r="CT39">
        <f>IF(BJ39=0%, 100%, (CH39/BJ39))</f>
        <v>0</v>
      </c>
      <c r="CU39">
        <f>IF(BK39=0%, 100%, (CI39/BK39))</f>
        <v>0</v>
      </c>
      <c r="CV39">
        <f>IF(BL39=0%, 100%, (CJ39/BL39))</f>
        <v>0</v>
      </c>
      <c r="CW39">
        <f>IF(BM39=0%, 100%, (CK39/BM39))</f>
        <v>0</v>
      </c>
      <c r="CX39">
        <f>IF(BN39=0%, 100%, (CL39/BN39))</f>
        <v>0</v>
      </c>
      <c r="CY39">
        <f>IF(BO39=0%, 100%, (CM39/BO39))</f>
        <v>0</v>
      </c>
      <c r="DA39" t="str">
        <f>IF(BE39=0%,"NS",IF(CC39=100%,"DONE",IF(CO39&gt;100%,"AS",IF(CO39&lt;75%,"BS",IF(CO39&lt;89.9%,"AR","OS")))))</f>
        <v>BS</v>
      </c>
      <c r="DB39" t="str">
        <f>IF(BF39=0%,"NS",IF(CD39=100%,"DONE",IF(CP39&gt;100%,"AS",IF(CP39&lt;75%,"BS",IF(CP39&lt;89.9%,"AR","OS")))))</f>
        <v>BS</v>
      </c>
      <c r="DC39" t="str">
        <f>IF(BG39=0%,"NS",IF(CE39=100%,"DONE",IF(CQ39&gt;100%,"AS",IF(CQ39&lt;75%,"BS",IF(CQ39&lt;89.9%,"AR","OS")))))</f>
        <v>BS</v>
      </c>
      <c r="DD39" t="str">
        <f>IF(BH39=0%,"NS",IF(CF39=100%,"DONE",IF(CR39&gt;100%,"AS",IF(CR39&lt;75%,"BS",IF(CR39&lt;89.9%,"AR","OS")))))</f>
        <v>BS</v>
      </c>
      <c r="DE39" t="str">
        <f>IF(BI39=0%,"NS",IF(CG39=100%,"DONE",IF(CS39&gt;100%,"AS",IF(CS39&lt;75%,"BS",IF(CS39&lt;89.9%,"AR","OS")))))</f>
        <v>BS</v>
      </c>
      <c r="DF39" t="str">
        <f>IF(BJ39=0%,"NS",IF(CH39=100%,"DONE",IF(CT39&gt;100%,"AS",IF(CT39&lt;75%,"BS",IF(CT39&lt;89.9%,"AR","OS")))))</f>
        <v>BS</v>
      </c>
      <c r="DG39" t="str">
        <f>IF(BK39=0%,"NS",IF(CI39=100%,"DONE",IF(CU39&gt;100%,"AS",IF(CU39&lt;75%,"BS",IF(CU39&lt;89.9%,"AR","OS")))))</f>
        <v>BS</v>
      </c>
      <c r="DH39" t="str">
        <f>IF(BL39=0%,"NS",IF(CJ39=100%,"DONE",IF(CV39&gt;100%,"AS",IF(CV39&lt;75%,"BS",IF(CV39&lt;89.9%,"AR","OS")))))</f>
        <v>BS</v>
      </c>
      <c r="DI39" t="str">
        <f>IF(BM39=0%,"NS",IF(CK39=100%,"DONE",IF(CW39&gt;100%,"AS",IF(CW39&lt;75%,"BS",IF(CW39&lt;89.9%,"AR","OS")))))</f>
        <v>BS</v>
      </c>
      <c r="DJ39" t="str">
        <f>IF(BN39=0%,"NS",IF(CL39=100%,"DONE",IF(CX39&gt;100%,"AS",IF(CX39&lt;75%,"BS",IF(CX39&lt;89.9%,"AR","OS")))))</f>
        <v>BS</v>
      </c>
      <c r="DK39" t="str">
        <f>IF(BO39=0%,"NS",IF(CM39=100%,"DONE",IF(CY39&gt;100%,"AS",IF(CY39&lt;75%,"BS",IF(CY39&lt;89.9%,"AR","OS")))))</f>
        <v>BS</v>
      </c>
      <c r="DL39" t="str">
        <f>IF(BP39=0%,"NS",IF(CN39=100%,"DONE",IF(CZ39&gt;100%,"AS",IF(CZ39&lt;75%,"BS",IF(CZ39&lt;89.9%,"AR","OS")))))</f>
        <v>BS</v>
      </c>
      <c r="DM39">
        <f>CC39/$BP39</f>
        <v>0.2</v>
      </c>
      <c r="DN39">
        <f>CD39/$BP39</f>
        <v>0</v>
      </c>
      <c r="DO39">
        <f>CE39/$BP39</f>
        <v>0</v>
      </c>
      <c r="DP39">
        <f>CF39/$BP39</f>
        <v>0</v>
      </c>
      <c r="DQ39">
        <f>CG39/$BP39</f>
        <v>0</v>
      </c>
      <c r="DR39">
        <f>CH39/$BP39</f>
        <v>0</v>
      </c>
      <c r="DS39">
        <f>CI39/$BP39</f>
        <v>0</v>
      </c>
      <c r="DT39">
        <f>CJ39/$BP39</f>
        <v>0</v>
      </c>
      <c r="DU39">
        <f>CK39/$BP39</f>
        <v>0</v>
      </c>
      <c r="DV39">
        <f>CL39/$BP39</f>
        <v>0</v>
      </c>
      <c r="DW39">
        <f>CM39/$BP39</f>
        <v>0</v>
      </c>
      <c r="DX39">
        <f>CN39/$BP39</f>
        <v>0</v>
      </c>
      <c r="DY39">
        <v>1</v>
      </c>
      <c r="DZ39">
        <v>1</v>
      </c>
      <c r="EA39">
        <v>0</v>
      </c>
      <c r="EB39">
        <v>0</v>
      </c>
      <c r="EH39" t="str" xml:space="preserve">
        <v xml:space="preserve">Not Started:_x000d_
Proses pengembangan pada ETP Alternate BI FRN akan dimulai Februari 2026</v>
      </c>
      <c r="EJ39">
        <f>AR39</f>
        <v>46264</v>
      </c>
      <c r="EK39">
        <v>45688</v>
      </c>
      <c r="FM39" t="str" xml:space="preserve">
        <v xml:space="preserve">1. Faradilla Anggun S_x000d_
2. Thoriq Prima Putra D_x000d_
3. Farah Fadhilah W</v>
      </c>
      <c r="FN39" t="str">
        <v>Rizky Arga</v>
      </c>
      <c r="FO39" t="str">
        <v>Iramia Triastika</v>
      </c>
      <c r="FP39" t="str" xml:space="preserve">
        <v xml:space="preserve">1. Alfadho Khasroh_x000d_
2. Elsameinar_x000d_
3. Veni Kertayu_x000d_
4. Anton Sucipto_x000d_
</v>
      </c>
      <c r="FQ39" t="str" xml:space="preserve">
        <v xml:space="preserve">1. R. Erfa Febrimalia Abdullah_x000d_
2. Dian Indriani_x000d_
3. Agung Trisnaningsih</v>
      </c>
      <c r="FR39" t="str">
        <v>Outsource</v>
      </c>
      <c r="FS39" t="str" xml:space="preserve">
        <v xml:space="preserve">1. Nasdaq_x000d_
2. CMA &amp; PCI</v>
      </c>
      <c r="FT39" t="str" xml:space="preserve">
        <v xml:space="preserve">Tony Liston (KPPA)_x000d_
Novita Dwi Rahma (KPPA TW)_x000d_
</v>
      </c>
      <c r="FU39">
        <v>10</v>
      </c>
      <c r="GS39" t="str">
        <v>9b96bc68-2f45-4a3b-ac24-c0d5a68fdc30</v>
      </c>
    </row>
    <row r="40" xml:space="preserve">
      <c r="B40" t="str">
        <v>PT2, BPPU</v>
      </c>
      <c r="C40" t="str">
        <v>IDT</v>
      </c>
      <c r="D40" t="str">
        <v>Continuity Technology</v>
      </c>
      <c r="E40" t="str">
        <v>P-40</v>
      </c>
      <c r="F40">
        <f>F39+1</f>
        <v>11</v>
      </c>
      <c r="G40" t="str">
        <v>Pengembangan Product OM Pro Market (Rupiah dan Valas)</v>
      </c>
      <c r="H40" t="str">
        <v>Pengembangan Product OM Pro Market (Rupiah dan Valas)</v>
      </c>
      <c r="I40" t="str">
        <v>Pengembangan Infrastruktur Penguatan Pasar Obligasi Korporasi dan EBA Tahap 1</v>
      </c>
      <c r="J40">
        <v>2025</v>
      </c>
      <c r="K40">
        <v>2025</v>
      </c>
      <c r="L40" t="str">
        <v>S</v>
      </c>
      <c r="M40" t="str">
        <v>K3</v>
      </c>
      <c r="N40" t="str">
        <v>Pemimpin Satker</v>
      </c>
      <c r="O40" t="str">
        <v>DPPK, DPMA, DKMP, Dkeu, DPPT, DMR,DPSP</v>
      </c>
      <c r="P40" t="str">
        <v>PPLBI</v>
      </c>
      <c r="Q40" t="str">
        <v>Market, SSK</v>
      </c>
      <c r="R40" t="str">
        <v>BI-ETP, BI-SSSS, BI-RTGS, FOMOBO</v>
      </c>
      <c r="S40" t="str">
        <f>BQ40</f>
        <v>Selesai Implementasi</v>
      </c>
      <c r="T40" t="str">
        <f>IF(V40=0%,"Not Started",IF(V40&lt;100%,"On Progress",IF(V40=100%,"DONE")))</f>
        <v>DONE</v>
      </c>
      <c r="U40" t="str">
        <f>FN40</f>
        <v>RIzky Arga</v>
      </c>
      <c r="V40">
        <f>CC40</f>
        <v>0.9999999999999999</v>
      </c>
      <c r="W40" t="str">
        <v>TW III 2025</v>
      </c>
      <c r="X40">
        <f>AR40</f>
        <v>45991</v>
      </c>
      <c r="Z40" t="str">
        <v>New</v>
      </c>
      <c r="AA40">
        <v>45839</v>
      </c>
      <c r="AB40">
        <v>45899</v>
      </c>
      <c r="AC40">
        <v>45901</v>
      </c>
      <c r="AD40">
        <v>45914</v>
      </c>
      <c r="AE40">
        <v>45915</v>
      </c>
      <c r="AF40">
        <v>45920</v>
      </c>
      <c r="AK40">
        <v>45920</v>
      </c>
      <c r="AL40">
        <v>45930</v>
      </c>
      <c r="AN40">
        <v>45945</v>
      </c>
      <c r="AO40">
        <v>45946</v>
      </c>
      <c r="AP40">
        <v>45976</v>
      </c>
      <c r="AQ40">
        <v>45977</v>
      </c>
      <c r="AR40">
        <v>45991</v>
      </c>
      <c r="AS40" t="str">
        <f>IF(BE40=0%,"Not Started",IF(BE40&lt;5%,"Proses RBT-RBB",IF(BE40=5%,"Selesai RBT-RBB",IF(BE40&lt;10%,"Proses RBT-RBL",IF(BE40=10%,"Selesai RBT-RBL",IF(BE40&lt;15%,"Proses RBT-RBTD",IF(BE40=15%,"Selesai RBT-RBTD",IF(BE40&lt;20%,"Proses RPP",IF(BE40=20%,"Selesai RPP",IF(BE40&lt;25%,"Proses KAK",IF(BE40=25%,"Selesai KAK",IF(BE40&lt;30%,"Proses Pengadaan",IF(BE40=30%,"Selesai Pengadaan",IF(BE40&lt;45%,"Proses Desain",IF(BE40=45%,"Selesai Desain",IF(BE40&lt;80%,"Proses Pengembangan",IF(BE40=80%,"Selesai Pengembangan",IF(BE40&lt;87.5%,"Proses SIT",IF(BE40=87.5%,"Selesai SIT",IF(BE40&lt;95%,"Proses UAT",IF(BE40=95%,"Selesai UAT",IF(BE40&lt;100%,"Proses Implementasi","Selesai Implementasi"))))))))))))))))))))))</f>
        <v>Selesai Implementasi</v>
      </c>
      <c r="AT40" t="str">
        <f>IF(BF40=0%,"Not Started",IF(BF40&lt;5%,"Proses RBT-RBB",IF(BF40=5%,"Selesai RBT-RBB",IF(BF40&lt;10%,"Proses RBT-RBL",IF(BF40=10%,"Selesai RBT-RBL",IF(BF40&lt;15%,"Proses RBT-RBTD",IF(BF40=15%,"Selesai RBT-RBTD",IF(BF40&lt;20%,"Proses RPP",IF(BF40=20%,"Selesai RPP",IF(BF40&lt;25%,"Proses KAK",IF(BF40=25%,"Selesai KAK",IF(BF40&lt;30%,"Proses Pengadaan",IF(BF40=30%,"Selesai Pengadaan",IF(BF40&lt;45%,"Proses Desain",IF(BF40=45%,"Selesai Desain",IF(BF40&lt;80%,"Proses Pengembangan",IF(BF40=80%,"Selesai Pengembangan",IF(BF40&lt;87.5%,"Proses SIT",IF(BF40=87.5%,"Selesai SIT",IF(BF40&lt;95%,"Proses UAT",IF(BF40=95%,"Selesai UAT",IF(BF40&lt;100%,"Proses Implementasi","Selesai Implementasi"))))))))))))))))))))))</f>
        <v>Selesai Implementasi</v>
      </c>
      <c r="AU40" t="str">
        <f>IF(BG40=0%,"Not Started",IF(BG40&lt;5%,"Proses RBT-RBB",IF(BG40=5%,"Selesai RBT-RBB",IF(BG40&lt;10%,"Proses RBT-RBL",IF(BG40=10%,"Selesai RBT-RBL",IF(BG40&lt;15%,"Proses RBT-RBTD",IF(BG40=15%,"Selesai RBT-RBTD",IF(BG40&lt;20%,"Proses RPP",IF(BG40=20%,"Selesai RPP",IF(BG40&lt;25%,"Proses KAK",IF(BG40=25%,"Selesai KAK",IF(BG40&lt;30%,"Proses Pengadaan",IF(BG40=30%,"Selesai Pengadaan",IF(BG40&lt;45%,"Proses Desain",IF(BG40=45%,"Selesai Desain",IF(BG40&lt;80%,"Proses Pengembangan",IF(BG40=80%,"Selesai Pengembangan",IF(BG40&lt;87.5%,"Proses SIT",IF(BG40=87.5%,"Selesai SIT",IF(BG40&lt;95%,"Proses UAT",IF(BG40=95%,"Selesai UAT",IF(BG40&lt;100%,"Proses Implementasi","Selesai Implementasi"))))))))))))))))))))))</f>
        <v>Selesai Implementasi</v>
      </c>
      <c r="AV40" t="str">
        <f>IF(BH40=0%,"Not Started",IF(BH40&lt;5%,"Proses RBT-RBB",IF(BH40=5%,"Selesai RBT-RBB",IF(BH40&lt;10%,"Proses RBT-RBL",IF(BH40=10%,"Selesai RBT-RBL",IF(BH40&lt;15%,"Proses RBT-RBTD",IF(BH40=15%,"Selesai RBT-RBTD",IF(BH40&lt;20%,"Proses RPP",IF(BH40=20%,"Selesai RPP",IF(BH40&lt;25%,"Proses KAK",IF(BH40=25%,"Selesai KAK",IF(BH40&lt;30%,"Proses Pengadaan",IF(BH40=30%,"Selesai Pengadaan",IF(BH40&lt;45%,"Proses Desain",IF(BH40=45%,"Selesai Desain",IF(BH40&lt;80%,"Proses Pengembangan",IF(BH40=80%,"Selesai Pengembangan",IF(BH40&lt;87.5%,"Proses SIT",IF(BH40=87.5%,"Selesai SIT",IF(BH40&lt;95%,"Proses UAT",IF(BH40=95%,"Selesai UAT",IF(BH40&lt;100%,"Proses Implementasi","Selesai Implementasi"))))))))))))))))))))))</f>
        <v>Selesai Implementasi</v>
      </c>
      <c r="AW40" t="str">
        <f>IF(BI40=0%,"Not Started",IF(BI40&lt;5%,"Proses RBT-RBB",IF(BI40=5%,"Selesai RBT-RBB",IF(BI40&lt;10%,"Proses RBT-RBL",IF(BI40=10%,"Selesai RBT-RBL",IF(BI40&lt;15%,"Proses RBT-RBTD",IF(BI40=15%,"Selesai RBT-RBTD",IF(BI40&lt;20%,"Proses RPP",IF(BI40=20%,"Selesai RPP",IF(BI40&lt;25%,"Proses KAK",IF(BI40=25%,"Selesai KAK",IF(BI40&lt;30%,"Proses Pengadaan",IF(BI40=30%,"Selesai Pengadaan",IF(BI40&lt;45%,"Proses Desain",IF(BI40=45%,"Selesai Desain",IF(BI40&lt;80%,"Proses Pengembangan",IF(BI40=80%,"Selesai Pengembangan",IF(BI40&lt;87.5%,"Proses SIT",IF(BI40=87.5%,"Selesai SIT",IF(BI40&lt;95%,"Proses UAT",IF(BI40=95%,"Selesai UAT",IF(BI40&lt;100%,"Proses Implementasi","Selesai Implementasi"))))))))))))))))))))))</f>
        <v>Selesai Implementasi</v>
      </c>
      <c r="AX40" t="str">
        <f>IF(BJ40=0%,"Not Started",IF(BJ40&lt;5%,"Proses RBT-RBB",IF(BJ40=5%,"Selesai RBT-RBB",IF(BJ40&lt;10%,"Proses RBT-RBL",IF(BJ40=10%,"Selesai RBT-RBL",IF(BJ40&lt;15%,"Proses RBT-RBTD",IF(BJ40=15%,"Selesai RBT-RBTD",IF(BJ40&lt;20%,"Proses RPP",IF(BJ40=20%,"Selesai RPP",IF(BJ40&lt;25%,"Proses KAK",IF(BJ40=25%,"Selesai KAK",IF(BJ40&lt;30%,"Proses Pengadaan",IF(BJ40=30%,"Selesai Pengadaan",IF(BJ40&lt;45%,"Proses Desain",IF(BJ40=45%,"Selesai Desain",IF(BJ40&lt;80%,"Proses Pengembangan",IF(BJ40=80%,"Selesai Pengembangan",IF(BJ40&lt;87.5%,"Proses SIT",IF(BJ40=87.5%,"Selesai SIT",IF(BJ40&lt;95%,"Proses UAT",IF(BJ40=95%,"Selesai UAT",IF(BJ40&lt;100%,"Proses Implementasi","Selesai Implementasi"))))))))))))))))))))))</f>
        <v>Selesai Implementasi</v>
      </c>
      <c r="AY40" t="str">
        <f>IF(BK40=0%,"Not Started",IF(BK40&lt;5%,"Proses RBT-RBB",IF(BK40=5%,"Selesai RBT-RBB",IF(BK40&lt;10%,"Proses RBT-RBL",IF(BK40=10%,"Selesai RBT-RBL",IF(BK40&lt;15%,"Proses RBT-RBTD",IF(BK40=15%,"Selesai RBT-RBTD",IF(BK40&lt;20%,"Proses RPP",IF(BK40=20%,"Selesai RPP",IF(BK40&lt;25%,"Proses KAK",IF(BK40=25%,"Selesai KAK",IF(BK40&lt;30%,"Proses Pengadaan",IF(BK40=30%,"Selesai Pengadaan",IF(BK40&lt;45%,"Proses Desain",IF(BK40=45%,"Selesai Desain",IF(BK40&lt;80%,"Proses Pengembangan",IF(BK40=80%,"Selesai Pengembangan",IF(BK40&lt;87.5%,"Proses SIT",IF(BK40=87.5%,"Selesai SIT",IF(BK40&lt;95%,"Proses UAT",IF(BK40=95%,"Selesai UAT",IF(BK40&lt;100%,"Proses Implementasi","Selesai Implementasi"))))))))))))))))))))))</f>
        <v>Selesai Implementasi</v>
      </c>
      <c r="AZ40" t="str">
        <f>IF(BL40=0%,"Not Started",IF(BL40&lt;5%,"Proses RBT-RBB",IF(BL40=5%,"Selesai RBT-RBB",IF(BL40&lt;10%,"Proses RBT-RBL",IF(BL40=10%,"Selesai RBT-RBL",IF(BL40&lt;15%,"Proses RBT-RBTD",IF(BL40=15%,"Selesai RBT-RBTD",IF(BL40&lt;20%,"Proses RPP",IF(BL40=20%,"Selesai RPP",IF(BL40&lt;25%,"Proses KAK",IF(BL40=25%,"Selesai KAK",IF(BL40&lt;30%,"Proses Pengadaan",IF(BL40=30%,"Selesai Pengadaan",IF(BL40&lt;45%,"Proses Desain",IF(BL40=45%,"Selesai Desain",IF(BL40&lt;80%,"Proses Pengembangan",IF(BL40=80%,"Selesai Pengembangan",IF(BL40&lt;87.5%,"Proses SIT",IF(BL40=87.5%,"Selesai SIT",IF(BL40&lt;95%,"Proses UAT",IF(BL40=95%,"Selesai UAT",IF(BL40&lt;100%,"Proses Implementasi","Selesai Implementasi"))))))))))))))))))))))</f>
        <v>Selesai Implementasi</v>
      </c>
      <c r="BA40" t="str">
        <f>IF(BM40=0%,"Not Started",IF(BM40&lt;5%,"Proses RBT-RBB",IF(BM40=5%,"Selesai RBT-RBB",IF(BM40&lt;10%,"Proses RBT-RBL",IF(BM40=10%,"Selesai RBT-RBL",IF(BM40&lt;15%,"Proses RBT-RBTD",IF(BM40=15%,"Selesai RBT-RBTD",IF(BM40&lt;20%,"Proses RPP",IF(BM40=20%,"Selesai RPP",IF(BM40&lt;25%,"Proses KAK",IF(BM40=25%,"Selesai KAK",IF(BM40&lt;30%,"Proses Pengadaan",IF(BM40=30%,"Selesai Pengadaan",IF(BM40&lt;45%,"Proses Desain",IF(BM40=45%,"Selesai Desain",IF(BM40&lt;80%,"Proses Pengembangan",IF(BM40=80%,"Selesai Pengembangan",IF(BM40&lt;87.5%,"Proses SIT",IF(BM40=87.5%,"Selesai SIT",IF(BM40&lt;95%,"Proses UAT",IF(BM40=95%,"Selesai UAT",IF(BM40&lt;100%,"Proses Implementasi","Selesai Implementasi"))))))))))))))))))))))</f>
        <v>Selesai Implementasi</v>
      </c>
      <c r="BB40" t="str">
        <f>IF(BN40=0%,"Not Started",IF(BN40&lt;5%,"Proses RBT-RBB",IF(BN40=5%,"Selesai RBT-RBB",IF(BN40&lt;10%,"Proses RBT-RBL",IF(BN40=10%,"Selesai RBT-RBL",IF(BN40&lt;15%,"Proses RBT-RBTD",IF(BN40=15%,"Selesai RBT-RBTD",IF(BN40&lt;20%,"Proses RPP",IF(BN40=20%,"Selesai RPP",IF(BN40&lt;25%,"Proses KAK",IF(BN40=25%,"Selesai KAK",IF(BN40&lt;30%,"Proses Pengadaan",IF(BN40=30%,"Selesai Pengadaan",IF(BN40&lt;45%,"Proses Desain",IF(BN40=45%,"Selesai Desain",IF(BN40&lt;80%,"Proses Pengembangan",IF(BN40=80%,"Selesai Pengembangan",IF(BN40&lt;87.5%,"Proses SIT",IF(BN40=87.5%,"Selesai SIT",IF(BN40&lt;95%,"Proses UAT",IF(BN40=95%,"Selesai UAT",IF(BN40&lt;100%,"Proses Implementasi","Selesai Implementasi"))))))))))))))))))))))</f>
        <v>Selesai Implementasi</v>
      </c>
      <c r="BC40" t="str">
        <f>IF(BO40=0%,"Not Started",IF(BO40&lt;5%,"Proses RBT-RBB",IF(BO40=5%,"Selesai RBT-RBB",IF(BO40&lt;10%,"Proses RBT-RBL",IF(BO40=10%,"Selesai RBT-RBL",IF(BO40&lt;15%,"Proses RBT-RBTD",IF(BO40=15%,"Selesai RBT-RBTD",IF(BO40&lt;20%,"Proses RPP",IF(BO40=20%,"Selesai RPP",IF(BO40&lt;25%,"Proses KAK",IF(BO40=25%,"Selesai KAK",IF(BO40&lt;30%,"Proses Pengadaan",IF(BO40=30%,"Selesai Pengadaan",IF(BO40&lt;45%,"Proses Desain",IF(BO40=45%,"Selesai Desain",IF(BO40&lt;80%,"Proses Pengembangan",IF(BO40=80%,"Selesai Pengembangan",IF(BO40&lt;87.5%,"Proses SIT",IF(BO40=87.5%,"Selesai SIT",IF(BO40&lt;95%,"Proses UAT",IF(BO40=95%,"Selesai UAT",IF(BO40&lt;100%,"Proses Implementasi","Selesai Implementasi"))))))))))))))))))))))</f>
        <v>Selesai Implementasi</v>
      </c>
      <c r="BD40" t="str">
        <f>IF(BP40=0%,"Not Started",IF(BP40&lt;5%,"Proses RBT-RBB",IF(BP40=5%,"Selesai RBT-RBB",IF(BP40&lt;10%,"Proses RBT-RBL",IF(BP40=10%,"Selesai RBT-RBL",IF(BP40&lt;15%,"Proses RBT-RBTD",IF(BP40=15%,"Selesai RBT-RBTD",IF(BP40&lt;20%,"Proses RPP",IF(BP40=20%,"Selesai RPP",IF(BP40&lt;25%,"Proses KAK",IF(BP40=25%,"Selesai KAK",IF(BP40&lt;30%,"Proses Pengadaan",IF(BP40=30%,"Selesai Pengadaan",IF(BP40&lt;45%,"Proses Desain",IF(BP40=45%,"Selesai Desain",IF(BP40&lt;80%,"Proses Pengembangan",IF(BP40=80%,"Selesai Pengembangan",IF(BP40&lt;87.5%,"Proses SIT",IF(BP40=87.5%,"Selesai SIT",IF(BP40&lt;95%,"Proses UAT",IF(BP40=95%,"Selesai UAT",IF(BP40&lt;100%,"Proses Implementasi","Selesai Implementasi"))))))))))))))))))))))</f>
        <v>Selesai Implementasi</v>
      </c>
      <c r="BE40">
        <v>1</v>
      </c>
      <c r="BF40">
        <v>1</v>
      </c>
      <c r="BG40">
        <v>1</v>
      </c>
      <c r="BH40">
        <v>1</v>
      </c>
      <c r="BI40">
        <v>1</v>
      </c>
      <c r="BJ40">
        <v>1</v>
      </c>
      <c r="BK40">
        <v>1</v>
      </c>
      <c r="BL40">
        <v>1</v>
      </c>
      <c r="BM40">
        <v>1</v>
      </c>
      <c r="BN40">
        <v>1</v>
      </c>
      <c r="BO40">
        <v>1</v>
      </c>
      <c r="BP40">
        <v>1</v>
      </c>
      <c r="BQ40" t="str">
        <f>IF(CC40=0%,"Not Started",IF(CC40&lt;5%,"Proses RBT-RBB",IF(CC40=5%,"Selesai RBT-RBB",IF(CC40&lt;10%,"Proses RBT-RBL",IF(CC40=10%,"Selesai RBT-RBL",IF(CC40&lt;15%,"Proses RBT-RBTD",IF(CC40=15%,"Selesai RBT-RBTD",IF(CC40&lt;20%,"Proses RPP",IF(CC40=20%,"Selesai RPP",IF(CC40&lt;25%,"Proses KAK",IF(CC40=25%,"Selesai KAK",IF(CC40&lt;30%,"Proses Pengadaan",IF(CC40=30%,"Selesai Pengadaan",IF(CC40&lt;45%,"Proses Desain",IF(CC40=45%,"Selesai Desain",IF(CC40&lt;80%,"Proses Pengembangan",IF(CC40=80%,"Selesai Pengembangan",IF(CC40&lt;87.5%,"Proses SIT",IF(CC40=87.5%,"Selesai SIT",IF(CC40&lt;95%,"Proses UAT",IF(CC40=95%,"Selesai UAT",IF(CC40&lt;100%,"Proses Implementasi","Selesai Implementasi"))))))))))))))))))))))</f>
        <v>Selesai Implementasi</v>
      </c>
      <c r="BR40" t="str">
        <f>IF(CD40=0%,"Not Started",IF(CD40&lt;5%,"Proses RBT-RBB",IF(CD40=5%,"Selesai RBT-RBB",IF(CD40&lt;10%,"Proses RBT-RBL",IF(CD40=10%,"Selesai RBT-RBL",IF(CD40&lt;15%,"Proses RBT-RBTD",IF(CD40=15%,"Selesai RBT-RBTD",IF(CD40&lt;20%,"Proses RPP",IF(CD40=20%,"Selesai RPP",IF(CD40&lt;25%,"Proses KAK",IF(CD40=25%,"Selesai KAK",IF(CD40&lt;30%,"Proses Pengadaan",IF(CD40=30%,"Selesai Pengadaan",IF(CD40&lt;45%,"Proses Desain",IF(CD40=45%,"Selesai Desain",IF(CD40&lt;80%,"Proses Pengembangan",IF(CD40=80%,"Selesai Pengembangan",IF(CD40&lt;87.5%,"Proses SIT",IF(CD40=87.5%,"Selesai SIT",IF(CD40&lt;95%,"Proses UAT",IF(CD40=95%,"Selesai UAT",IF(CD40&lt;100%,"Proses Implementasi","Selesai Implementasi"))))))))))))))))))))))</f>
        <v>Not Started</v>
      </c>
      <c r="BS40" t="str">
        <f>IF(CE40=0%,"Not Started",IF(CE40&lt;5%,"Proses RBT-RBB",IF(CE40=5%,"Selesai RBT-RBB",IF(CE40&lt;10%,"Proses RBT-RBL",IF(CE40=10%,"Selesai RBT-RBL",IF(CE40&lt;15%,"Proses RBT-RBTD",IF(CE40=15%,"Selesai RBT-RBTD",IF(CE40&lt;20%,"Proses RPP",IF(CE40=20%,"Selesai RPP",IF(CE40&lt;25%,"Proses KAK",IF(CE40=25%,"Selesai KAK",IF(CE40&lt;30%,"Proses Pengadaan",IF(CE40=30%,"Selesai Pengadaan",IF(CE40&lt;45%,"Proses Desain",IF(CE40=45%,"Selesai Desain",IF(CE40&lt;80%,"Proses Pengembangan",IF(CE40=80%,"Selesai Pengembangan",IF(CE40&lt;87.5%,"Proses SIT",IF(CE40=87.5%,"Selesai SIT",IF(CE40&lt;95%,"Proses UAT",IF(CE40=95%,"Selesai UAT",IF(CE40&lt;100%,"Proses Implementasi","Selesai Implementasi"))))))))))))))))))))))</f>
        <v>Not Started</v>
      </c>
      <c r="BT40" t="str">
        <f>IF(CF40=0%,"Not Started",IF(CF40&lt;5%,"Proses RBT-RBB",IF(CF40=5%,"Selesai RBT-RBB",IF(CF40&lt;10%,"Proses RBT-RBL",IF(CF40=10%,"Selesai RBT-RBL",IF(CF40&lt;15%,"Proses RBT-RBTD",IF(CF40=15%,"Selesai RBT-RBTD",IF(CF40&lt;20%,"Proses RPP",IF(CF40=20%,"Selesai RPP",IF(CF40&lt;25%,"Proses KAK",IF(CF40=25%,"Selesai KAK",IF(CF40&lt;30%,"Proses Pengadaan",IF(CF40=30%,"Selesai Pengadaan",IF(CF40&lt;45%,"Proses Desain",IF(CF40=45%,"Selesai Desain",IF(CF40&lt;80%,"Proses Pengembangan",IF(CF40=80%,"Selesai Pengembangan",IF(CF40&lt;87.5%,"Proses SIT",IF(CF40=87.5%,"Selesai SIT",IF(CF40&lt;95%,"Proses UAT",IF(CF40=95%,"Selesai UAT",IF(CF40&lt;100%,"Proses Implementasi","Selesai Implementasi"))))))))))))))))))))))</f>
        <v>Not Started</v>
      </c>
      <c r="BU40" t="str">
        <f>IF(CG40=0%,"Not Started",IF(CG40&lt;5%,"Proses RBT-RBB",IF(CG40=5%,"Selesai RBT-RBB",IF(CG40&lt;10%,"Proses RBT-RBL",IF(CG40=10%,"Selesai RBT-RBL",IF(CG40&lt;15%,"Proses RBT-RBTD",IF(CG40=15%,"Selesai RBT-RBTD",IF(CG40&lt;20%,"Proses RPP",IF(CG40=20%,"Selesai RPP",IF(CG40&lt;25%,"Proses KAK",IF(CG40=25%,"Selesai KAK",IF(CG40&lt;30%,"Proses Pengadaan",IF(CG40=30%,"Selesai Pengadaan",IF(CG40&lt;45%,"Proses Desain",IF(CG40=45%,"Selesai Desain",IF(CG40&lt;80%,"Proses Pengembangan",IF(CG40=80%,"Selesai Pengembangan",IF(CG40&lt;87.5%,"Proses SIT",IF(CG40=87.5%,"Selesai SIT",IF(CG40&lt;95%,"Proses UAT",IF(CG40=95%,"Selesai UAT",IF(CG40&lt;100%,"Proses Implementasi","Selesai Implementasi"))))))))))))))))))))))</f>
        <v>Not Started</v>
      </c>
      <c r="BV40" t="str">
        <f>IF(CH40=0%,"Not Started",IF(CH40&lt;5%,"Proses RBT-RBB",IF(CH40=5%,"Selesai RBT-RBB",IF(CH40&lt;10%,"Proses RBT-RBL",IF(CH40=10%,"Selesai RBT-RBL",IF(CH40&lt;15%,"Proses RBT-RBTD",IF(CH40=15%,"Selesai RBT-RBTD",IF(CH40&lt;20%,"Proses RPP",IF(CH40=20%,"Selesai RPP",IF(CH40&lt;25%,"Proses KAK",IF(CH40=25%,"Selesai KAK",IF(CH40&lt;30%,"Proses Pengadaan",IF(CH40=30%,"Selesai Pengadaan",IF(CH40&lt;45%,"Proses Desain",IF(CH40=45%,"Selesai Desain",IF(CH40&lt;80%,"Proses Pengembangan",IF(CH40=80%,"Selesai Pengembangan",IF(CH40&lt;87.5%,"Proses SIT",IF(CH40=87.5%,"Selesai SIT",IF(CH40&lt;95%,"Proses UAT",IF(CH40=95%,"Selesai UAT",IF(CH40&lt;100%,"Proses Implementasi","Selesai Implementasi"))))))))))))))))))))))</f>
        <v>Not Started</v>
      </c>
      <c r="BW40" t="str">
        <f>IF(CI40=0%,"Not Started",IF(CI40&lt;5%,"Proses RBT-RBB",IF(CI40=5%,"Selesai RBT-RBB",IF(CI40&lt;10%,"Proses RBT-RBL",IF(CI40=10%,"Selesai RBT-RBL",IF(CI40&lt;15%,"Proses RBT-RBTD",IF(CI40=15%,"Selesai RBT-RBTD",IF(CI40&lt;20%,"Proses RPP",IF(CI40=20%,"Selesai RPP",IF(CI40&lt;25%,"Proses KAK",IF(CI40=25%,"Selesai KAK",IF(CI40&lt;30%,"Proses Pengadaan",IF(CI40=30%,"Selesai Pengadaan",IF(CI40&lt;45%,"Proses Desain",IF(CI40=45%,"Selesai Desain",IF(CI40&lt;80%,"Proses Pengembangan",IF(CI40=80%,"Selesai Pengembangan",IF(CI40&lt;87.5%,"Proses SIT",IF(CI40=87.5%,"Selesai SIT",IF(CI40&lt;95%,"Proses UAT",IF(CI40=95%,"Selesai UAT",IF(CI40&lt;100%,"Proses Implementasi","Selesai Implementasi"))))))))))))))))))))))</f>
        <v>Not Started</v>
      </c>
      <c r="BX40" t="str">
        <f>IF(CJ40=0%,"Not Started",IF(CJ40&lt;5%,"Proses RBT-RBB",IF(CJ40=5%,"Selesai RBT-RBB",IF(CJ40&lt;10%,"Proses RBT-RBL",IF(CJ40=10%,"Selesai RBT-RBL",IF(CJ40&lt;15%,"Proses RBT-RBTD",IF(CJ40=15%,"Selesai RBT-RBTD",IF(CJ40&lt;20%,"Proses RPP",IF(CJ40=20%,"Selesai RPP",IF(CJ40&lt;25%,"Proses KAK",IF(CJ40=25%,"Selesai KAK",IF(CJ40&lt;30%,"Proses Pengadaan",IF(CJ40=30%,"Selesai Pengadaan",IF(CJ40&lt;45%,"Proses Desain",IF(CJ40=45%,"Selesai Desain",IF(CJ40&lt;80%,"Proses Pengembangan",IF(CJ40=80%,"Selesai Pengembangan",IF(CJ40&lt;87.5%,"Proses SIT",IF(CJ40=87.5%,"Selesai SIT",IF(CJ40&lt;95%,"Proses UAT",IF(CJ40=95%,"Selesai UAT",IF(CJ40&lt;100%,"Proses Implementasi","Selesai Implementasi"))))))))))))))))))))))</f>
        <v>Not Started</v>
      </c>
      <c r="BY40" t="str">
        <f>IF(CK40=0%,"Not Started",IF(CK40&lt;5%,"Proses RBT-RBB",IF(CK40=5%,"Selesai RBT-RBB",IF(CK40&lt;10%,"Proses RBT-RBL",IF(CK40=10%,"Selesai RBT-RBL",IF(CK40&lt;15%,"Proses RBT-RBTD",IF(CK40=15%,"Selesai RBT-RBTD",IF(CK40&lt;20%,"Proses RPP",IF(CK40=20%,"Selesai RPP",IF(CK40&lt;25%,"Proses KAK",IF(CK40=25%,"Selesai KAK",IF(CK40&lt;30%,"Proses Pengadaan",IF(CK40=30%,"Selesai Pengadaan",IF(CK40&lt;45%,"Proses Desain",IF(CK40=45%,"Selesai Desain",IF(CK40&lt;80%,"Proses Pengembangan",IF(CK40=80%,"Selesai Pengembangan",IF(CK40&lt;87.5%,"Proses SIT",IF(CK40=87.5%,"Selesai SIT",IF(CK40&lt;95%,"Proses UAT",IF(CK40=95%,"Selesai UAT",IF(CK40&lt;100%,"Proses Implementasi","Selesai Implementasi"))))))))))))))))))))))</f>
        <v>Not Started</v>
      </c>
      <c r="BZ40" t="str">
        <f>IF(CL40=0%,"Not Started",IF(CL40&lt;5%,"Proses RBT-RBB",IF(CL40=5%,"Selesai RBT-RBB",IF(CL40&lt;10%,"Proses RBT-RBL",IF(CL40=10%,"Selesai RBT-RBL",IF(CL40&lt;15%,"Proses RBT-RBTD",IF(CL40=15%,"Selesai RBT-RBTD",IF(CL40&lt;20%,"Proses RPP",IF(CL40=20%,"Selesai RPP",IF(CL40&lt;25%,"Proses KAK",IF(CL40=25%,"Selesai KAK",IF(CL40&lt;30%,"Proses Pengadaan",IF(CL40=30%,"Selesai Pengadaan",IF(CL40&lt;45%,"Proses Desain",IF(CL40=45%,"Selesai Desain",IF(CL40&lt;80%,"Proses Pengembangan",IF(CL40=80%,"Selesai Pengembangan",IF(CL40&lt;87.5%,"Proses SIT",IF(CL40=87.5%,"Selesai SIT",IF(CL40&lt;95%,"Proses UAT",IF(CL40=95%,"Selesai UAT",IF(CL40&lt;100%,"Proses Implementasi","Selesai Implementasi"))))))))))))))))))))))</f>
        <v>Not Started</v>
      </c>
      <c r="CA40" t="str">
        <f>IF(CM40=0%,"Not Started",IF(CM40&lt;5%,"Proses RBT-RBB",IF(CM40=5%,"Selesai RBT-RBB",IF(CM40&lt;10%,"Proses RBT-RBL",IF(CM40=10%,"Selesai RBT-RBL",IF(CM40&lt;15%,"Proses RBT-RBTD",IF(CM40=15%,"Selesai RBT-RBTD",IF(CM40&lt;20%,"Proses RPP",IF(CM40=20%,"Selesai RPP",IF(CM40&lt;25%,"Proses KAK",IF(CM40=25%,"Selesai KAK",IF(CM40&lt;30%,"Proses Pengadaan",IF(CM40=30%,"Selesai Pengadaan",IF(CM40&lt;45%,"Proses Desain",IF(CM40=45%,"Selesai Desain",IF(CM40&lt;80%,"Proses Pengembangan",IF(CM40=80%,"Selesai Pengembangan",IF(CM40&lt;87.5%,"Proses SIT",IF(CM40=87.5%,"Selesai SIT",IF(CM40&lt;95%,"Proses UAT",IF(CM40=95%,"Selesai UAT",IF(CM40&lt;100%,"Proses Implementasi","Selesai Implementasi"))))))))))))))))))))))</f>
        <v>Not Started</v>
      </c>
      <c r="CB40" t="str">
        <f>IF(CN40=0%,"Not Started",IF(CN40&lt;5%,"Proses RBT-RBB",IF(CN40=5%,"Selesai RBT-RBB",IF(CN40&lt;10%,"Proses RBT-RBL",IF(CN40=10%,"Selesai RBT-RBL",IF(CN40&lt;15%,"Proses RBT-RBTD",IF(CN40=15%,"Selesai RBT-RBTD",IF(CN40&lt;20%,"Proses RPP",IF(CN40=20%,"Selesai RPP",IF(CN40&lt;25%,"Proses KAK",IF(CN40=25%,"Selesai KAK",IF(CN40&lt;30%,"Proses Pengadaan",IF(CN40=30%,"Selesai Pengadaan",IF(CN40&lt;45%,"Proses Desain",IF(CN40=45%,"Selesai Desain",IF(CN40&lt;80%,"Proses Pengembangan",IF(CN40=80%,"Selesai Pengembangan",IF(CN40&lt;87.5%,"Proses SIT",IF(CN40=87.5%,"Selesai SIT",IF(CN40&lt;95%,"Proses UAT",IF(CN40=95%,"Selesai UAT",IF(CN40&lt;100%,"Proses Implementasi","Selesai Implementasi"))))))))))))))))))))))</f>
        <v>Not Started</v>
      </c>
      <c r="CC40">
        <f>(($DY40/100%)*15%)+(($DZ40/100%)*5%)+(($EA40/100%)*5%)+(($EB40/100%)*5%)+(($EC40/100%)*15%)+(($ED40/100%)*35%)+(($EE40/100%)*7.5%)+(($EF40/100%)*7.5%)+(($EG40/100%)*5%)</f>
        <v>0.9999999999999999</v>
      </c>
      <c r="CO40">
        <f>IF(BE40=0%, 100%, (CC40/BE40))</f>
        <v>0.9999999999999999</v>
      </c>
      <c r="CP40">
        <f>IF(BF40=0%, 100%, (CD40/BF40))</f>
        <v>0</v>
      </c>
      <c r="CQ40">
        <f>IF(BG40=0%, 100%, (CE40/BG40))</f>
        <v>0</v>
      </c>
      <c r="CR40">
        <f>IF(BH40=0%, 100%, (CF40/BH40))</f>
        <v>0</v>
      </c>
      <c r="CS40">
        <f>IF(BI40=0%, 100%, (CG40/BI40))</f>
        <v>0</v>
      </c>
      <c r="CT40">
        <f>IF(BJ40=0%, 100%, (CH40/BJ40))</f>
        <v>0</v>
      </c>
      <c r="CU40">
        <f>IF(BK40=0%, 100%, (CI40/BK40))</f>
        <v>0</v>
      </c>
      <c r="CV40">
        <f>IF(BL40=0%, 100%, (CJ40/BL40))</f>
        <v>0</v>
      </c>
      <c r="CW40">
        <f>IF(BM40=0%, 100%, (CK40/BM40))</f>
        <v>0</v>
      </c>
      <c r="CX40">
        <f>IF(BN40=0%, 100%, (CL40/BN40))</f>
        <v>0</v>
      </c>
      <c r="CY40">
        <f>IF(BO40=0%, 100%, (CM40/BO40))</f>
        <v>0</v>
      </c>
      <c r="DA40" t="str">
        <f>IF(BE40=0%,"NS",IF(CC40=100%,"DONE",IF(CO40&gt;100%,"AS",IF(CO40&lt;75%,"BS",IF(CO40&lt;89.9%,"AR","OS")))))</f>
        <v>DONE</v>
      </c>
      <c r="DB40" t="str">
        <f>IF(BF40=0%,"NS",IF(CD40=100%,"DONE",IF(CP40&gt;100%,"AS",IF(CP40&lt;75%,"BS",IF(CP40&lt;89.9%,"AR","OS")))))</f>
        <v>BS</v>
      </c>
      <c r="DC40" t="str">
        <f>IF(BG40=0%,"NS",IF(CE40=100%,"DONE",IF(CQ40&gt;100%,"AS",IF(CQ40&lt;75%,"BS",IF(CQ40&lt;89.9%,"AR","OS")))))</f>
        <v>BS</v>
      </c>
      <c r="DD40" t="str">
        <f>IF(BH40=0%,"NS",IF(CF40=100%,"DONE",IF(CR40&gt;100%,"AS",IF(CR40&lt;75%,"BS",IF(CR40&lt;89.9%,"AR","OS")))))</f>
        <v>BS</v>
      </c>
      <c r="DE40" t="str">
        <f>IF(BI40=0%,"NS",IF(CG40=100%,"DONE",IF(CS40&gt;100%,"AS",IF(CS40&lt;75%,"BS",IF(CS40&lt;89.9%,"AR","OS")))))</f>
        <v>BS</v>
      </c>
      <c r="DF40" t="str">
        <f>IF(BJ40=0%,"NS",IF(CH40=100%,"DONE",IF(CT40&gt;100%,"AS",IF(CT40&lt;75%,"BS",IF(CT40&lt;89.9%,"AR","OS")))))</f>
        <v>BS</v>
      </c>
      <c r="DG40" t="str">
        <f>IF(BK40=0%,"NS",IF(CI40=100%,"DONE",IF(CU40&gt;100%,"AS",IF(CU40&lt;75%,"BS",IF(CU40&lt;89.9%,"AR","OS")))))</f>
        <v>BS</v>
      </c>
      <c r="DH40" t="str">
        <f>IF(BL40=0%,"NS",IF(CJ40=100%,"DONE",IF(CV40&gt;100%,"AS",IF(CV40&lt;75%,"BS",IF(CV40&lt;89.9%,"AR","OS")))))</f>
        <v>BS</v>
      </c>
      <c r="DI40" t="str">
        <f>IF(BM40=0%,"NS",IF(CK40=100%,"DONE",IF(CW40&gt;100%,"AS",IF(CW40&lt;75%,"BS",IF(CW40&lt;89.9%,"AR","OS")))))</f>
        <v>BS</v>
      </c>
      <c r="DJ40" t="str">
        <f>IF(BN40=0%,"NS",IF(CL40=100%,"DONE",IF(CX40&gt;100%,"AS",IF(CX40&lt;75%,"BS",IF(CX40&lt;89.9%,"AR","OS")))))</f>
        <v>BS</v>
      </c>
      <c r="DK40" t="str">
        <f>IF(BO40=0%,"NS",IF(CM40=100%,"DONE",IF(CY40&gt;100%,"AS",IF(CY40&lt;75%,"BS",IF(CY40&lt;89.9%,"AR","OS")))))</f>
        <v>BS</v>
      </c>
      <c r="DL40" t="str">
        <f>IF(BP40=0%,"NS",IF(CN40=100%,"DONE",IF(CZ40&gt;100%,"AS",IF(CZ40&lt;75%,"BS",IF(CZ40&lt;89.9%,"AR","OS")))))</f>
        <v>BS</v>
      </c>
      <c r="DM40">
        <f>CC40/$BP40</f>
        <v>0.9999999999999999</v>
      </c>
      <c r="DN40">
        <f>CD40/$BP40</f>
        <v>0</v>
      </c>
      <c r="DO40">
        <f>CE40/$BP40</f>
        <v>0</v>
      </c>
      <c r="DP40">
        <f>CF40/$BP40</f>
        <v>0</v>
      </c>
      <c r="DQ40">
        <f>CG40/$BP40</f>
        <v>0</v>
      </c>
      <c r="DR40">
        <f>CH40/$BP40</f>
        <v>0</v>
      </c>
      <c r="DS40">
        <f>CI40/$BP40</f>
        <v>0</v>
      </c>
      <c r="DT40">
        <f>CJ40/$BP40</f>
        <v>0</v>
      </c>
      <c r="DU40">
        <f>CK40/$BP40</f>
        <v>0</v>
      </c>
      <c r="DV40">
        <f>CL40/$BP40</f>
        <v>0</v>
      </c>
      <c r="DW40">
        <f>CM40/$BP40</f>
        <v>0</v>
      </c>
      <c r="DX40">
        <f>CN40/$BP40</f>
        <v>0</v>
      </c>
      <c r="DY40">
        <v>1</v>
      </c>
      <c r="DZ40">
        <v>1</v>
      </c>
      <c r="EA40">
        <v>1</v>
      </c>
      <c r="EB40">
        <v>1</v>
      </c>
      <c r="EC40">
        <v>1</v>
      </c>
      <c r="ED40">
        <v>1</v>
      </c>
      <c r="EE40">
        <v>1</v>
      </c>
      <c r="EF40">
        <v>1</v>
      </c>
      <c r="EG40">
        <v>1</v>
      </c>
      <c r="EH40" t="str" xml:space="preserve">
        <v xml:space="preserve">Telah Go Live Pada 11 November 2025._x000d_
1. Dokumen Deliverables akan segera dikirimkan ke MKA untuk proses Pembayaran</v>
      </c>
      <c r="EI40">
        <v>45971</v>
      </c>
      <c r="EJ40">
        <f>AR40</f>
        <v>45991</v>
      </c>
      <c r="FM40" t="str">
        <v>1. Faradilla Anggun S.</v>
      </c>
      <c r="FN40" t="str">
        <v>RIzky Arga</v>
      </c>
      <c r="FO40" t="str">
        <v>Iramia Triastika</v>
      </c>
      <c r="FP40" t="str" xml:space="preserve">
        <v xml:space="preserve">1. Alfadho Khasroh_x000d_
2. M. Naufal Prasetyo_x000d_
3. Elsameinar</v>
      </c>
      <c r="FQ40" t="str" xml:space="preserve">
        <v xml:space="preserve">Erfa_x000d_
Ufaira</v>
      </c>
      <c r="GS40" t="str">
        <v>8607ae6a-a9a7-429d-bb18-4715bd4595a3</v>
      </c>
    </row>
    <row r="41" xml:space="preserve">
      <c r="B41" t="str">
        <v>PT2, BPPU</v>
      </c>
      <c r="C41" t="str">
        <v>IDT</v>
      </c>
      <c r="D41" t="str">
        <v>Continuity Technology</v>
      </c>
      <c r="E41" t="str">
        <v>P-40</v>
      </c>
      <c r="F41">
        <f>F40+1</f>
        <v>12</v>
      </c>
      <c r="G41" t="str">
        <v>Pengembangan Product OM Pro Market (Rupiah dan Valas)</v>
      </c>
      <c r="H41" t="str">
        <v>Pengembangan Product OM Pro Market (Rupiah dan Valas)</v>
      </c>
      <c r="I41" t="str">
        <v>Pengembangan Infrastruktur Penguatan Pasar Obligasi Korporasi dan EBA Tahap 2</v>
      </c>
      <c r="J41">
        <v>2026</v>
      </c>
      <c r="K41">
        <v>2027</v>
      </c>
      <c r="L41" t="str">
        <v>S</v>
      </c>
      <c r="M41" t="str">
        <v>K3</v>
      </c>
      <c r="N41" t="str">
        <v>Pemimpin Satker</v>
      </c>
      <c r="O41" t="str">
        <v>DPMA, DPPK, DKMP, DKeu, DPPT, DMR, DPSP</v>
      </c>
      <c r="P41" t="str">
        <v>WG-2</v>
      </c>
      <c r="Q41" t="str">
        <v>Market, SSK</v>
      </c>
      <c r="R41" t="str">
        <v>BI-ETP, BI-SSSS, BI-RTGS</v>
      </c>
      <c r="S41" t="str">
        <f>BQ41</f>
        <v>Not Started</v>
      </c>
      <c r="T41" t="str">
        <f>IF(V41=0%,"Not Started",IF(V41&lt;100%,"On Progress",IF(V41=100%,"DONE")))</f>
        <v>Not Started</v>
      </c>
      <c r="U41" t="str">
        <f>FN41</f>
        <v>Helen Desyani</v>
      </c>
      <c r="V41">
        <f>CC41</f>
        <v>0</v>
      </c>
      <c r="W41" t="str">
        <v>TW I 2027</v>
      </c>
      <c r="X41">
        <f>AR41</f>
        <v>46752</v>
      </c>
      <c r="Z41" t="str">
        <v>New</v>
      </c>
      <c r="AA41">
        <v>46204</v>
      </c>
      <c r="AB41">
        <v>46388</v>
      </c>
      <c r="AC41">
        <v>46419</v>
      </c>
      <c r="AD41">
        <v>46446</v>
      </c>
      <c r="AK41">
        <v>46447</v>
      </c>
      <c r="AL41">
        <v>46721</v>
      </c>
      <c r="AQ41">
        <v>46722</v>
      </c>
      <c r="AR41">
        <v>46752</v>
      </c>
      <c r="AS41" t="str">
        <f>IF(BE41=0%,"Not Started",IF(BE41&lt;5%,"Proses RBT-RBB",IF(BE41=5%,"Selesai RBT-RBB",IF(BE41&lt;10%,"Proses RBT-RBL",IF(BE41=10%,"Selesai RBT-RBL",IF(BE41&lt;15%,"Proses RBT-RBTD",IF(BE41=15%,"Selesai RBT-RBTD",IF(BE41&lt;20%,"Proses RPP",IF(BE41=20%,"Selesai RPP",IF(BE41&lt;25%,"Proses KAK",IF(BE41=25%,"Selesai KAK",IF(BE41&lt;30%,"Proses Pengadaan",IF(BE41=30%,"Selesai Pengadaan",IF(BE41&lt;45%,"Proses Desain",IF(BE41=45%,"Selesai Desain",IF(BE41&lt;80%,"Proses Pengembangan",IF(BE41=80%,"Selesai Pengembangan",IF(BE41&lt;87.5%,"Proses SIT",IF(BE41=87.5%,"Selesai SIT",IF(BE41&lt;95%,"Proses UAT",IF(BE41=95%,"Selesai UAT",IF(BE41&lt;100%,"Proses Implementasi","Selesai Implementasi"))))))))))))))))))))))</f>
        <v>Not Started</v>
      </c>
      <c r="AT41" t="str">
        <f>IF(BF41=0%,"Not Started",IF(BF41&lt;5%,"Proses RBT-RBB",IF(BF41=5%,"Selesai RBT-RBB",IF(BF41&lt;10%,"Proses RBT-RBL",IF(BF41=10%,"Selesai RBT-RBL",IF(BF41&lt;15%,"Proses RBT-RBTD",IF(BF41=15%,"Selesai RBT-RBTD",IF(BF41&lt;20%,"Proses RPP",IF(BF41=20%,"Selesai RPP",IF(BF41&lt;25%,"Proses KAK",IF(BF41=25%,"Selesai KAK",IF(BF41&lt;30%,"Proses Pengadaan",IF(BF41=30%,"Selesai Pengadaan",IF(BF41&lt;45%,"Proses Desain",IF(BF41=45%,"Selesai Desain",IF(BF41&lt;80%,"Proses Pengembangan",IF(BF41=80%,"Selesai Pengembangan",IF(BF41&lt;87.5%,"Proses SIT",IF(BF41=87.5%,"Selesai SIT",IF(BF41&lt;95%,"Proses UAT",IF(BF41=95%,"Selesai UAT",IF(BF41&lt;100%,"Proses Implementasi","Selesai Implementasi"))))))))))))))))))))))</f>
        <v>Not Started</v>
      </c>
      <c r="AU41" t="str">
        <f>IF(BG41=0%,"Not Started",IF(BG41&lt;5%,"Proses RBT-RBB",IF(BG41=5%,"Selesai RBT-RBB",IF(BG41&lt;10%,"Proses RBT-RBL",IF(BG41=10%,"Selesai RBT-RBL",IF(BG41&lt;15%,"Proses RBT-RBTD",IF(BG41=15%,"Selesai RBT-RBTD",IF(BG41&lt;20%,"Proses RPP",IF(BG41=20%,"Selesai RPP",IF(BG41&lt;25%,"Proses KAK",IF(BG41=25%,"Selesai KAK",IF(BG41&lt;30%,"Proses Pengadaan",IF(BG41=30%,"Selesai Pengadaan",IF(BG41&lt;45%,"Proses Desain",IF(BG41=45%,"Selesai Desain",IF(BG41&lt;80%,"Proses Pengembangan",IF(BG41=80%,"Selesai Pengembangan",IF(BG41&lt;87.5%,"Proses SIT",IF(BG41=87.5%,"Selesai SIT",IF(BG41&lt;95%,"Proses UAT",IF(BG41=95%,"Selesai UAT",IF(BG41&lt;100%,"Proses Implementasi","Selesai Implementasi"))))))))))))))))))))))</f>
        <v>Not Started</v>
      </c>
      <c r="AV41" t="str">
        <f>IF(BH41=0%,"Not Started",IF(BH41&lt;5%,"Proses RBT-RBB",IF(BH41=5%,"Selesai RBT-RBB",IF(BH41&lt;10%,"Proses RBT-RBL",IF(BH41=10%,"Selesai RBT-RBL",IF(BH41&lt;15%,"Proses RBT-RBTD",IF(BH41=15%,"Selesai RBT-RBTD",IF(BH41&lt;20%,"Proses RPP",IF(BH41=20%,"Selesai RPP",IF(BH41&lt;25%,"Proses KAK",IF(BH41=25%,"Selesai KAK",IF(BH41&lt;30%,"Proses Pengadaan",IF(BH41=30%,"Selesai Pengadaan",IF(BH41&lt;45%,"Proses Desain",IF(BH41=45%,"Selesai Desain",IF(BH41&lt;80%,"Proses Pengembangan",IF(BH41=80%,"Selesai Pengembangan",IF(BH41&lt;87.5%,"Proses SIT",IF(BH41=87.5%,"Selesai SIT",IF(BH41&lt;95%,"Proses UAT",IF(BH41=95%,"Selesai UAT",IF(BH41&lt;100%,"Proses Implementasi","Selesai Implementasi"))))))))))))))))))))))</f>
        <v>Not Started</v>
      </c>
      <c r="AW41" t="str">
        <f>IF(BI41=0%,"Not Started",IF(BI41&lt;5%,"Proses RBT-RBB",IF(BI41=5%,"Selesai RBT-RBB",IF(BI41&lt;10%,"Proses RBT-RBL",IF(BI41=10%,"Selesai RBT-RBL",IF(BI41&lt;15%,"Proses RBT-RBTD",IF(BI41=15%,"Selesai RBT-RBTD",IF(BI41&lt;20%,"Proses RPP",IF(BI41=20%,"Selesai RPP",IF(BI41&lt;25%,"Proses KAK",IF(BI41=25%,"Selesai KAK",IF(BI41&lt;30%,"Proses Pengadaan",IF(BI41=30%,"Selesai Pengadaan",IF(BI41&lt;45%,"Proses Desain",IF(BI41=45%,"Selesai Desain",IF(BI41&lt;80%,"Proses Pengembangan",IF(BI41=80%,"Selesai Pengembangan",IF(BI41&lt;87.5%,"Proses SIT",IF(BI41=87.5%,"Selesai SIT",IF(BI41&lt;95%,"Proses UAT",IF(BI41=95%,"Selesai UAT",IF(BI41&lt;100%,"Proses Implementasi","Selesai Implementasi"))))))))))))))))))))))</f>
        <v>Not Started</v>
      </c>
      <c r="AX41" t="str">
        <f>IF(BJ41=0%,"Not Started",IF(BJ41&lt;5%,"Proses RBT-RBB",IF(BJ41=5%,"Selesai RBT-RBB",IF(BJ41&lt;10%,"Proses RBT-RBL",IF(BJ41=10%,"Selesai RBT-RBL",IF(BJ41&lt;15%,"Proses RBT-RBTD",IF(BJ41=15%,"Selesai RBT-RBTD",IF(BJ41&lt;20%,"Proses RPP",IF(BJ41=20%,"Selesai RPP",IF(BJ41&lt;25%,"Proses KAK",IF(BJ41=25%,"Selesai KAK",IF(BJ41&lt;30%,"Proses Pengadaan",IF(BJ41=30%,"Selesai Pengadaan",IF(BJ41&lt;45%,"Proses Desain",IF(BJ41=45%,"Selesai Desain",IF(BJ41&lt;80%,"Proses Pengembangan",IF(BJ41=80%,"Selesai Pengembangan",IF(BJ41&lt;87.5%,"Proses SIT",IF(BJ41=87.5%,"Selesai SIT",IF(BJ41&lt;95%,"Proses UAT",IF(BJ41=95%,"Selesai UAT",IF(BJ41&lt;100%,"Proses Implementasi","Selesai Implementasi"))))))))))))))))))))))</f>
        <v>Not Started</v>
      </c>
      <c r="AY41" t="str">
        <f>IF(BK41=0%,"Not Started",IF(BK41&lt;5%,"Proses RBT-RBB",IF(BK41=5%,"Selesai RBT-RBB",IF(BK41&lt;10%,"Proses RBT-RBL",IF(BK41=10%,"Selesai RBT-RBL",IF(BK41&lt;15%,"Proses RBT-RBTD",IF(BK41=15%,"Selesai RBT-RBTD",IF(BK41&lt;20%,"Proses RPP",IF(BK41=20%,"Selesai RPP",IF(BK41&lt;25%,"Proses KAK",IF(BK41=25%,"Selesai KAK",IF(BK41&lt;30%,"Proses Pengadaan",IF(BK41=30%,"Selesai Pengadaan",IF(BK41&lt;45%,"Proses Desain",IF(BK41=45%,"Selesai Desain",IF(BK41&lt;80%,"Proses Pengembangan",IF(BK41=80%,"Selesai Pengembangan",IF(BK41&lt;87.5%,"Proses SIT",IF(BK41=87.5%,"Selesai SIT",IF(BK41&lt;95%,"Proses UAT",IF(BK41=95%,"Selesai UAT",IF(BK41&lt;100%,"Proses Implementasi","Selesai Implementasi"))))))))))))))))))))))</f>
        <v>Proses RBT-RBB</v>
      </c>
      <c r="AZ41" t="str">
        <f>IF(BL41=0%,"Not Started",IF(BL41&lt;5%,"Proses RBT-RBB",IF(BL41=5%,"Selesai RBT-RBB",IF(BL41&lt;10%,"Proses RBT-RBL",IF(BL41=10%,"Selesai RBT-RBL",IF(BL41&lt;15%,"Proses RBT-RBTD",IF(BL41=15%,"Selesai RBT-RBTD",IF(BL41&lt;20%,"Proses RPP",IF(BL41=20%,"Selesai RPP",IF(BL41&lt;25%,"Proses KAK",IF(BL41=25%,"Selesai KAK",IF(BL41&lt;30%,"Proses Pengadaan",IF(BL41=30%,"Selesai Pengadaan",IF(BL41&lt;45%,"Proses Desain",IF(BL41=45%,"Selesai Desain",IF(BL41&lt;80%,"Proses Pengembangan",IF(BL41=80%,"Selesai Pengembangan",IF(BL41&lt;87.5%,"Proses SIT",IF(BL41=87.5%,"Selesai SIT",IF(BL41&lt;95%,"Proses UAT",IF(BL41=95%,"Selesai UAT",IF(BL41&lt;100%,"Proses Implementasi","Selesai Implementasi"))))))))))))))))))))))</f>
        <v>Proses RBT-RBB</v>
      </c>
      <c r="BA41" t="str">
        <f>IF(BM41=0%,"Not Started",IF(BM41&lt;5%,"Proses RBT-RBB",IF(BM41=5%,"Selesai RBT-RBB",IF(BM41&lt;10%,"Proses RBT-RBL",IF(BM41=10%,"Selesai RBT-RBL",IF(BM41&lt;15%,"Proses RBT-RBTD",IF(BM41=15%,"Selesai RBT-RBTD",IF(BM41&lt;20%,"Proses RPP",IF(BM41=20%,"Selesai RPP",IF(BM41&lt;25%,"Proses KAK",IF(BM41=25%,"Selesai KAK",IF(BM41&lt;30%,"Proses Pengadaan",IF(BM41=30%,"Selesai Pengadaan",IF(BM41&lt;45%,"Proses Desain",IF(BM41=45%,"Selesai Desain",IF(BM41&lt;80%,"Proses Pengembangan",IF(BM41=80%,"Selesai Pengembangan",IF(BM41&lt;87.5%,"Proses SIT",IF(BM41=87.5%,"Selesai SIT",IF(BM41&lt;95%,"Proses UAT",IF(BM41=95%,"Selesai UAT",IF(BM41&lt;100%,"Proses Implementasi","Selesai Implementasi"))))))))))))))))))))))</f>
        <v>Proses RBT-RBL</v>
      </c>
      <c r="BB41" t="str">
        <f>IF(BN41=0%,"Not Started",IF(BN41&lt;5%,"Proses RBT-RBB",IF(BN41=5%,"Selesai RBT-RBB",IF(BN41&lt;10%,"Proses RBT-RBL",IF(BN41=10%,"Selesai RBT-RBL",IF(BN41&lt;15%,"Proses RBT-RBTD",IF(BN41=15%,"Selesai RBT-RBTD",IF(BN41&lt;20%,"Proses RPP",IF(BN41=20%,"Selesai RPP",IF(BN41&lt;25%,"Proses KAK",IF(BN41=25%,"Selesai KAK",IF(BN41&lt;30%,"Proses Pengadaan",IF(BN41=30%,"Selesai Pengadaan",IF(BN41&lt;45%,"Proses Desain",IF(BN41=45%,"Selesai Desain",IF(BN41&lt;80%,"Proses Pengembangan",IF(BN41=80%,"Selesai Pengembangan",IF(BN41&lt;87.5%,"Proses SIT",IF(BN41=87.5%,"Selesai SIT",IF(BN41&lt;95%,"Proses UAT",IF(BN41=95%,"Selesai UAT",IF(BN41&lt;100%,"Proses Implementasi","Selesai Implementasi"))))))))))))))))))))))</f>
        <v>Proses RBT-RBL</v>
      </c>
      <c r="BC41" t="str">
        <f>IF(BO41=0%,"Not Started",IF(BO41&lt;5%,"Proses RBT-RBB",IF(BO41=5%,"Selesai RBT-RBB",IF(BO41&lt;10%,"Proses RBT-RBL",IF(BO41=10%,"Selesai RBT-RBL",IF(BO41&lt;15%,"Proses RBT-RBTD",IF(BO41=15%,"Selesai RBT-RBTD",IF(BO41&lt;20%,"Proses RPP",IF(BO41=20%,"Selesai RPP",IF(BO41&lt;25%,"Proses KAK",IF(BO41=25%,"Selesai KAK",IF(BO41&lt;30%,"Proses Pengadaan",IF(BO41=30%,"Selesai Pengadaan",IF(BO41&lt;45%,"Proses Desain",IF(BO41=45%,"Selesai Desain",IF(BO41&lt;80%,"Proses Pengembangan",IF(BO41=80%,"Selesai Pengembangan",IF(BO41&lt;87.5%,"Proses SIT",IF(BO41=87.5%,"Selesai SIT",IF(BO41&lt;95%,"Proses UAT",IF(BO41=95%,"Selesai UAT",IF(BO41&lt;100%,"Proses Implementasi","Selesai Implementasi"))))))))))))))))))))))</f>
        <v>Selesai RBT-RBL</v>
      </c>
      <c r="BD41" t="str">
        <f>IF(BP41=0%,"Not Started",IF(BP41&lt;5%,"Proses RBT-RBB",IF(BP41=5%,"Selesai RBT-RBB",IF(BP41&lt;10%,"Proses RBT-RBL",IF(BP41=10%,"Selesai RBT-RBL",IF(BP41&lt;15%,"Proses RBT-RBTD",IF(BP41=15%,"Selesai RBT-RBTD",IF(BP41&lt;20%,"Proses RPP",IF(BP41=20%,"Selesai RPP",IF(BP41&lt;25%,"Proses KAK",IF(BP41=25%,"Selesai KAK",IF(BP41&lt;30%,"Proses Pengadaan",IF(BP41=30%,"Selesai Pengadaan",IF(BP41&lt;45%,"Proses Desain",IF(BP41=45%,"Selesai Desain",IF(BP41&lt;80%,"Proses Pengembangan",IF(BP41=80%,"Selesai Pengembangan",IF(BP41&lt;87.5%,"Proses SIT",IF(BP41=87.5%,"Selesai SIT",IF(BP41&lt;95%,"Proses UAT",IF(BP41=95%,"Selesai UAT",IF(BP41&lt;100%,"Proses Implementasi","Selesai Implementasi"))))))))))))))))))))))</f>
        <v>Proses RBT-RBTD</v>
      </c>
      <c r="BE41">
        <v>0</v>
      </c>
      <c r="BF41">
        <v>0</v>
      </c>
      <c r="BG41">
        <v>0</v>
      </c>
      <c r="BH41">
        <v>0</v>
      </c>
      <c r="BI41">
        <v>0</v>
      </c>
      <c r="BJ41">
        <v>0</v>
      </c>
      <c r="BK41">
        <v>0.02</v>
      </c>
      <c r="BL41">
        <v>0.04</v>
      </c>
      <c r="BM41">
        <v>0.06</v>
      </c>
      <c r="BN41">
        <v>0.08</v>
      </c>
      <c r="BO41">
        <v>0.1</v>
      </c>
      <c r="BP41">
        <v>0.12</v>
      </c>
      <c r="BQ41" t="str">
        <f>IF(CC41=0%,"Not Started",IF(CC41&lt;5%,"Proses RBT-RBB",IF(CC41=5%,"Selesai RBT-RBB",IF(CC41&lt;10%,"Proses RBT-RBL",IF(CC41=10%,"Selesai RBT-RBL",IF(CC41&lt;15%,"Proses RBT-RBTD",IF(CC41=15%,"Selesai RBT-RBTD",IF(CC41&lt;20%,"Proses RPP",IF(CC41=20%,"Selesai RPP",IF(CC41&lt;25%,"Proses KAK",IF(CC41=25%,"Selesai KAK",IF(CC41&lt;30%,"Proses Pengadaan",IF(CC41=30%,"Selesai Pengadaan",IF(CC41&lt;45%,"Proses Desain",IF(CC41=45%,"Selesai Desain",IF(CC41&lt;80%,"Proses Pengembangan",IF(CC41=80%,"Selesai Pengembangan",IF(CC41&lt;87.5%,"Proses SIT",IF(CC41=87.5%,"Selesai SIT",IF(CC41&lt;95%,"Proses UAT",IF(CC41=95%,"Selesai UAT",IF(CC41&lt;100%,"Proses Implementasi","Selesai Implementasi"))))))))))))))))))))))</f>
        <v>Not Started</v>
      </c>
      <c r="BR41" t="str">
        <f>IF(CD41=0%,"Not Started",IF(CD41&lt;5%,"Proses RBT-RBB",IF(CD41=5%,"Selesai RBT-RBB",IF(CD41&lt;10%,"Proses RBT-RBL",IF(CD41=10%,"Selesai RBT-RBL",IF(CD41&lt;15%,"Proses RBT-RBTD",IF(CD41=15%,"Selesai RBT-RBTD",IF(CD41&lt;20%,"Proses RPP",IF(CD41=20%,"Selesai RPP",IF(CD41&lt;25%,"Proses KAK",IF(CD41=25%,"Selesai KAK",IF(CD41&lt;30%,"Proses Pengadaan",IF(CD41=30%,"Selesai Pengadaan",IF(CD41&lt;45%,"Proses Desain",IF(CD41=45%,"Selesai Desain",IF(CD41&lt;80%,"Proses Pengembangan",IF(CD41=80%,"Selesai Pengembangan",IF(CD41&lt;87.5%,"Proses SIT",IF(CD41=87.5%,"Selesai SIT",IF(CD41&lt;95%,"Proses UAT",IF(CD41=95%,"Selesai UAT",IF(CD41&lt;100%,"Proses Implementasi","Selesai Implementasi"))))))))))))))))))))))</f>
        <v>Not Started</v>
      </c>
      <c r="BS41" t="str">
        <f>IF(CE41=0%,"Not Started",IF(CE41&lt;5%,"Proses RBT-RBB",IF(CE41=5%,"Selesai RBT-RBB",IF(CE41&lt;10%,"Proses RBT-RBL",IF(CE41=10%,"Selesai RBT-RBL",IF(CE41&lt;15%,"Proses RBT-RBTD",IF(CE41=15%,"Selesai RBT-RBTD",IF(CE41&lt;20%,"Proses RPP",IF(CE41=20%,"Selesai RPP",IF(CE41&lt;25%,"Proses KAK",IF(CE41=25%,"Selesai KAK",IF(CE41&lt;30%,"Proses Pengadaan",IF(CE41=30%,"Selesai Pengadaan",IF(CE41&lt;45%,"Proses Desain",IF(CE41=45%,"Selesai Desain",IF(CE41&lt;80%,"Proses Pengembangan",IF(CE41=80%,"Selesai Pengembangan",IF(CE41&lt;87.5%,"Proses SIT",IF(CE41=87.5%,"Selesai SIT",IF(CE41&lt;95%,"Proses UAT",IF(CE41=95%,"Selesai UAT",IF(CE41&lt;100%,"Proses Implementasi","Selesai Implementasi"))))))))))))))))))))))</f>
        <v>Not Started</v>
      </c>
      <c r="BT41" t="str">
        <f>IF(CF41=0%,"Not Started",IF(CF41&lt;5%,"Proses RBT-RBB",IF(CF41=5%,"Selesai RBT-RBB",IF(CF41&lt;10%,"Proses RBT-RBL",IF(CF41=10%,"Selesai RBT-RBL",IF(CF41&lt;15%,"Proses RBT-RBTD",IF(CF41=15%,"Selesai RBT-RBTD",IF(CF41&lt;20%,"Proses RPP",IF(CF41=20%,"Selesai RPP",IF(CF41&lt;25%,"Proses KAK",IF(CF41=25%,"Selesai KAK",IF(CF41&lt;30%,"Proses Pengadaan",IF(CF41=30%,"Selesai Pengadaan",IF(CF41&lt;45%,"Proses Desain",IF(CF41=45%,"Selesai Desain",IF(CF41&lt;80%,"Proses Pengembangan",IF(CF41=80%,"Selesai Pengembangan",IF(CF41&lt;87.5%,"Proses SIT",IF(CF41=87.5%,"Selesai SIT",IF(CF41&lt;95%,"Proses UAT",IF(CF41=95%,"Selesai UAT",IF(CF41&lt;100%,"Proses Implementasi","Selesai Implementasi"))))))))))))))))))))))</f>
        <v>Not Started</v>
      </c>
      <c r="BU41" t="str">
        <f>IF(CG41=0%,"Not Started",IF(CG41&lt;5%,"Proses RBT-RBB",IF(CG41=5%,"Selesai RBT-RBB",IF(CG41&lt;10%,"Proses RBT-RBL",IF(CG41=10%,"Selesai RBT-RBL",IF(CG41&lt;15%,"Proses RBT-RBTD",IF(CG41=15%,"Selesai RBT-RBTD",IF(CG41&lt;20%,"Proses RPP",IF(CG41=20%,"Selesai RPP",IF(CG41&lt;25%,"Proses KAK",IF(CG41=25%,"Selesai KAK",IF(CG41&lt;30%,"Proses Pengadaan",IF(CG41=30%,"Selesai Pengadaan",IF(CG41&lt;45%,"Proses Desain",IF(CG41=45%,"Selesai Desain",IF(CG41&lt;80%,"Proses Pengembangan",IF(CG41=80%,"Selesai Pengembangan",IF(CG41&lt;87.5%,"Proses SIT",IF(CG41=87.5%,"Selesai SIT",IF(CG41&lt;95%,"Proses UAT",IF(CG41=95%,"Selesai UAT",IF(CG41&lt;100%,"Proses Implementasi","Selesai Implementasi"))))))))))))))))))))))</f>
        <v>Not Started</v>
      </c>
      <c r="BV41" t="str">
        <f>IF(CH41=0%,"Not Started",IF(CH41&lt;5%,"Proses RBT-RBB",IF(CH41=5%,"Selesai RBT-RBB",IF(CH41&lt;10%,"Proses RBT-RBL",IF(CH41=10%,"Selesai RBT-RBL",IF(CH41&lt;15%,"Proses RBT-RBTD",IF(CH41=15%,"Selesai RBT-RBTD",IF(CH41&lt;20%,"Proses RPP",IF(CH41=20%,"Selesai RPP",IF(CH41&lt;25%,"Proses KAK",IF(CH41=25%,"Selesai KAK",IF(CH41&lt;30%,"Proses Pengadaan",IF(CH41=30%,"Selesai Pengadaan",IF(CH41&lt;45%,"Proses Desain",IF(CH41=45%,"Selesai Desain",IF(CH41&lt;80%,"Proses Pengembangan",IF(CH41=80%,"Selesai Pengembangan",IF(CH41&lt;87.5%,"Proses SIT",IF(CH41=87.5%,"Selesai SIT",IF(CH41&lt;95%,"Proses UAT",IF(CH41=95%,"Selesai UAT",IF(CH41&lt;100%,"Proses Implementasi","Selesai Implementasi"))))))))))))))))))))))</f>
        <v>Not Started</v>
      </c>
      <c r="BW41" t="str">
        <f>IF(CI41=0%,"Not Started",IF(CI41&lt;5%,"Proses RBT-RBB",IF(CI41=5%,"Selesai RBT-RBB",IF(CI41&lt;10%,"Proses RBT-RBL",IF(CI41=10%,"Selesai RBT-RBL",IF(CI41&lt;15%,"Proses RBT-RBTD",IF(CI41=15%,"Selesai RBT-RBTD",IF(CI41&lt;20%,"Proses RPP",IF(CI41=20%,"Selesai RPP",IF(CI41&lt;25%,"Proses KAK",IF(CI41=25%,"Selesai KAK",IF(CI41&lt;30%,"Proses Pengadaan",IF(CI41=30%,"Selesai Pengadaan",IF(CI41&lt;45%,"Proses Desain",IF(CI41=45%,"Selesai Desain",IF(CI41&lt;80%,"Proses Pengembangan",IF(CI41=80%,"Selesai Pengembangan",IF(CI41&lt;87.5%,"Proses SIT",IF(CI41=87.5%,"Selesai SIT",IF(CI41&lt;95%,"Proses UAT",IF(CI41=95%,"Selesai UAT",IF(CI41&lt;100%,"Proses Implementasi","Selesai Implementasi"))))))))))))))))))))))</f>
        <v>Not Started</v>
      </c>
      <c r="BX41" t="str">
        <f>IF(CJ41=0%,"Not Started",IF(CJ41&lt;5%,"Proses RBT-RBB",IF(CJ41=5%,"Selesai RBT-RBB",IF(CJ41&lt;10%,"Proses RBT-RBL",IF(CJ41=10%,"Selesai RBT-RBL",IF(CJ41&lt;15%,"Proses RBT-RBTD",IF(CJ41=15%,"Selesai RBT-RBTD",IF(CJ41&lt;20%,"Proses RPP",IF(CJ41=20%,"Selesai RPP",IF(CJ41&lt;25%,"Proses KAK",IF(CJ41=25%,"Selesai KAK",IF(CJ41&lt;30%,"Proses Pengadaan",IF(CJ41=30%,"Selesai Pengadaan",IF(CJ41&lt;45%,"Proses Desain",IF(CJ41=45%,"Selesai Desain",IF(CJ41&lt;80%,"Proses Pengembangan",IF(CJ41=80%,"Selesai Pengembangan",IF(CJ41&lt;87.5%,"Proses SIT",IF(CJ41=87.5%,"Selesai SIT",IF(CJ41&lt;95%,"Proses UAT",IF(CJ41=95%,"Selesai UAT",IF(CJ41&lt;100%,"Proses Implementasi","Selesai Implementasi"))))))))))))))))))))))</f>
        <v>Not Started</v>
      </c>
      <c r="BY41" t="str">
        <f>IF(CK41=0%,"Not Started",IF(CK41&lt;5%,"Proses RBT-RBB",IF(CK41=5%,"Selesai RBT-RBB",IF(CK41&lt;10%,"Proses RBT-RBL",IF(CK41=10%,"Selesai RBT-RBL",IF(CK41&lt;15%,"Proses RBT-RBTD",IF(CK41=15%,"Selesai RBT-RBTD",IF(CK41&lt;20%,"Proses RPP",IF(CK41=20%,"Selesai RPP",IF(CK41&lt;25%,"Proses KAK",IF(CK41=25%,"Selesai KAK",IF(CK41&lt;30%,"Proses Pengadaan",IF(CK41=30%,"Selesai Pengadaan",IF(CK41&lt;45%,"Proses Desain",IF(CK41=45%,"Selesai Desain",IF(CK41&lt;80%,"Proses Pengembangan",IF(CK41=80%,"Selesai Pengembangan",IF(CK41&lt;87.5%,"Proses SIT",IF(CK41=87.5%,"Selesai SIT",IF(CK41&lt;95%,"Proses UAT",IF(CK41=95%,"Selesai UAT",IF(CK41&lt;100%,"Proses Implementasi","Selesai Implementasi"))))))))))))))))))))))</f>
        <v>Not Started</v>
      </c>
      <c r="BZ41" t="str">
        <f>IF(CL41=0%,"Not Started",IF(CL41&lt;5%,"Proses RBT-RBB",IF(CL41=5%,"Selesai RBT-RBB",IF(CL41&lt;10%,"Proses RBT-RBL",IF(CL41=10%,"Selesai RBT-RBL",IF(CL41&lt;15%,"Proses RBT-RBTD",IF(CL41=15%,"Selesai RBT-RBTD",IF(CL41&lt;20%,"Proses RPP",IF(CL41=20%,"Selesai RPP",IF(CL41&lt;25%,"Proses KAK",IF(CL41=25%,"Selesai KAK",IF(CL41&lt;30%,"Proses Pengadaan",IF(CL41=30%,"Selesai Pengadaan",IF(CL41&lt;45%,"Proses Desain",IF(CL41=45%,"Selesai Desain",IF(CL41&lt;80%,"Proses Pengembangan",IF(CL41=80%,"Selesai Pengembangan",IF(CL41&lt;87.5%,"Proses SIT",IF(CL41=87.5%,"Selesai SIT",IF(CL41&lt;95%,"Proses UAT",IF(CL41=95%,"Selesai UAT",IF(CL41&lt;100%,"Proses Implementasi","Selesai Implementasi"))))))))))))))))))))))</f>
        <v>Not Started</v>
      </c>
      <c r="CA41" t="str">
        <f>IF(CM41=0%,"Not Started",IF(CM41&lt;5%,"Proses RBT-RBB",IF(CM41=5%,"Selesai RBT-RBB",IF(CM41&lt;10%,"Proses RBT-RBL",IF(CM41=10%,"Selesai RBT-RBL",IF(CM41&lt;15%,"Proses RBT-RBTD",IF(CM41=15%,"Selesai RBT-RBTD",IF(CM41&lt;20%,"Proses RPP",IF(CM41=20%,"Selesai RPP",IF(CM41&lt;25%,"Proses KAK",IF(CM41=25%,"Selesai KAK",IF(CM41&lt;30%,"Proses Pengadaan",IF(CM41=30%,"Selesai Pengadaan",IF(CM41&lt;45%,"Proses Desain",IF(CM41=45%,"Selesai Desain",IF(CM41&lt;80%,"Proses Pengembangan",IF(CM41=80%,"Selesai Pengembangan",IF(CM41&lt;87.5%,"Proses SIT",IF(CM41=87.5%,"Selesai SIT",IF(CM41&lt;95%,"Proses UAT",IF(CM41=95%,"Selesai UAT",IF(CM41&lt;100%,"Proses Implementasi","Selesai Implementasi"))))))))))))))))))))))</f>
        <v>Not Started</v>
      </c>
      <c r="CB41" t="str">
        <f>IF(CN41=0%,"Not Started",IF(CN41&lt;5%,"Proses RBT-RBB",IF(CN41=5%,"Selesai RBT-RBB",IF(CN41&lt;10%,"Proses RBT-RBL",IF(CN41=10%,"Selesai RBT-RBL",IF(CN41&lt;15%,"Proses RBT-RBTD",IF(CN41=15%,"Selesai RBT-RBTD",IF(CN41&lt;20%,"Proses RPP",IF(CN41=20%,"Selesai RPP",IF(CN41&lt;25%,"Proses KAK",IF(CN41=25%,"Selesai KAK",IF(CN41&lt;30%,"Proses Pengadaan",IF(CN41=30%,"Selesai Pengadaan",IF(CN41&lt;45%,"Proses Desain",IF(CN41=45%,"Selesai Desain",IF(CN41&lt;80%,"Proses Pengembangan",IF(CN41=80%,"Selesai Pengembangan",IF(CN41&lt;87.5%,"Proses SIT",IF(CN41=87.5%,"Selesai SIT",IF(CN41&lt;95%,"Proses UAT",IF(CN41=95%,"Selesai UAT",IF(CN41&lt;100%,"Proses Implementasi","Selesai Implementasi"))))))))))))))))))))))</f>
        <v>Not Started</v>
      </c>
      <c r="CC41">
        <f>(($DY41/100%)*15%)+(($DZ41/100%)*5%)+(($EA41/100%)*5%)+(($EB41/100%)*5%)+(($EC41/100%)*15%)+(($ED41/100%)*35%)+(($EE41/100%)*7.5%)+(($EF41/100%)*7.5%)+(($EG41/100%)*5%)</f>
        <v>0</v>
      </c>
      <c r="CO41">
        <f>IF(BE41=0%, 100%, (CC41/BE41))</f>
        <v>1</v>
      </c>
      <c r="CP41">
        <f>IF(BF41=0%, 100%, (CD41/BF41))</f>
        <v>1</v>
      </c>
      <c r="CQ41">
        <f>IF(BG41=0%, 100%, (CE41/BG41))</f>
        <v>1</v>
      </c>
      <c r="CR41">
        <f>IF(BH41=0%, 100%, (CF41/BH41))</f>
        <v>1</v>
      </c>
      <c r="CS41">
        <f>IF(BI41=0%, 100%, (CG41/BI41))</f>
        <v>1</v>
      </c>
      <c r="CT41">
        <f>IF(BJ41=0%, 100%, (CH41/BJ41))</f>
        <v>1</v>
      </c>
      <c r="CU41">
        <f>IF(BK41=0%, 100%, (CI41/BK41))</f>
        <v>0</v>
      </c>
      <c r="CV41">
        <f>IF(BL41=0%, 100%, (CJ41/BL41))</f>
        <v>0</v>
      </c>
      <c r="CW41">
        <f>IF(BM41=0%, 100%, (CK41/BM41))</f>
        <v>0</v>
      </c>
      <c r="CX41">
        <f>IF(BN41=0%, 100%, (CL41/BN41))</f>
        <v>0</v>
      </c>
      <c r="CY41">
        <f>IF(BO41=0%, 100%, (CM41/BO41))</f>
        <v>0</v>
      </c>
      <c r="DA41" t="str">
        <f>IF(BE41=0%,"NS",IF(CC41=100%,"DONE",IF(CO41&gt;100%,"AS",IF(CO41&lt;75%,"BS",IF(CO41&lt;89.9%,"AR","OS")))))</f>
        <v>NS</v>
      </c>
      <c r="DB41" t="str">
        <f>IF(BF41=0%,"NS",IF(CD41=100%,"DONE",IF(CP41&gt;100%,"AS",IF(CP41&lt;75%,"BS",IF(CP41&lt;89.9%,"AR","OS")))))</f>
        <v>NS</v>
      </c>
      <c r="DC41" t="str">
        <f>IF(BG41=0%,"NS",IF(CE41=100%,"DONE",IF(CQ41&gt;100%,"AS",IF(CQ41&lt;75%,"BS",IF(CQ41&lt;89.9%,"AR","OS")))))</f>
        <v>NS</v>
      </c>
      <c r="DD41" t="str">
        <f>IF(BH41=0%,"NS",IF(CF41=100%,"DONE",IF(CR41&gt;100%,"AS",IF(CR41&lt;75%,"BS",IF(CR41&lt;89.9%,"AR","OS")))))</f>
        <v>NS</v>
      </c>
      <c r="DE41" t="str">
        <f>IF(BI41=0%,"NS",IF(CG41=100%,"DONE",IF(CS41&gt;100%,"AS",IF(CS41&lt;75%,"BS",IF(CS41&lt;89.9%,"AR","OS")))))</f>
        <v>NS</v>
      </c>
      <c r="DF41" t="str">
        <f>IF(BJ41=0%,"NS",IF(CH41=100%,"DONE",IF(CT41&gt;100%,"AS",IF(CT41&lt;75%,"BS",IF(CT41&lt;89.9%,"AR","OS")))))</f>
        <v>NS</v>
      </c>
      <c r="DG41" t="str">
        <f>IF(BK41=0%,"NS",IF(CI41=100%,"DONE",IF(CU41&gt;100%,"AS",IF(CU41&lt;75%,"BS",IF(CU41&lt;89.9%,"AR","OS")))))</f>
        <v>BS</v>
      </c>
      <c r="DH41" t="str">
        <f>IF(BL41=0%,"NS",IF(CJ41=100%,"DONE",IF(CV41&gt;100%,"AS",IF(CV41&lt;75%,"BS",IF(CV41&lt;89.9%,"AR","OS")))))</f>
        <v>BS</v>
      </c>
      <c r="DI41" t="str">
        <f>IF(BM41=0%,"NS",IF(CK41=100%,"DONE",IF(CW41&gt;100%,"AS",IF(CW41&lt;75%,"BS",IF(CW41&lt;89.9%,"AR","OS")))))</f>
        <v>BS</v>
      </c>
      <c r="DJ41" t="str">
        <f>IF(BN41=0%,"NS",IF(CL41=100%,"DONE",IF(CX41&gt;100%,"AS",IF(CX41&lt;75%,"BS",IF(CX41&lt;89.9%,"AR","OS")))))</f>
        <v>BS</v>
      </c>
      <c r="DK41" t="str">
        <f>IF(BO41=0%,"NS",IF(CM41=100%,"DONE",IF(CY41&gt;100%,"AS",IF(CY41&lt;75%,"BS",IF(CY41&lt;89.9%,"AR","OS")))))</f>
        <v>BS</v>
      </c>
      <c r="DL41" t="str">
        <f>IF(BP41=0%,"NS",IF(CN41=100%,"DONE",IF(CZ41&gt;100%,"AS",IF(CZ41&lt;75%,"BS",IF(CZ41&lt;89.9%,"AR","OS")))))</f>
        <v>BS</v>
      </c>
      <c r="DM41">
        <f>CC41/$BP41</f>
        <v>0</v>
      </c>
      <c r="DN41">
        <f>CD41/$BP41</f>
        <v>0</v>
      </c>
      <c r="DO41">
        <f>CE41/$BP41</f>
        <v>0</v>
      </c>
      <c r="DP41">
        <f>CF41/$BP41</f>
        <v>0</v>
      </c>
      <c r="DQ41">
        <f>CG41/$BP41</f>
        <v>0</v>
      </c>
      <c r="DR41">
        <f>CH41/$BP41</f>
        <v>0</v>
      </c>
      <c r="DS41">
        <f>CI41/$BP41</f>
        <v>0</v>
      </c>
      <c r="DT41">
        <f>CJ41/$BP41</f>
        <v>0</v>
      </c>
      <c r="DU41">
        <f>CK41/$BP41</f>
        <v>0</v>
      </c>
      <c r="DV41">
        <f>CL41/$BP41</f>
        <v>0</v>
      </c>
      <c r="DW41">
        <f>CM41/$BP41</f>
        <v>0</v>
      </c>
      <c r="DX41">
        <f>CN41/$BP41</f>
        <v>0</v>
      </c>
      <c r="EJ41">
        <f>AR41</f>
        <v>46752</v>
      </c>
      <c r="FM41" t="str">
        <v>1. Faradilla Anggun S.</v>
      </c>
      <c r="FN41" t="str">
        <v>Helen Desyani</v>
      </c>
      <c r="FO41" t="str">
        <v>Iramia Triastika</v>
      </c>
      <c r="FP41" t="str" xml:space="preserve">
        <v xml:space="preserve">1. Alfadho Khasroh_x000d_
2. M. Naufal Prasetyo_x000d_
3. Elsameinar</v>
      </c>
      <c r="FQ41" t="str" xml:space="preserve">
        <v xml:space="preserve">Erfa_x000d_
Ufaira</v>
      </c>
      <c r="GS41" t="str">
        <v>c1fdb401-c819-4def-b73a-9fed4826f3c3</v>
      </c>
    </row>
    <row r="42">
      <c r="E42" t="str">
        <v>P-40</v>
      </c>
      <c r="F42">
        <f>F41+1</f>
        <v>13</v>
      </c>
      <c r="G42" t="str">
        <v>Pengembangan Product OM Pro Market (Rupiah dan Valas)</v>
      </c>
      <c r="H42" t="str">
        <v>Pengembangan Product OM Pro Market (Rupiah dan Valas)</v>
      </c>
      <c r="I42" t="str">
        <v>Securities Borrowing Lending BI</v>
      </c>
      <c r="J42">
        <v>2028</v>
      </c>
      <c r="K42">
        <v>2028</v>
      </c>
      <c r="L42" t="str">
        <v>S</v>
      </c>
      <c r="M42" t="str">
        <v>K3</v>
      </c>
      <c r="N42" t="str">
        <v>Pemimpin Satker</v>
      </c>
      <c r="O42" t="str">
        <v>DPPK</v>
      </c>
      <c r="P42" t="str">
        <v>WG-2</v>
      </c>
      <c r="Q42" t="str">
        <v>Market</v>
      </c>
      <c r="R42" t="str">
        <v>BI-ETP</v>
      </c>
      <c r="S42">
        <f>BQ42</f>
        <v>0</v>
      </c>
      <c r="T42" t="str">
        <f>IF(V42=0%,"Not Started",IF(V42&lt;100%,"On Progress",IF(V42=100%,"DONE")))</f>
        <v>Not Started</v>
      </c>
      <c r="U42" t="str">
        <f>FN42</f>
        <v>Rizky Arga</v>
      </c>
      <c r="V42">
        <f>CC42</f>
        <v>0</v>
      </c>
      <c r="W42" t="str">
        <v>TW II 2028</v>
      </c>
      <c r="X42" t="str">
        <f>AR42</f>
        <v>2028</v>
      </c>
      <c r="Z42" t="str">
        <v>New</v>
      </c>
      <c r="AR42" t="str">
        <v>2028</v>
      </c>
      <c r="BC42" t="str">
        <f>IF(BO42=0%,"Not Started",IF(BO42&lt;5%,"Proses RBT-RBB",IF(BO42=5%,"Selesai RBT-RBB",IF(BO42&lt;10%,"Proses RBT-RBL",IF(BO42=10%,"Selesai RBT-RBL",IF(BO42&lt;15%,"Proses RBT-RBTD",IF(BO42=15%,"Selesai RBT-RBTD",IF(BO42&lt;20%,"Proses RPP",IF(BO42=20%,"Selesai RPP",IF(BO42&lt;25%,"Proses KAK",IF(BO42=25%,"Selesai KAK",IF(BO42&lt;30%,"Proses Pengadaan",IF(BO42=30%,"Selesai Pengadaan",IF(BO42&lt;45%,"Proses Desain",IF(BO42=45%,"Selesai Desain",IF(BO42&lt;80%,"Proses Pengembangan",IF(BO42=80%,"Selesai Pengembangan",IF(BO42&lt;87.5%,"Proses SIT",IF(BO42=87.5%,"Selesai SIT",IF(BO42&lt;95%,"Proses UAT",IF(BO42=95%,"Selesai UAT",IF(BO42&lt;100%,"Proses Implementasi","Selesai Implementasi"))))))))))))))))))))))</f>
        <v>Not Started</v>
      </c>
      <c r="BE42">
        <v>0</v>
      </c>
      <c r="BF42">
        <v>0</v>
      </c>
      <c r="BG42">
        <v>0</v>
      </c>
      <c r="BH42">
        <v>0</v>
      </c>
      <c r="BI42">
        <v>0</v>
      </c>
      <c r="BJ42">
        <v>0</v>
      </c>
      <c r="BK42">
        <v>0</v>
      </c>
      <c r="BL42">
        <v>0</v>
      </c>
      <c r="BM42">
        <v>0</v>
      </c>
      <c r="BN42">
        <v>0</v>
      </c>
      <c r="BO42">
        <v>0</v>
      </c>
      <c r="BP42">
        <v>0</v>
      </c>
      <c r="CC42">
        <f>(($DY42/100%)*15%)+(($DZ42/100%)*5%)+(($EA42/100%)*5%)+(($EB42/100%)*5%)+(($EC42/100%)*15%)+(($ED42/100%)*35%)+(($EE42/100%)*7.5%)+(($EF42/100%)*7.5%)+(($EG42/100%)*5%)</f>
        <v>0</v>
      </c>
      <c r="CY42">
        <f>IF(BO42=0%, 100%, (CM42/BO42))</f>
        <v>1</v>
      </c>
      <c r="DK42" t="str">
        <f>IF(BO42=0%,"NS",IF(CM42=100%,"DONE",IF(CY42&gt;100%,"AS",IF(CY42&lt;75%,"BS",IF(CY42&lt;89.9%,"AR","OS")))))</f>
        <v>NS</v>
      </c>
      <c r="FN42" t="str">
        <v>Rizky Arga</v>
      </c>
      <c r="FO42" t="str">
        <v>Iramia Triastika</v>
      </c>
      <c r="GS42" t="str">
        <v>4b788bb6-6fd4-46bb-8955-51655a2b5d89</v>
      </c>
    </row>
    <row r="43">
      <c r="E43" t="str">
        <v>P-40</v>
      </c>
      <c r="F43">
        <f>F42+1</f>
        <v>14</v>
      </c>
      <c r="G43" t="str">
        <v>Pengembangan Product OM Pro Market (Rupiah dan Valas)</v>
      </c>
      <c r="H43" t="str">
        <v>Pengembangan Product OM Pro Market (Rupiah dan Valas)</v>
      </c>
      <c r="I43" t="str">
        <v>Transaksi Repo SVBI dan SUVBI Tahap 2 (PASBI Valas)</v>
      </c>
      <c r="J43">
        <v>2026</v>
      </c>
      <c r="K43">
        <v>2026</v>
      </c>
      <c r="L43" t="str">
        <v>S</v>
      </c>
      <c r="M43" t="str">
        <v>K3</v>
      </c>
      <c r="N43" t="str">
        <v>Pemimpin Satker</v>
      </c>
      <c r="O43" t="str">
        <v>DPMA, DPPK</v>
      </c>
      <c r="Q43" t="str">
        <v>Market</v>
      </c>
      <c r="T43" t="str">
        <f>IF(V43=0%,"Not Started",IF(V43&lt;100%,"On Progress",IF(V43=100%,"DONE")))</f>
        <v>Not Started</v>
      </c>
      <c r="U43">
        <f>FN43</f>
        <v>0</v>
      </c>
      <c r="W43" t="str">
        <v>TW II 2026</v>
      </c>
      <c r="AA43">
        <v>46113</v>
      </c>
      <c r="AB43">
        <v>46173</v>
      </c>
      <c r="AC43">
        <v>46157</v>
      </c>
      <c r="AD43">
        <v>46188</v>
      </c>
      <c r="AE43">
        <v>46174</v>
      </c>
      <c r="AF43">
        <v>46188</v>
      </c>
      <c r="AI43">
        <v>46189</v>
      </c>
      <c r="AJ43">
        <v>46203</v>
      </c>
      <c r="AK43">
        <v>46204</v>
      </c>
      <c r="AL43">
        <v>46244</v>
      </c>
      <c r="AM43">
        <v>46251</v>
      </c>
      <c r="AN43">
        <v>46269</v>
      </c>
      <c r="AO43">
        <v>46272</v>
      </c>
      <c r="AP43">
        <v>46270</v>
      </c>
      <c r="AQ43">
        <v>46314</v>
      </c>
      <c r="AR43">
        <v>46326</v>
      </c>
      <c r="GS43" t="str">
        <v>13518716-78ad-4874-833b-cafe489421a2</v>
      </c>
    </row>
    <row r="44" xml:space="preserve">
      <c r="A44" t="str">
        <v>RIVIBI-PPA-P5-1-DLDS</v>
      </c>
      <c r="B44" t="str">
        <v>PT2, BPPU</v>
      </c>
      <c r="C44" t="str">
        <v>IDT</v>
      </c>
      <c r="D44" t="str">
        <v>Continuity Technology</v>
      </c>
      <c r="E44" t="str">
        <v>P-41</v>
      </c>
      <c r="F44">
        <v>1</v>
      </c>
      <c r="G44" t="str">
        <v>Pengembangan Product PUVA dan Penerbitan SBN</v>
      </c>
      <c r="H44" t="str">
        <v>Pengembangan Produk dan Pricing untuk OM Pro Market dan PUVA</v>
      </c>
      <c r="I44" t="str">
        <v>Infra Pendukung Triparty Repo</v>
      </c>
      <c r="J44">
        <v>2024</v>
      </c>
      <c r="K44">
        <v>2025</v>
      </c>
      <c r="L44" t="str">
        <v>S</v>
      </c>
      <c r="M44" t="str">
        <v>K3</v>
      </c>
      <c r="N44" t="str">
        <v>Pemimpin Satker</v>
      </c>
      <c r="O44" t="str">
        <v>DPPK, DPSP</v>
      </c>
      <c r="P44" t="str">
        <v>Satker</v>
      </c>
      <c r="Q44" t="str">
        <v>Market</v>
      </c>
      <c r="R44" t="str">
        <v>BI-SSSS, BI-RTGS</v>
      </c>
      <c r="S44" t="str">
        <f>BQ44</f>
        <v>Selesai Implementasi</v>
      </c>
      <c r="T44" t="str">
        <f>IF(V44=0%,"Not Started",IF(V44&lt;100%,"On Progress",IF(V44=100%,"DONE")))</f>
        <v>DONE</v>
      </c>
      <c r="U44" t="str">
        <f>FN44</f>
        <v>Rizky Arga</v>
      </c>
      <c r="V44">
        <f>CC44</f>
        <v>0.9999999999999999</v>
      </c>
      <c r="W44" t="str">
        <v>BRD Existing</v>
      </c>
      <c r="X44">
        <f>AR44</f>
        <v>45838</v>
      </c>
      <c r="Y44">
        <v>0</v>
      </c>
      <c r="AO44">
        <v>45658</v>
      </c>
      <c r="AP44">
        <v>45808</v>
      </c>
      <c r="AQ44">
        <v>45809</v>
      </c>
      <c r="AR44">
        <v>45838</v>
      </c>
      <c r="AS44" t="str">
        <f>IF(BE44=0%,"Not Started",IF(BE44&lt;5%,"Proses RBT-RBB",IF(BE44=5%,"Selesai RBT-RBB",IF(BE44&lt;10%,"Proses RBT-RBL",IF(BE44=10%,"Selesai RBT-RBL",IF(BE44&lt;15%,"Proses RBT-RBTD",IF(BE44=15%,"Selesai RBT-RBTD",IF(BE44&lt;20%,"Proses RPP",IF(BE44=20%,"Selesai RPP",IF(BE44&lt;25%,"Proses KAK",IF(BE44=25%,"Selesai KAK",IF(BE44&lt;30%,"Proses Pengadaan",IF(BE44=30%,"Selesai Pengadaan",IF(BE44&lt;45%,"Proses Desain",IF(BE44=45%,"Selesai Desain",IF(BE44&lt;80%,"Proses Pengembangan",IF(BE44=80%,"Selesai Pengembangan",IF(BE44&lt;87.5%,"Proses SIT",IF(BE44=87.5%,"Selesai SIT",IF(BE44&lt;95%,"Proses UAT",IF(BE44=95%,"Selesai UAT",IF(BE44&lt;100%,"Proses Implementasi","Selesai Implementasi"))))))))))))))))))))))</f>
        <v>Selesai Implementasi</v>
      </c>
      <c r="AT44" t="str">
        <f>IF(BF44=0%,"Not Started",IF(BF44&lt;5%,"Proses RBT-RBB",IF(BF44=5%,"Selesai RBT-RBB",IF(BF44&lt;10%,"Proses RBT-RBL",IF(BF44=10%,"Selesai RBT-RBL",IF(BF44&lt;15%,"Proses RBT-RBTD",IF(BF44=15%,"Selesai RBT-RBTD",IF(BF44&lt;20%,"Proses RPP",IF(BF44=20%,"Selesai RPP",IF(BF44&lt;25%,"Proses KAK",IF(BF44=25%,"Selesai KAK",IF(BF44&lt;30%,"Proses Pengadaan",IF(BF44=30%,"Selesai Pengadaan",IF(BF44&lt;45%,"Proses Desain",IF(BF44=45%,"Selesai Desain",IF(BF44&lt;80%,"Proses Pengembangan",IF(BF44=80%,"Selesai Pengembangan",IF(BF44&lt;87.5%,"Proses SIT",IF(BF44=87.5%,"Selesai SIT",IF(BF44&lt;95%,"Proses UAT",IF(BF44=95%,"Selesai UAT",IF(BF44&lt;100%,"Proses Implementasi","Selesai Implementasi"))))))))))))))))))))))</f>
        <v>Selesai Implementasi</v>
      </c>
      <c r="AU44" t="str">
        <f>IF(BG44=0%,"Not Started",IF(BG44&lt;5%,"Proses RBT-RBB",IF(BG44=5%,"Selesai RBT-RBB",IF(BG44&lt;10%,"Proses RBT-RBL",IF(BG44=10%,"Selesai RBT-RBL",IF(BG44&lt;15%,"Proses RBT-RBTD",IF(BG44=15%,"Selesai RBT-RBTD",IF(BG44&lt;20%,"Proses RPP",IF(BG44=20%,"Selesai RPP",IF(BG44&lt;25%,"Proses KAK",IF(BG44=25%,"Selesai KAK",IF(BG44&lt;30%,"Proses Pengadaan",IF(BG44=30%,"Selesai Pengadaan",IF(BG44&lt;45%,"Proses Desain",IF(BG44=45%,"Selesai Desain",IF(BG44&lt;80%,"Proses Pengembangan",IF(BG44=80%,"Selesai Pengembangan",IF(BG44&lt;87.5%,"Proses SIT",IF(BG44=87.5%,"Selesai SIT",IF(BG44&lt;95%,"Proses UAT",IF(BG44=95%,"Selesai UAT",IF(BG44&lt;100%,"Proses Implementasi","Selesai Implementasi"))))))))))))))))))))))</f>
        <v>Selesai Implementasi</v>
      </c>
      <c r="AV44" t="str">
        <f>IF(BH44=0%,"Not Started",IF(BH44&lt;5%,"Proses RBT-RBB",IF(BH44=5%,"Selesai RBT-RBB",IF(BH44&lt;10%,"Proses RBT-RBL",IF(BH44=10%,"Selesai RBT-RBL",IF(BH44&lt;15%,"Proses RBT-RBTD",IF(BH44=15%,"Selesai RBT-RBTD",IF(BH44&lt;20%,"Proses RPP",IF(BH44=20%,"Selesai RPP",IF(BH44&lt;25%,"Proses KAK",IF(BH44=25%,"Selesai KAK",IF(BH44&lt;30%,"Proses Pengadaan",IF(BH44=30%,"Selesai Pengadaan",IF(BH44&lt;45%,"Proses Desain",IF(BH44=45%,"Selesai Desain",IF(BH44&lt;80%,"Proses Pengembangan",IF(BH44=80%,"Selesai Pengembangan",IF(BH44&lt;87.5%,"Proses SIT",IF(BH44=87.5%,"Selesai SIT",IF(BH44&lt;95%,"Proses UAT",IF(BH44=95%,"Selesai UAT",IF(BH44&lt;100%,"Proses Implementasi","Selesai Implementasi"))))))))))))))))))))))</f>
        <v>Selesai Implementasi</v>
      </c>
      <c r="AW44" t="str">
        <f>IF(BI44=0%,"Not Started",IF(BI44&lt;5%,"Proses RBT-RBB",IF(BI44=5%,"Selesai RBT-RBB",IF(BI44&lt;10%,"Proses RBT-RBL",IF(BI44=10%,"Selesai RBT-RBL",IF(BI44&lt;15%,"Proses RBT-RBTD",IF(BI44=15%,"Selesai RBT-RBTD",IF(BI44&lt;20%,"Proses RPP",IF(BI44=20%,"Selesai RPP",IF(BI44&lt;25%,"Proses KAK",IF(BI44=25%,"Selesai KAK",IF(BI44&lt;30%,"Proses Pengadaan",IF(BI44=30%,"Selesai Pengadaan",IF(BI44&lt;45%,"Proses Desain",IF(BI44=45%,"Selesai Desain",IF(BI44&lt;80%,"Proses Pengembangan",IF(BI44=80%,"Selesai Pengembangan",IF(BI44&lt;87.5%,"Proses SIT",IF(BI44=87.5%,"Selesai SIT",IF(BI44&lt;95%,"Proses UAT",IF(BI44=95%,"Selesai UAT",IF(BI44&lt;100%,"Proses Implementasi","Selesai Implementasi"))))))))))))))))))))))</f>
        <v>Selesai Implementasi</v>
      </c>
      <c r="AX44" t="str">
        <f>IF(BJ44=0%,"Not Started",IF(BJ44&lt;5%,"Proses RBT-RBB",IF(BJ44=5%,"Selesai RBT-RBB",IF(BJ44&lt;10%,"Proses RBT-RBL",IF(BJ44=10%,"Selesai RBT-RBL",IF(BJ44&lt;15%,"Proses RBT-RBTD",IF(BJ44=15%,"Selesai RBT-RBTD",IF(BJ44&lt;20%,"Proses RPP",IF(BJ44=20%,"Selesai RPP",IF(BJ44&lt;25%,"Proses KAK",IF(BJ44=25%,"Selesai KAK",IF(BJ44&lt;30%,"Proses Pengadaan",IF(BJ44=30%,"Selesai Pengadaan",IF(BJ44&lt;45%,"Proses Desain",IF(BJ44=45%,"Selesai Desain",IF(BJ44&lt;80%,"Proses Pengembangan",IF(BJ44=80%,"Selesai Pengembangan",IF(BJ44&lt;87.5%,"Proses SIT",IF(BJ44=87.5%,"Selesai SIT",IF(BJ44&lt;95%,"Proses UAT",IF(BJ44=95%,"Selesai UAT",IF(BJ44&lt;100%,"Proses Implementasi","Selesai Implementasi"))))))))))))))))))))))</f>
        <v>Selesai Implementasi</v>
      </c>
      <c r="AY44" t="str">
        <f>IF(BK44=0%,"Not Started",IF(BK44&lt;5%,"Proses RBT-RBB",IF(BK44=5%,"Selesai RBT-RBB",IF(BK44&lt;10%,"Proses RBT-RBL",IF(BK44=10%,"Selesai RBT-RBL",IF(BK44&lt;15%,"Proses RBT-RBTD",IF(BK44=15%,"Selesai RBT-RBTD",IF(BK44&lt;20%,"Proses RPP",IF(BK44=20%,"Selesai RPP",IF(BK44&lt;25%,"Proses KAK",IF(BK44=25%,"Selesai KAK",IF(BK44&lt;30%,"Proses Pengadaan",IF(BK44=30%,"Selesai Pengadaan",IF(BK44&lt;45%,"Proses Desain",IF(BK44=45%,"Selesai Desain",IF(BK44&lt;80%,"Proses Pengembangan",IF(BK44=80%,"Selesai Pengembangan",IF(BK44&lt;87.5%,"Proses SIT",IF(BK44=87.5%,"Selesai SIT",IF(BK44&lt;95%,"Proses UAT",IF(BK44=95%,"Selesai UAT",IF(BK44&lt;100%,"Proses Implementasi","Selesai Implementasi"))))))))))))))))))))))</f>
        <v>Selesai Implementasi</v>
      </c>
      <c r="AZ44" t="str">
        <f>IF(BL44=0%,"Not Started",IF(BL44&lt;5%,"Proses RBT-RBB",IF(BL44=5%,"Selesai RBT-RBB",IF(BL44&lt;10%,"Proses RBT-RBL",IF(BL44=10%,"Selesai RBT-RBL",IF(BL44&lt;15%,"Proses RBT-RBTD",IF(BL44=15%,"Selesai RBT-RBTD",IF(BL44&lt;20%,"Proses RPP",IF(BL44=20%,"Selesai RPP",IF(BL44&lt;25%,"Proses KAK",IF(BL44=25%,"Selesai KAK",IF(BL44&lt;30%,"Proses Pengadaan",IF(BL44=30%,"Selesai Pengadaan",IF(BL44&lt;45%,"Proses Desain",IF(BL44=45%,"Selesai Desain",IF(BL44&lt;80%,"Proses Pengembangan",IF(BL44=80%,"Selesai Pengembangan",IF(BL44&lt;87.5%,"Proses SIT",IF(BL44=87.5%,"Selesai SIT",IF(BL44&lt;95%,"Proses UAT",IF(BL44=95%,"Selesai UAT",IF(BL44&lt;100%,"Proses Implementasi","Selesai Implementasi"))))))))))))))))))))))</f>
        <v>Selesai Implementasi</v>
      </c>
      <c r="BA44" t="str">
        <f>IF(BM44=0%,"Not Started",IF(BM44&lt;5%,"Proses RBT-RBB",IF(BM44=5%,"Selesai RBT-RBB",IF(BM44&lt;10%,"Proses RBT-RBL",IF(BM44=10%,"Selesai RBT-RBL",IF(BM44&lt;15%,"Proses RBT-RBTD",IF(BM44=15%,"Selesai RBT-RBTD",IF(BM44&lt;20%,"Proses RPP",IF(BM44=20%,"Selesai RPP",IF(BM44&lt;25%,"Proses KAK",IF(BM44=25%,"Selesai KAK",IF(BM44&lt;30%,"Proses Pengadaan",IF(BM44=30%,"Selesai Pengadaan",IF(BM44&lt;45%,"Proses Desain",IF(BM44=45%,"Selesai Desain",IF(BM44&lt;80%,"Proses Pengembangan",IF(BM44=80%,"Selesai Pengembangan",IF(BM44&lt;87.5%,"Proses SIT",IF(BM44=87.5%,"Selesai SIT",IF(BM44&lt;95%,"Proses UAT",IF(BM44=95%,"Selesai UAT",IF(BM44&lt;100%,"Proses Implementasi","Selesai Implementasi"))))))))))))))))))))))</f>
        <v>Selesai Implementasi</v>
      </c>
      <c r="BB44" t="str">
        <f>IF(BN44=0%,"Not Started",IF(BN44&lt;5%,"Proses RBT-RBB",IF(BN44=5%,"Selesai RBT-RBB",IF(BN44&lt;10%,"Proses RBT-RBL",IF(BN44=10%,"Selesai RBT-RBL",IF(BN44&lt;15%,"Proses RBT-RBTD",IF(BN44=15%,"Selesai RBT-RBTD",IF(BN44&lt;20%,"Proses RPP",IF(BN44=20%,"Selesai RPP",IF(BN44&lt;25%,"Proses KAK",IF(BN44=25%,"Selesai KAK",IF(BN44&lt;30%,"Proses Pengadaan",IF(BN44=30%,"Selesai Pengadaan",IF(BN44&lt;45%,"Proses Desain",IF(BN44=45%,"Selesai Desain",IF(BN44&lt;80%,"Proses Pengembangan",IF(BN44=80%,"Selesai Pengembangan",IF(BN44&lt;87.5%,"Proses SIT",IF(BN44=87.5%,"Selesai SIT",IF(BN44&lt;95%,"Proses UAT",IF(BN44=95%,"Selesai UAT",IF(BN44&lt;100%,"Proses Implementasi","Selesai Implementasi"))))))))))))))))))))))</f>
        <v>Selesai Implementasi</v>
      </c>
      <c r="BC44" t="str">
        <f>IF(BO44=0%,"Not Started",IF(BO44&lt;5%,"Proses RBT-RBB",IF(BO44=5%,"Selesai RBT-RBB",IF(BO44&lt;10%,"Proses RBT-RBL",IF(BO44=10%,"Selesai RBT-RBL",IF(BO44&lt;15%,"Proses RBT-RBTD",IF(BO44=15%,"Selesai RBT-RBTD",IF(BO44&lt;20%,"Proses RPP",IF(BO44=20%,"Selesai RPP",IF(BO44&lt;25%,"Proses KAK",IF(BO44=25%,"Selesai KAK",IF(BO44&lt;30%,"Proses Pengadaan",IF(BO44=30%,"Selesai Pengadaan",IF(BO44&lt;45%,"Proses Desain",IF(BO44=45%,"Selesai Desain",IF(BO44&lt;80%,"Proses Pengembangan",IF(BO44=80%,"Selesai Pengembangan",IF(BO44&lt;87.5%,"Proses SIT",IF(BO44=87.5%,"Selesai SIT",IF(BO44&lt;95%,"Proses UAT",IF(BO44=95%,"Selesai UAT",IF(BO44&lt;100%,"Proses Implementasi","Selesai Implementasi"))))))))))))))))))))))</f>
        <v>Selesai Implementasi</v>
      </c>
      <c r="BD44" t="str">
        <f>IF(BP44=0%,"Not Started",IF(BP44&lt;5%,"Proses RBT-RBB",IF(BP44=5%,"Selesai RBT-RBB",IF(BP44&lt;10%,"Proses RBT-RBL",IF(BP44=10%,"Selesai RBT-RBL",IF(BP44&lt;15%,"Proses RBT-RBTD",IF(BP44=15%,"Selesai RBT-RBTD",IF(BP44&lt;20%,"Proses RPP",IF(BP44=20%,"Selesai RPP",IF(BP44&lt;25%,"Proses KAK",IF(BP44=25%,"Selesai KAK",IF(BP44&lt;30%,"Proses Pengadaan",IF(BP44=30%,"Selesai Pengadaan",IF(BP44&lt;45%,"Proses Desain",IF(BP44=45%,"Selesai Desain",IF(BP44&lt;80%,"Proses Pengembangan",IF(BP44=80%,"Selesai Pengembangan",IF(BP44&lt;87.5%,"Proses SIT",IF(BP44=87.5%,"Selesai SIT",IF(BP44&lt;95%,"Proses UAT",IF(BP44=95%,"Selesai UAT",IF(BP44&lt;100%,"Proses Implementasi","Selesai Implementasi"))))))))))))))))))))))</f>
        <v>Selesai Implementasi</v>
      </c>
      <c r="BE44">
        <v>1</v>
      </c>
      <c r="BF44">
        <v>1</v>
      </c>
      <c r="BG44">
        <v>1</v>
      </c>
      <c r="BH44">
        <v>1</v>
      </c>
      <c r="BI44">
        <v>1</v>
      </c>
      <c r="BJ44">
        <v>1</v>
      </c>
      <c r="BK44">
        <v>1</v>
      </c>
      <c r="BL44">
        <v>1</v>
      </c>
      <c r="BM44">
        <v>1</v>
      </c>
      <c r="BN44">
        <v>1</v>
      </c>
      <c r="BO44">
        <v>1</v>
      </c>
      <c r="BP44">
        <v>1</v>
      </c>
      <c r="BQ44" t="str">
        <f>IF(CC44=0%,"Not Started",IF(CC44&lt;5%,"Proses RBT-RBB",IF(CC44=5%,"Selesai RBT-RBB",IF(CC44&lt;10%,"Proses RBT-RBL",IF(CC44=10%,"Selesai RBT-RBL",IF(CC44&lt;15%,"Proses RBT-RBTD",IF(CC44=15%,"Selesai RBT-RBTD",IF(CC44&lt;20%,"Proses RPP",IF(CC44=20%,"Selesai RPP",IF(CC44&lt;25%,"Proses KAK",IF(CC44=25%,"Selesai KAK",IF(CC44&lt;30%,"Proses Pengadaan",IF(CC44=30%,"Selesai Pengadaan",IF(CC44&lt;45%,"Proses Desain",IF(CC44=45%,"Selesai Desain",IF(CC44&lt;80%,"Proses Pengembangan",IF(CC44=80%,"Selesai Pengembangan",IF(CC44&lt;87.5%,"Proses SIT",IF(CC44=87.5%,"Selesai SIT",IF(CC44&lt;95%,"Proses UAT",IF(CC44=95%,"Selesai UAT",IF(CC44&lt;100%,"Proses Implementasi","Selesai Implementasi"))))))))))))))))))))))</f>
        <v>Selesai Implementasi</v>
      </c>
      <c r="BR44" t="str">
        <f>IF(CD44=0%,"Not Started",IF(CD44&lt;5%,"Proses RBT-RBB",IF(CD44=5%,"Selesai RBT-RBB",IF(CD44&lt;10%,"Proses RBT-RBL",IF(CD44=10%,"Selesai RBT-RBL",IF(CD44&lt;15%,"Proses RBT-RBTD",IF(CD44=15%,"Selesai RBT-RBTD",IF(CD44&lt;20%,"Proses RPP",IF(CD44=20%,"Selesai RPP",IF(CD44&lt;25%,"Proses KAK",IF(CD44=25%,"Selesai KAK",IF(CD44&lt;30%,"Proses Pengadaan",IF(CD44=30%,"Selesai Pengadaan",IF(CD44&lt;45%,"Proses Desain",IF(CD44=45%,"Selesai Desain",IF(CD44&lt;80%,"Proses Pengembangan",IF(CD44=80%,"Selesai Pengembangan",IF(CD44&lt;87.5%,"Proses SIT",IF(CD44=87.5%,"Selesai SIT",IF(CD44&lt;95%,"Proses UAT",IF(CD44=95%,"Selesai UAT",IF(CD44&lt;100%,"Proses Implementasi","Selesai Implementasi"))))))))))))))))))))))</f>
        <v>Not Started</v>
      </c>
      <c r="BS44" t="str">
        <f>IF(CE44=0%,"Not Started",IF(CE44&lt;5%,"Proses RBT-RBB",IF(CE44=5%,"Selesai RBT-RBB",IF(CE44&lt;10%,"Proses RBT-RBL",IF(CE44=10%,"Selesai RBT-RBL",IF(CE44&lt;15%,"Proses RBT-RBTD",IF(CE44=15%,"Selesai RBT-RBTD",IF(CE44&lt;20%,"Proses RPP",IF(CE44=20%,"Selesai RPP",IF(CE44&lt;25%,"Proses KAK",IF(CE44=25%,"Selesai KAK",IF(CE44&lt;30%,"Proses Pengadaan",IF(CE44=30%,"Selesai Pengadaan",IF(CE44&lt;45%,"Proses Desain",IF(CE44=45%,"Selesai Desain",IF(CE44&lt;80%,"Proses Pengembangan",IF(CE44=80%,"Selesai Pengembangan",IF(CE44&lt;87.5%,"Proses SIT",IF(CE44=87.5%,"Selesai SIT",IF(CE44&lt;95%,"Proses UAT",IF(CE44=95%,"Selesai UAT",IF(CE44&lt;100%,"Proses Implementasi","Selesai Implementasi"))))))))))))))))))))))</f>
        <v>Not Started</v>
      </c>
      <c r="BT44" t="str">
        <f>IF(CF44=0%,"Not Started",IF(CF44&lt;5%,"Proses RBT-RBB",IF(CF44=5%,"Selesai RBT-RBB",IF(CF44&lt;10%,"Proses RBT-RBL",IF(CF44=10%,"Selesai RBT-RBL",IF(CF44&lt;15%,"Proses RBT-RBTD",IF(CF44=15%,"Selesai RBT-RBTD",IF(CF44&lt;20%,"Proses RPP",IF(CF44=20%,"Selesai RPP",IF(CF44&lt;25%,"Proses KAK",IF(CF44=25%,"Selesai KAK",IF(CF44&lt;30%,"Proses Pengadaan",IF(CF44=30%,"Selesai Pengadaan",IF(CF44&lt;45%,"Proses Desain",IF(CF44=45%,"Selesai Desain",IF(CF44&lt;80%,"Proses Pengembangan",IF(CF44=80%,"Selesai Pengembangan",IF(CF44&lt;87.5%,"Proses SIT",IF(CF44=87.5%,"Selesai SIT",IF(CF44&lt;95%,"Proses UAT",IF(CF44=95%,"Selesai UAT",IF(CF44&lt;100%,"Proses Implementasi","Selesai Implementasi"))))))))))))))))))))))</f>
        <v>Not Started</v>
      </c>
      <c r="BU44" t="str">
        <f>IF(CG44=0%,"Not Started",IF(CG44&lt;5%,"Proses RBT-RBB",IF(CG44=5%,"Selesai RBT-RBB",IF(CG44&lt;10%,"Proses RBT-RBL",IF(CG44=10%,"Selesai RBT-RBL",IF(CG44&lt;15%,"Proses RBT-RBTD",IF(CG44=15%,"Selesai RBT-RBTD",IF(CG44&lt;20%,"Proses RPP",IF(CG44=20%,"Selesai RPP",IF(CG44&lt;25%,"Proses KAK",IF(CG44=25%,"Selesai KAK",IF(CG44&lt;30%,"Proses Pengadaan",IF(CG44=30%,"Selesai Pengadaan",IF(CG44&lt;45%,"Proses Desain",IF(CG44=45%,"Selesai Desain",IF(CG44&lt;80%,"Proses Pengembangan",IF(CG44=80%,"Selesai Pengembangan",IF(CG44&lt;87.5%,"Proses SIT",IF(CG44=87.5%,"Selesai SIT",IF(CG44&lt;95%,"Proses UAT",IF(CG44=95%,"Selesai UAT",IF(CG44&lt;100%,"Proses Implementasi","Selesai Implementasi"))))))))))))))))))))))</f>
        <v>Not Started</v>
      </c>
      <c r="BV44" t="str">
        <f>IF(CH44=0%,"Not Started",IF(CH44&lt;5%,"Proses RBT-RBB",IF(CH44=5%,"Selesai RBT-RBB",IF(CH44&lt;10%,"Proses RBT-RBL",IF(CH44=10%,"Selesai RBT-RBL",IF(CH44&lt;15%,"Proses RBT-RBTD",IF(CH44=15%,"Selesai RBT-RBTD",IF(CH44&lt;20%,"Proses RPP",IF(CH44=20%,"Selesai RPP",IF(CH44&lt;25%,"Proses KAK",IF(CH44=25%,"Selesai KAK",IF(CH44&lt;30%,"Proses Pengadaan",IF(CH44=30%,"Selesai Pengadaan",IF(CH44&lt;45%,"Proses Desain",IF(CH44=45%,"Selesai Desain",IF(CH44&lt;80%,"Proses Pengembangan",IF(CH44=80%,"Selesai Pengembangan",IF(CH44&lt;87.5%,"Proses SIT",IF(CH44=87.5%,"Selesai SIT",IF(CH44&lt;95%,"Proses UAT",IF(CH44=95%,"Selesai UAT",IF(CH44&lt;100%,"Proses Implementasi","Selesai Implementasi"))))))))))))))))))))))</f>
        <v>Not Started</v>
      </c>
      <c r="BW44" t="str">
        <f>IF(CI44=0%,"Not Started",IF(CI44&lt;5%,"Proses RBT-RBB",IF(CI44=5%,"Selesai RBT-RBB",IF(CI44&lt;10%,"Proses RBT-RBL",IF(CI44=10%,"Selesai RBT-RBL",IF(CI44&lt;15%,"Proses RBT-RBTD",IF(CI44=15%,"Selesai RBT-RBTD",IF(CI44&lt;20%,"Proses RPP",IF(CI44=20%,"Selesai RPP",IF(CI44&lt;25%,"Proses KAK",IF(CI44=25%,"Selesai KAK",IF(CI44&lt;30%,"Proses Pengadaan",IF(CI44=30%,"Selesai Pengadaan",IF(CI44&lt;45%,"Proses Desain",IF(CI44=45%,"Selesai Desain",IF(CI44&lt;80%,"Proses Pengembangan",IF(CI44=80%,"Selesai Pengembangan",IF(CI44&lt;87.5%,"Proses SIT",IF(CI44=87.5%,"Selesai SIT",IF(CI44&lt;95%,"Proses UAT",IF(CI44=95%,"Selesai UAT",IF(CI44&lt;100%,"Proses Implementasi","Selesai Implementasi"))))))))))))))))))))))</f>
        <v>Not Started</v>
      </c>
      <c r="BX44" t="str">
        <f>IF(CJ44=0%,"Not Started",IF(CJ44&lt;5%,"Proses RBT-RBB",IF(CJ44=5%,"Selesai RBT-RBB",IF(CJ44&lt;10%,"Proses RBT-RBL",IF(CJ44=10%,"Selesai RBT-RBL",IF(CJ44&lt;15%,"Proses RBT-RBTD",IF(CJ44=15%,"Selesai RBT-RBTD",IF(CJ44&lt;20%,"Proses RPP",IF(CJ44=20%,"Selesai RPP",IF(CJ44&lt;25%,"Proses KAK",IF(CJ44=25%,"Selesai KAK",IF(CJ44&lt;30%,"Proses Pengadaan",IF(CJ44=30%,"Selesai Pengadaan",IF(CJ44&lt;45%,"Proses Desain",IF(CJ44=45%,"Selesai Desain",IF(CJ44&lt;80%,"Proses Pengembangan",IF(CJ44=80%,"Selesai Pengembangan",IF(CJ44&lt;87.5%,"Proses SIT",IF(CJ44=87.5%,"Selesai SIT",IF(CJ44&lt;95%,"Proses UAT",IF(CJ44=95%,"Selesai UAT",IF(CJ44&lt;100%,"Proses Implementasi","Selesai Implementasi"))))))))))))))))))))))</f>
        <v>Not Started</v>
      </c>
      <c r="BY44" t="str">
        <f>IF(CK44=0%,"Not Started",IF(CK44&lt;5%,"Proses RBT-RBB",IF(CK44=5%,"Selesai RBT-RBB",IF(CK44&lt;10%,"Proses RBT-RBL",IF(CK44=10%,"Selesai RBT-RBL",IF(CK44&lt;15%,"Proses RBT-RBTD",IF(CK44=15%,"Selesai RBT-RBTD",IF(CK44&lt;20%,"Proses RPP",IF(CK44=20%,"Selesai RPP",IF(CK44&lt;25%,"Proses KAK",IF(CK44=25%,"Selesai KAK",IF(CK44&lt;30%,"Proses Pengadaan",IF(CK44=30%,"Selesai Pengadaan",IF(CK44&lt;45%,"Proses Desain",IF(CK44=45%,"Selesai Desain",IF(CK44&lt;80%,"Proses Pengembangan",IF(CK44=80%,"Selesai Pengembangan",IF(CK44&lt;87.5%,"Proses SIT",IF(CK44=87.5%,"Selesai SIT",IF(CK44&lt;95%,"Proses UAT",IF(CK44=95%,"Selesai UAT",IF(CK44&lt;100%,"Proses Implementasi","Selesai Implementasi"))))))))))))))))))))))</f>
        <v>Not Started</v>
      </c>
      <c r="BZ44" t="str">
        <f>IF(CL44=0%,"Not Started",IF(CL44&lt;5%,"Proses RBT-RBB",IF(CL44=5%,"Selesai RBT-RBB",IF(CL44&lt;10%,"Proses RBT-RBL",IF(CL44=10%,"Selesai RBT-RBL",IF(CL44&lt;15%,"Proses RBT-RBTD",IF(CL44=15%,"Selesai RBT-RBTD",IF(CL44&lt;20%,"Proses RPP",IF(CL44=20%,"Selesai RPP",IF(CL44&lt;25%,"Proses KAK",IF(CL44=25%,"Selesai KAK",IF(CL44&lt;30%,"Proses Pengadaan",IF(CL44=30%,"Selesai Pengadaan",IF(CL44&lt;45%,"Proses Desain",IF(CL44=45%,"Selesai Desain",IF(CL44&lt;80%,"Proses Pengembangan",IF(CL44=80%,"Selesai Pengembangan",IF(CL44&lt;87.5%,"Proses SIT",IF(CL44=87.5%,"Selesai SIT",IF(CL44&lt;95%,"Proses UAT",IF(CL44=95%,"Selesai UAT",IF(CL44&lt;100%,"Proses Implementasi","Selesai Implementasi"))))))))))))))))))))))</f>
        <v>Not Started</v>
      </c>
      <c r="CA44" t="str">
        <f>IF(CM44=0%,"Not Started",IF(CM44&lt;5%,"Proses RBT-RBB",IF(CM44=5%,"Selesai RBT-RBB",IF(CM44&lt;10%,"Proses RBT-RBL",IF(CM44=10%,"Selesai RBT-RBL",IF(CM44&lt;15%,"Proses RBT-RBTD",IF(CM44=15%,"Selesai RBT-RBTD",IF(CM44&lt;20%,"Proses RPP",IF(CM44=20%,"Selesai RPP",IF(CM44&lt;25%,"Proses KAK",IF(CM44=25%,"Selesai KAK",IF(CM44&lt;30%,"Proses Pengadaan",IF(CM44=30%,"Selesai Pengadaan",IF(CM44&lt;45%,"Proses Desain",IF(CM44=45%,"Selesai Desain",IF(CM44&lt;80%,"Proses Pengembangan",IF(CM44=80%,"Selesai Pengembangan",IF(CM44&lt;87.5%,"Proses SIT",IF(CM44=87.5%,"Selesai SIT",IF(CM44&lt;95%,"Proses UAT",IF(CM44=95%,"Selesai UAT",IF(CM44&lt;100%,"Proses Implementasi","Selesai Implementasi"))))))))))))))))))))))</f>
        <v>Not Started</v>
      </c>
      <c r="CB44" t="str">
        <f>IF(CN44=0%,"Not Started",IF(CN44&lt;5%,"Proses RBT-RBB",IF(CN44=5%,"Selesai RBT-RBB",IF(CN44&lt;10%,"Proses RBT-RBL",IF(CN44=10%,"Selesai RBT-RBL",IF(CN44&lt;15%,"Proses RBT-RBTD",IF(CN44=15%,"Selesai RBT-RBTD",IF(CN44&lt;20%,"Proses RPP",IF(CN44=20%,"Selesai RPP",IF(CN44&lt;25%,"Proses KAK",IF(CN44=25%,"Selesai KAK",IF(CN44&lt;30%,"Proses Pengadaan",IF(CN44=30%,"Selesai Pengadaan",IF(CN44&lt;45%,"Proses Desain",IF(CN44=45%,"Selesai Desain",IF(CN44&lt;80%,"Proses Pengembangan",IF(CN44=80%,"Selesai Pengembangan",IF(CN44&lt;87.5%,"Proses SIT",IF(CN44=87.5%,"Selesai SIT",IF(CN44&lt;95%,"Proses UAT",IF(CN44=95%,"Selesai UAT",IF(CN44&lt;100%,"Proses Implementasi","Selesai Implementasi"))))))))))))))))))))))</f>
        <v>Not Started</v>
      </c>
      <c r="CC44">
        <f>(($DY44/100%)*15%)+(($DZ44/100%)*5%)+(($EA44/100%)*5%)+(($EB44/100%)*5%)+(($EC44/100%)*15%)+(($ED44/100%)*35%)+(($EE44/100%)*7.5%)+(($EF44/100%)*7.5%)+(($EG44/100%)*5%)</f>
        <v>0.9999999999999999</v>
      </c>
      <c r="CO44">
        <f>IF(BE44=0%, 100%, (CC44/BE44))</f>
        <v>0.9999999999999999</v>
      </c>
      <c r="CP44">
        <f>IF(BF44=0%, 100%, (CD44/BF44))</f>
        <v>0</v>
      </c>
      <c r="CQ44">
        <f>IF(BG44=0%, 100%, (CE44/BG44))</f>
        <v>0</v>
      </c>
      <c r="CR44">
        <f>IF(BH44=0%, 100%, (CF44/BH44))</f>
        <v>0</v>
      </c>
      <c r="CS44">
        <f>IF(BI44=0%, 100%, (CG44/BI44))</f>
        <v>0</v>
      </c>
      <c r="CT44">
        <f>IF(BJ44=0%, 100%, (CH44/BJ44))</f>
        <v>0</v>
      </c>
      <c r="CU44">
        <f>IF(BK44=0%, 100%, (CI44/BK44))</f>
        <v>0</v>
      </c>
      <c r="CV44">
        <f>IF(BL44=0%, 100%, (CJ44/BL44))</f>
        <v>0</v>
      </c>
      <c r="CW44">
        <f>IF(BM44=0%, 100%, (CK44/BM44))</f>
        <v>0</v>
      </c>
      <c r="CX44">
        <f>IF(BN44=0%, 100%, (CL44/BN44))</f>
        <v>0</v>
      </c>
      <c r="CY44">
        <f>IF(BO44=0%, 100%, (CM44/BO44))</f>
        <v>0</v>
      </c>
      <c r="DA44" t="str">
        <f>IF(BE44=0%,"NS",IF(CC44=100%,"DONE",IF(CO44&gt;100%,"AS",IF(CO44&lt;75%,"BS",IF(CO44&lt;89.9%,"AR","OS")))))</f>
        <v>DONE</v>
      </c>
      <c r="DB44" t="str">
        <f>IF(BF44=0%,"NS",IF(CD44=100%,"DONE",IF(CP44&gt;100%,"AS",IF(CP44&lt;75%,"BS",IF(CP44&lt;89.9%,"AR","OS")))))</f>
        <v>BS</v>
      </c>
      <c r="DC44" t="str">
        <f>IF(BG44=0%,"NS",IF(CE44=100%,"DONE",IF(CQ44&gt;100%,"AS",IF(CQ44&lt;75%,"BS",IF(CQ44&lt;89.9%,"AR","OS")))))</f>
        <v>BS</v>
      </c>
      <c r="DD44" t="str">
        <f>IF(BH44=0%,"NS",IF(CF44=100%,"DONE",IF(CR44&gt;100%,"AS",IF(CR44&lt;75%,"BS",IF(CR44&lt;89.9%,"AR","OS")))))</f>
        <v>BS</v>
      </c>
      <c r="DE44" t="str">
        <f>IF(BI44=0%,"NS",IF(CG44=100%,"DONE",IF(CS44&gt;100%,"AS",IF(CS44&lt;75%,"BS",IF(CS44&lt;89.9%,"AR","OS")))))</f>
        <v>BS</v>
      </c>
      <c r="DF44" t="str">
        <f>IF(BJ44=0%,"NS",IF(CH44=100%,"DONE",IF(CT44&gt;100%,"AS",IF(CT44&lt;75%,"BS",IF(CT44&lt;89.9%,"AR","OS")))))</f>
        <v>BS</v>
      </c>
      <c r="DG44" t="str">
        <f>IF(BK44=0%,"NS",IF(CI44=100%,"DONE",IF(CU44&gt;100%,"AS",IF(CU44&lt;75%,"BS",IF(CU44&lt;89.9%,"AR","OS")))))</f>
        <v>BS</v>
      </c>
      <c r="DH44" t="str">
        <f>IF(BL44=0%,"NS",IF(CJ44=100%,"DONE",IF(CV44&gt;100%,"AS",IF(CV44&lt;75%,"BS",IF(CV44&lt;89.9%,"AR","OS")))))</f>
        <v>BS</v>
      </c>
      <c r="DI44" t="str">
        <f>IF(BM44=0%,"NS",IF(CK44=100%,"DONE",IF(CW44&gt;100%,"AS",IF(CW44&lt;75%,"BS",IF(CW44&lt;89.9%,"AR","OS")))))</f>
        <v>BS</v>
      </c>
      <c r="DJ44" t="str">
        <f>IF(BN44=0%,"NS",IF(CL44=100%,"DONE",IF(CX44&gt;100%,"AS",IF(CX44&lt;75%,"BS",IF(CX44&lt;89.9%,"AR","OS")))))</f>
        <v>BS</v>
      </c>
      <c r="DK44" t="str">
        <f>IF(BO44=0%,"NS",IF(CM44=100%,"DONE",IF(CY44&gt;100%,"AS",IF(CY44&lt;75%,"BS",IF(CY44&lt;89.9%,"AR","OS")))))</f>
        <v>BS</v>
      </c>
      <c r="DL44" t="str">
        <f>IF(BP44=0%,"NS",IF(CN44=100%,"DONE",IF(CZ44&gt;100%,"AS",IF(CZ44&lt;75%,"BS",IF(CZ44&lt;89.9%,"AR","OS")))))</f>
        <v>BS</v>
      </c>
      <c r="DM44">
        <f>CC44/$BP44</f>
        <v>0.9999999999999999</v>
      </c>
      <c r="DN44">
        <f>CD44/$BP44</f>
        <v>0</v>
      </c>
      <c r="DO44">
        <f>CE44/$BP44</f>
        <v>0</v>
      </c>
      <c r="DP44">
        <f>CF44/$BP44</f>
        <v>0</v>
      </c>
      <c r="DQ44">
        <f>CG44/$BP44</f>
        <v>0</v>
      </c>
      <c r="DR44">
        <f>CH44/$BP44</f>
        <v>0</v>
      </c>
      <c r="DS44">
        <f>CI44/$BP44</f>
        <v>0</v>
      </c>
      <c r="DT44">
        <f>CJ44/$BP44</f>
        <v>0</v>
      </c>
      <c r="DU44">
        <f>CK44/$BP44</f>
        <v>0</v>
      </c>
      <c r="DV44">
        <f>CL44/$BP44</f>
        <v>0</v>
      </c>
      <c r="DW44">
        <f>CM44/$BP44</f>
        <v>0</v>
      </c>
      <c r="DX44">
        <f>CN44/$BP44</f>
        <v>0</v>
      </c>
      <c r="DY44">
        <v>1</v>
      </c>
      <c r="DZ44">
        <v>1</v>
      </c>
      <c r="EA44">
        <v>1</v>
      </c>
      <c r="EB44">
        <v>1</v>
      </c>
      <c r="EC44">
        <v>1</v>
      </c>
      <c r="ED44">
        <v>1</v>
      </c>
      <c r="EE44">
        <v>1</v>
      </c>
      <c r="EF44">
        <v>1</v>
      </c>
      <c r="EG44">
        <v>1</v>
      </c>
      <c r="EH44" t="str" xml:space="preserve">
        <v xml:space="preserve">Note: Proyek ini bukan pengembangan tetapi simulasi sebelum dilakukan aktivasi KPEI menjadi TPA pada environment production. BI hanya menyiapkan infra untuk pengujian KPEI dengan BI dan Pilot Bank._x000d_
Progress Pengujian KPEI:_x000d_
1. Deployment Konfigurasi KPEI TPA pada BI-SSSS telah dilaksanakan pada 26 September 2025_x000d_
_x000d_
</v>
      </c>
      <c r="EI44">
        <v>45926</v>
      </c>
      <c r="EJ44">
        <f>AR44</f>
        <v>45838</v>
      </c>
      <c r="ET44" t="str">
        <v xml:space="preserve"> uji coba bersama dengan bank pilot telah ditunda hingga minggu kedua bulan Juni. Penundaan ini secara langsung disebabkan oleh masalah kesiapan administratif di pihak Bank. Akibatnya, target implementasi keseluruhan saat ini menunggu konfirmasi dari KPEI dan satker Bisnis , menunjukkan bahwa proyek saat ini tertinggal dari jadwal semula.</v>
      </c>
      <c r="FM44" t="str" xml:space="preserve">
        <v xml:space="preserve">1. Faradilla Anggun S._x000d_
2. Muhammad Daffa Alfarizqi</v>
      </c>
      <c r="FN44" t="str">
        <v>Rizky Arga</v>
      </c>
      <c r="FO44" t="str">
        <v>Iramia Triastika</v>
      </c>
      <c r="FP44" t="str" xml:space="preserve">
        <v xml:space="preserve">1. Alfadho Khasroh_x000d_
2. Elsameinar_x000d_
3. M. Naufal Prasetyo</v>
      </c>
      <c r="FQ44" t="str">
        <v>1. Dian Indriani</v>
      </c>
      <c r="FR44" t="str">
        <v>Outsource</v>
      </c>
      <c r="FS44" t="str">
        <v>PCI</v>
      </c>
      <c r="FT44" t="str" xml:space="preserve">
        <v xml:space="preserve">1. Tony Liston (KPPA)_x000d_
2. Afifah (KPPA)_x000d_
3. Novita Dwi Rahma (KPPA TW)</v>
      </c>
      <c r="FU44">
        <v>5</v>
      </c>
      <c r="GS44" t="str">
        <v>48eac2c7-3eb5-4284-b019-2241de6bd4ba</v>
      </c>
    </row>
    <row r="45">
      <c r="A45" t="str">
        <v>RIVIBI-PPA-P5-2-DLDS</v>
      </c>
      <c r="B45" t="str">
        <v>PT2, BPPU</v>
      </c>
      <c r="C45" t="str">
        <v>IDT</v>
      </c>
      <c r="D45" t="str">
        <v>Continuity Technology</v>
      </c>
      <c r="E45" t="str">
        <v>P-41</v>
      </c>
      <c r="F45">
        <f>F44+1</f>
        <v>2</v>
      </c>
      <c r="G45" t="str">
        <v>Pengembangan Product PUVA dan Penerbitan SBN</v>
      </c>
      <c r="H45" t="str">
        <v>Pengembangan Produk dan Pricing untuk OM Pro Market dan PUVA</v>
      </c>
      <c r="I45" t="str">
        <v>Infra Pendukung CCP Repo</v>
      </c>
      <c r="J45">
        <v>2026</v>
      </c>
      <c r="K45">
        <v>2027</v>
      </c>
      <c r="L45" t="str">
        <v>S</v>
      </c>
      <c r="M45" t="str">
        <v>K3</v>
      </c>
      <c r="N45" t="str">
        <v>Pemimpin Satker</v>
      </c>
      <c r="O45" t="str">
        <v>DPPK,DPSP</v>
      </c>
      <c r="P45" t="str">
        <v>WG-2</v>
      </c>
      <c r="Q45" t="str">
        <v>Market</v>
      </c>
      <c r="R45" t="str">
        <v>BI-SSSS, BI-RTGS</v>
      </c>
      <c r="S45" t="str">
        <f>BQ45</f>
        <v>Not Started</v>
      </c>
      <c r="T45" t="str">
        <f>IF(V45=0%,"Not Started",IF(V45&lt;100%,"On Progress",IF(V45=100%,"DONE")))</f>
        <v>Not Started</v>
      </c>
      <c r="U45" t="str">
        <f>FN45</f>
        <v>Rizky Arga</v>
      </c>
      <c r="V45">
        <f>CC45</f>
        <v>0</v>
      </c>
      <c r="W45" t="str">
        <v>TW IV 2026</v>
      </c>
      <c r="X45">
        <f>AR45</f>
        <v>46660</v>
      </c>
      <c r="Y45">
        <v>0</v>
      </c>
      <c r="AA45">
        <v>46296</v>
      </c>
      <c r="AB45">
        <v>46387</v>
      </c>
      <c r="AC45">
        <v>46388</v>
      </c>
      <c r="AD45">
        <v>46418</v>
      </c>
      <c r="AI45">
        <v>46419</v>
      </c>
      <c r="AJ45">
        <v>46477</v>
      </c>
      <c r="AK45">
        <v>46478</v>
      </c>
      <c r="AL45">
        <v>46568</v>
      </c>
      <c r="AM45">
        <v>46569</v>
      </c>
      <c r="AN45">
        <v>46599</v>
      </c>
      <c r="AO45">
        <v>46600</v>
      </c>
      <c r="AP45">
        <v>46629</v>
      </c>
      <c r="AQ45">
        <v>46631</v>
      </c>
      <c r="AR45">
        <v>46660</v>
      </c>
      <c r="AS45" t="str">
        <f>IF(BE45=0%,"Not Started",IF(BE45&lt;5%,"Proses RBT-RBB",IF(BE45=5%,"Selesai RBT-RBB",IF(BE45&lt;10%,"Proses RBT-RBL",IF(BE45=10%,"Selesai RBT-RBL",IF(BE45&lt;15%,"Proses RBT-RBTD",IF(BE45=15%,"Selesai RBT-RBTD",IF(BE45&lt;20%,"Proses RPP",IF(BE45=20%,"Selesai RPP",IF(BE45&lt;25%,"Proses KAK",IF(BE45=25%,"Selesai KAK",IF(BE45&lt;30%,"Proses Pengadaan",IF(BE45=30%,"Selesai Pengadaan",IF(BE45&lt;45%,"Proses Desain",IF(BE45=45%,"Selesai Desain",IF(BE45&lt;80%,"Proses Pengembangan",IF(BE45=80%,"Selesai Pengembangan",IF(BE45&lt;87.5%,"Proses SIT",IF(BE45=87.5%,"Selesai SIT",IF(BE45&lt;95%,"Proses UAT",IF(BE45=95%,"Selesai UAT",IF(BE45&lt;100%,"Proses Implementasi","Selesai Implementasi"))))))))))))))))))))))</f>
        <v>Not Started</v>
      </c>
      <c r="AT45" t="str">
        <f>IF(BF45=0%,"Not Started",IF(BF45&lt;5%,"Proses RBT-RBB",IF(BF45=5%,"Selesai RBT-RBB",IF(BF45&lt;10%,"Proses RBT-RBL",IF(BF45=10%,"Selesai RBT-RBL",IF(BF45&lt;15%,"Proses RBT-RBTD",IF(BF45=15%,"Selesai RBT-RBTD",IF(BF45&lt;20%,"Proses RPP",IF(BF45=20%,"Selesai RPP",IF(BF45&lt;25%,"Proses KAK",IF(BF45=25%,"Selesai KAK",IF(BF45&lt;30%,"Proses Pengadaan",IF(BF45=30%,"Selesai Pengadaan",IF(BF45&lt;45%,"Proses Desain",IF(BF45=45%,"Selesai Desain",IF(BF45&lt;80%,"Proses Pengembangan",IF(BF45=80%,"Selesai Pengembangan",IF(BF45&lt;87.5%,"Proses SIT",IF(BF45=87.5%,"Selesai SIT",IF(BF45&lt;95%,"Proses UAT",IF(BF45=95%,"Selesai UAT",IF(BF45&lt;100%,"Proses Implementasi","Selesai Implementasi"))))))))))))))))))))))</f>
        <v>Not Started</v>
      </c>
      <c r="AU45" t="str">
        <f>IF(BG45=0%,"Not Started",IF(BG45&lt;5%,"Proses RBT-RBB",IF(BG45=5%,"Selesai RBT-RBB",IF(BG45&lt;10%,"Proses RBT-RBL",IF(BG45=10%,"Selesai RBT-RBL",IF(BG45&lt;15%,"Proses RBT-RBTD",IF(BG45=15%,"Selesai RBT-RBTD",IF(BG45&lt;20%,"Proses RPP",IF(BG45=20%,"Selesai RPP",IF(BG45&lt;25%,"Proses KAK",IF(BG45=25%,"Selesai KAK",IF(BG45&lt;30%,"Proses Pengadaan",IF(BG45=30%,"Selesai Pengadaan",IF(BG45&lt;45%,"Proses Desain",IF(BG45=45%,"Selesai Desain",IF(BG45&lt;80%,"Proses Pengembangan",IF(BG45=80%,"Selesai Pengembangan",IF(BG45&lt;87.5%,"Proses SIT",IF(BG45=87.5%,"Selesai SIT",IF(BG45&lt;95%,"Proses UAT",IF(BG45=95%,"Selesai UAT",IF(BG45&lt;100%,"Proses Implementasi","Selesai Implementasi"))))))))))))))))))))))</f>
        <v>Not Started</v>
      </c>
      <c r="AV45" t="str">
        <f>IF(BH45=0%,"Not Started",IF(BH45&lt;5%,"Proses RBT-RBB",IF(BH45=5%,"Selesai RBT-RBB",IF(BH45&lt;10%,"Proses RBT-RBL",IF(BH45=10%,"Selesai RBT-RBL",IF(BH45&lt;15%,"Proses RBT-RBTD",IF(BH45=15%,"Selesai RBT-RBTD",IF(BH45&lt;20%,"Proses RPP",IF(BH45=20%,"Selesai RPP",IF(BH45&lt;25%,"Proses KAK",IF(BH45=25%,"Selesai KAK",IF(BH45&lt;30%,"Proses Pengadaan",IF(BH45=30%,"Selesai Pengadaan",IF(BH45&lt;45%,"Proses Desain",IF(BH45=45%,"Selesai Desain",IF(BH45&lt;80%,"Proses Pengembangan",IF(BH45=80%,"Selesai Pengembangan",IF(BH45&lt;87.5%,"Proses SIT",IF(BH45=87.5%,"Selesai SIT",IF(BH45&lt;95%,"Proses UAT",IF(BH45=95%,"Selesai UAT",IF(BH45&lt;100%,"Proses Implementasi","Selesai Implementasi"))))))))))))))))))))))</f>
        <v>Not Started</v>
      </c>
      <c r="AW45" t="str">
        <f>IF(BI45=0%,"Not Started",IF(BI45&lt;5%,"Proses RBT-RBB",IF(BI45=5%,"Selesai RBT-RBB",IF(BI45&lt;10%,"Proses RBT-RBL",IF(BI45=10%,"Selesai RBT-RBL",IF(BI45&lt;15%,"Proses RBT-RBTD",IF(BI45=15%,"Selesai RBT-RBTD",IF(BI45&lt;20%,"Proses RPP",IF(BI45=20%,"Selesai RPP",IF(BI45&lt;25%,"Proses KAK",IF(BI45=25%,"Selesai KAK",IF(BI45&lt;30%,"Proses Pengadaan",IF(BI45=30%,"Selesai Pengadaan",IF(BI45&lt;45%,"Proses Desain",IF(BI45=45%,"Selesai Desain",IF(BI45&lt;80%,"Proses Pengembangan",IF(BI45=80%,"Selesai Pengembangan",IF(BI45&lt;87.5%,"Proses SIT",IF(BI45=87.5%,"Selesai SIT",IF(BI45&lt;95%,"Proses UAT",IF(BI45=95%,"Selesai UAT",IF(BI45&lt;100%,"Proses Implementasi","Selesai Implementasi"))))))))))))))))))))))</f>
        <v>Not Started</v>
      </c>
      <c r="AX45" t="str">
        <f>IF(BJ45=0%,"Not Started",IF(BJ45&lt;5%,"Proses RBT-RBB",IF(BJ45=5%,"Selesai RBT-RBB",IF(BJ45&lt;10%,"Proses RBT-RBL",IF(BJ45=10%,"Selesai RBT-RBL",IF(BJ45&lt;15%,"Proses RBT-RBTD",IF(BJ45=15%,"Selesai RBT-RBTD",IF(BJ45&lt;20%,"Proses RPP",IF(BJ45=20%,"Selesai RPP",IF(BJ45&lt;25%,"Proses KAK",IF(BJ45=25%,"Selesai KAK",IF(BJ45&lt;30%,"Proses Pengadaan",IF(BJ45=30%,"Selesai Pengadaan",IF(BJ45&lt;45%,"Proses Desain",IF(BJ45=45%,"Selesai Desain",IF(BJ45&lt;80%,"Proses Pengembangan",IF(BJ45=80%,"Selesai Pengembangan",IF(BJ45&lt;87.5%,"Proses SIT",IF(BJ45=87.5%,"Selesai SIT",IF(BJ45&lt;95%,"Proses UAT",IF(BJ45=95%,"Selesai UAT",IF(BJ45&lt;100%,"Proses Implementasi","Selesai Implementasi"))))))))))))))))))))))</f>
        <v>Not Started</v>
      </c>
      <c r="AY45" t="str">
        <f>IF(BK45=0%,"Not Started",IF(BK45&lt;5%,"Proses RBT-RBB",IF(BK45=5%,"Selesai RBT-RBB",IF(BK45&lt;10%,"Proses RBT-RBL",IF(BK45=10%,"Selesai RBT-RBL",IF(BK45&lt;15%,"Proses RBT-RBTD",IF(BK45=15%,"Selesai RBT-RBTD",IF(BK45&lt;20%,"Proses RPP",IF(BK45=20%,"Selesai RPP",IF(BK45&lt;25%,"Proses KAK",IF(BK45=25%,"Selesai KAK",IF(BK45&lt;30%,"Proses Pengadaan",IF(BK45=30%,"Selesai Pengadaan",IF(BK45&lt;45%,"Proses Desain",IF(BK45=45%,"Selesai Desain",IF(BK45&lt;80%,"Proses Pengembangan",IF(BK45=80%,"Selesai Pengembangan",IF(BK45&lt;87.5%,"Proses SIT",IF(BK45=87.5%,"Selesai SIT",IF(BK45&lt;95%,"Proses UAT",IF(BK45=95%,"Selesai UAT",IF(BK45&lt;100%,"Proses Implementasi","Selesai Implementasi"))))))))))))))))))))))</f>
        <v>Not Started</v>
      </c>
      <c r="AZ45" t="str">
        <f>IF(BL45=0%,"Not Started",IF(BL45&lt;5%,"Proses RBT-RBB",IF(BL45=5%,"Selesai RBT-RBB",IF(BL45&lt;10%,"Proses RBT-RBL",IF(BL45=10%,"Selesai RBT-RBL",IF(BL45&lt;15%,"Proses RBT-RBTD",IF(BL45=15%,"Selesai RBT-RBTD",IF(BL45&lt;20%,"Proses RPP",IF(BL45=20%,"Selesai RPP",IF(BL45&lt;25%,"Proses KAK",IF(BL45=25%,"Selesai KAK",IF(BL45&lt;30%,"Proses Pengadaan",IF(BL45=30%,"Selesai Pengadaan",IF(BL45&lt;45%,"Proses Desain",IF(BL45=45%,"Selesai Desain",IF(BL45&lt;80%,"Proses Pengembangan",IF(BL45=80%,"Selesai Pengembangan",IF(BL45&lt;87.5%,"Proses SIT",IF(BL45=87.5%,"Selesai SIT",IF(BL45&lt;95%,"Proses UAT",IF(BL45=95%,"Selesai UAT",IF(BL45&lt;100%,"Proses Implementasi","Selesai Implementasi"))))))))))))))))))))))</f>
        <v>Not Started</v>
      </c>
      <c r="BA45" t="str">
        <f>IF(BM45=0%,"Not Started",IF(BM45&lt;5%,"Proses RBT-RBB",IF(BM45=5%,"Selesai RBT-RBB",IF(BM45&lt;10%,"Proses RBT-RBL",IF(BM45=10%,"Selesai RBT-RBL",IF(BM45&lt;15%,"Proses RBT-RBTD",IF(BM45=15%,"Selesai RBT-RBTD",IF(BM45&lt;20%,"Proses RPP",IF(BM45=20%,"Selesai RPP",IF(BM45&lt;25%,"Proses KAK",IF(BM45=25%,"Selesai KAK",IF(BM45&lt;30%,"Proses Pengadaan",IF(BM45=30%,"Selesai Pengadaan",IF(BM45&lt;45%,"Proses Desain",IF(BM45=45%,"Selesai Desain",IF(BM45&lt;80%,"Proses Pengembangan",IF(BM45=80%,"Selesai Pengembangan",IF(BM45&lt;87.5%,"Proses SIT",IF(BM45=87.5%,"Selesai SIT",IF(BM45&lt;95%,"Proses UAT",IF(BM45=95%,"Selesai UAT",IF(BM45&lt;100%,"Proses Implementasi","Selesai Implementasi"))))))))))))))))))))))</f>
        <v>Not Started</v>
      </c>
      <c r="BB45" t="str">
        <f>IF(BN45=0%,"Not Started",IF(BN45&lt;5%,"Proses RBT-RBB",IF(BN45=5%,"Selesai RBT-RBB",IF(BN45&lt;10%,"Proses RBT-RBL",IF(BN45=10%,"Selesai RBT-RBL",IF(BN45&lt;15%,"Proses RBT-RBTD",IF(BN45=15%,"Selesai RBT-RBTD",IF(BN45&lt;20%,"Proses RPP",IF(BN45=20%,"Selesai RPP",IF(BN45&lt;25%,"Proses KAK",IF(BN45=25%,"Selesai KAK",IF(BN45&lt;30%,"Proses Pengadaan",IF(BN45=30%,"Selesai Pengadaan",IF(BN45&lt;45%,"Proses Desain",IF(BN45=45%,"Selesai Desain",IF(BN45&lt;80%,"Proses Pengembangan",IF(BN45=80%,"Selesai Pengembangan",IF(BN45&lt;87.5%,"Proses SIT",IF(BN45=87.5%,"Selesai SIT",IF(BN45&lt;95%,"Proses UAT",IF(BN45=95%,"Selesai UAT",IF(BN45&lt;100%,"Proses Implementasi","Selesai Implementasi"))))))))))))))))))))))</f>
        <v>Selesai RBT-RBB</v>
      </c>
      <c r="BC45" t="str">
        <f>IF(BO45=0%,"Not Started",IF(BO45&lt;5%,"Proses RBT-RBB",IF(BO45=5%,"Selesai RBT-RBB",IF(BO45&lt;10%,"Proses RBT-RBL",IF(BO45=10%,"Selesai RBT-RBL",IF(BO45&lt;15%,"Proses RBT-RBTD",IF(BO45=15%,"Selesai RBT-RBTD",IF(BO45&lt;20%,"Proses RPP",IF(BO45=20%,"Selesai RPP",IF(BO45&lt;25%,"Proses KAK",IF(BO45=25%,"Selesai KAK",IF(BO45&lt;30%,"Proses Pengadaan",IF(BO45=30%,"Selesai Pengadaan",IF(BO45&lt;45%,"Proses Desain",IF(BO45=45%,"Selesai Desain",IF(BO45&lt;80%,"Proses Pengembangan",IF(BO45=80%,"Selesai Pengembangan",IF(BO45&lt;87.5%,"Proses SIT",IF(BO45=87.5%,"Selesai SIT",IF(BO45&lt;95%,"Proses UAT",IF(BO45=95%,"Selesai UAT",IF(BO45&lt;100%,"Proses Implementasi","Selesai Implementasi"))))))))))))))))))))))</f>
        <v>Selesai RBT-RBL</v>
      </c>
      <c r="BD45" t="str">
        <f>IF(BP45=0%,"Not Started",IF(BP45&lt;5%,"Proses RBT-RBB",IF(BP45=5%,"Selesai RBT-RBB",IF(BP45&lt;10%,"Proses RBT-RBL",IF(BP45=10%,"Selesai RBT-RBL",IF(BP45&lt;15%,"Proses RBT-RBTD",IF(BP45=15%,"Selesai RBT-RBTD",IF(BP45&lt;20%,"Proses RPP",IF(BP45=20%,"Selesai RPP",IF(BP45&lt;25%,"Proses KAK",IF(BP45=25%,"Selesai KAK",IF(BP45&lt;30%,"Proses Pengadaan",IF(BP45=30%,"Selesai Pengadaan",IF(BP45&lt;45%,"Proses Desain",IF(BP45=45%,"Selesai Desain",IF(BP45&lt;80%,"Proses Pengembangan",IF(BP45=80%,"Selesai Pengembangan",IF(BP45&lt;87.5%,"Proses SIT",IF(BP45=87.5%,"Selesai SIT",IF(BP45&lt;95%,"Proses UAT",IF(BP45=95%,"Selesai UAT",IF(BP45&lt;100%,"Proses Implementasi","Selesai Implementasi"))))))))))))))))))))))</f>
        <v>Selesai RBT-RBTD</v>
      </c>
      <c r="BE45">
        <v>0</v>
      </c>
      <c r="BF45">
        <v>0</v>
      </c>
      <c r="BG45">
        <v>0</v>
      </c>
      <c r="BH45">
        <v>0</v>
      </c>
      <c r="BI45">
        <v>0</v>
      </c>
      <c r="BJ45">
        <v>0</v>
      </c>
      <c r="BK45">
        <v>0</v>
      </c>
      <c r="BL45">
        <v>0</v>
      </c>
      <c r="BM45">
        <v>0</v>
      </c>
      <c r="BN45">
        <v>0.05</v>
      </c>
      <c r="BO45">
        <v>0.1</v>
      </c>
      <c r="BP45">
        <v>0.15</v>
      </c>
      <c r="BQ45" t="str">
        <f>IF(CC45=0%,"Not Started",IF(CC45&lt;5%,"Proses RBT-RBB",IF(CC45=5%,"Selesai RBT-RBB",IF(CC45&lt;10%,"Proses RBT-RBL",IF(CC45=10%,"Selesai RBT-RBL",IF(CC45&lt;15%,"Proses RBT-RBTD",IF(CC45=15%,"Selesai RBT-RBTD",IF(CC45&lt;20%,"Proses RPP",IF(CC45=20%,"Selesai RPP",IF(CC45&lt;25%,"Proses KAK",IF(CC45=25%,"Selesai KAK",IF(CC45&lt;30%,"Proses Pengadaan",IF(CC45=30%,"Selesai Pengadaan",IF(CC45&lt;45%,"Proses Desain",IF(CC45=45%,"Selesai Desain",IF(CC45&lt;80%,"Proses Pengembangan",IF(CC45=80%,"Selesai Pengembangan",IF(CC45&lt;87.5%,"Proses SIT",IF(CC45=87.5%,"Selesai SIT",IF(CC45&lt;95%,"Proses UAT",IF(CC45=95%,"Selesai UAT",IF(CC45&lt;100%,"Proses Implementasi","Selesai Implementasi"))))))))))))))))))))))</f>
        <v>Not Started</v>
      </c>
      <c r="BR45" t="str">
        <f>IF(CD45=0%,"Not Started",IF(CD45&lt;5%,"Proses RBT-RBB",IF(CD45=5%,"Selesai RBT-RBB",IF(CD45&lt;10%,"Proses RBT-RBL",IF(CD45=10%,"Selesai RBT-RBL",IF(CD45&lt;15%,"Proses RBT-RBTD",IF(CD45=15%,"Selesai RBT-RBTD",IF(CD45&lt;20%,"Proses RPP",IF(CD45=20%,"Selesai RPP",IF(CD45&lt;25%,"Proses KAK",IF(CD45=25%,"Selesai KAK",IF(CD45&lt;30%,"Proses Pengadaan",IF(CD45=30%,"Selesai Pengadaan",IF(CD45&lt;45%,"Proses Desain",IF(CD45=45%,"Selesai Desain",IF(CD45&lt;80%,"Proses Pengembangan",IF(CD45=80%,"Selesai Pengembangan",IF(CD45&lt;87.5%,"Proses SIT",IF(CD45=87.5%,"Selesai SIT",IF(CD45&lt;95%,"Proses UAT",IF(CD45=95%,"Selesai UAT",IF(CD45&lt;100%,"Proses Implementasi","Selesai Implementasi"))))))))))))))))))))))</f>
        <v>Not Started</v>
      </c>
      <c r="BS45" t="str">
        <f>IF(CE45=0%,"Not Started",IF(CE45&lt;5%,"Proses RBT-RBB",IF(CE45=5%,"Selesai RBT-RBB",IF(CE45&lt;10%,"Proses RBT-RBL",IF(CE45=10%,"Selesai RBT-RBL",IF(CE45&lt;15%,"Proses RBT-RBTD",IF(CE45=15%,"Selesai RBT-RBTD",IF(CE45&lt;20%,"Proses RPP",IF(CE45=20%,"Selesai RPP",IF(CE45&lt;25%,"Proses KAK",IF(CE45=25%,"Selesai KAK",IF(CE45&lt;30%,"Proses Pengadaan",IF(CE45=30%,"Selesai Pengadaan",IF(CE45&lt;45%,"Proses Desain",IF(CE45=45%,"Selesai Desain",IF(CE45&lt;80%,"Proses Pengembangan",IF(CE45=80%,"Selesai Pengembangan",IF(CE45&lt;87.5%,"Proses SIT",IF(CE45=87.5%,"Selesai SIT",IF(CE45&lt;95%,"Proses UAT",IF(CE45=95%,"Selesai UAT",IF(CE45&lt;100%,"Proses Implementasi","Selesai Implementasi"))))))))))))))))))))))</f>
        <v>Not Started</v>
      </c>
      <c r="BT45" t="str">
        <f>IF(CF45=0%,"Not Started",IF(CF45&lt;5%,"Proses RBT-RBB",IF(CF45=5%,"Selesai RBT-RBB",IF(CF45&lt;10%,"Proses RBT-RBL",IF(CF45=10%,"Selesai RBT-RBL",IF(CF45&lt;15%,"Proses RBT-RBTD",IF(CF45=15%,"Selesai RBT-RBTD",IF(CF45&lt;20%,"Proses RPP",IF(CF45=20%,"Selesai RPP",IF(CF45&lt;25%,"Proses KAK",IF(CF45=25%,"Selesai KAK",IF(CF45&lt;30%,"Proses Pengadaan",IF(CF45=30%,"Selesai Pengadaan",IF(CF45&lt;45%,"Proses Desain",IF(CF45=45%,"Selesai Desain",IF(CF45&lt;80%,"Proses Pengembangan",IF(CF45=80%,"Selesai Pengembangan",IF(CF45&lt;87.5%,"Proses SIT",IF(CF45=87.5%,"Selesai SIT",IF(CF45&lt;95%,"Proses UAT",IF(CF45=95%,"Selesai UAT",IF(CF45&lt;100%,"Proses Implementasi","Selesai Implementasi"))))))))))))))))))))))</f>
        <v>Not Started</v>
      </c>
      <c r="BU45" t="str">
        <f>IF(CG45=0%,"Not Started",IF(CG45&lt;5%,"Proses RBT-RBB",IF(CG45=5%,"Selesai RBT-RBB",IF(CG45&lt;10%,"Proses RBT-RBL",IF(CG45=10%,"Selesai RBT-RBL",IF(CG45&lt;15%,"Proses RBT-RBTD",IF(CG45=15%,"Selesai RBT-RBTD",IF(CG45&lt;20%,"Proses RPP",IF(CG45=20%,"Selesai RPP",IF(CG45&lt;25%,"Proses KAK",IF(CG45=25%,"Selesai KAK",IF(CG45&lt;30%,"Proses Pengadaan",IF(CG45=30%,"Selesai Pengadaan",IF(CG45&lt;45%,"Proses Desain",IF(CG45=45%,"Selesai Desain",IF(CG45&lt;80%,"Proses Pengembangan",IF(CG45=80%,"Selesai Pengembangan",IF(CG45&lt;87.5%,"Proses SIT",IF(CG45=87.5%,"Selesai SIT",IF(CG45&lt;95%,"Proses UAT",IF(CG45=95%,"Selesai UAT",IF(CG45&lt;100%,"Proses Implementasi","Selesai Implementasi"))))))))))))))))))))))</f>
        <v>Not Started</v>
      </c>
      <c r="BV45" t="str">
        <f>IF(CH45=0%,"Not Started",IF(CH45&lt;5%,"Proses RBT-RBB",IF(CH45=5%,"Selesai RBT-RBB",IF(CH45&lt;10%,"Proses RBT-RBL",IF(CH45=10%,"Selesai RBT-RBL",IF(CH45&lt;15%,"Proses RBT-RBTD",IF(CH45=15%,"Selesai RBT-RBTD",IF(CH45&lt;20%,"Proses RPP",IF(CH45=20%,"Selesai RPP",IF(CH45&lt;25%,"Proses KAK",IF(CH45=25%,"Selesai KAK",IF(CH45&lt;30%,"Proses Pengadaan",IF(CH45=30%,"Selesai Pengadaan",IF(CH45&lt;45%,"Proses Desain",IF(CH45=45%,"Selesai Desain",IF(CH45&lt;80%,"Proses Pengembangan",IF(CH45=80%,"Selesai Pengembangan",IF(CH45&lt;87.5%,"Proses SIT",IF(CH45=87.5%,"Selesai SIT",IF(CH45&lt;95%,"Proses UAT",IF(CH45=95%,"Selesai UAT",IF(CH45&lt;100%,"Proses Implementasi","Selesai Implementasi"))))))))))))))))))))))</f>
        <v>Not Started</v>
      </c>
      <c r="BW45" t="str">
        <f>IF(CI45=0%,"Not Started",IF(CI45&lt;5%,"Proses RBT-RBB",IF(CI45=5%,"Selesai RBT-RBB",IF(CI45&lt;10%,"Proses RBT-RBL",IF(CI45=10%,"Selesai RBT-RBL",IF(CI45&lt;15%,"Proses RBT-RBTD",IF(CI45=15%,"Selesai RBT-RBTD",IF(CI45&lt;20%,"Proses RPP",IF(CI45=20%,"Selesai RPP",IF(CI45&lt;25%,"Proses KAK",IF(CI45=25%,"Selesai KAK",IF(CI45&lt;30%,"Proses Pengadaan",IF(CI45=30%,"Selesai Pengadaan",IF(CI45&lt;45%,"Proses Desain",IF(CI45=45%,"Selesai Desain",IF(CI45&lt;80%,"Proses Pengembangan",IF(CI45=80%,"Selesai Pengembangan",IF(CI45&lt;87.5%,"Proses SIT",IF(CI45=87.5%,"Selesai SIT",IF(CI45&lt;95%,"Proses UAT",IF(CI45=95%,"Selesai UAT",IF(CI45&lt;100%,"Proses Implementasi","Selesai Implementasi"))))))))))))))))))))))</f>
        <v>Not Started</v>
      </c>
      <c r="BX45" t="str">
        <f>IF(CJ45=0%,"Not Started",IF(CJ45&lt;5%,"Proses RBT-RBB",IF(CJ45=5%,"Selesai RBT-RBB",IF(CJ45&lt;10%,"Proses RBT-RBL",IF(CJ45=10%,"Selesai RBT-RBL",IF(CJ45&lt;15%,"Proses RBT-RBTD",IF(CJ45=15%,"Selesai RBT-RBTD",IF(CJ45&lt;20%,"Proses RPP",IF(CJ45=20%,"Selesai RPP",IF(CJ45&lt;25%,"Proses KAK",IF(CJ45=25%,"Selesai KAK",IF(CJ45&lt;30%,"Proses Pengadaan",IF(CJ45=30%,"Selesai Pengadaan",IF(CJ45&lt;45%,"Proses Desain",IF(CJ45=45%,"Selesai Desain",IF(CJ45&lt;80%,"Proses Pengembangan",IF(CJ45=80%,"Selesai Pengembangan",IF(CJ45&lt;87.5%,"Proses SIT",IF(CJ45=87.5%,"Selesai SIT",IF(CJ45&lt;95%,"Proses UAT",IF(CJ45=95%,"Selesai UAT",IF(CJ45&lt;100%,"Proses Implementasi","Selesai Implementasi"))))))))))))))))))))))</f>
        <v>Not Started</v>
      </c>
      <c r="BY45" t="str">
        <f>IF(CK45=0%,"Not Started",IF(CK45&lt;5%,"Proses RBT-RBB",IF(CK45=5%,"Selesai RBT-RBB",IF(CK45&lt;10%,"Proses RBT-RBL",IF(CK45=10%,"Selesai RBT-RBL",IF(CK45&lt;15%,"Proses RBT-RBTD",IF(CK45=15%,"Selesai RBT-RBTD",IF(CK45&lt;20%,"Proses RPP",IF(CK45=20%,"Selesai RPP",IF(CK45&lt;25%,"Proses KAK",IF(CK45=25%,"Selesai KAK",IF(CK45&lt;30%,"Proses Pengadaan",IF(CK45=30%,"Selesai Pengadaan",IF(CK45&lt;45%,"Proses Desain",IF(CK45=45%,"Selesai Desain",IF(CK45&lt;80%,"Proses Pengembangan",IF(CK45=80%,"Selesai Pengembangan",IF(CK45&lt;87.5%,"Proses SIT",IF(CK45=87.5%,"Selesai SIT",IF(CK45&lt;95%,"Proses UAT",IF(CK45=95%,"Selesai UAT",IF(CK45&lt;100%,"Proses Implementasi","Selesai Implementasi"))))))))))))))))))))))</f>
        <v>Not Started</v>
      </c>
      <c r="BZ45" t="str">
        <f>IF(CL45=0%,"Not Started",IF(CL45&lt;5%,"Proses RBT-RBB",IF(CL45=5%,"Selesai RBT-RBB",IF(CL45&lt;10%,"Proses RBT-RBL",IF(CL45=10%,"Selesai RBT-RBL",IF(CL45&lt;15%,"Proses RBT-RBTD",IF(CL45=15%,"Selesai RBT-RBTD",IF(CL45&lt;20%,"Proses RPP",IF(CL45=20%,"Selesai RPP",IF(CL45&lt;25%,"Proses KAK",IF(CL45=25%,"Selesai KAK",IF(CL45&lt;30%,"Proses Pengadaan",IF(CL45=30%,"Selesai Pengadaan",IF(CL45&lt;45%,"Proses Desain",IF(CL45=45%,"Selesai Desain",IF(CL45&lt;80%,"Proses Pengembangan",IF(CL45=80%,"Selesai Pengembangan",IF(CL45&lt;87.5%,"Proses SIT",IF(CL45=87.5%,"Selesai SIT",IF(CL45&lt;95%,"Proses UAT",IF(CL45=95%,"Selesai UAT",IF(CL45&lt;100%,"Proses Implementasi","Selesai Implementasi"))))))))))))))))))))))</f>
        <v>Not Started</v>
      </c>
      <c r="CA45" t="str">
        <f>IF(CM45=0%,"Not Started",IF(CM45&lt;5%,"Proses RBT-RBB",IF(CM45=5%,"Selesai RBT-RBB",IF(CM45&lt;10%,"Proses RBT-RBL",IF(CM45=10%,"Selesai RBT-RBL",IF(CM45&lt;15%,"Proses RBT-RBTD",IF(CM45=15%,"Selesai RBT-RBTD",IF(CM45&lt;20%,"Proses RPP",IF(CM45=20%,"Selesai RPP",IF(CM45&lt;25%,"Proses KAK",IF(CM45=25%,"Selesai KAK",IF(CM45&lt;30%,"Proses Pengadaan",IF(CM45=30%,"Selesai Pengadaan",IF(CM45&lt;45%,"Proses Desain",IF(CM45=45%,"Selesai Desain",IF(CM45&lt;80%,"Proses Pengembangan",IF(CM45=80%,"Selesai Pengembangan",IF(CM45&lt;87.5%,"Proses SIT",IF(CM45=87.5%,"Selesai SIT",IF(CM45&lt;95%,"Proses UAT",IF(CM45=95%,"Selesai UAT",IF(CM45&lt;100%,"Proses Implementasi","Selesai Implementasi"))))))))))))))))))))))</f>
        <v>Not Started</v>
      </c>
      <c r="CB45" t="str">
        <f>IF(CN45=0%,"Not Started",IF(CN45&lt;5%,"Proses RBT-RBB",IF(CN45=5%,"Selesai RBT-RBB",IF(CN45&lt;10%,"Proses RBT-RBL",IF(CN45=10%,"Selesai RBT-RBL",IF(CN45&lt;15%,"Proses RBT-RBTD",IF(CN45=15%,"Selesai RBT-RBTD",IF(CN45&lt;20%,"Proses RPP",IF(CN45=20%,"Selesai RPP",IF(CN45&lt;25%,"Proses KAK",IF(CN45=25%,"Selesai KAK",IF(CN45&lt;30%,"Proses Pengadaan",IF(CN45=30%,"Selesai Pengadaan",IF(CN45&lt;45%,"Proses Desain",IF(CN45=45%,"Selesai Desain",IF(CN45&lt;80%,"Proses Pengembangan",IF(CN45=80%,"Selesai Pengembangan",IF(CN45&lt;87.5%,"Proses SIT",IF(CN45=87.5%,"Selesai SIT",IF(CN45&lt;95%,"Proses UAT",IF(CN45=95%,"Selesai UAT",IF(CN45&lt;100%,"Proses Implementasi","Selesai Implementasi"))))))))))))))))))))))</f>
        <v>Not Started</v>
      </c>
      <c r="CC45">
        <f>(($DY45/100%)*15%)+(($DZ45/100%)*5%)+(($EA45/100%)*5%)+(($EB45/100%)*5%)+(($EC45/100%)*15%)+(($ED45/100%)*35%)+(($EE45/100%)*7.5%)+(($EF45/100%)*7.5%)+(($EG45/100%)*5%)</f>
        <v>0</v>
      </c>
      <c r="CO45">
        <f>IF(BE45=0%, 100%, (CC45/BE45))</f>
        <v>1</v>
      </c>
      <c r="CP45">
        <f>IF(BF45=0%, 100%, (CD45/BF45))</f>
        <v>1</v>
      </c>
      <c r="CQ45">
        <f>IF(BG45=0%, 100%, (CE45/BG45))</f>
        <v>1</v>
      </c>
      <c r="CR45">
        <f>IF(BH45=0%, 100%, (CF45/BH45))</f>
        <v>1</v>
      </c>
      <c r="CS45">
        <f>IF(BI45=0%, 100%, (CG45/BI45))</f>
        <v>1</v>
      </c>
      <c r="CT45">
        <f>IF(BJ45=0%, 100%, (CH45/BJ45))</f>
        <v>1</v>
      </c>
      <c r="CU45">
        <f>IF(BK45=0%, 100%, (CI45/BK45))</f>
        <v>1</v>
      </c>
      <c r="CV45">
        <f>IF(BL45=0%, 100%, (CJ45/BL45))</f>
        <v>1</v>
      </c>
      <c r="CW45">
        <f>IF(BM45=0%, 100%, (CK45/BM45))</f>
        <v>1</v>
      </c>
      <c r="CX45">
        <f>IF(BN45=0%, 100%, (CL45/BN45))</f>
        <v>0</v>
      </c>
      <c r="CY45">
        <f>IF(BO45=0%, 100%, (CM45/BO45))</f>
        <v>0</v>
      </c>
      <c r="DA45" t="str">
        <f>IF(BE45=0%,"NS",IF(CC45=100%,"DONE",IF(CO45&gt;100%,"AS",IF(CO45&lt;75%,"BS",IF(CO45&lt;89.9%,"AR","OS")))))</f>
        <v>NS</v>
      </c>
      <c r="DB45" t="str">
        <f>IF(BF45=0%,"NS",IF(CD45=100%,"DONE",IF(CP45&gt;100%,"AS",IF(CP45&lt;75%,"BS",IF(CP45&lt;89.9%,"AR","OS")))))</f>
        <v>NS</v>
      </c>
      <c r="DC45" t="str">
        <f>IF(BG45=0%,"NS",IF(CE45=100%,"DONE",IF(CQ45&gt;100%,"AS",IF(CQ45&lt;75%,"BS",IF(CQ45&lt;89.9%,"AR","OS")))))</f>
        <v>NS</v>
      </c>
      <c r="DD45" t="str">
        <f>IF(BH45=0%,"NS",IF(CF45=100%,"DONE",IF(CR45&gt;100%,"AS",IF(CR45&lt;75%,"BS",IF(CR45&lt;89.9%,"AR","OS")))))</f>
        <v>NS</v>
      </c>
      <c r="DE45" t="str">
        <f>IF(BI45=0%,"NS",IF(CG45=100%,"DONE",IF(CS45&gt;100%,"AS",IF(CS45&lt;75%,"BS",IF(CS45&lt;89.9%,"AR","OS")))))</f>
        <v>NS</v>
      </c>
      <c r="DF45" t="str">
        <f>IF(BJ45=0%,"NS",IF(CH45=100%,"DONE",IF(CT45&gt;100%,"AS",IF(CT45&lt;75%,"BS",IF(CT45&lt;89.9%,"AR","OS")))))</f>
        <v>NS</v>
      </c>
      <c r="DG45" t="str">
        <f>IF(BK45=0%,"NS",IF(CI45=100%,"DONE",IF(CU45&gt;100%,"AS",IF(CU45&lt;75%,"BS",IF(CU45&lt;89.9%,"AR","OS")))))</f>
        <v>NS</v>
      </c>
      <c r="DH45" t="str">
        <f>IF(BL45=0%,"NS",IF(CJ45=100%,"DONE",IF(CV45&gt;100%,"AS",IF(CV45&lt;75%,"BS",IF(CV45&lt;89.9%,"AR","OS")))))</f>
        <v>NS</v>
      </c>
      <c r="DI45" t="str">
        <f>IF(BM45=0%,"NS",IF(CK45=100%,"DONE",IF(CW45&gt;100%,"AS",IF(CW45&lt;75%,"BS",IF(CW45&lt;89.9%,"AR","OS")))))</f>
        <v>NS</v>
      </c>
      <c r="DJ45" t="str">
        <f>IF(BN45=0%,"NS",IF(CL45=100%,"DONE",IF(CX45&gt;100%,"AS",IF(CX45&lt;75%,"BS",IF(CX45&lt;89.9%,"AR","OS")))))</f>
        <v>BS</v>
      </c>
      <c r="DK45" t="str">
        <f>IF(BO45=0%,"NS",IF(CM45=100%,"DONE",IF(CY45&gt;100%,"AS",IF(CY45&lt;75%,"BS",IF(CY45&lt;89.9%,"AR","OS")))))</f>
        <v>BS</v>
      </c>
      <c r="DL45" t="str">
        <f>IF(BP45=0%,"NS",IF(CN45=100%,"DONE",IF(CZ45&gt;100%,"AS",IF(CZ45&lt;75%,"BS",IF(CZ45&lt;89.9%,"AR","OS")))))</f>
        <v>BS</v>
      </c>
      <c r="DM45">
        <f>CC45/$BP45</f>
        <v>0</v>
      </c>
      <c r="DN45">
        <f>CD45/$BP45</f>
        <v>0</v>
      </c>
      <c r="DO45">
        <f>CE45/$BP45</f>
        <v>0</v>
      </c>
      <c r="DP45">
        <f>CF45/$BP45</f>
        <v>0</v>
      </c>
      <c r="DQ45">
        <f>CG45/$BP45</f>
        <v>0</v>
      </c>
      <c r="DR45">
        <f>CH45/$BP45</f>
        <v>0</v>
      </c>
      <c r="DS45">
        <f>CI45/$BP45</f>
        <v>0</v>
      </c>
      <c r="DT45">
        <f>CJ45/$BP45</f>
        <v>0</v>
      </c>
      <c r="DU45">
        <f>CK45/$BP45</f>
        <v>0</v>
      </c>
      <c r="DV45">
        <f>CL45/$BP45</f>
        <v>0</v>
      </c>
      <c r="DW45">
        <f>CM45/$BP45</f>
        <v>0</v>
      </c>
      <c r="DX45">
        <f>CN45/$BP45</f>
        <v>0</v>
      </c>
      <c r="EJ45">
        <f>AR45</f>
        <v>46660</v>
      </c>
      <c r="FN45" t="str">
        <v>Rizky Arga</v>
      </c>
      <c r="FO45" t="str">
        <v>Adinda Tri Wulandari</v>
      </c>
      <c r="GS45" t="str">
        <v>3f741e1c-763f-4b36-9ba6-3d2998bf159a</v>
      </c>
    </row>
    <row r="46" xml:space="preserve">
      <c r="A46" t="str">
        <v>RV-04-2023</v>
      </c>
      <c r="B46" t="str">
        <v>Non PT</v>
      </c>
      <c r="C46" t="str">
        <v>IDT</v>
      </c>
      <c r="D46" t="str">
        <v>Continuity Technology</v>
      </c>
      <c r="E46" t="str">
        <v>P-43</v>
      </c>
      <c r="F46">
        <v>1</v>
      </c>
      <c r="G46" t="str">
        <v>MLTI</v>
      </c>
      <c r="H46" t="str">
        <v>Manajemen Layanan TI</v>
      </c>
      <c r="I46" t="str">
        <v>Modernize MLTI</v>
      </c>
      <c r="J46">
        <v>2025</v>
      </c>
      <c r="K46">
        <v>2025</v>
      </c>
      <c r="L46" t="str">
        <v>K</v>
      </c>
      <c r="M46" t="str">
        <v>K3</v>
      </c>
      <c r="N46" t="str">
        <v>Pemimpin Satker</v>
      </c>
      <c r="O46" t="str">
        <v>DLDS</v>
      </c>
      <c r="P46" t="str">
        <v>Satker</v>
      </c>
      <c r="Q46" t="str">
        <v>MI</v>
      </c>
      <c r="R46" t="str">
        <v>MLTI</v>
      </c>
      <c r="S46" t="str">
        <f>BQ46</f>
        <v>Selesai Implementasi</v>
      </c>
      <c r="T46" t="str">
        <f>IF(V46=0%,"Not Started",IF(V46&lt;100%,"On Progress",IF(V46=100%,"DONE")))</f>
        <v>DONE</v>
      </c>
      <c r="U46" t="str">
        <f>FN46</f>
        <v>Pahman Hasibuan</v>
      </c>
      <c r="V46">
        <f>CC46</f>
        <v>0.9999999999999999</v>
      </c>
      <c r="W46" t="str">
        <v>BRD Existing</v>
      </c>
      <c r="X46">
        <f>AR46</f>
        <v>46010</v>
      </c>
      <c r="Y46">
        <v>2024</v>
      </c>
      <c r="AC46">
        <v>45627</v>
      </c>
      <c r="AD46">
        <v>45657</v>
      </c>
      <c r="AE46">
        <v>45536</v>
      </c>
      <c r="AF46">
        <v>45657</v>
      </c>
      <c r="AG46">
        <v>45536</v>
      </c>
      <c r="AH46">
        <v>45688</v>
      </c>
      <c r="AI46">
        <v>45707</v>
      </c>
      <c r="AJ46">
        <v>45805</v>
      </c>
      <c r="AK46">
        <v>45783</v>
      </c>
      <c r="AL46">
        <v>45945</v>
      </c>
      <c r="AM46">
        <v>45946</v>
      </c>
      <c r="AN46">
        <v>45960</v>
      </c>
      <c r="AO46">
        <v>45964</v>
      </c>
      <c r="AP46">
        <v>45989</v>
      </c>
      <c r="AQ46">
        <v>45992</v>
      </c>
      <c r="AR46">
        <v>46010</v>
      </c>
      <c r="AS46" t="str">
        <f>IF(BE46=0%,"Not Started",IF(BE46&lt;5%,"Proses RBT-RBB",IF(BE46=5%,"Selesai RBT-RBB",IF(BE46&lt;10%,"Proses RBT-RBL",IF(BE46=10%,"Selesai RBT-RBL",IF(BE46&lt;15%,"Proses RBT-RBTD",IF(BE46=15%,"Selesai RBT-RBTD",IF(BE46&lt;20%,"Proses RPP",IF(BE46=20%,"Selesai RPP",IF(BE46&lt;25%,"Proses KAK",IF(BE46=25%,"Selesai KAK",IF(BE46&lt;30%,"Proses Pengadaan",IF(BE46=30%,"Selesai Pengadaan",IF(BE46&lt;45%,"Proses Desain",IF(BE46=45%,"Selesai Desain",IF(BE46&lt;80%,"Proses Pengembangan",IF(BE46=80%,"Selesai Pengembangan",IF(BE46&lt;87.5%,"Proses SIT",IF(BE46=87.5%,"Selesai SIT",IF(BE46&lt;95%,"Proses UAT",IF(BE46=95%,"Selesai UAT",IF(BE46&lt;100%,"Proses Implementasi","Selesai Implementasi"))))))))))))))))))))))</f>
        <v>Selesai Implementasi</v>
      </c>
      <c r="AT46" t="str">
        <f>IF(BF46=0%,"Not Started",IF(BF46&lt;5%,"Proses RBT-RBB",IF(BF46=5%,"Selesai RBT-RBB",IF(BF46&lt;10%,"Proses RBT-RBL",IF(BF46=10%,"Selesai RBT-RBL",IF(BF46&lt;15%,"Proses RBT-RBTD",IF(BF46=15%,"Selesai RBT-RBTD",IF(BF46&lt;20%,"Proses RPP",IF(BF46=20%,"Selesai RPP",IF(BF46&lt;25%,"Proses KAK",IF(BF46=25%,"Selesai KAK",IF(BF46&lt;30%,"Proses Pengadaan",IF(BF46=30%,"Selesai Pengadaan",IF(BF46&lt;45%,"Proses Desain",IF(BF46=45%,"Selesai Desain",IF(BF46&lt;80%,"Proses Pengembangan",IF(BF46=80%,"Selesai Pengembangan",IF(BF46&lt;87.5%,"Proses SIT",IF(BF46=87.5%,"Selesai SIT",IF(BF46&lt;95%,"Proses UAT",IF(BF46=95%,"Selesai UAT",IF(BF46&lt;100%,"Proses Implementasi","Selesai Implementasi"))))))))))))))))))))))</f>
        <v>Selesai Implementasi</v>
      </c>
      <c r="AU46" t="str">
        <f>IF(BG46=0%,"Not Started",IF(BG46&lt;5%,"Proses RBT-RBB",IF(BG46=5%,"Selesai RBT-RBB",IF(BG46&lt;10%,"Proses RBT-RBL",IF(BG46=10%,"Selesai RBT-RBL",IF(BG46&lt;15%,"Proses RBT-RBTD",IF(BG46=15%,"Selesai RBT-RBTD",IF(BG46&lt;20%,"Proses RPP",IF(BG46=20%,"Selesai RPP",IF(BG46&lt;25%,"Proses KAK",IF(BG46=25%,"Selesai KAK",IF(BG46&lt;30%,"Proses Pengadaan",IF(BG46=30%,"Selesai Pengadaan",IF(BG46&lt;45%,"Proses Desain",IF(BG46=45%,"Selesai Desain",IF(BG46&lt;80%,"Proses Pengembangan",IF(BG46=80%,"Selesai Pengembangan",IF(BG46&lt;87.5%,"Proses SIT",IF(BG46=87.5%,"Selesai SIT",IF(BG46&lt;95%,"Proses UAT",IF(BG46=95%,"Selesai UAT",IF(BG46&lt;100%,"Proses Implementasi","Selesai Implementasi"))))))))))))))))))))))</f>
        <v>Selesai Implementasi</v>
      </c>
      <c r="AV46" t="str">
        <f>IF(BH46=0%,"Not Started",IF(BH46&lt;5%,"Proses RBT-RBB",IF(BH46=5%,"Selesai RBT-RBB",IF(BH46&lt;10%,"Proses RBT-RBL",IF(BH46=10%,"Selesai RBT-RBL",IF(BH46&lt;15%,"Proses RBT-RBTD",IF(BH46=15%,"Selesai RBT-RBTD",IF(BH46&lt;20%,"Proses RPP",IF(BH46=20%,"Selesai RPP",IF(BH46&lt;25%,"Proses KAK",IF(BH46=25%,"Selesai KAK",IF(BH46&lt;30%,"Proses Pengadaan",IF(BH46=30%,"Selesai Pengadaan",IF(BH46&lt;45%,"Proses Desain",IF(BH46=45%,"Selesai Desain",IF(BH46&lt;80%,"Proses Pengembangan",IF(BH46=80%,"Selesai Pengembangan",IF(BH46&lt;87.5%,"Proses SIT",IF(BH46=87.5%,"Selesai SIT",IF(BH46&lt;95%,"Proses UAT",IF(BH46=95%,"Selesai UAT",IF(BH46&lt;100%,"Proses Implementasi","Selesai Implementasi"))))))))))))))))))))))</f>
        <v>Selesai Implementasi</v>
      </c>
      <c r="AW46" t="str">
        <f>IF(BI46=0%,"Not Started",IF(BI46&lt;5%,"Proses RBT-RBB",IF(BI46=5%,"Selesai RBT-RBB",IF(BI46&lt;10%,"Proses RBT-RBL",IF(BI46=10%,"Selesai RBT-RBL",IF(BI46&lt;15%,"Proses RBT-RBTD",IF(BI46=15%,"Selesai RBT-RBTD",IF(BI46&lt;20%,"Proses RPP",IF(BI46=20%,"Selesai RPP",IF(BI46&lt;25%,"Proses KAK",IF(BI46=25%,"Selesai KAK",IF(BI46&lt;30%,"Proses Pengadaan",IF(BI46=30%,"Selesai Pengadaan",IF(BI46&lt;45%,"Proses Desain",IF(BI46=45%,"Selesai Desain",IF(BI46&lt;80%,"Proses Pengembangan",IF(BI46=80%,"Selesai Pengembangan",IF(BI46&lt;87.5%,"Proses SIT",IF(BI46=87.5%,"Selesai SIT",IF(BI46&lt;95%,"Proses UAT",IF(BI46=95%,"Selesai UAT",IF(BI46&lt;100%,"Proses Implementasi","Selesai Implementasi"))))))))))))))))))))))</f>
        <v>Selesai Implementasi</v>
      </c>
      <c r="AX46" t="str">
        <f>IF(BJ46=0%,"Not Started",IF(BJ46&lt;5%,"Proses RBT-RBB",IF(BJ46=5%,"Selesai RBT-RBB",IF(BJ46&lt;10%,"Proses RBT-RBL",IF(BJ46=10%,"Selesai RBT-RBL",IF(BJ46&lt;15%,"Proses RBT-RBTD",IF(BJ46=15%,"Selesai RBT-RBTD",IF(BJ46&lt;20%,"Proses RPP",IF(BJ46=20%,"Selesai RPP",IF(BJ46&lt;25%,"Proses KAK",IF(BJ46=25%,"Selesai KAK",IF(BJ46&lt;30%,"Proses Pengadaan",IF(BJ46=30%,"Selesai Pengadaan",IF(BJ46&lt;45%,"Proses Desain",IF(BJ46=45%,"Selesai Desain",IF(BJ46&lt;80%,"Proses Pengembangan",IF(BJ46=80%,"Selesai Pengembangan",IF(BJ46&lt;87.5%,"Proses SIT",IF(BJ46=87.5%,"Selesai SIT",IF(BJ46&lt;95%,"Proses UAT",IF(BJ46=95%,"Selesai UAT",IF(BJ46&lt;100%,"Proses Implementasi","Selesai Implementasi"))))))))))))))))))))))</f>
        <v>Selesai Implementasi</v>
      </c>
      <c r="AY46" t="str">
        <f>IF(BK46=0%,"Not Started",IF(BK46&lt;5%,"Proses RBT-RBB",IF(BK46=5%,"Selesai RBT-RBB",IF(BK46&lt;10%,"Proses RBT-RBL",IF(BK46=10%,"Selesai RBT-RBL",IF(BK46&lt;15%,"Proses RBT-RBTD",IF(BK46=15%,"Selesai RBT-RBTD",IF(BK46&lt;20%,"Proses RPP",IF(BK46=20%,"Selesai RPP",IF(BK46&lt;25%,"Proses KAK",IF(BK46=25%,"Selesai KAK",IF(BK46&lt;30%,"Proses Pengadaan",IF(BK46=30%,"Selesai Pengadaan",IF(BK46&lt;45%,"Proses Desain",IF(BK46=45%,"Selesai Desain",IF(BK46&lt;80%,"Proses Pengembangan",IF(BK46=80%,"Selesai Pengembangan",IF(BK46&lt;87.5%,"Proses SIT",IF(BK46=87.5%,"Selesai SIT",IF(BK46&lt;95%,"Proses UAT",IF(BK46=95%,"Selesai UAT",IF(BK46&lt;100%,"Proses Implementasi","Selesai Implementasi"))))))))))))))))))))))</f>
        <v>Selesai Implementasi</v>
      </c>
      <c r="AZ46" t="str">
        <f>IF(BL46=0%,"Not Started",IF(BL46&lt;5%,"Proses RBT-RBB",IF(BL46=5%,"Selesai RBT-RBB",IF(BL46&lt;10%,"Proses RBT-RBL",IF(BL46=10%,"Selesai RBT-RBL",IF(BL46&lt;15%,"Proses RBT-RBTD",IF(BL46=15%,"Selesai RBT-RBTD",IF(BL46&lt;20%,"Proses RPP",IF(BL46=20%,"Selesai RPP",IF(BL46&lt;25%,"Proses KAK",IF(BL46=25%,"Selesai KAK",IF(BL46&lt;30%,"Proses Pengadaan",IF(BL46=30%,"Selesai Pengadaan",IF(BL46&lt;45%,"Proses Desain",IF(BL46=45%,"Selesai Desain",IF(BL46&lt;80%,"Proses Pengembangan",IF(BL46=80%,"Selesai Pengembangan",IF(BL46&lt;87.5%,"Proses SIT",IF(BL46=87.5%,"Selesai SIT",IF(BL46&lt;95%,"Proses UAT",IF(BL46=95%,"Selesai UAT",IF(BL46&lt;100%,"Proses Implementasi","Selesai Implementasi"))))))))))))))))))))))</f>
        <v>Selesai Implementasi</v>
      </c>
      <c r="BA46" t="str">
        <f>IF(BM46=0%,"Not Started",IF(BM46&lt;5%,"Proses RBT-RBB",IF(BM46=5%,"Selesai RBT-RBB",IF(BM46&lt;10%,"Proses RBT-RBL",IF(BM46=10%,"Selesai RBT-RBL",IF(BM46&lt;15%,"Proses RBT-RBTD",IF(BM46=15%,"Selesai RBT-RBTD",IF(BM46&lt;20%,"Proses RPP",IF(BM46=20%,"Selesai RPP",IF(BM46&lt;25%,"Proses KAK",IF(BM46=25%,"Selesai KAK",IF(BM46&lt;30%,"Proses Pengadaan",IF(BM46=30%,"Selesai Pengadaan",IF(BM46&lt;45%,"Proses Desain",IF(BM46=45%,"Selesai Desain",IF(BM46&lt;80%,"Proses Pengembangan",IF(BM46=80%,"Selesai Pengembangan",IF(BM46&lt;87.5%,"Proses SIT",IF(BM46=87.5%,"Selesai SIT",IF(BM46&lt;95%,"Proses UAT",IF(BM46=95%,"Selesai UAT",IF(BM46&lt;100%,"Proses Implementasi","Selesai Implementasi"))))))))))))))))))))))</f>
        <v>Selesai Implementasi</v>
      </c>
      <c r="BB46" t="str">
        <f>IF(BN46=0%,"Not Started",IF(BN46&lt;5%,"Proses RBT-RBB",IF(BN46=5%,"Selesai RBT-RBB",IF(BN46&lt;10%,"Proses RBT-RBL",IF(BN46=10%,"Selesai RBT-RBL",IF(BN46&lt;15%,"Proses RBT-RBTD",IF(BN46=15%,"Selesai RBT-RBTD",IF(BN46&lt;20%,"Proses RPP",IF(BN46=20%,"Selesai RPP",IF(BN46&lt;25%,"Proses KAK",IF(BN46=25%,"Selesai KAK",IF(BN46&lt;30%,"Proses Pengadaan",IF(BN46=30%,"Selesai Pengadaan",IF(BN46&lt;45%,"Proses Desain",IF(BN46=45%,"Selesai Desain",IF(BN46&lt;80%,"Proses Pengembangan",IF(BN46=80%,"Selesai Pengembangan",IF(BN46&lt;87.5%,"Proses SIT",IF(BN46=87.5%,"Selesai SIT",IF(BN46&lt;95%,"Proses UAT",IF(BN46=95%,"Selesai UAT",IF(BN46&lt;100%,"Proses Implementasi","Selesai Implementasi"))))))))))))))))))))))</f>
        <v>Selesai Implementasi</v>
      </c>
      <c r="BC46" t="str">
        <f>IF(BO46=0%,"Not Started",IF(BO46&lt;5%,"Proses RBT-RBB",IF(BO46=5%,"Selesai RBT-RBB",IF(BO46&lt;10%,"Proses RBT-RBL",IF(BO46=10%,"Selesai RBT-RBL",IF(BO46&lt;15%,"Proses RBT-RBTD",IF(BO46=15%,"Selesai RBT-RBTD",IF(BO46&lt;20%,"Proses RPP",IF(BO46=20%,"Selesai RPP",IF(BO46&lt;25%,"Proses KAK",IF(BO46=25%,"Selesai KAK",IF(BO46&lt;30%,"Proses Pengadaan",IF(BO46=30%,"Selesai Pengadaan",IF(BO46&lt;45%,"Proses Desain",IF(BO46=45%,"Selesai Desain",IF(BO46&lt;80%,"Proses Pengembangan",IF(BO46=80%,"Selesai Pengembangan",IF(BO46&lt;87.5%,"Proses SIT",IF(BO46=87.5%,"Selesai SIT",IF(BO46&lt;95%,"Proses UAT",IF(BO46=95%,"Selesai UAT",IF(BO46&lt;100%,"Proses Implementasi","Selesai Implementasi"))))))))))))))))))))))</f>
        <v>Selesai Implementasi</v>
      </c>
      <c r="BD46" t="str">
        <f>IF(BP46=0%,"Not Started",IF(BP46&lt;5%,"Proses RBT-RBB",IF(BP46=5%,"Selesai RBT-RBB",IF(BP46&lt;10%,"Proses RBT-RBL",IF(BP46=10%,"Selesai RBT-RBL",IF(BP46&lt;15%,"Proses RBT-RBTD",IF(BP46=15%,"Selesai RBT-RBTD",IF(BP46&lt;20%,"Proses RPP",IF(BP46=20%,"Selesai RPP",IF(BP46&lt;25%,"Proses KAK",IF(BP46=25%,"Selesai KAK",IF(BP46&lt;30%,"Proses Pengadaan",IF(BP46=30%,"Selesai Pengadaan",IF(BP46&lt;45%,"Proses Desain",IF(BP46=45%,"Selesai Desain",IF(BP46&lt;80%,"Proses Pengembangan",IF(BP46=80%,"Selesai Pengembangan",IF(BP46&lt;87.5%,"Proses SIT",IF(BP46=87.5%,"Selesai SIT",IF(BP46&lt;95%,"Proses UAT",IF(BP46=95%,"Selesai UAT",IF(BP46&lt;100%,"Proses Implementasi","Selesai Implementasi"))))))))))))))))))))))</f>
        <v>Selesai Implementasi</v>
      </c>
      <c r="BE46">
        <v>1</v>
      </c>
      <c r="BF46">
        <v>1</v>
      </c>
      <c r="BG46">
        <v>1</v>
      </c>
      <c r="BH46">
        <v>1</v>
      </c>
      <c r="BI46">
        <v>1</v>
      </c>
      <c r="BJ46">
        <v>1</v>
      </c>
      <c r="BK46">
        <v>1</v>
      </c>
      <c r="BL46">
        <v>1</v>
      </c>
      <c r="BM46">
        <v>1</v>
      </c>
      <c r="BN46">
        <v>1</v>
      </c>
      <c r="BO46">
        <v>1</v>
      </c>
      <c r="BP46">
        <v>1</v>
      </c>
      <c r="BQ46" t="str">
        <f>IF(CC46=0%,"Not Started",IF(CC46&lt;5%,"Proses RBT-RBB",IF(CC46=5%,"Selesai RBT-RBB",IF(CC46&lt;10%,"Proses RBT-RBL",IF(CC46=10%,"Selesai RBT-RBL",IF(CC46&lt;15%,"Proses RBT-RBTD",IF(CC46=15%,"Selesai RBT-RBTD",IF(CC46&lt;20%,"Proses RPP",IF(CC46=20%,"Selesai RPP",IF(CC46&lt;25%,"Proses KAK",IF(CC46=25%,"Selesai KAK",IF(CC46&lt;30%,"Proses Pengadaan",IF(CC46=30%,"Selesai Pengadaan",IF(CC46&lt;45%,"Proses Desain",IF(CC46=45%,"Selesai Desain",IF(CC46&lt;80%,"Proses Pengembangan",IF(CC46=80%,"Selesai Pengembangan",IF(CC46&lt;87.5%,"Proses SIT",IF(CC46=87.5%,"Selesai SIT",IF(CC46&lt;95%,"Proses UAT",IF(CC46=95%,"Selesai UAT",IF(CC46&lt;100%,"Proses Implementasi","Selesai Implementasi"))))))))))))))))))))))</f>
        <v>Selesai Implementasi</v>
      </c>
      <c r="BR46" t="str">
        <f>IF(CD46=0%,"Not Started",IF(CD46&lt;5%,"Proses RBT-RBB",IF(CD46=5%,"Selesai RBT-RBB",IF(CD46&lt;10%,"Proses RBT-RBL",IF(CD46=10%,"Selesai RBT-RBL",IF(CD46&lt;15%,"Proses RBT-RBTD",IF(CD46=15%,"Selesai RBT-RBTD",IF(CD46&lt;20%,"Proses RPP",IF(CD46=20%,"Selesai RPP",IF(CD46&lt;25%,"Proses KAK",IF(CD46=25%,"Selesai KAK",IF(CD46&lt;30%,"Proses Pengadaan",IF(CD46=30%,"Selesai Pengadaan",IF(CD46&lt;45%,"Proses Desain",IF(CD46=45%,"Selesai Desain",IF(CD46&lt;80%,"Proses Pengembangan",IF(CD46=80%,"Selesai Pengembangan",IF(CD46&lt;87.5%,"Proses SIT",IF(CD46=87.5%,"Selesai SIT",IF(CD46&lt;95%,"Proses UAT",IF(CD46=95%,"Selesai UAT",IF(CD46&lt;100%,"Proses Implementasi","Selesai Implementasi"))))))))))))))))))))))</f>
        <v>Not Started</v>
      </c>
      <c r="BS46" t="str">
        <f>IF(CE46=0%,"Not Started",IF(CE46&lt;5%,"Proses RBT-RBB",IF(CE46=5%,"Selesai RBT-RBB",IF(CE46&lt;10%,"Proses RBT-RBL",IF(CE46=10%,"Selesai RBT-RBL",IF(CE46&lt;15%,"Proses RBT-RBTD",IF(CE46=15%,"Selesai RBT-RBTD",IF(CE46&lt;20%,"Proses RPP",IF(CE46=20%,"Selesai RPP",IF(CE46&lt;25%,"Proses KAK",IF(CE46=25%,"Selesai KAK",IF(CE46&lt;30%,"Proses Pengadaan",IF(CE46=30%,"Selesai Pengadaan",IF(CE46&lt;45%,"Proses Desain",IF(CE46=45%,"Selesai Desain",IF(CE46&lt;80%,"Proses Pengembangan",IF(CE46=80%,"Selesai Pengembangan",IF(CE46&lt;87.5%,"Proses SIT",IF(CE46=87.5%,"Selesai SIT",IF(CE46&lt;95%,"Proses UAT",IF(CE46=95%,"Selesai UAT",IF(CE46&lt;100%,"Proses Implementasi","Selesai Implementasi"))))))))))))))))))))))</f>
        <v>Not Started</v>
      </c>
      <c r="BT46" t="str">
        <f>IF(CF46=0%,"Not Started",IF(CF46&lt;5%,"Proses RBT-RBB",IF(CF46=5%,"Selesai RBT-RBB",IF(CF46&lt;10%,"Proses RBT-RBL",IF(CF46=10%,"Selesai RBT-RBL",IF(CF46&lt;15%,"Proses RBT-RBTD",IF(CF46=15%,"Selesai RBT-RBTD",IF(CF46&lt;20%,"Proses RPP",IF(CF46=20%,"Selesai RPP",IF(CF46&lt;25%,"Proses KAK",IF(CF46=25%,"Selesai KAK",IF(CF46&lt;30%,"Proses Pengadaan",IF(CF46=30%,"Selesai Pengadaan",IF(CF46&lt;45%,"Proses Desain",IF(CF46=45%,"Selesai Desain",IF(CF46&lt;80%,"Proses Pengembangan",IF(CF46=80%,"Selesai Pengembangan",IF(CF46&lt;87.5%,"Proses SIT",IF(CF46=87.5%,"Selesai SIT",IF(CF46&lt;95%,"Proses UAT",IF(CF46=95%,"Selesai UAT",IF(CF46&lt;100%,"Proses Implementasi","Selesai Implementasi"))))))))))))))))))))))</f>
        <v>Not Started</v>
      </c>
      <c r="BU46" t="str">
        <f>IF(CG46=0%,"Not Started",IF(CG46&lt;5%,"Proses RBT-RBB",IF(CG46=5%,"Selesai RBT-RBB",IF(CG46&lt;10%,"Proses RBT-RBL",IF(CG46=10%,"Selesai RBT-RBL",IF(CG46&lt;15%,"Proses RBT-RBTD",IF(CG46=15%,"Selesai RBT-RBTD",IF(CG46&lt;20%,"Proses RPP",IF(CG46=20%,"Selesai RPP",IF(CG46&lt;25%,"Proses KAK",IF(CG46=25%,"Selesai KAK",IF(CG46&lt;30%,"Proses Pengadaan",IF(CG46=30%,"Selesai Pengadaan",IF(CG46&lt;45%,"Proses Desain",IF(CG46=45%,"Selesai Desain",IF(CG46&lt;80%,"Proses Pengembangan",IF(CG46=80%,"Selesai Pengembangan",IF(CG46&lt;87.5%,"Proses SIT",IF(CG46=87.5%,"Selesai SIT",IF(CG46&lt;95%,"Proses UAT",IF(CG46=95%,"Selesai UAT",IF(CG46&lt;100%,"Proses Implementasi","Selesai Implementasi"))))))))))))))))))))))</f>
        <v>Not Started</v>
      </c>
      <c r="BV46" t="str">
        <f>IF(CH46=0%,"Not Started",IF(CH46&lt;5%,"Proses RBT-RBB",IF(CH46=5%,"Selesai RBT-RBB",IF(CH46&lt;10%,"Proses RBT-RBL",IF(CH46=10%,"Selesai RBT-RBL",IF(CH46&lt;15%,"Proses RBT-RBTD",IF(CH46=15%,"Selesai RBT-RBTD",IF(CH46&lt;20%,"Proses RPP",IF(CH46=20%,"Selesai RPP",IF(CH46&lt;25%,"Proses KAK",IF(CH46=25%,"Selesai KAK",IF(CH46&lt;30%,"Proses Pengadaan",IF(CH46=30%,"Selesai Pengadaan",IF(CH46&lt;45%,"Proses Desain",IF(CH46=45%,"Selesai Desain",IF(CH46&lt;80%,"Proses Pengembangan",IF(CH46=80%,"Selesai Pengembangan",IF(CH46&lt;87.5%,"Proses SIT",IF(CH46=87.5%,"Selesai SIT",IF(CH46&lt;95%,"Proses UAT",IF(CH46=95%,"Selesai UAT",IF(CH46&lt;100%,"Proses Implementasi","Selesai Implementasi"))))))))))))))))))))))</f>
        <v>Not Started</v>
      </c>
      <c r="BW46" t="str">
        <f>IF(CI46=0%,"Not Started",IF(CI46&lt;5%,"Proses RBT-RBB",IF(CI46=5%,"Selesai RBT-RBB",IF(CI46&lt;10%,"Proses RBT-RBL",IF(CI46=10%,"Selesai RBT-RBL",IF(CI46&lt;15%,"Proses RBT-RBTD",IF(CI46=15%,"Selesai RBT-RBTD",IF(CI46&lt;20%,"Proses RPP",IF(CI46=20%,"Selesai RPP",IF(CI46&lt;25%,"Proses KAK",IF(CI46=25%,"Selesai KAK",IF(CI46&lt;30%,"Proses Pengadaan",IF(CI46=30%,"Selesai Pengadaan",IF(CI46&lt;45%,"Proses Desain",IF(CI46=45%,"Selesai Desain",IF(CI46&lt;80%,"Proses Pengembangan",IF(CI46=80%,"Selesai Pengembangan",IF(CI46&lt;87.5%,"Proses SIT",IF(CI46=87.5%,"Selesai SIT",IF(CI46&lt;95%,"Proses UAT",IF(CI46=95%,"Selesai UAT",IF(CI46&lt;100%,"Proses Implementasi","Selesai Implementasi"))))))))))))))))))))))</f>
        <v>Not Started</v>
      </c>
      <c r="BX46" t="str">
        <f>IF(CJ46=0%,"Not Started",IF(CJ46&lt;5%,"Proses RBT-RBB",IF(CJ46=5%,"Selesai RBT-RBB",IF(CJ46&lt;10%,"Proses RBT-RBL",IF(CJ46=10%,"Selesai RBT-RBL",IF(CJ46&lt;15%,"Proses RBT-RBTD",IF(CJ46=15%,"Selesai RBT-RBTD",IF(CJ46&lt;20%,"Proses RPP",IF(CJ46=20%,"Selesai RPP",IF(CJ46&lt;25%,"Proses KAK",IF(CJ46=25%,"Selesai KAK",IF(CJ46&lt;30%,"Proses Pengadaan",IF(CJ46=30%,"Selesai Pengadaan",IF(CJ46&lt;45%,"Proses Desain",IF(CJ46=45%,"Selesai Desain",IF(CJ46&lt;80%,"Proses Pengembangan",IF(CJ46=80%,"Selesai Pengembangan",IF(CJ46&lt;87.5%,"Proses SIT",IF(CJ46=87.5%,"Selesai SIT",IF(CJ46&lt;95%,"Proses UAT",IF(CJ46=95%,"Selesai UAT",IF(CJ46&lt;100%,"Proses Implementasi","Selesai Implementasi"))))))))))))))))))))))</f>
        <v>Not Started</v>
      </c>
      <c r="BY46" t="str">
        <f>IF(CK46=0%,"Not Started",IF(CK46&lt;5%,"Proses RBT-RBB",IF(CK46=5%,"Selesai RBT-RBB",IF(CK46&lt;10%,"Proses RBT-RBL",IF(CK46=10%,"Selesai RBT-RBL",IF(CK46&lt;15%,"Proses RBT-RBTD",IF(CK46=15%,"Selesai RBT-RBTD",IF(CK46&lt;20%,"Proses RPP",IF(CK46=20%,"Selesai RPP",IF(CK46&lt;25%,"Proses KAK",IF(CK46=25%,"Selesai KAK",IF(CK46&lt;30%,"Proses Pengadaan",IF(CK46=30%,"Selesai Pengadaan",IF(CK46&lt;45%,"Proses Desain",IF(CK46=45%,"Selesai Desain",IF(CK46&lt;80%,"Proses Pengembangan",IF(CK46=80%,"Selesai Pengembangan",IF(CK46&lt;87.5%,"Proses SIT",IF(CK46=87.5%,"Selesai SIT",IF(CK46&lt;95%,"Proses UAT",IF(CK46=95%,"Selesai UAT",IF(CK46&lt;100%,"Proses Implementasi","Selesai Implementasi"))))))))))))))))))))))</f>
        <v>Not Started</v>
      </c>
      <c r="BZ46" t="str">
        <f>IF(CL46=0%,"Not Started",IF(CL46&lt;5%,"Proses RBT-RBB",IF(CL46=5%,"Selesai RBT-RBB",IF(CL46&lt;10%,"Proses RBT-RBL",IF(CL46=10%,"Selesai RBT-RBL",IF(CL46&lt;15%,"Proses RBT-RBTD",IF(CL46=15%,"Selesai RBT-RBTD",IF(CL46&lt;20%,"Proses RPP",IF(CL46=20%,"Selesai RPP",IF(CL46&lt;25%,"Proses KAK",IF(CL46=25%,"Selesai KAK",IF(CL46&lt;30%,"Proses Pengadaan",IF(CL46=30%,"Selesai Pengadaan",IF(CL46&lt;45%,"Proses Desain",IF(CL46=45%,"Selesai Desain",IF(CL46&lt;80%,"Proses Pengembangan",IF(CL46=80%,"Selesai Pengembangan",IF(CL46&lt;87.5%,"Proses SIT",IF(CL46=87.5%,"Selesai SIT",IF(CL46&lt;95%,"Proses UAT",IF(CL46=95%,"Selesai UAT",IF(CL46&lt;100%,"Proses Implementasi","Selesai Implementasi"))))))))))))))))))))))</f>
        <v>Not Started</v>
      </c>
      <c r="CA46" t="str">
        <f>IF(CM46=0%,"Not Started",IF(CM46&lt;5%,"Proses RBT-RBB",IF(CM46=5%,"Selesai RBT-RBB",IF(CM46&lt;10%,"Proses RBT-RBL",IF(CM46=10%,"Selesai RBT-RBL",IF(CM46&lt;15%,"Proses RBT-RBTD",IF(CM46=15%,"Selesai RBT-RBTD",IF(CM46&lt;20%,"Proses RPP",IF(CM46=20%,"Selesai RPP",IF(CM46&lt;25%,"Proses KAK",IF(CM46=25%,"Selesai KAK",IF(CM46&lt;30%,"Proses Pengadaan",IF(CM46=30%,"Selesai Pengadaan",IF(CM46&lt;45%,"Proses Desain",IF(CM46=45%,"Selesai Desain",IF(CM46&lt;80%,"Proses Pengembangan",IF(CM46=80%,"Selesai Pengembangan",IF(CM46&lt;87.5%,"Proses SIT",IF(CM46=87.5%,"Selesai SIT",IF(CM46&lt;95%,"Proses UAT",IF(CM46=95%,"Selesai UAT",IF(CM46&lt;100%,"Proses Implementasi","Selesai Implementasi"))))))))))))))))))))))</f>
        <v>Not Started</v>
      </c>
      <c r="CB46" t="str">
        <f>IF(CN46=0%,"Not Started",IF(CN46&lt;5%,"Proses RBT-RBB",IF(CN46=5%,"Selesai RBT-RBB",IF(CN46&lt;10%,"Proses RBT-RBL",IF(CN46=10%,"Selesai RBT-RBL",IF(CN46&lt;15%,"Proses RBT-RBTD",IF(CN46=15%,"Selesai RBT-RBTD",IF(CN46&lt;20%,"Proses RPP",IF(CN46=20%,"Selesai RPP",IF(CN46&lt;25%,"Proses KAK",IF(CN46=25%,"Selesai KAK",IF(CN46&lt;30%,"Proses Pengadaan",IF(CN46=30%,"Selesai Pengadaan",IF(CN46&lt;45%,"Proses Desain",IF(CN46=45%,"Selesai Desain",IF(CN46&lt;80%,"Proses Pengembangan",IF(CN46=80%,"Selesai Pengembangan",IF(CN46&lt;87.5%,"Proses SIT",IF(CN46=87.5%,"Selesai SIT",IF(CN46&lt;95%,"Proses UAT",IF(CN46=95%,"Selesai UAT",IF(CN46&lt;100%,"Proses Implementasi","Selesai Implementasi"))))))))))))))))))))))</f>
        <v>Not Started</v>
      </c>
      <c r="CC46">
        <f>(($DY46/100%)*15%)+(($DZ46/100%)*5%)+(($EA46/100%)*5%)+(($EB46/100%)*5%)+(($EC46/100%)*15%)+(($ED46/100%)*35%)+(($EE46/100%)*7.5%)+(($EF46/100%)*7.5%)+(($EG46/100%)*5%)</f>
        <v>0.9999999999999999</v>
      </c>
      <c r="CO46">
        <f>IF(BE46=0%, 100%, (CC46/BE46))</f>
        <v>0.9999999999999999</v>
      </c>
      <c r="CP46">
        <f>IF(BF46=0%, 100%, (CD46/BF46))</f>
        <v>0</v>
      </c>
      <c r="CQ46">
        <f>IF(BG46=0%, 100%, (CE46/BG46))</f>
        <v>0</v>
      </c>
      <c r="CR46">
        <f>IF(BH46=0%, 100%, (CF46/BH46))</f>
        <v>0</v>
      </c>
      <c r="CS46">
        <f>IF(BI46=0%, 100%, (CG46/BI46))</f>
        <v>0</v>
      </c>
      <c r="CT46">
        <f>IF(BJ46=0%, 100%, (CH46/BJ46))</f>
        <v>0</v>
      </c>
      <c r="CU46">
        <f>IF(BK46=0%, 100%, (CI46/BK46))</f>
        <v>0</v>
      </c>
      <c r="CV46">
        <f>IF(BL46=0%, 100%, (CJ46/BL46))</f>
        <v>0</v>
      </c>
      <c r="CW46">
        <f>IF(BM46=0%, 100%, (CK46/BM46))</f>
        <v>0</v>
      </c>
      <c r="CX46">
        <f>IF(BN46=0%, 100%, (CL46/BN46))</f>
        <v>0</v>
      </c>
      <c r="CY46">
        <f>IF(BO46=0%, 100%, (CM46/BO46))</f>
        <v>0</v>
      </c>
      <c r="DA46" t="str">
        <f>IF(BE46=0%,"NS",IF(CC46=100%,"DONE",IF(CO46&gt;100%,"AS",IF(CO46&lt;75%,"BS",IF(CO46&lt;89.9%,"AR","OS")))))</f>
        <v>DONE</v>
      </c>
      <c r="DB46" t="str">
        <f>IF(BF46=0%,"NS",IF(CD46=100%,"DONE",IF(CP46&gt;100%,"AS",IF(CP46&lt;75%,"BS",IF(CP46&lt;89.9%,"AR","OS")))))</f>
        <v>BS</v>
      </c>
      <c r="DC46" t="str">
        <f>IF(BG46=0%,"NS",IF(CE46=100%,"DONE",IF(CQ46&gt;100%,"AS",IF(CQ46&lt;75%,"BS",IF(CQ46&lt;89.9%,"AR","OS")))))</f>
        <v>BS</v>
      </c>
      <c r="DD46" t="str">
        <f>IF(BH46=0%,"NS",IF(CF46=100%,"DONE",IF(CR46&gt;100%,"AS",IF(CR46&lt;75%,"BS",IF(CR46&lt;89.9%,"AR","OS")))))</f>
        <v>BS</v>
      </c>
      <c r="DE46" t="str">
        <f>IF(BI46=0%,"NS",IF(CG46=100%,"DONE",IF(CS46&gt;100%,"AS",IF(CS46&lt;75%,"BS",IF(CS46&lt;89.9%,"AR","OS")))))</f>
        <v>BS</v>
      </c>
      <c r="DF46" t="str">
        <f>IF(BJ46=0%,"NS",IF(CH46=100%,"DONE",IF(CT46&gt;100%,"AS",IF(CT46&lt;75%,"BS",IF(CT46&lt;89.9%,"AR","OS")))))</f>
        <v>BS</v>
      </c>
      <c r="DG46" t="str">
        <f>IF(BK46=0%,"NS",IF(CI46=100%,"DONE",IF(CU46&gt;100%,"AS",IF(CU46&lt;75%,"BS",IF(CU46&lt;89.9%,"AR","OS")))))</f>
        <v>BS</v>
      </c>
      <c r="DH46" t="str">
        <f>IF(BL46=0%,"NS",IF(CJ46=100%,"DONE",IF(CV46&gt;100%,"AS",IF(CV46&lt;75%,"BS",IF(CV46&lt;89.9%,"AR","OS")))))</f>
        <v>BS</v>
      </c>
      <c r="DI46" t="str">
        <f>IF(BM46=0%,"NS",IF(CK46=100%,"DONE",IF(CW46&gt;100%,"AS",IF(CW46&lt;75%,"BS",IF(CW46&lt;89.9%,"AR","OS")))))</f>
        <v>BS</v>
      </c>
      <c r="DJ46" t="str">
        <f>IF(BN46=0%,"NS",IF(CL46=100%,"DONE",IF(CX46&gt;100%,"AS",IF(CX46&lt;75%,"BS",IF(CX46&lt;89.9%,"AR","OS")))))</f>
        <v>BS</v>
      </c>
      <c r="DK46" t="str">
        <f>IF(BO46=0%,"NS",IF(CM46=100%,"DONE",IF(CY46&gt;100%,"AS",IF(CY46&lt;75%,"BS",IF(CY46&lt;89.9%,"AR","OS")))))</f>
        <v>BS</v>
      </c>
      <c r="DL46" t="str">
        <f>IF(BP46=0%,"NS",IF(CN46=100%,"DONE",IF(CZ46&gt;100%,"AS",IF(CZ46&lt;75%,"BS",IF(CZ46&lt;89.9%,"AR","OS")))))</f>
        <v>BS</v>
      </c>
      <c r="DM46">
        <f>CC46/$BP46</f>
        <v>0.9999999999999999</v>
      </c>
      <c r="DN46">
        <f>CD46/$BP46</f>
        <v>0</v>
      </c>
      <c r="DO46">
        <f>CE46/$BP46</f>
        <v>0</v>
      </c>
      <c r="DP46">
        <f>CF46/$BP46</f>
        <v>0</v>
      </c>
      <c r="DQ46">
        <f>CG46/$BP46</f>
        <v>0</v>
      </c>
      <c r="DR46">
        <f>CH46/$BP46</f>
        <v>0</v>
      </c>
      <c r="DS46">
        <f>CI46/$BP46</f>
        <v>0</v>
      </c>
      <c r="DT46">
        <f>CJ46/$BP46</f>
        <v>0</v>
      </c>
      <c r="DU46">
        <f>CK46/$BP46</f>
        <v>0</v>
      </c>
      <c r="DV46">
        <f>CL46/$BP46</f>
        <v>0</v>
      </c>
      <c r="DW46">
        <f>CM46/$BP46</f>
        <v>0</v>
      </c>
      <c r="DX46">
        <f>CN46/$BP46</f>
        <v>0</v>
      </c>
      <c r="DY46">
        <v>1</v>
      </c>
      <c r="DZ46">
        <v>1</v>
      </c>
      <c r="EA46">
        <v>1</v>
      </c>
      <c r="EB46">
        <v>1</v>
      </c>
      <c r="EC46">
        <v>1</v>
      </c>
      <c r="ED46">
        <v>1</v>
      </c>
      <c r="EE46">
        <v>1</v>
      </c>
      <c r="EF46">
        <v>1</v>
      </c>
      <c r="EG46">
        <v>1</v>
      </c>
      <c r="EH46" t="str" xml:space="preserve">
        <v xml:space="preserve">Updated Progress_x000d_
23-12-2025_x000d_
1. Sudah Golive pada 19 Des 2025</v>
      </c>
      <c r="EJ46">
        <f>AR46</f>
        <v>46010</v>
      </c>
      <c r="EO46" t="str" xml:space="preserve">
        <v xml:space="preserve">1. Server DEV dan PROD BMC Helix sedang pengadaan, _x000d_
sampai juli 2025 sedang development sampai bulan Nov 2025_x000d_
_x000d_
2. SRS belum bisa difinalkan karena masih menunggu konfirmasi dari PIPIT INFRA, terkait solusi server DEV yang dipakai</v>
      </c>
      <c r="EZ46" t="str" xml:space="preserve">
        <v xml:space="preserve">Server DEV dan PROD BMC Helic sedang pengadaan, _x000d_
sampai juli 2025 sedang development sampai bulan Nov 2025</v>
      </c>
      <c r="FA46" t="str" xml:space="preserve">
        <v xml:space="preserve">Solusi yang akan di tawarkan MII ada 2 opsi : _x000d_
yaitu menggunakan server Dev trail 2 Bulan dari tim Infra DLDS, _x000d_
atau menggunakan server dev saas dari BMC untuk trail, _x000d_
untuk pengembangan akan dilakukan di server dev tersebut. _x000d_
(Sedang didiskusikan tim KPPA dengan tim Infra  DLDS)</v>
      </c>
      <c r="FM46" t="str" xml:space="preserve">
        <v xml:space="preserve">Yoe One Ariestya Niovitta (PKWT)_x000d_
</v>
      </c>
      <c r="FN46" t="str">
        <v>Pahman Hasibuan</v>
      </c>
      <c r="FO46" t="str">
        <v>Ayar Fauzan</v>
      </c>
      <c r="FP46" t="str" xml:space="preserve">
        <v xml:space="preserve">1. Rendi Budiman  _x000d_
2. Erica Maulidina_x000d_
3. Kevin Tjahjadi - PKWT  _x000d_
_x000d_
</v>
      </c>
      <c r="FQ46" t="str" xml:space="preserve">
        <v xml:space="preserve">Agung_x000d_
Ufaira</v>
      </c>
      <c r="FR46" t="str">
        <v>Outsource</v>
      </c>
      <c r="FS46" t="str">
        <v>PT MII</v>
      </c>
      <c r="FT46" t="str">
        <v>Santi, Nindy</v>
      </c>
      <c r="FU46">
        <v>6</v>
      </c>
      <c r="GS46" t="str">
        <v>f22ed6b2-5d4b-4025-80f8-c171f46dafbf</v>
      </c>
    </row>
    <row r="47" xml:space="preserve">
      <c r="A47" t="str">
        <v>PR-02-2024</v>
      </c>
      <c r="B47" t="str">
        <v>Non PT</v>
      </c>
      <c r="C47" t="str">
        <v>IDT</v>
      </c>
      <c r="D47" t="str">
        <v>Continuity Technology</v>
      </c>
      <c r="E47" t="str">
        <v>P-44</v>
      </c>
      <c r="F47">
        <v>1</v>
      </c>
      <c r="G47" t="str">
        <v>ANTASENA Non LBUT</v>
      </c>
      <c r="H47" t="str">
        <v>ANTASENA - Non LBUT</v>
      </c>
      <c r="I47" t="str">
        <v>Modernize LKPBU - Tahap 1 Modul KPPK</v>
      </c>
      <c r="J47">
        <v>2024</v>
      </c>
      <c r="K47">
        <v>2026</v>
      </c>
      <c r="L47" t="str">
        <v>K</v>
      </c>
      <c r="M47" t="str">
        <v>K3</v>
      </c>
      <c r="N47" t="str">
        <v>Pemimpin Satker</v>
      </c>
      <c r="O47" t="str">
        <v>DSta, DIDD, DPKL</v>
      </c>
      <c r="P47" t="str">
        <v>Satker</v>
      </c>
      <c r="Q47" t="str">
        <v>Moneter</v>
      </c>
      <c r="R47" t="str">
        <v>LKPBU</v>
      </c>
      <c r="S47" t="str">
        <f>BQ47</f>
        <v>Proses Pengembangan</v>
      </c>
      <c r="T47" t="str">
        <f>IF(V47=0%,"Not Started",IF(V47&lt;100%,"On Progress",IF(V47=100%,"DONE")))</f>
        <v>On Progress</v>
      </c>
      <c r="U47" t="str">
        <f>FN47</f>
        <v>Rifanda Yulio</v>
      </c>
      <c r="V47">
        <f>CC47</f>
        <v>0.61</v>
      </c>
      <c r="W47" t="str">
        <v>BRD Existing</v>
      </c>
      <c r="X47">
        <f>AR47</f>
        <v>46326</v>
      </c>
      <c r="Y47" t="str">
        <v>Proses pengadaan</v>
      </c>
      <c r="AG47">
        <v>45658</v>
      </c>
      <c r="AH47">
        <v>45868</v>
      </c>
      <c r="AI47">
        <v>45901</v>
      </c>
      <c r="AJ47">
        <v>45930</v>
      </c>
      <c r="AK47">
        <v>45931</v>
      </c>
      <c r="AL47">
        <v>46111</v>
      </c>
      <c r="AM47">
        <v>46113</v>
      </c>
      <c r="AN47">
        <v>46173</v>
      </c>
      <c r="AO47">
        <v>46174</v>
      </c>
      <c r="AP47">
        <v>46295</v>
      </c>
      <c r="AQ47">
        <v>46296</v>
      </c>
      <c r="AR47">
        <v>46326</v>
      </c>
      <c r="AS47" t="str">
        <f>IF(BE47=0%,"Not Started",IF(BE47&lt;5%,"Proses RBT-RBB",IF(BE47=5%,"Selesai RBT-RBB",IF(BE47&lt;10%,"Proses RBT-RBL",IF(BE47=10%,"Selesai RBT-RBL",IF(BE47&lt;15%,"Proses RBT-RBTD",IF(BE47=15%,"Selesai RBT-RBTD",IF(BE47&lt;20%,"Proses RPP",IF(BE47=20%,"Selesai RPP",IF(BE47&lt;25%,"Proses KAK",IF(BE47=25%,"Selesai KAK",IF(BE47&lt;30%,"Proses Pengadaan",IF(BE47=30%,"Selesai Pengadaan",IF(BE47&lt;45%,"Proses Desain",IF(BE47=45%,"Selesai Desain",IF(BE47&lt;80%,"Proses Pengembangan",IF(BE47=80%,"Selesai Pengembangan",IF(BE47&lt;87.5%,"Proses SIT",IF(BE47=87.5%,"Selesai SIT",IF(BE47&lt;95%,"Proses UAT",IF(BE47=95%,"Selesai UAT",IF(BE47&lt;100%,"Proses Implementasi","Selesai Implementasi"))))))))))))))))))))))</f>
        <v>Proses Pengembangan</v>
      </c>
      <c r="AT47" t="str">
        <f>IF(BF47=0%,"Not Started",IF(BF47&lt;5%,"Proses RBT-RBB",IF(BF47=5%,"Selesai RBT-RBB",IF(BF47&lt;10%,"Proses RBT-RBL",IF(BF47=10%,"Selesai RBT-RBL",IF(BF47&lt;15%,"Proses RBT-RBTD",IF(BF47=15%,"Selesai RBT-RBTD",IF(BF47&lt;20%,"Proses RPP",IF(BF47=20%,"Selesai RPP",IF(BF47&lt;25%,"Proses KAK",IF(BF47=25%,"Selesai KAK",IF(BF47&lt;30%,"Proses Pengadaan",IF(BF47=30%,"Selesai Pengadaan",IF(BF47&lt;45%,"Proses Desain",IF(BF47=45%,"Selesai Desain",IF(BF47&lt;80%,"Proses Pengembangan",IF(BF47=80%,"Selesai Pengembangan",IF(BF47&lt;87.5%,"Proses SIT",IF(BF47=87.5%,"Selesai SIT",IF(BF47&lt;95%,"Proses UAT",IF(BF47=95%,"Selesai UAT",IF(BF47&lt;100%,"Proses Implementasi","Selesai Implementasi"))))))))))))))))))))))</f>
        <v>Proses Pengembangan</v>
      </c>
      <c r="AU47" t="str">
        <f>IF(BG47=0%,"Not Started",IF(BG47&lt;5%,"Proses RBT-RBB",IF(BG47=5%,"Selesai RBT-RBB",IF(BG47&lt;10%,"Proses RBT-RBL",IF(BG47=10%,"Selesai RBT-RBL",IF(BG47&lt;15%,"Proses RBT-RBTD",IF(BG47=15%,"Selesai RBT-RBTD",IF(BG47&lt;20%,"Proses RPP",IF(BG47=20%,"Selesai RPP",IF(BG47&lt;25%,"Proses KAK",IF(BG47=25%,"Selesai KAK",IF(BG47&lt;30%,"Proses Pengadaan",IF(BG47=30%,"Selesai Pengadaan",IF(BG47&lt;45%,"Proses Desain",IF(BG47=45%,"Selesai Desain",IF(BG47&lt;80%,"Proses Pengembangan",IF(BG47=80%,"Selesai Pengembangan",IF(BG47&lt;87.5%,"Proses SIT",IF(BG47=87.5%,"Selesai SIT",IF(BG47&lt;95%,"Proses UAT",IF(BG47=95%,"Selesai UAT",IF(BG47&lt;100%,"Proses Implementasi","Selesai Implementasi"))))))))))))))))))))))</f>
        <v>Selesai Pengembangan</v>
      </c>
      <c r="AV47" t="str">
        <f>IF(BH47=0%,"Not Started",IF(BH47&lt;5%,"Proses RBT-RBB",IF(BH47=5%,"Selesai RBT-RBB",IF(BH47&lt;10%,"Proses RBT-RBL",IF(BH47=10%,"Selesai RBT-RBL",IF(BH47&lt;15%,"Proses RBT-RBTD",IF(BH47=15%,"Selesai RBT-RBTD",IF(BH47&lt;20%,"Proses RPP",IF(BH47=20%,"Selesai RPP",IF(BH47&lt;25%,"Proses KAK",IF(BH47=25%,"Selesai KAK",IF(BH47&lt;30%,"Proses Pengadaan",IF(BH47=30%,"Selesai Pengadaan",IF(BH47&lt;45%,"Proses Desain",IF(BH47=45%,"Selesai Desain",IF(BH47&lt;80%,"Proses Pengembangan",IF(BH47=80%,"Selesai Pengembangan",IF(BH47&lt;87.5%,"Proses SIT",IF(BH47=87.5%,"Selesai SIT",IF(BH47&lt;95%,"Proses UAT",IF(BH47=95%,"Selesai UAT",IF(BH47&lt;100%,"Proses Implementasi","Selesai Implementasi"))))))))))))))))))))))</f>
        <v>Proses SIT</v>
      </c>
      <c r="AW47" t="str">
        <f>IF(BI47=0%,"Not Started",IF(BI47&lt;5%,"Proses RBT-RBB",IF(BI47=5%,"Selesai RBT-RBB",IF(BI47&lt;10%,"Proses RBT-RBL",IF(BI47=10%,"Selesai RBT-RBL",IF(BI47&lt;15%,"Proses RBT-RBTD",IF(BI47=15%,"Selesai RBT-RBTD",IF(BI47&lt;20%,"Proses RPP",IF(BI47=20%,"Selesai RPP",IF(BI47&lt;25%,"Proses KAK",IF(BI47=25%,"Selesai KAK",IF(BI47&lt;30%,"Proses Pengadaan",IF(BI47=30%,"Selesai Pengadaan",IF(BI47&lt;45%,"Proses Desain",IF(BI47=45%,"Selesai Desain",IF(BI47&lt;80%,"Proses Pengembangan",IF(BI47=80%,"Selesai Pengembangan",IF(BI47&lt;87.5%,"Proses SIT",IF(BI47=87.5%,"Selesai SIT",IF(BI47&lt;95%,"Proses UAT",IF(BI47=95%,"Selesai UAT",IF(BI47&lt;100%,"Proses Implementasi","Selesai Implementasi"))))))))))))))))))))))</f>
        <v>Proses UAT</v>
      </c>
      <c r="AX47" t="str">
        <f>IF(BJ47=0%,"Not Started",IF(BJ47&lt;5%,"Proses RBT-RBB",IF(BJ47=5%,"Selesai RBT-RBB",IF(BJ47&lt;10%,"Proses RBT-RBL",IF(BJ47=10%,"Selesai RBT-RBL",IF(BJ47&lt;15%,"Proses RBT-RBTD",IF(BJ47=15%,"Selesai RBT-RBTD",IF(BJ47&lt;20%,"Proses RPP",IF(BJ47=20%,"Selesai RPP",IF(BJ47&lt;25%,"Proses KAK",IF(BJ47=25%,"Selesai KAK",IF(BJ47&lt;30%,"Proses Pengadaan",IF(BJ47=30%,"Selesai Pengadaan",IF(BJ47&lt;45%,"Proses Desain",IF(BJ47=45%,"Selesai Desain",IF(BJ47&lt;80%,"Proses Pengembangan",IF(BJ47=80%,"Selesai Pengembangan",IF(BJ47&lt;87.5%,"Proses SIT",IF(BJ47=87.5%,"Selesai SIT",IF(BJ47&lt;95%,"Proses UAT",IF(BJ47=95%,"Selesai UAT",IF(BJ47&lt;100%,"Proses Implementasi","Selesai Implementasi"))))))))))))))))))))))</f>
        <v>Proses UAT</v>
      </c>
      <c r="AY47" t="str">
        <f>IF(BK47=0%,"Not Started",IF(BK47&lt;5%,"Proses RBT-RBB",IF(BK47=5%,"Selesai RBT-RBB",IF(BK47&lt;10%,"Proses RBT-RBL",IF(BK47=10%,"Selesai RBT-RBL",IF(BK47&lt;15%,"Proses RBT-RBTD",IF(BK47=15%,"Selesai RBT-RBTD",IF(BK47&lt;20%,"Proses RPP",IF(BK47=20%,"Selesai RPP",IF(BK47&lt;25%,"Proses KAK",IF(BK47=25%,"Selesai KAK",IF(BK47&lt;30%,"Proses Pengadaan",IF(BK47=30%,"Selesai Pengadaan",IF(BK47&lt;45%,"Proses Desain",IF(BK47=45%,"Selesai Desain",IF(BK47&lt;80%,"Proses Pengembangan",IF(BK47=80%,"Selesai Pengembangan",IF(BK47&lt;87.5%,"Proses SIT",IF(BK47=87.5%,"Selesai SIT",IF(BK47&lt;95%,"Proses UAT",IF(BK47=95%,"Selesai UAT",IF(BK47&lt;100%,"Proses Implementasi","Selesai Implementasi"))))))))))))))))))))))</f>
        <v>Proses UAT</v>
      </c>
      <c r="AZ47" t="str">
        <f>IF(BL47=0%,"Not Started",IF(BL47&lt;5%,"Proses RBT-RBB",IF(BL47=5%,"Selesai RBT-RBB",IF(BL47&lt;10%,"Proses RBT-RBL",IF(BL47=10%,"Selesai RBT-RBL",IF(BL47&lt;15%,"Proses RBT-RBTD",IF(BL47=15%,"Selesai RBT-RBTD",IF(BL47&lt;20%,"Proses RPP",IF(BL47=20%,"Selesai RPP",IF(BL47&lt;25%,"Proses KAK",IF(BL47=25%,"Selesai KAK",IF(BL47&lt;30%,"Proses Pengadaan",IF(BL47=30%,"Selesai Pengadaan",IF(BL47&lt;45%,"Proses Desain",IF(BL47=45%,"Selesai Desain",IF(BL47&lt;80%,"Proses Pengembangan",IF(BL47=80%,"Selesai Pengembangan",IF(BL47&lt;87.5%,"Proses SIT",IF(BL47=87.5%,"Selesai SIT",IF(BL47&lt;95%,"Proses UAT",IF(BL47=95%,"Selesai UAT",IF(BL47&lt;100%,"Proses Implementasi","Selesai Implementasi"))))))))))))))))))))))</f>
        <v>Proses UAT</v>
      </c>
      <c r="BA47" t="str">
        <f>IF(BM47=0%,"Not Started",IF(BM47&lt;5%,"Proses RBT-RBB",IF(BM47=5%,"Selesai RBT-RBB",IF(BM47&lt;10%,"Proses RBT-RBL",IF(BM47=10%,"Selesai RBT-RBL",IF(BM47&lt;15%,"Proses RBT-RBTD",IF(BM47=15%,"Selesai RBT-RBTD",IF(BM47&lt;20%,"Proses RPP",IF(BM47=20%,"Selesai RPP",IF(BM47&lt;25%,"Proses KAK",IF(BM47=25%,"Selesai KAK",IF(BM47&lt;30%,"Proses Pengadaan",IF(BM47=30%,"Selesai Pengadaan",IF(BM47&lt;45%,"Proses Desain",IF(BM47=45%,"Selesai Desain",IF(BM47&lt;80%,"Proses Pengembangan",IF(BM47=80%,"Selesai Pengembangan",IF(BM47&lt;87.5%,"Proses SIT",IF(BM47=87.5%,"Selesai SIT",IF(BM47&lt;95%,"Proses UAT",IF(BM47=95%,"Selesai UAT",IF(BM47&lt;100%,"Proses Implementasi","Selesai Implementasi"))))))))))))))))))))))</f>
        <v>Selesai UAT</v>
      </c>
      <c r="BB47" t="str">
        <f>IF(BN47=0%,"Not Started",IF(BN47&lt;5%,"Proses RBT-RBB",IF(BN47=5%,"Selesai RBT-RBB",IF(BN47&lt;10%,"Proses RBT-RBL",IF(BN47=10%,"Selesai RBT-RBL",IF(BN47&lt;15%,"Proses RBT-RBTD",IF(BN47=15%,"Selesai RBT-RBTD",IF(BN47&lt;20%,"Proses RPP",IF(BN47=20%,"Selesai RPP",IF(BN47&lt;25%,"Proses KAK",IF(BN47=25%,"Selesai KAK",IF(BN47&lt;30%,"Proses Pengadaan",IF(BN47=30%,"Selesai Pengadaan",IF(BN47&lt;45%,"Proses Desain",IF(BN47=45%,"Selesai Desain",IF(BN47&lt;80%,"Proses Pengembangan",IF(BN47=80%,"Selesai Pengembangan",IF(BN47&lt;87.5%,"Proses SIT",IF(BN47=87.5%,"Selesai SIT",IF(BN47&lt;95%,"Proses UAT",IF(BN47=95%,"Selesai UAT",IF(BN47&lt;100%,"Proses Implementasi","Selesai Implementasi"))))))))))))))))))))))</f>
        <v>Selesai Implementasi</v>
      </c>
      <c r="BC47" t="str">
        <f>IF(BO47=0%,"Not Started",IF(BO47&lt;5%,"Proses RBT-RBB",IF(BO47=5%,"Selesai RBT-RBB",IF(BO47&lt;10%,"Proses RBT-RBL",IF(BO47=10%,"Selesai RBT-RBL",IF(BO47&lt;15%,"Proses RBT-RBTD",IF(BO47=15%,"Selesai RBT-RBTD",IF(BO47&lt;20%,"Proses RPP",IF(BO47=20%,"Selesai RPP",IF(BO47&lt;25%,"Proses KAK",IF(BO47=25%,"Selesai KAK",IF(BO47&lt;30%,"Proses Pengadaan",IF(BO47=30%,"Selesai Pengadaan",IF(BO47&lt;45%,"Proses Desain",IF(BO47=45%,"Selesai Desain",IF(BO47&lt;80%,"Proses Pengembangan",IF(BO47=80%,"Selesai Pengembangan",IF(BO47&lt;87.5%,"Proses SIT",IF(BO47=87.5%,"Selesai SIT",IF(BO47&lt;95%,"Proses UAT",IF(BO47=95%,"Selesai UAT",IF(BO47&lt;100%,"Proses Implementasi","Selesai Implementasi"))))))))))))))))))))))</f>
        <v>Selesai Implementasi</v>
      </c>
      <c r="BD47" t="str">
        <f>IF(BP47=0%,"Not Started",IF(BP47&lt;5%,"Proses RBT-RBB",IF(BP47=5%,"Selesai RBT-RBB",IF(BP47&lt;10%,"Proses RBT-RBL",IF(BP47=10%,"Selesai RBT-RBL",IF(BP47&lt;15%,"Proses RBT-RBTD",IF(BP47=15%,"Selesai RBT-RBTD",IF(BP47&lt;20%,"Proses RPP",IF(BP47=20%,"Selesai RPP",IF(BP47&lt;25%,"Proses KAK",IF(BP47=25%,"Selesai KAK",IF(BP47&lt;30%,"Proses Pengadaan",IF(BP47=30%,"Selesai Pengadaan",IF(BP47&lt;45%,"Proses Desain",IF(BP47=45%,"Selesai Desain",IF(BP47&lt;80%,"Proses Pengembangan",IF(BP47=80%,"Selesai Pengembangan",IF(BP47&lt;87.5%,"Proses SIT",IF(BP47=87.5%,"Selesai SIT",IF(BP47&lt;95%,"Proses UAT",IF(BP47=95%,"Selesai UAT",IF(BP47&lt;100%,"Proses Implementasi","Selesai Implementasi"))))))))))))))))))))))</f>
        <v>Selesai Implementasi</v>
      </c>
      <c r="BE47">
        <v>0.65</v>
      </c>
      <c r="BF47">
        <v>0.7</v>
      </c>
      <c r="BG47">
        <v>0.8</v>
      </c>
      <c r="BH47">
        <v>0.84</v>
      </c>
      <c r="BI47">
        <v>0.88</v>
      </c>
      <c r="BJ47">
        <v>0.9</v>
      </c>
      <c r="BK47">
        <v>0.92</v>
      </c>
      <c r="BL47">
        <v>0.93</v>
      </c>
      <c r="BM47">
        <v>0.95</v>
      </c>
      <c r="BN47">
        <v>1</v>
      </c>
      <c r="BO47">
        <v>1</v>
      </c>
      <c r="BP47">
        <v>1</v>
      </c>
      <c r="BQ47" t="str">
        <f>IF(CC47=0%,"Not Started",IF(CC47&lt;5%,"Proses RBT-RBB",IF(CC47=5%,"Selesai RBT-RBB",IF(CC47&lt;10%,"Proses RBT-RBL",IF(CC47=10%,"Selesai RBT-RBL",IF(CC47&lt;15%,"Proses RBT-RBTD",IF(CC47=15%,"Selesai RBT-RBTD",IF(CC47&lt;20%,"Proses RPP",IF(CC47=20%,"Selesai RPP",IF(CC47&lt;25%,"Proses KAK",IF(CC47=25%,"Selesai KAK",IF(CC47&lt;30%,"Proses Pengadaan",IF(CC47=30%,"Selesai Pengadaan",IF(CC47&lt;45%,"Proses Desain",IF(CC47=45%,"Selesai Desain",IF(CC47&lt;80%,"Proses Pengembangan",IF(CC47=80%,"Selesai Pengembangan",IF(CC47&lt;87.5%,"Proses SIT",IF(CC47=87.5%,"Selesai SIT",IF(CC47&lt;95%,"Proses UAT",IF(CC47=95%,"Selesai UAT",IF(CC47&lt;100%,"Proses Implementasi","Selesai Implementasi"))))))))))))))))))))))</f>
        <v>Proses Pengembangan</v>
      </c>
      <c r="BR47" t="str">
        <f>IF(CD47=0%,"Not Started",IF(CD47&lt;5%,"Proses RBT-RBB",IF(CD47=5%,"Selesai RBT-RBB",IF(CD47&lt;10%,"Proses RBT-RBL",IF(CD47=10%,"Selesai RBT-RBL",IF(CD47&lt;15%,"Proses RBT-RBTD",IF(CD47=15%,"Selesai RBT-RBTD",IF(CD47&lt;20%,"Proses RPP",IF(CD47=20%,"Selesai RPP",IF(CD47&lt;25%,"Proses KAK",IF(CD47=25%,"Selesai KAK",IF(CD47&lt;30%,"Proses Pengadaan",IF(CD47=30%,"Selesai Pengadaan",IF(CD47&lt;45%,"Proses Desain",IF(CD47=45%,"Selesai Desain",IF(CD47&lt;80%,"Proses Pengembangan",IF(CD47=80%,"Selesai Pengembangan",IF(CD47&lt;87.5%,"Proses SIT",IF(CD47=87.5%,"Selesai SIT",IF(CD47&lt;95%,"Proses UAT",IF(CD47=95%,"Selesai UAT",IF(CD47&lt;100%,"Proses Implementasi","Selesai Implementasi"))))))))))))))))))))))</f>
        <v>Not Started</v>
      </c>
      <c r="BS47" t="str">
        <f>IF(CE47=0%,"Not Started",IF(CE47&lt;5%,"Proses RBT-RBB",IF(CE47=5%,"Selesai RBT-RBB",IF(CE47&lt;10%,"Proses RBT-RBL",IF(CE47=10%,"Selesai RBT-RBL",IF(CE47&lt;15%,"Proses RBT-RBTD",IF(CE47=15%,"Selesai RBT-RBTD",IF(CE47&lt;20%,"Proses RPP",IF(CE47=20%,"Selesai RPP",IF(CE47&lt;25%,"Proses KAK",IF(CE47=25%,"Selesai KAK",IF(CE47&lt;30%,"Proses Pengadaan",IF(CE47=30%,"Selesai Pengadaan",IF(CE47&lt;45%,"Proses Desain",IF(CE47=45%,"Selesai Desain",IF(CE47&lt;80%,"Proses Pengembangan",IF(CE47=80%,"Selesai Pengembangan",IF(CE47&lt;87.5%,"Proses SIT",IF(CE47=87.5%,"Selesai SIT",IF(CE47&lt;95%,"Proses UAT",IF(CE47=95%,"Selesai UAT",IF(CE47&lt;100%,"Proses Implementasi","Selesai Implementasi"))))))))))))))))))))))</f>
        <v>Not Started</v>
      </c>
      <c r="BT47" t="str">
        <f>IF(CF47=0%,"Not Started",IF(CF47&lt;5%,"Proses RBT-RBB",IF(CF47=5%,"Selesai RBT-RBB",IF(CF47&lt;10%,"Proses RBT-RBL",IF(CF47=10%,"Selesai RBT-RBL",IF(CF47&lt;15%,"Proses RBT-RBTD",IF(CF47=15%,"Selesai RBT-RBTD",IF(CF47&lt;20%,"Proses RPP",IF(CF47=20%,"Selesai RPP",IF(CF47&lt;25%,"Proses KAK",IF(CF47=25%,"Selesai KAK",IF(CF47&lt;30%,"Proses Pengadaan",IF(CF47=30%,"Selesai Pengadaan",IF(CF47&lt;45%,"Proses Desain",IF(CF47=45%,"Selesai Desain",IF(CF47&lt;80%,"Proses Pengembangan",IF(CF47=80%,"Selesai Pengembangan",IF(CF47&lt;87.5%,"Proses SIT",IF(CF47=87.5%,"Selesai SIT",IF(CF47&lt;95%,"Proses UAT",IF(CF47=95%,"Selesai UAT",IF(CF47&lt;100%,"Proses Implementasi","Selesai Implementasi"))))))))))))))))))))))</f>
        <v>Not Started</v>
      </c>
      <c r="BU47" t="str">
        <f>IF(CG47=0%,"Not Started",IF(CG47&lt;5%,"Proses RBT-RBB",IF(CG47=5%,"Selesai RBT-RBB",IF(CG47&lt;10%,"Proses RBT-RBL",IF(CG47=10%,"Selesai RBT-RBL",IF(CG47&lt;15%,"Proses RBT-RBTD",IF(CG47=15%,"Selesai RBT-RBTD",IF(CG47&lt;20%,"Proses RPP",IF(CG47=20%,"Selesai RPP",IF(CG47&lt;25%,"Proses KAK",IF(CG47=25%,"Selesai KAK",IF(CG47&lt;30%,"Proses Pengadaan",IF(CG47=30%,"Selesai Pengadaan",IF(CG47&lt;45%,"Proses Desain",IF(CG47=45%,"Selesai Desain",IF(CG47&lt;80%,"Proses Pengembangan",IF(CG47=80%,"Selesai Pengembangan",IF(CG47&lt;87.5%,"Proses SIT",IF(CG47=87.5%,"Selesai SIT",IF(CG47&lt;95%,"Proses UAT",IF(CG47=95%,"Selesai UAT",IF(CG47&lt;100%,"Proses Implementasi","Selesai Implementasi"))))))))))))))))))))))</f>
        <v>Not Started</v>
      </c>
      <c r="BV47" t="str">
        <f>IF(CH47=0%,"Not Started",IF(CH47&lt;5%,"Proses RBT-RBB",IF(CH47=5%,"Selesai RBT-RBB",IF(CH47&lt;10%,"Proses RBT-RBL",IF(CH47=10%,"Selesai RBT-RBL",IF(CH47&lt;15%,"Proses RBT-RBTD",IF(CH47=15%,"Selesai RBT-RBTD",IF(CH47&lt;20%,"Proses RPP",IF(CH47=20%,"Selesai RPP",IF(CH47&lt;25%,"Proses KAK",IF(CH47=25%,"Selesai KAK",IF(CH47&lt;30%,"Proses Pengadaan",IF(CH47=30%,"Selesai Pengadaan",IF(CH47&lt;45%,"Proses Desain",IF(CH47=45%,"Selesai Desain",IF(CH47&lt;80%,"Proses Pengembangan",IF(CH47=80%,"Selesai Pengembangan",IF(CH47&lt;87.5%,"Proses SIT",IF(CH47=87.5%,"Selesai SIT",IF(CH47&lt;95%,"Proses UAT",IF(CH47=95%,"Selesai UAT",IF(CH47&lt;100%,"Proses Implementasi","Selesai Implementasi"))))))))))))))))))))))</f>
        <v>Not Started</v>
      </c>
      <c r="BW47" t="str">
        <f>IF(CI47=0%,"Not Started",IF(CI47&lt;5%,"Proses RBT-RBB",IF(CI47=5%,"Selesai RBT-RBB",IF(CI47&lt;10%,"Proses RBT-RBL",IF(CI47=10%,"Selesai RBT-RBL",IF(CI47&lt;15%,"Proses RBT-RBTD",IF(CI47=15%,"Selesai RBT-RBTD",IF(CI47&lt;20%,"Proses RPP",IF(CI47=20%,"Selesai RPP",IF(CI47&lt;25%,"Proses KAK",IF(CI47=25%,"Selesai KAK",IF(CI47&lt;30%,"Proses Pengadaan",IF(CI47=30%,"Selesai Pengadaan",IF(CI47&lt;45%,"Proses Desain",IF(CI47=45%,"Selesai Desain",IF(CI47&lt;80%,"Proses Pengembangan",IF(CI47=80%,"Selesai Pengembangan",IF(CI47&lt;87.5%,"Proses SIT",IF(CI47=87.5%,"Selesai SIT",IF(CI47&lt;95%,"Proses UAT",IF(CI47=95%,"Selesai UAT",IF(CI47&lt;100%,"Proses Implementasi","Selesai Implementasi"))))))))))))))))))))))</f>
        <v>Not Started</v>
      </c>
      <c r="BX47" t="str">
        <f>IF(CJ47=0%,"Not Started",IF(CJ47&lt;5%,"Proses RBT-RBB",IF(CJ47=5%,"Selesai RBT-RBB",IF(CJ47&lt;10%,"Proses RBT-RBL",IF(CJ47=10%,"Selesai RBT-RBL",IF(CJ47&lt;15%,"Proses RBT-RBTD",IF(CJ47=15%,"Selesai RBT-RBTD",IF(CJ47&lt;20%,"Proses RPP",IF(CJ47=20%,"Selesai RPP",IF(CJ47&lt;25%,"Proses KAK",IF(CJ47=25%,"Selesai KAK",IF(CJ47&lt;30%,"Proses Pengadaan",IF(CJ47=30%,"Selesai Pengadaan",IF(CJ47&lt;45%,"Proses Desain",IF(CJ47=45%,"Selesai Desain",IF(CJ47&lt;80%,"Proses Pengembangan",IF(CJ47=80%,"Selesai Pengembangan",IF(CJ47&lt;87.5%,"Proses SIT",IF(CJ47=87.5%,"Selesai SIT",IF(CJ47&lt;95%,"Proses UAT",IF(CJ47=95%,"Selesai UAT",IF(CJ47&lt;100%,"Proses Implementasi","Selesai Implementasi"))))))))))))))))))))))</f>
        <v>Not Started</v>
      </c>
      <c r="BY47" t="str">
        <f>IF(CK47=0%,"Not Started",IF(CK47&lt;5%,"Proses RBT-RBB",IF(CK47=5%,"Selesai RBT-RBB",IF(CK47&lt;10%,"Proses RBT-RBL",IF(CK47=10%,"Selesai RBT-RBL",IF(CK47&lt;15%,"Proses RBT-RBTD",IF(CK47=15%,"Selesai RBT-RBTD",IF(CK47&lt;20%,"Proses RPP",IF(CK47=20%,"Selesai RPP",IF(CK47&lt;25%,"Proses KAK",IF(CK47=25%,"Selesai KAK",IF(CK47&lt;30%,"Proses Pengadaan",IF(CK47=30%,"Selesai Pengadaan",IF(CK47&lt;45%,"Proses Desain",IF(CK47=45%,"Selesai Desain",IF(CK47&lt;80%,"Proses Pengembangan",IF(CK47=80%,"Selesai Pengembangan",IF(CK47&lt;87.5%,"Proses SIT",IF(CK47=87.5%,"Selesai SIT",IF(CK47&lt;95%,"Proses UAT",IF(CK47=95%,"Selesai UAT",IF(CK47&lt;100%,"Proses Implementasi","Selesai Implementasi"))))))))))))))))))))))</f>
        <v>Not Started</v>
      </c>
      <c r="BZ47" t="str">
        <f>IF(CL47=0%,"Not Started",IF(CL47&lt;5%,"Proses RBT-RBB",IF(CL47=5%,"Selesai RBT-RBB",IF(CL47&lt;10%,"Proses RBT-RBL",IF(CL47=10%,"Selesai RBT-RBL",IF(CL47&lt;15%,"Proses RBT-RBTD",IF(CL47=15%,"Selesai RBT-RBTD",IF(CL47&lt;20%,"Proses RPP",IF(CL47=20%,"Selesai RPP",IF(CL47&lt;25%,"Proses KAK",IF(CL47=25%,"Selesai KAK",IF(CL47&lt;30%,"Proses Pengadaan",IF(CL47=30%,"Selesai Pengadaan",IF(CL47&lt;45%,"Proses Desain",IF(CL47=45%,"Selesai Desain",IF(CL47&lt;80%,"Proses Pengembangan",IF(CL47=80%,"Selesai Pengembangan",IF(CL47&lt;87.5%,"Proses SIT",IF(CL47=87.5%,"Selesai SIT",IF(CL47&lt;95%,"Proses UAT",IF(CL47=95%,"Selesai UAT",IF(CL47&lt;100%,"Proses Implementasi","Selesai Implementasi"))))))))))))))))))))))</f>
        <v>Not Started</v>
      </c>
      <c r="CA47" t="str">
        <f>IF(CM47=0%,"Not Started",IF(CM47&lt;5%,"Proses RBT-RBB",IF(CM47=5%,"Selesai RBT-RBB",IF(CM47&lt;10%,"Proses RBT-RBL",IF(CM47=10%,"Selesai RBT-RBL",IF(CM47&lt;15%,"Proses RBT-RBTD",IF(CM47=15%,"Selesai RBT-RBTD",IF(CM47&lt;20%,"Proses RPP",IF(CM47=20%,"Selesai RPP",IF(CM47&lt;25%,"Proses KAK",IF(CM47=25%,"Selesai KAK",IF(CM47&lt;30%,"Proses Pengadaan",IF(CM47=30%,"Selesai Pengadaan",IF(CM47&lt;45%,"Proses Desain",IF(CM47=45%,"Selesai Desain",IF(CM47&lt;80%,"Proses Pengembangan",IF(CM47=80%,"Selesai Pengembangan",IF(CM47&lt;87.5%,"Proses SIT",IF(CM47=87.5%,"Selesai SIT",IF(CM47&lt;95%,"Proses UAT",IF(CM47=95%,"Selesai UAT",IF(CM47&lt;100%,"Proses Implementasi","Selesai Implementasi"))))))))))))))))))))))</f>
        <v>Not Started</v>
      </c>
      <c r="CB47" t="str">
        <f>IF(CN47=0%,"Not Started",IF(CN47&lt;5%,"Proses RBT-RBB",IF(CN47=5%,"Selesai RBT-RBB",IF(CN47&lt;10%,"Proses RBT-RBL",IF(CN47=10%,"Selesai RBT-RBL",IF(CN47&lt;15%,"Proses RBT-RBTD",IF(CN47=15%,"Selesai RBT-RBTD",IF(CN47&lt;20%,"Proses RPP",IF(CN47=20%,"Selesai RPP",IF(CN47&lt;25%,"Proses KAK",IF(CN47=25%,"Selesai KAK",IF(CN47&lt;30%,"Proses Pengadaan",IF(CN47=30%,"Selesai Pengadaan",IF(CN47&lt;45%,"Proses Desain",IF(CN47=45%,"Selesai Desain",IF(CN47&lt;80%,"Proses Pengembangan",IF(CN47=80%,"Selesai Pengembangan",IF(CN47&lt;87.5%,"Proses SIT",IF(CN47=87.5%,"Selesai SIT",IF(CN47&lt;95%,"Proses UAT",IF(CN47=95%,"Selesai UAT",IF(CN47&lt;100%,"Proses Implementasi","Selesai Implementasi"))))))))))))))))))))))</f>
        <v>Not Started</v>
      </c>
      <c r="CC47">
        <f>(($DY47/100%)*15%)+(($DZ47/100%)*5%)+(($EA47/100%)*5%)+(($EB47/100%)*5%)+(($EC47/100%)*15%)+(($ED47/100%)*35%)+(($EE47/100%)*7.5%)+(($EF47/100%)*7.5%)+(($EG47/100%)*5%)</f>
        <v>0.61</v>
      </c>
      <c r="CO47">
        <f>IF(BE47=0%, 100%, (CC47/BE47))</f>
        <v>0.9384615384615385</v>
      </c>
      <c r="CP47">
        <f>IF(BF47=0%, 100%, (CD47/BF47))</f>
        <v>0</v>
      </c>
      <c r="CQ47">
        <f>IF(BG47=0%, 100%, (CE47/BG47))</f>
        <v>0</v>
      </c>
      <c r="CR47">
        <f>IF(BH47=0%, 100%, (CF47/BH47))</f>
        <v>0</v>
      </c>
      <c r="CS47">
        <f>IF(BI47=0%, 100%, (CG47/BI47))</f>
        <v>0</v>
      </c>
      <c r="CT47">
        <f>IF(BJ47=0%, 100%, (CH47/BJ47))</f>
        <v>0</v>
      </c>
      <c r="CU47">
        <f>IF(BK47=0%, 100%, (CI47/BK47))</f>
        <v>0</v>
      </c>
      <c r="CV47">
        <f>IF(BL47=0%, 100%, (CJ47/BL47))</f>
        <v>0</v>
      </c>
      <c r="CW47">
        <f>IF(BM47=0%, 100%, (CK47/BM47))</f>
        <v>0</v>
      </c>
      <c r="CX47">
        <f>IF(BN47=0%, 100%, (CL47/BN47))</f>
        <v>0</v>
      </c>
      <c r="CY47">
        <f>IF(BO47=0%, 100%, (CM47/BO47))</f>
        <v>0</v>
      </c>
      <c r="DA47" t="str">
        <f>IF(BE47=0%,"NS",IF(CC47=100%,"DONE",IF(CO47&gt;100%,"AS",IF(CO47&lt;75%,"BS",IF(CO47&lt;89.9%,"AR","OS")))))</f>
        <v>OS</v>
      </c>
      <c r="DB47" t="str">
        <f>IF(BF47=0%,"NS",IF(CD47=100%,"DONE",IF(CP47&gt;100%,"AS",IF(CP47&lt;75%,"BS",IF(CP47&lt;89.9%,"AR","OS")))))</f>
        <v>BS</v>
      </c>
      <c r="DC47" t="str">
        <f>IF(BG47=0%,"NS",IF(CE47=100%,"DONE",IF(CQ47&gt;100%,"AS",IF(CQ47&lt;75%,"BS",IF(CQ47&lt;89.9%,"AR","OS")))))</f>
        <v>BS</v>
      </c>
      <c r="DD47" t="str">
        <f>IF(BH47=0%,"NS",IF(CF47=100%,"DONE",IF(CR47&gt;100%,"AS",IF(CR47&lt;75%,"BS",IF(CR47&lt;89.9%,"AR","OS")))))</f>
        <v>BS</v>
      </c>
      <c r="DE47" t="str">
        <f>IF(BI47=0%,"NS",IF(CG47=100%,"DONE",IF(CS47&gt;100%,"AS",IF(CS47&lt;75%,"BS",IF(CS47&lt;89.9%,"AR","OS")))))</f>
        <v>BS</v>
      </c>
      <c r="DF47" t="str">
        <f>IF(BJ47=0%,"NS",IF(CH47=100%,"DONE",IF(CT47&gt;100%,"AS",IF(CT47&lt;75%,"BS",IF(CT47&lt;89.9%,"AR","OS")))))</f>
        <v>BS</v>
      </c>
      <c r="DG47" t="str">
        <f>IF(BK47=0%,"NS",IF(CI47=100%,"DONE",IF(CU47&gt;100%,"AS",IF(CU47&lt;75%,"BS",IF(CU47&lt;89.9%,"AR","OS")))))</f>
        <v>BS</v>
      </c>
      <c r="DH47" t="str">
        <f>IF(BL47=0%,"NS",IF(CJ47=100%,"DONE",IF(CV47&gt;100%,"AS",IF(CV47&lt;75%,"BS",IF(CV47&lt;89.9%,"AR","OS")))))</f>
        <v>BS</v>
      </c>
      <c r="DI47" t="str">
        <f>IF(BM47=0%,"NS",IF(CK47=100%,"DONE",IF(CW47&gt;100%,"AS",IF(CW47&lt;75%,"BS",IF(CW47&lt;89.9%,"AR","OS")))))</f>
        <v>BS</v>
      </c>
      <c r="DJ47" t="str">
        <f>IF(BN47=0%,"NS",IF(CL47=100%,"DONE",IF(CX47&gt;100%,"AS",IF(CX47&lt;75%,"BS",IF(CX47&lt;89.9%,"AR","OS")))))</f>
        <v>BS</v>
      </c>
      <c r="DK47" t="str">
        <f>IF(BO47=0%,"NS",IF(CM47=100%,"DONE",IF(CY47&gt;100%,"AS",IF(CY47&lt;75%,"BS",IF(CY47&lt;89.9%,"AR","OS")))))</f>
        <v>BS</v>
      </c>
      <c r="DL47" t="str">
        <f>IF(BP47=0%,"NS",IF(CN47=100%,"DONE",IF(CZ47&gt;100%,"AS",IF(CZ47&lt;75%,"BS",IF(CZ47&lt;89.9%,"AR","OS")))))</f>
        <v>BS</v>
      </c>
      <c r="DM47">
        <f>CC47/$BP47</f>
        <v>0.61</v>
      </c>
      <c r="DN47">
        <f>CD47/$BP47</f>
        <v>0</v>
      </c>
      <c r="DO47">
        <f>CE47/$BP47</f>
        <v>0</v>
      </c>
      <c r="DP47">
        <f>CF47/$BP47</f>
        <v>0</v>
      </c>
      <c r="DQ47">
        <f>CG47/$BP47</f>
        <v>0</v>
      </c>
      <c r="DR47">
        <f>CH47/$BP47</f>
        <v>0</v>
      </c>
      <c r="DS47">
        <f>CI47/$BP47</f>
        <v>0</v>
      </c>
      <c r="DT47">
        <f>CJ47/$BP47</f>
        <v>0</v>
      </c>
      <c r="DU47">
        <f>CK47/$BP47</f>
        <v>0</v>
      </c>
      <c r="DV47">
        <f>CL47/$BP47</f>
        <v>0</v>
      </c>
      <c r="DW47">
        <f>CM47/$BP47</f>
        <v>0</v>
      </c>
      <c r="DX47">
        <f>CN47/$BP47</f>
        <v>0</v>
      </c>
      <c r="DY47">
        <v>1</v>
      </c>
      <c r="DZ47">
        <v>1</v>
      </c>
      <c r="EA47">
        <v>1</v>
      </c>
      <c r="EB47">
        <v>1</v>
      </c>
      <c r="EC47">
        <v>0.9</v>
      </c>
      <c r="ED47">
        <v>0.5</v>
      </c>
      <c r="EE47">
        <v>0</v>
      </c>
      <c r="EF47">
        <v>0</v>
      </c>
      <c r="EG47">
        <v>0</v>
      </c>
      <c r="EH47" t="str" xml:space="preserve">
        <v xml:space="preserve">- Pada tahap 1 akan mengakomodir pengembangan pada modul KPPK melalui kontrak lumsum yang saat ini telah dilakukan kickoff project pada 11 Agustus 2025 dan akan dilanjutkan penyusunan SRS pada 20-22 Agustus 2025_x000d_
- SRS sudah fullsign, namun desain SI masih pending sirkulasi ttd. Paralel saat ini sedang memasuki fase pemrograman dengan target Maret 2026_x000d_
- Kemudian akan dilanjutkan dengan SIT dengan target mulai pada M5 Maret_x000d_
- Masih terdapat pending metadata dari iGov, yang sebelumnya disepakati dapat disampaikan pada Desember 2025</v>
      </c>
      <c r="EJ47">
        <f>AR47</f>
        <v>46326</v>
      </c>
      <c r="EP47" t="str">
        <v>-Perlu konfirmasi detail dari KMBD terkait jadwal setiap modul</v>
      </c>
      <c r="FM47" t="str" xml:space="preserve">
        <v xml:space="preserve">1. Regi Wibowo_x000d_
2. Titik Rahayu</v>
      </c>
      <c r="FN47" t="str">
        <v>Rifanda Yulio</v>
      </c>
      <c r="FO47" t="str">
        <v>Adinda Tri Wulandari</v>
      </c>
      <c r="FP47" t="str" xml:space="preserve">
        <v xml:space="preserve">1. Haryani Diah_x000d_
2. Alamsyah_x000d_
3. Luluk Mukarromah</v>
      </c>
      <c r="FQ47" t="str" xml:space="preserve">
        <v xml:space="preserve">Ufaira_x000d_
Agung</v>
      </c>
      <c r="FR47" t="str">
        <v>Outsource</v>
      </c>
      <c r="FS47" t="str">
        <v>Datacaraka</v>
      </c>
      <c r="FT47" t="str" xml:space="preserve">
        <v xml:space="preserve">Teo (KPPA)_x000d_
Fajri (KPPA)_x000d_
Timo (KPPA)_x000d_
Risda (KPPA)_x000d_
Diah (KMBD)_x000d_
</v>
      </c>
      <c r="FU47">
        <v>6</v>
      </c>
      <c r="GS47" t="str">
        <v>64620262-df2e-4ad5-811b-200f5bfac2ef</v>
      </c>
    </row>
    <row r="48" xml:space="preserve">
      <c r="A48" t="str">
        <v>RIVIBI-PPA-P7-1-DLDS</v>
      </c>
      <c r="B48" t="str">
        <v>PT1</v>
      </c>
      <c r="C48" t="str">
        <v>IDT</v>
      </c>
      <c r="D48" t="str">
        <v>Continuity Technology</v>
      </c>
      <c r="E48" t="str">
        <v>P-44</v>
      </c>
      <c r="F48">
        <f>F47+1</f>
        <v>2</v>
      </c>
      <c r="G48" t="str">
        <v>ANTASENA Non LBUT</v>
      </c>
      <c r="H48" t="str">
        <v>ANTASENA - Non LBUT</v>
      </c>
      <c r="I48" t="str">
        <v>Modernize LLD Non Bank Terintegrasi: DJBC</v>
      </c>
      <c r="J48">
        <v>2028</v>
      </c>
      <c r="K48">
        <v>2028</v>
      </c>
      <c r="L48" t="str">
        <v>K</v>
      </c>
      <c r="M48" t="str">
        <v>K3</v>
      </c>
      <c r="N48" t="str">
        <v>Pemimpin Satker</v>
      </c>
      <c r="O48" t="str">
        <v>DSta, DPKL, DIDD</v>
      </c>
      <c r="P48" t="str">
        <v>WG-5</v>
      </c>
      <c r="Q48" t="str">
        <v>Moneter</v>
      </c>
      <c r="R48" t="str">
        <v>LLD</v>
      </c>
      <c r="S48" t="str">
        <f>BQ48</f>
        <v>Not Started</v>
      </c>
      <c r="T48" t="str">
        <f>IF(V48=0%,"Not Started",IF(V48&lt;100%,"On Progress",IF(V48=100%,"DONE")))</f>
        <v>Not Started</v>
      </c>
      <c r="U48" t="str">
        <f>FN48</f>
        <v>Elnestor</v>
      </c>
      <c r="V48">
        <f>CC48</f>
        <v>0</v>
      </c>
      <c r="W48">
        <v>2028</v>
      </c>
      <c r="X48">
        <f>AR48</f>
        <v>47208</v>
      </c>
      <c r="Y48">
        <v>1</v>
      </c>
      <c r="AA48">
        <v>46753</v>
      </c>
      <c r="AB48">
        <v>46843</v>
      </c>
      <c r="AC48">
        <v>46844</v>
      </c>
      <c r="AD48">
        <v>46873</v>
      </c>
      <c r="AE48">
        <v>46844</v>
      </c>
      <c r="AF48">
        <v>46873</v>
      </c>
      <c r="AI48">
        <v>46874</v>
      </c>
      <c r="AJ48">
        <v>46904</v>
      </c>
      <c r="AK48">
        <v>46905</v>
      </c>
      <c r="AL48">
        <v>47087</v>
      </c>
      <c r="AM48">
        <v>47088</v>
      </c>
      <c r="AN48">
        <v>47133</v>
      </c>
      <c r="AO48">
        <v>47134</v>
      </c>
      <c r="AP48">
        <v>47177</v>
      </c>
      <c r="AQ48">
        <v>47178</v>
      </c>
      <c r="AR48">
        <v>47208</v>
      </c>
      <c r="AS48" t="str">
        <f>IF(BE48=0%,"Not Started",IF(BE48&lt;5%,"Proses RBT-RBB",IF(BE48=5%,"Selesai RBT-RBB",IF(BE48&lt;10%,"Proses RBT-RBL",IF(BE48=10%,"Selesai RBT-RBL",IF(BE48&lt;15%,"Proses RBT-RBTD",IF(BE48=15%,"Selesai RBT-RBTD",IF(BE48&lt;20%,"Proses RPP",IF(BE48=20%,"Selesai RPP",IF(BE48&lt;25%,"Proses KAK",IF(BE48=25%,"Selesai KAK",IF(BE48&lt;30%,"Proses Pengadaan",IF(BE48=30%,"Selesai Pengadaan",IF(BE48&lt;45%,"Proses Desain",IF(BE48=45%,"Selesai Desain",IF(BE48&lt;80%,"Proses Pengembangan",IF(BE48=80%,"Selesai Pengembangan",IF(BE48&lt;87.5%,"Proses SIT",IF(BE48=87.5%,"Selesai SIT",IF(BE48&lt;95%,"Proses UAT",IF(BE48=95%,"Selesai UAT",IF(BE48&lt;100%,"Proses Implementasi","Selesai Implementasi"))))))))))))))))))))))</f>
        <v>Not Started</v>
      </c>
      <c r="AT48" t="str">
        <f>IF(BF48=0%,"Not Started",IF(BF48&lt;5%,"Proses RBT-RBB",IF(BF48=5%,"Selesai RBT-RBB",IF(BF48&lt;10%,"Proses RBT-RBL",IF(BF48=10%,"Selesai RBT-RBL",IF(BF48&lt;15%,"Proses RBT-RBTD",IF(BF48=15%,"Selesai RBT-RBTD",IF(BF48&lt;20%,"Proses RPP",IF(BF48=20%,"Selesai RPP",IF(BF48&lt;25%,"Proses KAK",IF(BF48=25%,"Selesai KAK",IF(BF48&lt;30%,"Proses Pengadaan",IF(BF48=30%,"Selesai Pengadaan",IF(BF48&lt;45%,"Proses Desain",IF(BF48=45%,"Selesai Desain",IF(BF48&lt;80%,"Proses Pengembangan",IF(BF48=80%,"Selesai Pengembangan",IF(BF48&lt;87.5%,"Proses SIT",IF(BF48=87.5%,"Selesai SIT",IF(BF48&lt;95%,"Proses UAT",IF(BF48=95%,"Selesai UAT",IF(BF48&lt;100%,"Proses Implementasi","Selesai Implementasi"))))))))))))))))))))))</f>
        <v>Not Started</v>
      </c>
      <c r="AU48" t="str">
        <f>IF(BG48=0%,"Not Started",IF(BG48&lt;5%,"Proses RBT-RBB",IF(BG48=5%,"Selesai RBT-RBB",IF(BG48&lt;10%,"Proses RBT-RBL",IF(BG48=10%,"Selesai RBT-RBL",IF(BG48&lt;15%,"Proses RBT-RBTD",IF(BG48=15%,"Selesai RBT-RBTD",IF(BG48&lt;20%,"Proses RPP",IF(BG48=20%,"Selesai RPP",IF(BG48&lt;25%,"Proses KAK",IF(BG48=25%,"Selesai KAK",IF(BG48&lt;30%,"Proses Pengadaan",IF(BG48=30%,"Selesai Pengadaan",IF(BG48&lt;45%,"Proses Desain",IF(BG48=45%,"Selesai Desain",IF(BG48&lt;80%,"Proses Pengembangan",IF(BG48=80%,"Selesai Pengembangan",IF(BG48&lt;87.5%,"Proses SIT",IF(BG48=87.5%,"Selesai SIT",IF(BG48&lt;95%,"Proses UAT",IF(BG48=95%,"Selesai UAT",IF(BG48&lt;100%,"Proses Implementasi","Selesai Implementasi"))))))))))))))))))))))</f>
        <v>Not Started</v>
      </c>
      <c r="AV48" t="str">
        <f>IF(BH48=0%,"Not Started",IF(BH48&lt;5%,"Proses RBT-RBB",IF(BH48=5%,"Selesai RBT-RBB",IF(BH48&lt;10%,"Proses RBT-RBL",IF(BH48=10%,"Selesai RBT-RBL",IF(BH48&lt;15%,"Proses RBT-RBTD",IF(BH48=15%,"Selesai RBT-RBTD",IF(BH48&lt;20%,"Proses RPP",IF(BH48=20%,"Selesai RPP",IF(BH48&lt;25%,"Proses KAK",IF(BH48=25%,"Selesai KAK",IF(BH48&lt;30%,"Proses Pengadaan",IF(BH48=30%,"Selesai Pengadaan",IF(BH48&lt;45%,"Proses Desain",IF(BH48=45%,"Selesai Desain",IF(BH48&lt;80%,"Proses Pengembangan",IF(BH48=80%,"Selesai Pengembangan",IF(BH48&lt;87.5%,"Proses SIT",IF(BH48=87.5%,"Selesai SIT",IF(BH48&lt;95%,"Proses UAT",IF(BH48=95%,"Selesai UAT",IF(BH48&lt;100%,"Proses Implementasi","Selesai Implementasi"))))))))))))))))))))))</f>
        <v>Not Started</v>
      </c>
      <c r="AW48" t="str">
        <f>IF(BI48=0%,"Not Started",IF(BI48&lt;5%,"Proses RBT-RBB",IF(BI48=5%,"Selesai RBT-RBB",IF(BI48&lt;10%,"Proses RBT-RBL",IF(BI48=10%,"Selesai RBT-RBL",IF(BI48&lt;15%,"Proses RBT-RBTD",IF(BI48=15%,"Selesai RBT-RBTD",IF(BI48&lt;20%,"Proses RPP",IF(BI48=20%,"Selesai RPP",IF(BI48&lt;25%,"Proses KAK",IF(BI48=25%,"Selesai KAK",IF(BI48&lt;30%,"Proses Pengadaan",IF(BI48=30%,"Selesai Pengadaan",IF(BI48&lt;45%,"Proses Desain",IF(BI48=45%,"Selesai Desain",IF(BI48&lt;80%,"Proses Pengembangan",IF(BI48=80%,"Selesai Pengembangan",IF(BI48&lt;87.5%,"Proses SIT",IF(BI48=87.5%,"Selesai SIT",IF(BI48&lt;95%,"Proses UAT",IF(BI48=95%,"Selesai UAT",IF(BI48&lt;100%,"Proses Implementasi","Selesai Implementasi"))))))))))))))))))))))</f>
        <v>Not Started</v>
      </c>
      <c r="AX48" t="str">
        <f>IF(BJ48=0%,"Not Started",IF(BJ48&lt;5%,"Proses RBT-RBB",IF(BJ48=5%,"Selesai RBT-RBB",IF(BJ48&lt;10%,"Proses RBT-RBL",IF(BJ48=10%,"Selesai RBT-RBL",IF(BJ48&lt;15%,"Proses RBT-RBTD",IF(BJ48=15%,"Selesai RBT-RBTD",IF(BJ48&lt;20%,"Proses RPP",IF(BJ48=20%,"Selesai RPP",IF(BJ48&lt;25%,"Proses KAK",IF(BJ48=25%,"Selesai KAK",IF(BJ48&lt;30%,"Proses Pengadaan",IF(BJ48=30%,"Selesai Pengadaan",IF(BJ48&lt;45%,"Proses Desain",IF(BJ48=45%,"Selesai Desain",IF(BJ48&lt;80%,"Proses Pengembangan",IF(BJ48=80%,"Selesai Pengembangan",IF(BJ48&lt;87.5%,"Proses SIT",IF(BJ48=87.5%,"Selesai SIT",IF(BJ48&lt;95%,"Proses UAT",IF(BJ48=95%,"Selesai UAT",IF(BJ48&lt;100%,"Proses Implementasi","Selesai Implementasi"))))))))))))))))))))))</f>
        <v>Not Started</v>
      </c>
      <c r="AY48" t="str">
        <f>IF(BK48=0%,"Not Started",IF(BK48&lt;5%,"Proses RBT-RBB",IF(BK48=5%,"Selesai RBT-RBB",IF(BK48&lt;10%,"Proses RBT-RBL",IF(BK48=10%,"Selesai RBT-RBL",IF(BK48&lt;15%,"Proses RBT-RBTD",IF(BK48=15%,"Selesai RBT-RBTD",IF(BK48&lt;20%,"Proses RPP",IF(BK48=20%,"Selesai RPP",IF(BK48&lt;25%,"Proses KAK",IF(BK48=25%,"Selesai KAK",IF(BK48&lt;30%,"Proses Pengadaan",IF(BK48=30%,"Selesai Pengadaan",IF(BK48&lt;45%,"Proses Desain",IF(BK48=45%,"Selesai Desain",IF(BK48&lt;80%,"Proses Pengembangan",IF(BK48=80%,"Selesai Pengembangan",IF(BK48&lt;87.5%,"Proses SIT",IF(BK48=87.5%,"Selesai SIT",IF(BK48&lt;95%,"Proses UAT",IF(BK48=95%,"Selesai UAT",IF(BK48&lt;100%,"Proses Implementasi","Selesai Implementasi"))))))))))))))))))))))</f>
        <v>Not Started</v>
      </c>
      <c r="AZ48" t="str">
        <f>IF(BL48=0%,"Not Started",IF(BL48&lt;5%,"Proses RBT-RBB",IF(BL48=5%,"Selesai RBT-RBB",IF(BL48&lt;10%,"Proses RBT-RBL",IF(BL48=10%,"Selesai RBT-RBL",IF(BL48&lt;15%,"Proses RBT-RBTD",IF(BL48=15%,"Selesai RBT-RBTD",IF(BL48&lt;20%,"Proses RPP",IF(BL48=20%,"Selesai RPP",IF(BL48&lt;25%,"Proses KAK",IF(BL48=25%,"Selesai KAK",IF(BL48&lt;30%,"Proses Pengadaan",IF(BL48=30%,"Selesai Pengadaan",IF(BL48&lt;45%,"Proses Desain",IF(BL48=45%,"Selesai Desain",IF(BL48&lt;80%,"Proses Pengembangan",IF(BL48=80%,"Selesai Pengembangan",IF(BL48&lt;87.5%,"Proses SIT",IF(BL48=87.5%,"Selesai SIT",IF(BL48&lt;95%,"Proses UAT",IF(BL48=95%,"Selesai UAT",IF(BL48&lt;100%,"Proses Implementasi","Selesai Implementasi"))))))))))))))))))))))</f>
        <v>Not Started</v>
      </c>
      <c r="BA48" t="str">
        <f>IF(BM48=0%,"Not Started",IF(BM48&lt;5%,"Proses RBT-RBB",IF(BM48=5%,"Selesai RBT-RBB",IF(BM48&lt;10%,"Proses RBT-RBL",IF(BM48=10%,"Selesai RBT-RBL",IF(BM48&lt;15%,"Proses RBT-RBTD",IF(BM48=15%,"Selesai RBT-RBTD",IF(BM48&lt;20%,"Proses RPP",IF(BM48=20%,"Selesai RPP",IF(BM48&lt;25%,"Proses KAK",IF(BM48=25%,"Selesai KAK",IF(BM48&lt;30%,"Proses Pengadaan",IF(BM48=30%,"Selesai Pengadaan",IF(BM48&lt;45%,"Proses Desain",IF(BM48=45%,"Selesai Desain",IF(BM48&lt;80%,"Proses Pengembangan",IF(BM48=80%,"Selesai Pengembangan",IF(BM48&lt;87.5%,"Proses SIT",IF(BM48=87.5%,"Selesai SIT",IF(BM48&lt;95%,"Proses UAT",IF(BM48=95%,"Selesai UAT",IF(BM48&lt;100%,"Proses Implementasi","Selesai Implementasi"))))))))))))))))))))))</f>
        <v>Not Started</v>
      </c>
      <c r="BB48" t="str">
        <f>IF(BN48=0%,"Not Started",IF(BN48&lt;5%,"Proses RBT-RBB",IF(BN48=5%,"Selesai RBT-RBB",IF(BN48&lt;10%,"Proses RBT-RBL",IF(BN48=10%,"Selesai RBT-RBL",IF(BN48&lt;15%,"Proses RBT-RBTD",IF(BN48=15%,"Selesai RBT-RBTD",IF(BN48&lt;20%,"Proses RPP",IF(BN48=20%,"Selesai RPP",IF(BN48&lt;25%,"Proses KAK",IF(BN48=25%,"Selesai KAK",IF(BN48&lt;30%,"Proses Pengadaan",IF(BN48=30%,"Selesai Pengadaan",IF(BN48&lt;45%,"Proses Desain",IF(BN48=45%,"Selesai Desain",IF(BN48&lt;80%,"Proses Pengembangan",IF(BN48=80%,"Selesai Pengembangan",IF(BN48&lt;87.5%,"Proses SIT",IF(BN48=87.5%,"Selesai SIT",IF(BN48&lt;95%,"Proses UAT",IF(BN48=95%,"Selesai UAT",IF(BN48&lt;100%,"Proses Implementasi","Selesai Implementasi"))))))))))))))))))))))</f>
        <v>Not Started</v>
      </c>
      <c r="BC48" t="str">
        <f>IF(BO48=0%,"Not Started",IF(BO48&lt;5%,"Proses RBT-RBB",IF(BO48=5%,"Selesai RBT-RBB",IF(BO48&lt;10%,"Proses RBT-RBL",IF(BO48=10%,"Selesai RBT-RBL",IF(BO48&lt;15%,"Proses RBT-RBTD",IF(BO48=15%,"Selesai RBT-RBTD",IF(BO48&lt;20%,"Proses RPP",IF(BO48=20%,"Selesai RPP",IF(BO48&lt;25%,"Proses KAK",IF(BO48=25%,"Selesai KAK",IF(BO48&lt;30%,"Proses Pengadaan",IF(BO48=30%,"Selesai Pengadaan",IF(BO48&lt;45%,"Proses Desain",IF(BO48=45%,"Selesai Desain",IF(BO48&lt;80%,"Proses Pengembangan",IF(BO48=80%,"Selesai Pengembangan",IF(BO48&lt;87.5%,"Proses SIT",IF(BO48=87.5%,"Selesai SIT",IF(BO48&lt;95%,"Proses UAT",IF(BO48=95%,"Selesai UAT",IF(BO48&lt;100%,"Proses Implementasi","Selesai Implementasi"))))))))))))))))))))))</f>
        <v>Not Started</v>
      </c>
      <c r="BD48" t="str">
        <f>IF(BP48=0%,"Not Started",IF(BP48&lt;5%,"Proses RBT-RBB",IF(BP48=5%,"Selesai RBT-RBB",IF(BP48&lt;10%,"Proses RBT-RBL",IF(BP48=10%,"Selesai RBT-RBL",IF(BP48&lt;15%,"Proses RBT-RBTD",IF(BP48=15%,"Selesai RBT-RBTD",IF(BP48&lt;20%,"Proses RPP",IF(BP48=20%,"Selesai RPP",IF(BP48&lt;25%,"Proses KAK",IF(BP48=25%,"Selesai KAK",IF(BP48&lt;30%,"Proses Pengadaan",IF(BP48=30%,"Selesai Pengadaan",IF(BP48&lt;45%,"Proses Desain",IF(BP48=45%,"Selesai Desain",IF(BP48&lt;80%,"Proses Pengembangan",IF(BP48=80%,"Selesai Pengembangan",IF(BP48&lt;87.5%,"Proses SIT",IF(BP48=87.5%,"Selesai SIT",IF(BP48&lt;95%,"Proses UAT",IF(BP48=95%,"Selesai UAT",IF(BP48&lt;100%,"Proses Implementasi","Selesai Implementasi"))))))))))))))))))))))</f>
        <v>Not Started</v>
      </c>
      <c r="BE48">
        <v>0</v>
      </c>
      <c r="BF48">
        <v>0</v>
      </c>
      <c r="BG48">
        <v>0</v>
      </c>
      <c r="BH48">
        <v>0</v>
      </c>
      <c r="BI48">
        <v>0</v>
      </c>
      <c r="BJ48">
        <v>0</v>
      </c>
      <c r="BK48">
        <v>0</v>
      </c>
      <c r="BL48">
        <v>0</v>
      </c>
      <c r="BM48">
        <v>0</v>
      </c>
      <c r="BN48">
        <v>0</v>
      </c>
      <c r="BO48">
        <v>0</v>
      </c>
      <c r="BP48">
        <v>0</v>
      </c>
      <c r="BQ48" t="str">
        <f>IF(CC48=0%,"Not Started",IF(CC48&lt;5%,"Proses RBT-RBB",IF(CC48=5%,"Selesai RBT-RBB",IF(CC48&lt;10%,"Proses RBT-RBL",IF(CC48=10%,"Selesai RBT-RBL",IF(CC48&lt;15%,"Proses RBT-RBTD",IF(CC48=15%,"Selesai RBT-RBTD",IF(CC48&lt;20%,"Proses RPP",IF(CC48=20%,"Selesai RPP",IF(CC48&lt;25%,"Proses KAK",IF(CC48=25%,"Selesai KAK",IF(CC48&lt;30%,"Proses Pengadaan",IF(CC48=30%,"Selesai Pengadaan",IF(CC48&lt;45%,"Proses Desain",IF(CC48=45%,"Selesai Desain",IF(CC48&lt;80%,"Proses Pengembangan",IF(CC48=80%,"Selesai Pengembangan",IF(CC48&lt;87.5%,"Proses SIT",IF(CC48=87.5%,"Selesai SIT",IF(CC48&lt;95%,"Proses UAT",IF(CC48=95%,"Selesai UAT",IF(CC48&lt;100%,"Proses Implementasi","Selesai Implementasi"))))))))))))))))))))))</f>
        <v>Not Started</v>
      </c>
      <c r="BR48" t="str">
        <f>IF(CD48=0%,"Not Started",IF(CD48&lt;5%,"Proses RBT-RBB",IF(CD48=5%,"Selesai RBT-RBB",IF(CD48&lt;10%,"Proses RBT-RBL",IF(CD48=10%,"Selesai RBT-RBL",IF(CD48&lt;15%,"Proses RBT-RBTD",IF(CD48=15%,"Selesai RBT-RBTD",IF(CD48&lt;20%,"Proses RPP",IF(CD48=20%,"Selesai RPP",IF(CD48&lt;25%,"Proses KAK",IF(CD48=25%,"Selesai KAK",IF(CD48&lt;30%,"Proses Pengadaan",IF(CD48=30%,"Selesai Pengadaan",IF(CD48&lt;45%,"Proses Desain",IF(CD48=45%,"Selesai Desain",IF(CD48&lt;80%,"Proses Pengembangan",IF(CD48=80%,"Selesai Pengembangan",IF(CD48&lt;87.5%,"Proses SIT",IF(CD48=87.5%,"Selesai SIT",IF(CD48&lt;95%,"Proses UAT",IF(CD48=95%,"Selesai UAT",IF(CD48&lt;100%,"Proses Implementasi","Selesai Implementasi"))))))))))))))))))))))</f>
        <v>Not Started</v>
      </c>
      <c r="BS48" t="str">
        <f>IF(CE48=0%,"Not Started",IF(CE48&lt;5%,"Proses RBT-RBB",IF(CE48=5%,"Selesai RBT-RBB",IF(CE48&lt;10%,"Proses RBT-RBL",IF(CE48=10%,"Selesai RBT-RBL",IF(CE48&lt;15%,"Proses RBT-RBTD",IF(CE48=15%,"Selesai RBT-RBTD",IF(CE48&lt;20%,"Proses RPP",IF(CE48=20%,"Selesai RPP",IF(CE48&lt;25%,"Proses KAK",IF(CE48=25%,"Selesai KAK",IF(CE48&lt;30%,"Proses Pengadaan",IF(CE48=30%,"Selesai Pengadaan",IF(CE48&lt;45%,"Proses Desain",IF(CE48=45%,"Selesai Desain",IF(CE48&lt;80%,"Proses Pengembangan",IF(CE48=80%,"Selesai Pengembangan",IF(CE48&lt;87.5%,"Proses SIT",IF(CE48=87.5%,"Selesai SIT",IF(CE48&lt;95%,"Proses UAT",IF(CE48=95%,"Selesai UAT",IF(CE48&lt;100%,"Proses Implementasi","Selesai Implementasi"))))))))))))))))))))))</f>
        <v>Not Started</v>
      </c>
      <c r="BT48" t="str">
        <f>IF(CF48=0%,"Not Started",IF(CF48&lt;5%,"Proses RBT-RBB",IF(CF48=5%,"Selesai RBT-RBB",IF(CF48&lt;10%,"Proses RBT-RBL",IF(CF48=10%,"Selesai RBT-RBL",IF(CF48&lt;15%,"Proses RBT-RBTD",IF(CF48=15%,"Selesai RBT-RBTD",IF(CF48&lt;20%,"Proses RPP",IF(CF48=20%,"Selesai RPP",IF(CF48&lt;25%,"Proses KAK",IF(CF48=25%,"Selesai KAK",IF(CF48&lt;30%,"Proses Pengadaan",IF(CF48=30%,"Selesai Pengadaan",IF(CF48&lt;45%,"Proses Desain",IF(CF48=45%,"Selesai Desain",IF(CF48&lt;80%,"Proses Pengembangan",IF(CF48=80%,"Selesai Pengembangan",IF(CF48&lt;87.5%,"Proses SIT",IF(CF48=87.5%,"Selesai SIT",IF(CF48&lt;95%,"Proses UAT",IF(CF48=95%,"Selesai UAT",IF(CF48&lt;100%,"Proses Implementasi","Selesai Implementasi"))))))))))))))))))))))</f>
        <v>Not Started</v>
      </c>
      <c r="BU48" t="str">
        <f>IF(CG48=0%,"Not Started",IF(CG48&lt;5%,"Proses RBT-RBB",IF(CG48=5%,"Selesai RBT-RBB",IF(CG48&lt;10%,"Proses RBT-RBL",IF(CG48=10%,"Selesai RBT-RBL",IF(CG48&lt;15%,"Proses RBT-RBTD",IF(CG48=15%,"Selesai RBT-RBTD",IF(CG48&lt;20%,"Proses RPP",IF(CG48=20%,"Selesai RPP",IF(CG48&lt;25%,"Proses KAK",IF(CG48=25%,"Selesai KAK",IF(CG48&lt;30%,"Proses Pengadaan",IF(CG48=30%,"Selesai Pengadaan",IF(CG48&lt;45%,"Proses Desain",IF(CG48=45%,"Selesai Desain",IF(CG48&lt;80%,"Proses Pengembangan",IF(CG48=80%,"Selesai Pengembangan",IF(CG48&lt;87.5%,"Proses SIT",IF(CG48=87.5%,"Selesai SIT",IF(CG48&lt;95%,"Proses UAT",IF(CG48=95%,"Selesai UAT",IF(CG48&lt;100%,"Proses Implementasi","Selesai Implementasi"))))))))))))))))))))))</f>
        <v>Not Started</v>
      </c>
      <c r="BV48" t="str">
        <f>IF(CH48=0%,"Not Started",IF(CH48&lt;5%,"Proses RBT-RBB",IF(CH48=5%,"Selesai RBT-RBB",IF(CH48&lt;10%,"Proses RBT-RBL",IF(CH48=10%,"Selesai RBT-RBL",IF(CH48&lt;15%,"Proses RBT-RBTD",IF(CH48=15%,"Selesai RBT-RBTD",IF(CH48&lt;20%,"Proses RPP",IF(CH48=20%,"Selesai RPP",IF(CH48&lt;25%,"Proses KAK",IF(CH48=25%,"Selesai KAK",IF(CH48&lt;30%,"Proses Pengadaan",IF(CH48=30%,"Selesai Pengadaan",IF(CH48&lt;45%,"Proses Desain",IF(CH48=45%,"Selesai Desain",IF(CH48&lt;80%,"Proses Pengembangan",IF(CH48=80%,"Selesai Pengembangan",IF(CH48&lt;87.5%,"Proses SIT",IF(CH48=87.5%,"Selesai SIT",IF(CH48&lt;95%,"Proses UAT",IF(CH48=95%,"Selesai UAT",IF(CH48&lt;100%,"Proses Implementasi","Selesai Implementasi"))))))))))))))))))))))</f>
        <v>Not Started</v>
      </c>
      <c r="BW48" t="str">
        <f>IF(CI48=0%,"Not Started",IF(CI48&lt;5%,"Proses RBT-RBB",IF(CI48=5%,"Selesai RBT-RBB",IF(CI48&lt;10%,"Proses RBT-RBL",IF(CI48=10%,"Selesai RBT-RBL",IF(CI48&lt;15%,"Proses RBT-RBTD",IF(CI48=15%,"Selesai RBT-RBTD",IF(CI48&lt;20%,"Proses RPP",IF(CI48=20%,"Selesai RPP",IF(CI48&lt;25%,"Proses KAK",IF(CI48=25%,"Selesai KAK",IF(CI48&lt;30%,"Proses Pengadaan",IF(CI48=30%,"Selesai Pengadaan",IF(CI48&lt;45%,"Proses Desain",IF(CI48=45%,"Selesai Desain",IF(CI48&lt;80%,"Proses Pengembangan",IF(CI48=80%,"Selesai Pengembangan",IF(CI48&lt;87.5%,"Proses SIT",IF(CI48=87.5%,"Selesai SIT",IF(CI48&lt;95%,"Proses UAT",IF(CI48=95%,"Selesai UAT",IF(CI48&lt;100%,"Proses Implementasi","Selesai Implementasi"))))))))))))))))))))))</f>
        <v>Not Started</v>
      </c>
      <c r="BX48" t="str">
        <f>IF(CJ48=0%,"Not Started",IF(CJ48&lt;5%,"Proses RBT-RBB",IF(CJ48=5%,"Selesai RBT-RBB",IF(CJ48&lt;10%,"Proses RBT-RBL",IF(CJ48=10%,"Selesai RBT-RBL",IF(CJ48&lt;15%,"Proses RBT-RBTD",IF(CJ48=15%,"Selesai RBT-RBTD",IF(CJ48&lt;20%,"Proses RPP",IF(CJ48=20%,"Selesai RPP",IF(CJ48&lt;25%,"Proses KAK",IF(CJ48=25%,"Selesai KAK",IF(CJ48&lt;30%,"Proses Pengadaan",IF(CJ48=30%,"Selesai Pengadaan",IF(CJ48&lt;45%,"Proses Desain",IF(CJ48=45%,"Selesai Desain",IF(CJ48&lt;80%,"Proses Pengembangan",IF(CJ48=80%,"Selesai Pengembangan",IF(CJ48&lt;87.5%,"Proses SIT",IF(CJ48=87.5%,"Selesai SIT",IF(CJ48&lt;95%,"Proses UAT",IF(CJ48=95%,"Selesai UAT",IF(CJ48&lt;100%,"Proses Implementasi","Selesai Implementasi"))))))))))))))))))))))</f>
        <v>Not Started</v>
      </c>
      <c r="BY48" t="str">
        <f>IF(CK48=0%,"Not Started",IF(CK48&lt;5%,"Proses RBT-RBB",IF(CK48=5%,"Selesai RBT-RBB",IF(CK48&lt;10%,"Proses RBT-RBL",IF(CK48=10%,"Selesai RBT-RBL",IF(CK48&lt;15%,"Proses RBT-RBTD",IF(CK48=15%,"Selesai RBT-RBTD",IF(CK48&lt;20%,"Proses RPP",IF(CK48=20%,"Selesai RPP",IF(CK48&lt;25%,"Proses KAK",IF(CK48=25%,"Selesai KAK",IF(CK48&lt;30%,"Proses Pengadaan",IF(CK48=30%,"Selesai Pengadaan",IF(CK48&lt;45%,"Proses Desain",IF(CK48=45%,"Selesai Desain",IF(CK48&lt;80%,"Proses Pengembangan",IF(CK48=80%,"Selesai Pengembangan",IF(CK48&lt;87.5%,"Proses SIT",IF(CK48=87.5%,"Selesai SIT",IF(CK48&lt;95%,"Proses UAT",IF(CK48=95%,"Selesai UAT",IF(CK48&lt;100%,"Proses Implementasi","Selesai Implementasi"))))))))))))))))))))))</f>
        <v>Not Started</v>
      </c>
      <c r="BZ48" t="str">
        <f>IF(CL48=0%,"Not Started",IF(CL48&lt;5%,"Proses RBT-RBB",IF(CL48=5%,"Selesai RBT-RBB",IF(CL48&lt;10%,"Proses RBT-RBL",IF(CL48=10%,"Selesai RBT-RBL",IF(CL48&lt;15%,"Proses RBT-RBTD",IF(CL48=15%,"Selesai RBT-RBTD",IF(CL48&lt;20%,"Proses RPP",IF(CL48=20%,"Selesai RPP",IF(CL48&lt;25%,"Proses KAK",IF(CL48=25%,"Selesai KAK",IF(CL48&lt;30%,"Proses Pengadaan",IF(CL48=30%,"Selesai Pengadaan",IF(CL48&lt;45%,"Proses Desain",IF(CL48=45%,"Selesai Desain",IF(CL48&lt;80%,"Proses Pengembangan",IF(CL48=80%,"Selesai Pengembangan",IF(CL48&lt;87.5%,"Proses SIT",IF(CL48=87.5%,"Selesai SIT",IF(CL48&lt;95%,"Proses UAT",IF(CL48=95%,"Selesai UAT",IF(CL48&lt;100%,"Proses Implementasi","Selesai Implementasi"))))))))))))))))))))))</f>
        <v>Proses RBT-RBB</v>
      </c>
      <c r="CA48" t="str">
        <f>IF(CM48=0%,"Not Started",IF(CM48&lt;5%,"Proses RBT-RBB",IF(CM48=5%,"Selesai RBT-RBB",IF(CM48&lt;10%,"Proses RBT-RBL",IF(CM48=10%,"Selesai RBT-RBL",IF(CM48&lt;15%,"Proses RBT-RBTD",IF(CM48=15%,"Selesai RBT-RBTD",IF(CM48&lt;20%,"Proses RPP",IF(CM48=20%,"Selesai RPP",IF(CM48&lt;25%,"Proses KAK",IF(CM48=25%,"Selesai KAK",IF(CM48&lt;30%,"Proses Pengadaan",IF(CM48=30%,"Selesai Pengadaan",IF(CM48&lt;45%,"Proses Desain",IF(CM48=45%,"Selesai Desain",IF(CM48&lt;80%,"Proses Pengembangan",IF(CM48=80%,"Selesai Pengembangan",IF(CM48&lt;87.5%,"Proses SIT",IF(CM48=87.5%,"Selesai SIT",IF(CM48&lt;95%,"Proses UAT",IF(CM48=95%,"Selesai UAT",IF(CM48&lt;100%,"Proses Implementasi","Selesai Implementasi"))))))))))))))))))))))</f>
        <v>Proses RBT-RBB</v>
      </c>
      <c r="CB48" t="str">
        <f>IF(CN48=0%,"Not Started",IF(CN48&lt;5%,"Proses RBT-RBB",IF(CN48=5%,"Selesai RBT-RBB",IF(CN48&lt;10%,"Proses RBT-RBL",IF(CN48=10%,"Selesai RBT-RBL",IF(CN48&lt;15%,"Proses RBT-RBTD",IF(CN48=15%,"Selesai RBT-RBTD",IF(CN48&lt;20%,"Proses RPP",IF(CN48=20%,"Selesai RPP",IF(CN48&lt;25%,"Proses KAK",IF(CN48=25%,"Selesai KAK",IF(CN48&lt;30%,"Proses Pengadaan",IF(CN48=30%,"Selesai Pengadaan",IF(CN48&lt;45%,"Proses Desain",IF(CN48=45%,"Selesai Desain",IF(CN48&lt;80%,"Proses Pengembangan",IF(CN48=80%,"Selesai Pengembangan",IF(CN48&lt;87.5%,"Proses SIT",IF(CN48=87.5%,"Selesai SIT",IF(CN48&lt;95%,"Proses UAT",IF(CN48=95%,"Selesai UAT",IF(CN48&lt;100%,"Proses Implementasi","Selesai Implementasi"))))))))))))))))))))))</f>
        <v>Proses RBT-RBB</v>
      </c>
      <c r="CC48">
        <v>0</v>
      </c>
      <c r="CD48">
        <v>0</v>
      </c>
      <c r="CE48">
        <v>0</v>
      </c>
      <c r="CF48">
        <v>0</v>
      </c>
      <c r="CG48">
        <v>0</v>
      </c>
      <c r="CI48">
        <v>0</v>
      </c>
      <c r="CL48">
        <v>0.015</v>
      </c>
      <c r="CM48">
        <f>(($DY48/100%)*15%)+(($DZ48/100%)*5%)+(($EA48/100%)*5%)+(($EB48/100%)*5%)+(($EC48/100%)*15%)+(($ED48/100%)*35%)+(($EE48/100%)*7.5%)+(($EF48/100%)*7.5%)+(($EG48/100%)*5%)</f>
        <v>0.015</v>
      </c>
      <c r="CN48">
        <f>(($DY48/100%)*15%)+(($DZ48/100%)*5%)+(($EA48/100%)*5%)+(($EB48/100%)*5%)+(($EC48/100%)*15%)+(($ED48/100%)*35%)+(($EE48/100%)*7.5%)+(($EF48/100%)*7.5%)+(($EG48/100%)*5%)</f>
        <v>0.015</v>
      </c>
      <c r="CO48">
        <f>IF(BE48=0%, 100%, (CC48/BE48))</f>
        <v>1</v>
      </c>
      <c r="CP48">
        <f>IF(BF48=0%, 100%, (CD48/BF48))</f>
        <v>1</v>
      </c>
      <c r="CQ48">
        <f>IF(BG48=0%, 100%, (CE48/BG48))</f>
        <v>1</v>
      </c>
      <c r="CR48">
        <f>IF(BH48=0%, 100%, (CF48/BH48))</f>
        <v>1</v>
      </c>
      <c r="CS48">
        <f>IF(BI48=0%, 100%, (CG48/BI48))</f>
        <v>1</v>
      </c>
      <c r="CT48">
        <f>IF(BJ48=0%, 100%, (CH48/BJ48))</f>
        <v>1</v>
      </c>
      <c r="CU48">
        <f>IF(BK48=0%, 100%, (CI48/BK48))</f>
        <v>1</v>
      </c>
      <c r="CV48">
        <f>IF(BL48=0%, 100%, (CJ48/BL48))</f>
        <v>1</v>
      </c>
      <c r="CW48">
        <f>IF(BM48=0%, 100%, (CK48/BM48))</f>
        <v>1</v>
      </c>
      <c r="CX48">
        <f>IF(BN48=0%, 100%, (CL48/BN48))</f>
        <v>1</v>
      </c>
      <c r="CY48">
        <f>IF(BO48=0%, 100%, (CM48/BO48))</f>
        <v>1</v>
      </c>
      <c r="DA48" t="str">
        <f>IF(BE48=0%,"NS",IF(CC48=100%,"DONE",IF(CO48&gt;100%,"AS",IF(CO48&lt;75%,"BS",IF(CO48&lt;89.9%,"AR","OS")))))</f>
        <v>NS</v>
      </c>
      <c r="DB48" t="str">
        <f>IF(BF48=0%,"NS",IF(CD48=100%,"DONE",IF(CP48&gt;100%,"AS",IF(CP48&lt;75%,"BS",IF(CP48&lt;89.9%,"AR","OS")))))</f>
        <v>NS</v>
      </c>
      <c r="DC48" t="str">
        <f>IF(BG48=0%,"NS",IF(CE48=100%,"DONE",IF(CQ48&gt;100%,"AS",IF(CQ48&lt;75%,"BS",IF(CQ48&lt;89.9%,"AR","OS")))))</f>
        <v>NS</v>
      </c>
      <c r="DD48" t="str">
        <f>IF(BH48=0%,"NS",IF(CF48=100%,"DONE",IF(CR48&gt;100%,"AS",IF(CR48&lt;75%,"BS",IF(CR48&lt;89.9%,"AR","OS")))))</f>
        <v>NS</v>
      </c>
      <c r="DE48" t="str">
        <f>IF(BI48=0%,"NS",IF(CG48=100%,"DONE",IF(CS48&gt;100%,"AS",IF(CS48&lt;75%,"BS",IF(CS48&lt;89.9%,"AR","OS")))))</f>
        <v>NS</v>
      </c>
      <c r="DF48" t="str">
        <f>IF(BJ48=0%,"NS",IF(CH48=100%,"DONE",IF(CT48&gt;100%,"AS",IF(CT48&lt;75%,"BS",IF(CT48&lt;89.9%,"AR","OS")))))</f>
        <v>NS</v>
      </c>
      <c r="DG48" t="str">
        <f>IF(BK48=0%,"NS",IF(CI48=100%,"DONE",IF(CU48&gt;100%,"AS",IF(CU48&lt;75%,"BS",IF(CU48&lt;89.9%,"AR","OS")))))</f>
        <v>NS</v>
      </c>
      <c r="DH48" t="str">
        <f>IF(BL48=0%,"NS",IF(CJ48=100%,"DONE",IF(CV48&gt;100%,"AS",IF(CV48&lt;75%,"BS",IF(CV48&lt;89.9%,"AR","OS")))))</f>
        <v>NS</v>
      </c>
      <c r="DI48" t="str">
        <f>IF(BM48=0%,"NS",IF(CK48=100%,"DONE",IF(CW48&gt;100%,"AS",IF(CW48&lt;75%,"BS",IF(CW48&lt;89.9%,"AR","OS")))))</f>
        <v>NS</v>
      </c>
      <c r="DJ48" t="str">
        <f>IF(BN48=0%,"NS",IF(CL48=100%,"DONE",IF(CX48&gt;100%,"AS",IF(CX48&lt;75%,"BS",IF(CX48&lt;89.9%,"AR","OS")))))</f>
        <v>NS</v>
      </c>
      <c r="DK48" t="str">
        <f>IF(BO48=0%,"NS",IF(CM48=100%,"DONE",IF(CY48&gt;100%,"AS",IF(CY48&lt;75%,"BS",IF(CY48&lt;89.9%,"AR","OS")))))</f>
        <v>NS</v>
      </c>
      <c r="DL48" t="str">
        <f>IF(BP48=0%,"NS",IF(CN48=100%,"DONE",IF(CZ48&gt;100%,"AS",IF(CZ48&lt;75%,"BS",IF(CZ48&lt;89.9%,"AR","OS")))))</f>
        <v>NS</v>
      </c>
      <c r="DM48" t="e">
        <f>CC48/$BP48</f>
        <v>#DIV/0!</v>
      </c>
      <c r="DN48" t="e">
        <f>CD48/$BP48</f>
        <v>#DIV/0!</v>
      </c>
      <c r="DO48" t="e">
        <f>CE48/$BP48</f>
        <v>#DIV/0!</v>
      </c>
      <c r="DP48" t="e">
        <f>CF48/$BP48</f>
        <v>#DIV/0!</v>
      </c>
      <c r="DQ48" t="e">
        <f>CG48/$BP48</f>
        <v>#DIV/0!</v>
      </c>
      <c r="DR48" t="e">
        <f>CH48/$BP48</f>
        <v>#DIV/0!</v>
      </c>
      <c r="DS48" t="e">
        <f>CI48/$BP48</f>
        <v>#DIV/0!</v>
      </c>
      <c r="DT48" t="e">
        <f>CJ48/$BP48</f>
        <v>#DIV/0!</v>
      </c>
      <c r="DU48" t="e">
        <f>CK48/$BP48</f>
        <v>#DIV/0!</v>
      </c>
      <c r="DV48" t="e">
        <f>CL48/$BP48</f>
        <v>#DIV/0!</v>
      </c>
      <c r="DW48" t="e">
        <f>CM48/$BP48</f>
        <v>#DIV/0!</v>
      </c>
      <c r="DX48" t="e">
        <f>CN48/$BP48</f>
        <v>#DIV/0!</v>
      </c>
      <c r="DY48">
        <v>0.1</v>
      </c>
      <c r="EH48" t="str">
        <v>Not yet</v>
      </c>
      <c r="EJ48">
        <f>AR48</f>
        <v>47208</v>
      </c>
      <c r="FM48" t="str" xml:space="preserve">
        <v xml:space="preserve">1. Regi Wibowo_x000d_
2. Titik Rahayu</v>
      </c>
      <c r="FN48" t="str">
        <v>Elnestor</v>
      </c>
      <c r="FO48" t="str">
        <v>Adinda Tri Wulandari</v>
      </c>
      <c r="FP48" t="str" xml:space="preserve">
        <v xml:space="preserve">1. Haryani Diah_x000d_
2. Alamsyah_x000d_
3. Luluk Mukarromah</v>
      </c>
      <c r="FQ48" t="str" xml:space="preserve">
        <v xml:space="preserve">Erfa_x000d_
Ufaira</v>
      </c>
      <c r="FR48" t="str">
        <v>Outsource</v>
      </c>
      <c r="FS48" t="str">
        <v>TBC</v>
      </c>
      <c r="FT48" t="str" xml:space="preserve">
        <v xml:space="preserve">Jajang (KPPA)_x000d_
Mumin (KPPA)_x000d_
Teo (KPPA)_x000d_
Risda (KPPA)_x000d_
Diah (KMBD)</v>
      </c>
      <c r="FU48">
        <v>6</v>
      </c>
      <c r="GS48" t="str">
        <v>40c62338-e93a-4fb4-9cb8-952beb9c3d37</v>
      </c>
    </row>
    <row r="49" xml:space="preserve">
      <c r="A49" t="str">
        <v>RIVIBI-PPA-P7-2-DLDS</v>
      </c>
      <c r="B49" t="str">
        <v>PT2, BPPU</v>
      </c>
      <c r="C49" t="str">
        <v>IDT</v>
      </c>
      <c r="D49" t="str">
        <v>Continuity Technology</v>
      </c>
      <c r="E49" t="str">
        <v>P-44</v>
      </c>
      <c r="F49">
        <f>F48+1</f>
        <v>3</v>
      </c>
      <c r="G49" t="str">
        <v>ANTASENA Non LBUT</v>
      </c>
      <c r="H49" t="str">
        <v>ANTASENA - Non LBUT</v>
      </c>
      <c r="I49" t="str">
        <v>Peralihan pelaporan Derivatif PUVA dr Bappebti ke BI</v>
      </c>
      <c r="J49">
        <v>2026</v>
      </c>
      <c r="K49">
        <v>2027</v>
      </c>
      <c r="L49" t="str">
        <v>K</v>
      </c>
      <c r="M49" t="str">
        <v>K3</v>
      </c>
      <c r="N49" t="str">
        <v>Pemimpin Satker</v>
      </c>
      <c r="O49" t="str">
        <v>DSta, DPPK, DIDD, DPKL, DSMM</v>
      </c>
      <c r="P49" t="str">
        <v>Satker</v>
      </c>
      <c r="Q49" t="str">
        <v>Moneter</v>
      </c>
      <c r="R49" t="str">
        <v>ANTASENA</v>
      </c>
      <c r="S49" t="str">
        <f>BQ49</f>
        <v>Not Started</v>
      </c>
      <c r="T49" t="str">
        <f>IF(V49=0%,"Not Started",IF(V49&lt;100%,"On Progress",IF(V49=100%,"DONE")))</f>
        <v>Not Started</v>
      </c>
      <c r="U49" t="str">
        <f>FN49</f>
        <v>Rifanda Yulio</v>
      </c>
      <c r="V49">
        <f>CC49</f>
        <v>0</v>
      </c>
      <c r="W49" t="str">
        <v>TW III 2026</v>
      </c>
      <c r="X49">
        <f>AR49</f>
        <v>46752</v>
      </c>
      <c r="Y49">
        <v>0</v>
      </c>
      <c r="AA49">
        <v>46143</v>
      </c>
      <c r="AB49">
        <v>46234</v>
      </c>
      <c r="AC49">
        <v>46235</v>
      </c>
      <c r="AD49">
        <v>46265</v>
      </c>
      <c r="AE49">
        <v>46266</v>
      </c>
      <c r="AF49">
        <v>46340</v>
      </c>
      <c r="AI49">
        <v>46340</v>
      </c>
      <c r="AJ49">
        <v>46417</v>
      </c>
      <c r="AK49">
        <v>46419</v>
      </c>
      <c r="AL49">
        <v>46568</v>
      </c>
      <c r="AM49">
        <v>46569</v>
      </c>
      <c r="AN49">
        <v>46613</v>
      </c>
      <c r="AO49">
        <v>46614</v>
      </c>
      <c r="AP49">
        <v>46721</v>
      </c>
      <c r="AQ49">
        <v>46722</v>
      </c>
      <c r="AR49">
        <v>46752</v>
      </c>
      <c r="AS49" t="str">
        <f>IF(BE49=0%,"Not Started",IF(BE49&lt;5%,"Proses RBT-RBB",IF(BE49=5%,"Selesai RBT-RBB",IF(BE49&lt;10%,"Proses RBT-RBL",IF(BE49=10%,"Selesai RBT-RBL",IF(BE49&lt;15%,"Proses RBT-RBTD",IF(BE49=15%,"Selesai RBT-RBTD",IF(BE49&lt;20%,"Proses RPP",IF(BE49=20%,"Selesai RPP",IF(BE49&lt;25%,"Proses KAK",IF(BE49=25%,"Selesai KAK",IF(BE49&lt;30%,"Proses Pengadaan",IF(BE49=30%,"Selesai Pengadaan",IF(BE49&lt;45%,"Proses Desain",IF(BE49=45%,"Selesai Desain",IF(BE49&lt;80%,"Proses Pengembangan",IF(BE49=80%,"Selesai Pengembangan",IF(BE49&lt;87.5%,"Proses SIT",IF(BE49=87.5%,"Selesai SIT",IF(BE49&lt;95%,"Proses UAT",IF(BE49=95%,"Selesai UAT",IF(BE49&lt;100%,"Proses Implementasi","Selesai Implementasi"))))))))))))))))))))))</f>
        <v>Not Started</v>
      </c>
      <c r="AT49" t="str">
        <f>IF(BF49=0%,"Not Started",IF(BF49&lt;5%,"Proses RBT-RBB",IF(BF49=5%,"Selesai RBT-RBB",IF(BF49&lt;10%,"Proses RBT-RBL",IF(BF49=10%,"Selesai RBT-RBL",IF(BF49&lt;15%,"Proses RBT-RBTD",IF(BF49=15%,"Selesai RBT-RBTD",IF(BF49&lt;20%,"Proses RPP",IF(BF49=20%,"Selesai RPP",IF(BF49&lt;25%,"Proses KAK",IF(BF49=25%,"Selesai KAK",IF(BF49&lt;30%,"Proses Pengadaan",IF(BF49=30%,"Selesai Pengadaan",IF(BF49&lt;45%,"Proses Desain",IF(BF49=45%,"Selesai Desain",IF(BF49&lt;80%,"Proses Pengembangan",IF(BF49=80%,"Selesai Pengembangan",IF(BF49&lt;87.5%,"Proses SIT",IF(BF49=87.5%,"Selesai SIT",IF(BF49&lt;95%,"Proses UAT",IF(BF49=95%,"Selesai UAT",IF(BF49&lt;100%,"Proses Implementasi","Selesai Implementasi"))))))))))))))))))))))</f>
        <v>Not Started</v>
      </c>
      <c r="AU49" t="str">
        <f>IF(BG49=0%,"Not Started",IF(BG49&lt;5%,"Proses RBT-RBB",IF(BG49=5%,"Selesai RBT-RBB",IF(BG49&lt;10%,"Proses RBT-RBL",IF(BG49=10%,"Selesai RBT-RBL",IF(BG49&lt;15%,"Proses RBT-RBTD",IF(BG49=15%,"Selesai RBT-RBTD",IF(BG49&lt;20%,"Proses RPP",IF(BG49=20%,"Selesai RPP",IF(BG49&lt;25%,"Proses KAK",IF(BG49=25%,"Selesai KAK",IF(BG49&lt;30%,"Proses Pengadaan",IF(BG49=30%,"Selesai Pengadaan",IF(BG49&lt;45%,"Proses Desain",IF(BG49=45%,"Selesai Desain",IF(BG49&lt;80%,"Proses Pengembangan",IF(BG49=80%,"Selesai Pengembangan",IF(BG49&lt;87.5%,"Proses SIT",IF(BG49=87.5%,"Selesai SIT",IF(BG49&lt;95%,"Proses UAT",IF(BG49=95%,"Selesai UAT",IF(BG49&lt;100%,"Proses Implementasi","Selesai Implementasi"))))))))))))))))))))))</f>
        <v>Not Started</v>
      </c>
      <c r="AV49" t="str">
        <f>IF(BH49=0%,"Not Started",IF(BH49&lt;5%,"Proses RBT-RBB",IF(BH49=5%,"Selesai RBT-RBB",IF(BH49&lt;10%,"Proses RBT-RBL",IF(BH49=10%,"Selesai RBT-RBL",IF(BH49&lt;15%,"Proses RBT-RBTD",IF(BH49=15%,"Selesai RBT-RBTD",IF(BH49&lt;20%,"Proses RPP",IF(BH49=20%,"Selesai RPP",IF(BH49&lt;25%,"Proses KAK",IF(BH49=25%,"Selesai KAK",IF(BH49&lt;30%,"Proses Pengadaan",IF(BH49=30%,"Selesai Pengadaan",IF(BH49&lt;45%,"Proses Desain",IF(BH49=45%,"Selesai Desain",IF(BH49&lt;80%,"Proses Pengembangan",IF(BH49=80%,"Selesai Pengembangan",IF(BH49&lt;87.5%,"Proses SIT",IF(BH49=87.5%,"Selesai SIT",IF(BH49&lt;95%,"Proses UAT",IF(BH49=95%,"Selesai UAT",IF(BH49&lt;100%,"Proses Implementasi","Selesai Implementasi"))))))))))))))))))))))</f>
        <v>Not Started</v>
      </c>
      <c r="AW49" t="str">
        <f>IF(BI49=0%,"Not Started",IF(BI49&lt;5%,"Proses RBT-RBB",IF(BI49=5%,"Selesai RBT-RBB",IF(BI49&lt;10%,"Proses RBT-RBL",IF(BI49=10%,"Selesai RBT-RBL",IF(BI49&lt;15%,"Proses RBT-RBTD",IF(BI49=15%,"Selesai RBT-RBTD",IF(BI49&lt;20%,"Proses RPP",IF(BI49=20%,"Selesai RPP",IF(BI49&lt;25%,"Proses KAK",IF(BI49=25%,"Selesai KAK",IF(BI49&lt;30%,"Proses Pengadaan",IF(BI49=30%,"Selesai Pengadaan",IF(BI49&lt;45%,"Proses Desain",IF(BI49=45%,"Selesai Desain",IF(BI49&lt;80%,"Proses Pengembangan",IF(BI49=80%,"Selesai Pengembangan",IF(BI49&lt;87.5%,"Proses SIT",IF(BI49=87.5%,"Selesai SIT",IF(BI49&lt;95%,"Proses UAT",IF(BI49=95%,"Selesai UAT",IF(BI49&lt;100%,"Proses Implementasi","Selesai Implementasi"))))))))))))))))))))))</f>
        <v>Selesai RBT-RBB</v>
      </c>
      <c r="AX49" t="str">
        <f>IF(BJ49=0%,"Not Started",IF(BJ49&lt;5%,"Proses RBT-RBB",IF(BJ49=5%,"Selesai RBT-RBB",IF(BJ49&lt;10%,"Proses RBT-RBL",IF(BJ49=10%,"Selesai RBT-RBL",IF(BJ49&lt;15%,"Proses RBT-RBTD",IF(BJ49=15%,"Selesai RBT-RBTD",IF(BJ49&lt;20%,"Proses RPP",IF(BJ49=20%,"Selesai RPP",IF(BJ49&lt;25%,"Proses KAK",IF(BJ49=25%,"Selesai KAK",IF(BJ49&lt;30%,"Proses Pengadaan",IF(BJ49=30%,"Selesai Pengadaan",IF(BJ49&lt;45%,"Proses Desain",IF(BJ49=45%,"Selesai Desain",IF(BJ49&lt;80%,"Proses Pengembangan",IF(BJ49=80%,"Selesai Pengembangan",IF(BJ49&lt;87.5%,"Proses SIT",IF(BJ49=87.5%,"Selesai SIT",IF(BJ49&lt;95%,"Proses UAT",IF(BJ49=95%,"Selesai UAT",IF(BJ49&lt;100%,"Proses Implementasi","Selesai Implementasi"))))))))))))))))))))))</f>
        <v>Selesai RBT-RBL</v>
      </c>
      <c r="AY49" t="str">
        <f>IF(BK49=0%,"Not Started",IF(BK49&lt;5%,"Proses RBT-RBB",IF(BK49=5%,"Selesai RBT-RBB",IF(BK49&lt;10%,"Proses RBT-RBL",IF(BK49=10%,"Selesai RBT-RBL",IF(BK49&lt;15%,"Proses RBT-RBTD",IF(BK49=15%,"Selesai RBT-RBTD",IF(BK49&lt;20%,"Proses RPP",IF(BK49=20%,"Selesai RPP",IF(BK49&lt;25%,"Proses KAK",IF(BK49=25%,"Selesai KAK",IF(BK49&lt;30%,"Proses Pengadaan",IF(BK49=30%,"Selesai Pengadaan",IF(BK49&lt;45%,"Proses Desain",IF(BK49=45%,"Selesai Desain",IF(BK49&lt;80%,"Proses Pengembangan",IF(BK49=80%,"Selesai Pengembangan",IF(BK49&lt;87.5%,"Proses SIT",IF(BK49=87.5%,"Selesai SIT",IF(BK49&lt;95%,"Proses UAT",IF(BK49=95%,"Selesai UAT",IF(BK49&lt;100%,"Proses Implementasi","Selesai Implementasi"))))))))))))))))))))))</f>
        <v>Selesai RBT-RBTD</v>
      </c>
      <c r="AZ49" t="str">
        <f>IF(BL49=0%,"Not Started",IF(BL49&lt;5%,"Proses RBT-RBB",IF(BL49=5%,"Selesai RBT-RBB",IF(BL49&lt;10%,"Proses RBT-RBL",IF(BL49=10%,"Selesai RBT-RBL",IF(BL49&lt;15%,"Proses RBT-RBTD",IF(BL49=15%,"Selesai RBT-RBTD",IF(BL49&lt;20%,"Proses RPP",IF(BL49=20%,"Selesai RPP",IF(BL49&lt;25%,"Proses KAK",IF(BL49=25%,"Selesai KAK",IF(BL49&lt;30%,"Proses Pengadaan",IF(BL49=30%,"Selesai Pengadaan",IF(BL49&lt;45%,"Proses Desain",IF(BL49=45%,"Selesai Desain",IF(BL49&lt;80%,"Proses Pengembangan",IF(BL49=80%,"Selesai Pengembangan",IF(BL49&lt;87.5%,"Proses SIT",IF(BL49=87.5%,"Selesai SIT",IF(BL49&lt;95%,"Proses UAT",IF(BL49=95%,"Selesai UAT",IF(BL49&lt;100%,"Proses Implementasi","Selesai Implementasi"))))))))))))))))))))))</f>
        <v>Selesai RPP</v>
      </c>
      <c r="BA49" t="str">
        <f>IF(BM49=0%,"Not Started",IF(BM49&lt;5%,"Proses RBT-RBB",IF(BM49=5%,"Selesai RBT-RBB",IF(BM49&lt;10%,"Proses RBT-RBL",IF(BM49=10%,"Selesai RBT-RBL",IF(BM49&lt;15%,"Proses RBT-RBTD",IF(BM49=15%,"Selesai RBT-RBTD",IF(BM49&lt;20%,"Proses RPP",IF(BM49=20%,"Selesai RPP",IF(BM49&lt;25%,"Proses KAK",IF(BM49=25%,"Selesai KAK",IF(BM49&lt;30%,"Proses Pengadaan",IF(BM49=30%,"Selesai Pengadaan",IF(BM49&lt;45%,"Proses Desain",IF(BM49=45%,"Selesai Desain",IF(BM49&lt;80%,"Proses Pengembangan",IF(BM49=80%,"Selesai Pengembangan",IF(BM49&lt;87.5%,"Proses SIT",IF(BM49=87.5%,"Selesai SIT",IF(BM49&lt;95%,"Proses UAT",IF(BM49=95%,"Selesai UAT",IF(BM49&lt;100%,"Proses Implementasi","Selesai Implementasi"))))))))))))))))))))))</f>
        <v>Proses KAK</v>
      </c>
      <c r="BB49" t="str">
        <f>IF(BN49=0%,"Not Started",IF(BN49&lt;5%,"Proses RBT-RBB",IF(BN49=5%,"Selesai RBT-RBB",IF(BN49&lt;10%,"Proses RBT-RBL",IF(BN49=10%,"Selesai RBT-RBL",IF(BN49&lt;15%,"Proses RBT-RBTD",IF(BN49=15%,"Selesai RBT-RBTD",IF(BN49&lt;20%,"Proses RPP",IF(BN49=20%,"Selesai RPP",IF(BN49&lt;25%,"Proses KAK",IF(BN49=25%,"Selesai KAK",IF(BN49&lt;30%,"Proses Pengadaan",IF(BN49=30%,"Selesai Pengadaan",IF(BN49&lt;45%,"Proses Desain",IF(BN49=45%,"Selesai Desain",IF(BN49&lt;80%,"Proses Pengembangan",IF(BN49=80%,"Selesai Pengembangan",IF(BN49&lt;87.5%,"Proses SIT",IF(BN49=87.5%,"Selesai SIT",IF(BN49&lt;95%,"Proses UAT",IF(BN49=95%,"Selesai UAT",IF(BN49&lt;100%,"Proses Implementasi","Selesai Implementasi"))))))))))))))))))))))</f>
        <v>Selesai KAK</v>
      </c>
      <c r="BC49" t="str">
        <f>IF(BO49=0%,"Not Started",IF(BO49&lt;5%,"Proses RBT-RBB",IF(BO49=5%,"Selesai RBT-RBB",IF(BO49&lt;10%,"Proses RBT-RBL",IF(BO49=10%,"Selesai RBT-RBL",IF(BO49&lt;15%,"Proses RBT-RBTD",IF(BO49=15%,"Selesai RBT-RBTD",IF(BO49&lt;20%,"Proses RPP",IF(BO49=20%,"Selesai RPP",IF(BO49&lt;25%,"Proses KAK",IF(BO49=25%,"Selesai KAK",IF(BO49&lt;30%,"Proses Pengadaan",IF(BO49=30%,"Selesai Pengadaan",IF(BO49&lt;45%,"Proses Desain",IF(BO49=45%,"Selesai Desain",IF(BO49&lt;80%,"Proses Pengembangan",IF(BO49=80%,"Selesai Pengembangan",IF(BO49&lt;87.5%,"Proses SIT",IF(BO49=87.5%,"Selesai SIT",IF(BO49&lt;95%,"Proses UAT",IF(BO49=95%,"Selesai UAT",IF(BO49&lt;100%,"Proses Implementasi","Selesai Implementasi"))))))))))))))))))))))</f>
        <v>Selesai Pengadaan</v>
      </c>
      <c r="BD49" t="str">
        <f>IF(BP49=0%,"Not Started",IF(BP49&lt;5%,"Proses RBT-RBB",IF(BP49=5%,"Selesai RBT-RBB",IF(BP49&lt;10%,"Proses RBT-RBL",IF(BP49=10%,"Selesai RBT-RBL",IF(BP49&lt;15%,"Proses RBT-RBTD",IF(BP49=15%,"Selesai RBT-RBTD",IF(BP49&lt;20%,"Proses RPP",IF(BP49=20%,"Selesai RPP",IF(BP49&lt;25%,"Proses KAK",IF(BP49=25%,"Selesai KAK",IF(BP49&lt;30%,"Proses Pengadaan",IF(BP49=30%,"Selesai Pengadaan",IF(BP49&lt;45%,"Proses Desain",IF(BP49=45%,"Selesai Desain",IF(BP49&lt;80%,"Proses Pengembangan",IF(BP49=80%,"Selesai Pengembangan",IF(BP49&lt;87.5%,"Proses SIT",IF(BP49=87.5%,"Selesai SIT",IF(BP49&lt;95%,"Proses UAT",IF(BP49=95%,"Selesai UAT",IF(BP49&lt;100%,"Proses Implementasi","Selesai Implementasi"))))))))))))))))))))))</f>
        <v>Proses Desain</v>
      </c>
      <c r="BE49">
        <v>0</v>
      </c>
      <c r="BF49">
        <v>0</v>
      </c>
      <c r="BG49">
        <v>0</v>
      </c>
      <c r="BH49">
        <v>0</v>
      </c>
      <c r="BI49">
        <v>0.05</v>
      </c>
      <c r="BJ49">
        <v>0.1</v>
      </c>
      <c r="BK49">
        <v>0.15</v>
      </c>
      <c r="BL49">
        <v>0.2</v>
      </c>
      <c r="BM49">
        <v>0.22</v>
      </c>
      <c r="BN49">
        <v>0.25</v>
      </c>
      <c r="BO49">
        <v>0.3</v>
      </c>
      <c r="BP49">
        <v>0.35</v>
      </c>
      <c r="BQ49" t="str">
        <f>IF(CC49=0%,"Not Started",IF(CC49&lt;5%,"Proses RBT-RBB",IF(CC49=5%,"Selesai RBT-RBB",IF(CC49&lt;10%,"Proses RBT-RBL",IF(CC49=10%,"Selesai RBT-RBL",IF(CC49&lt;15%,"Proses RBT-RBTD",IF(CC49=15%,"Selesai RBT-RBTD",IF(CC49&lt;20%,"Proses RPP",IF(CC49=20%,"Selesai RPP",IF(CC49&lt;25%,"Proses KAK",IF(CC49=25%,"Selesai KAK",IF(CC49&lt;30%,"Proses Pengadaan",IF(CC49=30%,"Selesai Pengadaan",IF(CC49&lt;45%,"Proses Desain",IF(CC49=45%,"Selesai Desain",IF(CC49&lt;80%,"Proses Pengembangan",IF(CC49=80%,"Selesai Pengembangan",IF(CC49&lt;87.5%,"Proses SIT",IF(CC49=87.5%,"Selesai SIT",IF(CC49&lt;95%,"Proses UAT",IF(CC49=95%,"Selesai UAT",IF(CC49&lt;100%,"Proses Implementasi","Selesai Implementasi"))))))))))))))))))))))</f>
        <v>Not Started</v>
      </c>
      <c r="BR49" t="str">
        <f>IF(CD49=0%,"Not Started",IF(CD49&lt;5%,"Proses RBT-RBB",IF(CD49=5%,"Selesai RBT-RBB",IF(CD49&lt;10%,"Proses RBT-RBL",IF(CD49=10%,"Selesai RBT-RBL",IF(CD49&lt;15%,"Proses RBT-RBTD",IF(CD49=15%,"Selesai RBT-RBTD",IF(CD49&lt;20%,"Proses RPP",IF(CD49=20%,"Selesai RPP",IF(CD49&lt;25%,"Proses KAK",IF(CD49=25%,"Selesai KAK",IF(CD49&lt;30%,"Proses Pengadaan",IF(CD49=30%,"Selesai Pengadaan",IF(CD49&lt;45%,"Proses Desain",IF(CD49=45%,"Selesai Desain",IF(CD49&lt;80%,"Proses Pengembangan",IF(CD49=80%,"Selesai Pengembangan",IF(CD49&lt;87.5%,"Proses SIT",IF(CD49=87.5%,"Selesai SIT",IF(CD49&lt;95%,"Proses UAT",IF(CD49=95%,"Selesai UAT",IF(CD49&lt;100%,"Proses Implementasi","Selesai Implementasi"))))))))))))))))))))))</f>
        <v>Not Started</v>
      </c>
      <c r="BS49" t="str">
        <f>IF(CE49=0%,"Not Started",IF(CE49&lt;5%,"Proses RBT-RBB",IF(CE49=5%,"Selesai RBT-RBB",IF(CE49&lt;10%,"Proses RBT-RBL",IF(CE49=10%,"Selesai RBT-RBL",IF(CE49&lt;15%,"Proses RBT-RBTD",IF(CE49=15%,"Selesai RBT-RBTD",IF(CE49&lt;20%,"Proses RPP",IF(CE49=20%,"Selesai RPP",IF(CE49&lt;25%,"Proses KAK",IF(CE49=25%,"Selesai KAK",IF(CE49&lt;30%,"Proses Pengadaan",IF(CE49=30%,"Selesai Pengadaan",IF(CE49&lt;45%,"Proses Desain",IF(CE49=45%,"Selesai Desain",IF(CE49&lt;80%,"Proses Pengembangan",IF(CE49=80%,"Selesai Pengembangan",IF(CE49&lt;87.5%,"Proses SIT",IF(CE49=87.5%,"Selesai SIT",IF(CE49&lt;95%,"Proses UAT",IF(CE49=95%,"Selesai UAT",IF(CE49&lt;100%,"Proses Implementasi","Selesai Implementasi"))))))))))))))))))))))</f>
        <v>Not Started</v>
      </c>
      <c r="BT49" t="str">
        <f>IF(CF49=0%,"Not Started",IF(CF49&lt;5%,"Proses RBT-RBB",IF(CF49=5%,"Selesai RBT-RBB",IF(CF49&lt;10%,"Proses RBT-RBL",IF(CF49=10%,"Selesai RBT-RBL",IF(CF49&lt;15%,"Proses RBT-RBTD",IF(CF49=15%,"Selesai RBT-RBTD",IF(CF49&lt;20%,"Proses RPP",IF(CF49=20%,"Selesai RPP",IF(CF49&lt;25%,"Proses KAK",IF(CF49=25%,"Selesai KAK",IF(CF49&lt;30%,"Proses Pengadaan",IF(CF49=30%,"Selesai Pengadaan",IF(CF49&lt;45%,"Proses Desain",IF(CF49=45%,"Selesai Desain",IF(CF49&lt;80%,"Proses Pengembangan",IF(CF49=80%,"Selesai Pengembangan",IF(CF49&lt;87.5%,"Proses SIT",IF(CF49=87.5%,"Selesai SIT",IF(CF49&lt;95%,"Proses UAT",IF(CF49=95%,"Selesai UAT",IF(CF49&lt;100%,"Proses Implementasi","Selesai Implementasi"))))))))))))))))))))))</f>
        <v>Not Started</v>
      </c>
      <c r="BU49" t="str">
        <f>IF(CG49=0%,"Not Started",IF(CG49&lt;5%,"Proses RBT-RBB",IF(CG49=5%,"Selesai RBT-RBB",IF(CG49&lt;10%,"Proses RBT-RBL",IF(CG49=10%,"Selesai RBT-RBL",IF(CG49&lt;15%,"Proses RBT-RBTD",IF(CG49=15%,"Selesai RBT-RBTD",IF(CG49&lt;20%,"Proses RPP",IF(CG49=20%,"Selesai RPP",IF(CG49&lt;25%,"Proses KAK",IF(CG49=25%,"Selesai KAK",IF(CG49&lt;30%,"Proses Pengadaan",IF(CG49=30%,"Selesai Pengadaan",IF(CG49&lt;45%,"Proses Desain",IF(CG49=45%,"Selesai Desain",IF(CG49&lt;80%,"Proses Pengembangan",IF(CG49=80%,"Selesai Pengembangan",IF(CG49&lt;87.5%,"Proses SIT",IF(CG49=87.5%,"Selesai SIT",IF(CG49&lt;95%,"Proses UAT",IF(CG49=95%,"Selesai UAT",IF(CG49&lt;100%,"Proses Implementasi","Selesai Implementasi"))))))))))))))))))))))</f>
        <v>Not Started</v>
      </c>
      <c r="BV49" t="str">
        <f>IF(CH49=0%,"Not Started",IF(CH49&lt;5%,"Proses RBT-RBB",IF(CH49=5%,"Selesai RBT-RBB",IF(CH49&lt;10%,"Proses RBT-RBL",IF(CH49=10%,"Selesai RBT-RBL",IF(CH49&lt;15%,"Proses RBT-RBTD",IF(CH49=15%,"Selesai RBT-RBTD",IF(CH49&lt;20%,"Proses RPP",IF(CH49=20%,"Selesai RPP",IF(CH49&lt;25%,"Proses KAK",IF(CH49=25%,"Selesai KAK",IF(CH49&lt;30%,"Proses Pengadaan",IF(CH49=30%,"Selesai Pengadaan",IF(CH49&lt;45%,"Proses Desain",IF(CH49=45%,"Selesai Desain",IF(CH49&lt;80%,"Proses Pengembangan",IF(CH49=80%,"Selesai Pengembangan",IF(CH49&lt;87.5%,"Proses SIT",IF(CH49=87.5%,"Selesai SIT",IF(CH49&lt;95%,"Proses UAT",IF(CH49=95%,"Selesai UAT",IF(CH49&lt;100%,"Proses Implementasi","Selesai Implementasi"))))))))))))))))))))))</f>
        <v>Not Started</v>
      </c>
      <c r="BW49" t="str">
        <f>IF(CI49=0%,"Not Started",IF(CI49&lt;5%,"Proses RBT-RBB",IF(CI49=5%,"Selesai RBT-RBB",IF(CI49&lt;10%,"Proses RBT-RBL",IF(CI49=10%,"Selesai RBT-RBL",IF(CI49&lt;15%,"Proses RBT-RBTD",IF(CI49=15%,"Selesai RBT-RBTD",IF(CI49&lt;20%,"Proses RPP",IF(CI49=20%,"Selesai RPP",IF(CI49&lt;25%,"Proses KAK",IF(CI49=25%,"Selesai KAK",IF(CI49&lt;30%,"Proses Pengadaan",IF(CI49=30%,"Selesai Pengadaan",IF(CI49&lt;45%,"Proses Desain",IF(CI49=45%,"Selesai Desain",IF(CI49&lt;80%,"Proses Pengembangan",IF(CI49=80%,"Selesai Pengembangan",IF(CI49&lt;87.5%,"Proses SIT",IF(CI49=87.5%,"Selesai SIT",IF(CI49&lt;95%,"Proses UAT",IF(CI49=95%,"Selesai UAT",IF(CI49&lt;100%,"Proses Implementasi","Selesai Implementasi"))))))))))))))))))))))</f>
        <v>Not Started</v>
      </c>
      <c r="BX49" t="str">
        <f>IF(CJ49=0%,"Not Started",IF(CJ49&lt;5%,"Proses RBT-RBB",IF(CJ49=5%,"Selesai RBT-RBB",IF(CJ49&lt;10%,"Proses RBT-RBL",IF(CJ49=10%,"Selesai RBT-RBL",IF(CJ49&lt;15%,"Proses RBT-RBTD",IF(CJ49=15%,"Selesai RBT-RBTD",IF(CJ49&lt;20%,"Proses RPP",IF(CJ49=20%,"Selesai RPP",IF(CJ49&lt;25%,"Proses KAK",IF(CJ49=25%,"Selesai KAK",IF(CJ49&lt;30%,"Proses Pengadaan",IF(CJ49=30%,"Selesai Pengadaan",IF(CJ49&lt;45%,"Proses Desain",IF(CJ49=45%,"Selesai Desain",IF(CJ49&lt;80%,"Proses Pengembangan",IF(CJ49=80%,"Selesai Pengembangan",IF(CJ49&lt;87.5%,"Proses SIT",IF(CJ49=87.5%,"Selesai SIT",IF(CJ49&lt;95%,"Proses UAT",IF(CJ49=95%,"Selesai UAT",IF(CJ49&lt;100%,"Proses Implementasi","Selesai Implementasi"))))))))))))))))))))))</f>
        <v>Not Started</v>
      </c>
      <c r="BY49" t="str">
        <f>IF(CK49=0%,"Not Started",IF(CK49&lt;5%,"Proses RBT-RBB",IF(CK49=5%,"Selesai RBT-RBB",IF(CK49&lt;10%,"Proses RBT-RBL",IF(CK49=10%,"Selesai RBT-RBL",IF(CK49&lt;15%,"Proses RBT-RBTD",IF(CK49=15%,"Selesai RBT-RBTD",IF(CK49&lt;20%,"Proses RPP",IF(CK49=20%,"Selesai RPP",IF(CK49&lt;25%,"Proses KAK",IF(CK49=25%,"Selesai KAK",IF(CK49&lt;30%,"Proses Pengadaan",IF(CK49=30%,"Selesai Pengadaan",IF(CK49&lt;45%,"Proses Desain",IF(CK49=45%,"Selesai Desain",IF(CK49&lt;80%,"Proses Pengembangan",IF(CK49=80%,"Selesai Pengembangan",IF(CK49&lt;87.5%,"Proses SIT",IF(CK49=87.5%,"Selesai SIT",IF(CK49&lt;95%,"Proses UAT",IF(CK49=95%,"Selesai UAT",IF(CK49&lt;100%,"Proses Implementasi","Selesai Implementasi"))))))))))))))))))))))</f>
        <v>Not Started</v>
      </c>
      <c r="BZ49" t="str">
        <f>IF(CL49=0%,"Not Started",IF(CL49&lt;5%,"Proses RBT-RBB",IF(CL49=5%,"Selesai RBT-RBB",IF(CL49&lt;10%,"Proses RBT-RBL",IF(CL49=10%,"Selesai RBT-RBL",IF(CL49&lt;15%,"Proses RBT-RBTD",IF(CL49=15%,"Selesai RBT-RBTD",IF(CL49&lt;20%,"Proses RPP",IF(CL49=20%,"Selesai RPP",IF(CL49&lt;25%,"Proses KAK",IF(CL49=25%,"Selesai KAK",IF(CL49&lt;30%,"Proses Pengadaan",IF(CL49=30%,"Selesai Pengadaan",IF(CL49&lt;45%,"Proses Desain",IF(CL49=45%,"Selesai Desain",IF(CL49&lt;80%,"Proses Pengembangan",IF(CL49=80%,"Selesai Pengembangan",IF(CL49&lt;87.5%,"Proses SIT",IF(CL49=87.5%,"Selesai SIT",IF(CL49&lt;95%,"Proses UAT",IF(CL49=95%,"Selesai UAT",IF(CL49&lt;100%,"Proses Implementasi","Selesai Implementasi"))))))))))))))))))))))</f>
        <v>Not Started</v>
      </c>
      <c r="CA49" t="str">
        <f>IF(CM49=0%,"Not Started",IF(CM49&lt;5%,"Proses RBT-RBB",IF(CM49=5%,"Selesai RBT-RBB",IF(CM49&lt;10%,"Proses RBT-RBL",IF(CM49=10%,"Selesai RBT-RBL",IF(CM49&lt;15%,"Proses RBT-RBTD",IF(CM49=15%,"Selesai RBT-RBTD",IF(CM49&lt;20%,"Proses RPP",IF(CM49=20%,"Selesai RPP",IF(CM49&lt;25%,"Proses KAK",IF(CM49=25%,"Selesai KAK",IF(CM49&lt;30%,"Proses Pengadaan",IF(CM49=30%,"Selesai Pengadaan",IF(CM49&lt;45%,"Proses Desain",IF(CM49=45%,"Selesai Desain",IF(CM49&lt;80%,"Proses Pengembangan",IF(CM49=80%,"Selesai Pengembangan",IF(CM49&lt;87.5%,"Proses SIT",IF(CM49=87.5%,"Selesai SIT",IF(CM49&lt;95%,"Proses UAT",IF(CM49=95%,"Selesai UAT",IF(CM49&lt;100%,"Proses Implementasi","Selesai Implementasi"))))))))))))))))))))))</f>
        <v>Not Started</v>
      </c>
      <c r="CB49" t="str">
        <f>IF(CN49=0%,"Not Started",IF(CN49&lt;5%,"Proses RBT-RBB",IF(CN49=5%,"Selesai RBT-RBB",IF(CN49&lt;10%,"Proses RBT-RBL",IF(CN49=10%,"Selesai RBT-RBL",IF(CN49&lt;15%,"Proses RBT-RBTD",IF(CN49=15%,"Selesai RBT-RBTD",IF(CN49&lt;20%,"Proses RPP",IF(CN49=20%,"Selesai RPP",IF(CN49&lt;25%,"Proses KAK",IF(CN49=25%,"Selesai KAK",IF(CN49&lt;30%,"Proses Pengadaan",IF(CN49=30%,"Selesai Pengadaan",IF(CN49&lt;45%,"Proses Desain",IF(CN49=45%,"Selesai Desain",IF(CN49&lt;80%,"Proses Pengembangan",IF(CN49=80%,"Selesai Pengembangan",IF(CN49&lt;87.5%,"Proses SIT",IF(CN49=87.5%,"Selesai SIT",IF(CN49&lt;95%,"Proses UAT",IF(CN49=95%,"Selesai UAT",IF(CN49&lt;100%,"Proses Implementasi","Selesai Implementasi"))))))))))))))))))))))</f>
        <v>Not Started</v>
      </c>
      <c r="CC49">
        <f>(($DY49/100%)*15%)+(($DZ49/100%)*5%)+(($EA49/100%)*5%)+(($EB49/100%)*5%)+(($EC49/100%)*15%)+(($ED49/100%)*35%)+(($EE49/100%)*7.5%)+(($EF49/100%)*7.5%)+(($EG49/100%)*5%)</f>
        <v>0</v>
      </c>
      <c r="CO49">
        <f>IF(BE49=0%, 100%, (CC49/BE49))</f>
        <v>1</v>
      </c>
      <c r="CP49">
        <f>IF(BF49=0%, 100%, (CD49/BF49))</f>
        <v>1</v>
      </c>
      <c r="CQ49">
        <f>IF(BG49=0%, 100%, (CE49/BG49))</f>
        <v>1</v>
      </c>
      <c r="CR49">
        <f>IF(BH49=0%, 100%, (CF49/BH49))</f>
        <v>1</v>
      </c>
      <c r="CS49">
        <f>IF(BI49=0%, 100%, (CG49/BI49))</f>
        <v>0</v>
      </c>
      <c r="CT49">
        <f>IF(BJ49=0%, 100%, (CH49/BJ49))</f>
        <v>0</v>
      </c>
      <c r="CU49">
        <f>IF(BK49=0%, 100%, (CI49/BK49))</f>
        <v>0</v>
      </c>
      <c r="CV49">
        <f>IF(BL49=0%, 100%, (CJ49/BL49))</f>
        <v>0</v>
      </c>
      <c r="CW49">
        <f>IF(BM49=0%, 100%, (CK49/BM49))</f>
        <v>0</v>
      </c>
      <c r="CX49">
        <f>IF(BN49=0%, 100%, (CL49/BN49))</f>
        <v>0</v>
      </c>
      <c r="CY49">
        <f>IF(BO49=0%, 100%, (CM49/BO49))</f>
        <v>0</v>
      </c>
      <c r="DA49" t="str">
        <f>IF(BE49=0%,"NS",IF(CC49=100%,"DONE",IF(CO49&gt;100%,"AS",IF(CO49&lt;75%,"BS",IF(CO49&lt;89.9%,"AR","OS")))))</f>
        <v>NS</v>
      </c>
      <c r="DB49" t="str">
        <f>IF(BF49=0%,"NS",IF(CD49=100%,"DONE",IF(CP49&gt;100%,"AS",IF(CP49&lt;75%,"BS",IF(CP49&lt;89.9%,"AR","OS")))))</f>
        <v>NS</v>
      </c>
      <c r="DC49" t="str">
        <f>IF(BG49=0%,"NS",IF(CE49=100%,"DONE",IF(CQ49&gt;100%,"AS",IF(CQ49&lt;75%,"BS",IF(CQ49&lt;89.9%,"AR","OS")))))</f>
        <v>NS</v>
      </c>
      <c r="DD49" t="str">
        <f>IF(BH49=0%,"NS",IF(CF49=100%,"DONE",IF(CR49&gt;100%,"AS",IF(CR49&lt;75%,"BS",IF(CR49&lt;89.9%,"AR","OS")))))</f>
        <v>NS</v>
      </c>
      <c r="DE49" t="str">
        <f>IF(BI49=0%,"NS",IF(CG49=100%,"DONE",IF(CS49&gt;100%,"AS",IF(CS49&lt;75%,"BS",IF(CS49&lt;89.9%,"AR","OS")))))</f>
        <v>BS</v>
      </c>
      <c r="DF49" t="str">
        <f>IF(BJ49=0%,"NS",IF(CH49=100%,"DONE",IF(CT49&gt;100%,"AS",IF(CT49&lt;75%,"BS",IF(CT49&lt;89.9%,"AR","OS")))))</f>
        <v>BS</v>
      </c>
      <c r="DG49" t="str">
        <f>IF(BK49=0%,"NS",IF(CI49=100%,"DONE",IF(CU49&gt;100%,"AS",IF(CU49&lt;75%,"BS",IF(CU49&lt;89.9%,"AR","OS")))))</f>
        <v>BS</v>
      </c>
      <c r="DH49" t="str">
        <f>IF(BL49=0%,"NS",IF(CJ49=100%,"DONE",IF(CV49&gt;100%,"AS",IF(CV49&lt;75%,"BS",IF(CV49&lt;89.9%,"AR","OS")))))</f>
        <v>BS</v>
      </c>
      <c r="DI49" t="str">
        <f>IF(BM49=0%,"NS",IF(CK49=100%,"DONE",IF(CW49&gt;100%,"AS",IF(CW49&lt;75%,"BS",IF(CW49&lt;89.9%,"AR","OS")))))</f>
        <v>BS</v>
      </c>
      <c r="DJ49" t="str">
        <f>IF(BN49=0%,"NS",IF(CL49=100%,"DONE",IF(CX49&gt;100%,"AS",IF(CX49&lt;75%,"BS",IF(CX49&lt;89.9%,"AR","OS")))))</f>
        <v>BS</v>
      </c>
      <c r="DK49" t="str">
        <f>IF(BO49=0%,"NS",IF(CM49=100%,"DONE",IF(CY49&gt;100%,"AS",IF(CY49&lt;75%,"BS",IF(CY49&lt;89.9%,"AR","OS")))))</f>
        <v>BS</v>
      </c>
      <c r="DL49" t="str">
        <f>IF(BP49=0%,"NS",IF(CN49=100%,"DONE",IF(CZ49&gt;100%,"AS",IF(CZ49&lt;75%,"BS",IF(CZ49&lt;89.9%,"AR","OS")))))</f>
        <v>BS</v>
      </c>
      <c r="DM49">
        <f>CC49/$BP49</f>
        <v>0</v>
      </c>
      <c r="DN49">
        <f>CD49/$BP49</f>
        <v>0</v>
      </c>
      <c r="DO49">
        <f>CE49/$BP49</f>
        <v>0</v>
      </c>
      <c r="DP49">
        <f>CF49/$BP49</f>
        <v>0</v>
      </c>
      <c r="DQ49">
        <f>CG49/$BP49</f>
        <v>0</v>
      </c>
      <c r="DR49">
        <f>CH49/$BP49</f>
        <v>0</v>
      </c>
      <c r="DS49">
        <f>CI49/$BP49</f>
        <v>0</v>
      </c>
      <c r="DT49">
        <f>CJ49/$BP49</f>
        <v>0</v>
      </c>
      <c r="DU49">
        <f>CK49/$BP49</f>
        <v>0</v>
      </c>
      <c r="DV49">
        <f>CL49/$BP49</f>
        <v>0</v>
      </c>
      <c r="DW49">
        <f>CM49/$BP49</f>
        <v>0</v>
      </c>
      <c r="DX49">
        <f>CN49/$BP49</f>
        <v>0</v>
      </c>
      <c r="EH49" t="str">
        <v>Sebagaimana RDG mengenai Peralihan Pengaturan dan Pengawasan Derivatif PUVA, timeline pengembangan dibuat s.d. 2026 dengan target RBT dimulai pada TW 2 2026</v>
      </c>
      <c r="EJ49">
        <f>AR49</f>
        <v>46752</v>
      </c>
      <c r="FM49" t="str" xml:space="preserve">
        <v xml:space="preserve">1. Regi Wibowo_x000d_
2. Titik Rahayu</v>
      </c>
      <c r="FN49" t="str">
        <v>Rifanda Yulio</v>
      </c>
      <c r="FO49" t="str">
        <v>Adinda Tri Wulandari</v>
      </c>
      <c r="FP49" t="str" xml:space="preserve">
        <v xml:space="preserve">1. Haryani Diah_x000d_
2. Alamsyah</v>
      </c>
      <c r="FQ49" t="str" xml:space="preserve">
        <v xml:space="preserve">Erfa_x000d_
Ufaira</v>
      </c>
      <c r="GS49" t="str">
        <v>5efb3083-d325-40bd-afd6-e17979da3d59</v>
      </c>
    </row>
    <row r="50" xml:space="preserve">
      <c r="A50" t="str">
        <v>RIVIBI-PPA-P7-3-DLDS</v>
      </c>
      <c r="B50" t="str">
        <v>Non PT</v>
      </c>
      <c r="C50" t="str">
        <v>IDT</v>
      </c>
      <c r="D50" t="str">
        <v>Continuity Technology</v>
      </c>
      <c r="E50" t="str">
        <v>P-44</v>
      </c>
      <c r="F50">
        <f>F49+1</f>
        <v>4</v>
      </c>
      <c r="G50" t="str">
        <v>ANTASENA Non LBUT</v>
      </c>
      <c r="H50" t="str">
        <v>ANTASENA - Non LBUT</v>
      </c>
      <c r="I50" t="str">
        <v>Digitalisasi Laporan Offline  (Non LBUT - PJP/PIP)</v>
      </c>
      <c r="J50">
        <v>2026</v>
      </c>
      <c r="K50">
        <v>2028</v>
      </c>
      <c r="L50" t="str">
        <v>K</v>
      </c>
      <c r="M50" t="str">
        <v>K3</v>
      </c>
      <c r="N50" t="str">
        <v>Pemimpin Satker</v>
      </c>
      <c r="O50" t="str">
        <v>DSta, DIDD, DPKL, DSMM, DPPK, DKSP</v>
      </c>
      <c r="P50" t="str">
        <v>Satker</v>
      </c>
      <c r="Q50" t="str">
        <v>Moneter</v>
      </c>
      <c r="R50" t="str">
        <v>ANTASENA</v>
      </c>
      <c r="S50" t="str">
        <f>BQ50</f>
        <v>Not Started</v>
      </c>
      <c r="T50" t="str">
        <f>IF(V50=0%,"Not Started",IF(V50&lt;100%,"On Progress",IF(V50=100%,"DONE")))</f>
        <v>Not Started</v>
      </c>
      <c r="U50" t="str">
        <f>FN50</f>
        <v>Rifanda Yulio</v>
      </c>
      <c r="V50">
        <f>CC50</f>
        <v>0</v>
      </c>
      <c r="W50" t="str">
        <v>TW IV 2026</v>
      </c>
      <c r="X50">
        <f>AR50</f>
        <v>46873</v>
      </c>
      <c r="Y50">
        <v>0</v>
      </c>
      <c r="AA50">
        <v>46204</v>
      </c>
      <c r="AB50">
        <v>46387</v>
      </c>
      <c r="AC50">
        <v>46388</v>
      </c>
      <c r="AD50">
        <v>46418</v>
      </c>
      <c r="AE50">
        <v>46419</v>
      </c>
      <c r="AF50">
        <v>46446</v>
      </c>
      <c r="AI50">
        <v>46447</v>
      </c>
      <c r="AJ50">
        <v>46598</v>
      </c>
      <c r="AK50">
        <v>46600</v>
      </c>
      <c r="AL50">
        <v>46721</v>
      </c>
      <c r="AM50">
        <v>46722</v>
      </c>
      <c r="AN50">
        <v>46783</v>
      </c>
      <c r="AO50">
        <v>46784</v>
      </c>
      <c r="AP50">
        <v>46843</v>
      </c>
      <c r="AQ50">
        <v>46844</v>
      </c>
      <c r="AR50">
        <v>46873</v>
      </c>
      <c r="AS50" t="str">
        <f>IF(BE50=0%,"Not Started",IF(BE50&lt;5%,"Proses RBT-RBB",IF(BE50=5%,"Selesai RBT-RBB",IF(BE50&lt;10%,"Proses RBT-RBL",IF(BE50=10%,"Selesai RBT-RBL",IF(BE50&lt;15%,"Proses RBT-RBTD",IF(BE50=15%,"Selesai RBT-RBTD",IF(BE50&lt;20%,"Proses RPP",IF(BE50=20%,"Selesai RPP",IF(BE50&lt;25%,"Proses KAK",IF(BE50=25%,"Selesai KAK",IF(BE50&lt;30%,"Proses Pengadaan",IF(BE50=30%,"Selesai Pengadaan",IF(BE50&lt;45%,"Proses Desain",IF(BE50=45%,"Selesai Desain",IF(BE50&lt;80%,"Proses Pengembangan",IF(BE50=80%,"Selesai Pengembangan",IF(BE50&lt;87.5%,"Proses SIT",IF(BE50=87.5%,"Selesai SIT",IF(BE50&lt;95%,"Proses UAT",IF(BE50=95%,"Selesai UAT",IF(BE50&lt;100%,"Proses Implementasi","Selesai Implementasi"))))))))))))))))))))))</f>
        <v>Not Started</v>
      </c>
      <c r="AT50" t="str">
        <f>IF(BF50=0%,"Not Started",IF(BF50&lt;5%,"Proses RBT-RBB",IF(BF50=5%,"Selesai RBT-RBB",IF(BF50&lt;10%,"Proses RBT-RBL",IF(BF50=10%,"Selesai RBT-RBL",IF(BF50&lt;15%,"Proses RBT-RBTD",IF(BF50=15%,"Selesai RBT-RBTD",IF(BF50&lt;20%,"Proses RPP",IF(BF50=20%,"Selesai RPP",IF(BF50&lt;25%,"Proses KAK",IF(BF50=25%,"Selesai KAK",IF(BF50&lt;30%,"Proses Pengadaan",IF(BF50=30%,"Selesai Pengadaan",IF(BF50&lt;45%,"Proses Desain",IF(BF50=45%,"Selesai Desain",IF(BF50&lt;80%,"Proses Pengembangan",IF(BF50=80%,"Selesai Pengembangan",IF(BF50&lt;87.5%,"Proses SIT",IF(BF50=87.5%,"Selesai SIT",IF(BF50&lt;95%,"Proses UAT",IF(BF50=95%,"Selesai UAT",IF(BF50&lt;100%,"Proses Implementasi","Selesai Implementasi"))))))))))))))))))))))</f>
        <v>Not Started</v>
      </c>
      <c r="AU50" t="str">
        <f>IF(BG50=0%,"Not Started",IF(BG50&lt;5%,"Proses RBT-RBB",IF(BG50=5%,"Selesai RBT-RBB",IF(BG50&lt;10%,"Proses RBT-RBL",IF(BG50=10%,"Selesai RBT-RBL",IF(BG50&lt;15%,"Proses RBT-RBTD",IF(BG50=15%,"Selesai RBT-RBTD",IF(BG50&lt;20%,"Proses RPP",IF(BG50=20%,"Selesai RPP",IF(BG50&lt;25%,"Proses KAK",IF(BG50=25%,"Selesai KAK",IF(BG50&lt;30%,"Proses Pengadaan",IF(BG50=30%,"Selesai Pengadaan",IF(BG50&lt;45%,"Proses Desain",IF(BG50=45%,"Selesai Desain",IF(BG50&lt;80%,"Proses Pengembangan",IF(BG50=80%,"Selesai Pengembangan",IF(BG50&lt;87.5%,"Proses SIT",IF(BG50=87.5%,"Selesai SIT",IF(BG50&lt;95%,"Proses UAT",IF(BG50=95%,"Selesai UAT",IF(BG50&lt;100%,"Proses Implementasi","Selesai Implementasi"))))))))))))))))))))))</f>
        <v>Not Started</v>
      </c>
      <c r="AV50" t="str">
        <f>IF(BH50=0%,"Not Started",IF(BH50&lt;5%,"Proses RBT-RBB",IF(BH50=5%,"Selesai RBT-RBB",IF(BH50&lt;10%,"Proses RBT-RBL",IF(BH50=10%,"Selesai RBT-RBL",IF(BH50&lt;15%,"Proses RBT-RBTD",IF(BH50=15%,"Selesai RBT-RBTD",IF(BH50&lt;20%,"Proses RPP",IF(BH50=20%,"Selesai RPP",IF(BH50&lt;25%,"Proses KAK",IF(BH50=25%,"Selesai KAK",IF(BH50&lt;30%,"Proses Pengadaan",IF(BH50=30%,"Selesai Pengadaan",IF(BH50&lt;45%,"Proses Desain",IF(BH50=45%,"Selesai Desain",IF(BH50&lt;80%,"Proses Pengembangan",IF(BH50=80%,"Selesai Pengembangan",IF(BH50&lt;87.5%,"Proses SIT",IF(BH50=87.5%,"Selesai SIT",IF(BH50&lt;95%,"Proses UAT",IF(BH50=95%,"Selesai UAT",IF(BH50&lt;100%,"Proses Implementasi","Selesai Implementasi"))))))))))))))))))))))</f>
        <v>Not Started</v>
      </c>
      <c r="AW50" t="str">
        <f>IF(BI50=0%,"Not Started",IF(BI50&lt;5%,"Proses RBT-RBB",IF(BI50=5%,"Selesai RBT-RBB",IF(BI50&lt;10%,"Proses RBT-RBL",IF(BI50=10%,"Selesai RBT-RBL",IF(BI50&lt;15%,"Proses RBT-RBTD",IF(BI50=15%,"Selesai RBT-RBTD",IF(BI50&lt;20%,"Proses RPP",IF(BI50=20%,"Selesai RPP",IF(BI50&lt;25%,"Proses KAK",IF(BI50=25%,"Selesai KAK",IF(BI50&lt;30%,"Proses Pengadaan",IF(BI50=30%,"Selesai Pengadaan",IF(BI50&lt;45%,"Proses Desain",IF(BI50=45%,"Selesai Desain",IF(BI50&lt;80%,"Proses Pengembangan",IF(BI50=80%,"Selesai Pengembangan",IF(BI50&lt;87.5%,"Proses SIT",IF(BI50=87.5%,"Selesai SIT",IF(BI50&lt;95%,"Proses UAT",IF(BI50=95%,"Selesai UAT",IF(BI50&lt;100%,"Proses Implementasi","Selesai Implementasi"))))))))))))))))))))))</f>
        <v>Not Started</v>
      </c>
      <c r="AX50" t="str">
        <f>IF(BJ50=0%,"Not Started",IF(BJ50&lt;5%,"Proses RBT-RBB",IF(BJ50=5%,"Selesai RBT-RBB",IF(BJ50&lt;10%,"Proses RBT-RBL",IF(BJ50=10%,"Selesai RBT-RBL",IF(BJ50&lt;15%,"Proses RBT-RBTD",IF(BJ50=15%,"Selesai RBT-RBTD",IF(BJ50&lt;20%,"Proses RPP",IF(BJ50=20%,"Selesai RPP",IF(BJ50&lt;25%,"Proses KAK",IF(BJ50=25%,"Selesai KAK",IF(BJ50&lt;30%,"Proses Pengadaan",IF(BJ50=30%,"Selesai Pengadaan",IF(BJ50&lt;45%,"Proses Desain",IF(BJ50=45%,"Selesai Desain",IF(BJ50&lt;80%,"Proses Pengembangan",IF(BJ50=80%,"Selesai Pengembangan",IF(BJ50&lt;87.5%,"Proses SIT",IF(BJ50=87.5%,"Selesai SIT",IF(BJ50&lt;95%,"Proses UAT",IF(BJ50=95%,"Selesai UAT",IF(BJ50&lt;100%,"Proses Implementasi","Selesai Implementasi"))))))))))))))))))))))</f>
        <v>Not Started</v>
      </c>
      <c r="AY50" t="str">
        <f>IF(BK50=0%,"Not Started",IF(BK50&lt;5%,"Proses RBT-RBB",IF(BK50=5%,"Selesai RBT-RBB",IF(BK50&lt;10%,"Proses RBT-RBL",IF(BK50=10%,"Selesai RBT-RBL",IF(BK50&lt;15%,"Proses RBT-RBTD",IF(BK50=15%,"Selesai RBT-RBTD",IF(BK50&lt;20%,"Proses RPP",IF(BK50=20%,"Selesai RPP",IF(BK50&lt;25%,"Proses KAK",IF(BK50=25%,"Selesai KAK",IF(BK50&lt;30%,"Proses Pengadaan",IF(BK50=30%,"Selesai Pengadaan",IF(BK50&lt;45%,"Proses Desain",IF(BK50=45%,"Selesai Desain",IF(BK50&lt;80%,"Proses Pengembangan",IF(BK50=80%,"Selesai Pengembangan",IF(BK50&lt;87.5%,"Proses SIT",IF(BK50=87.5%,"Selesai SIT",IF(BK50&lt;95%,"Proses UAT",IF(BK50=95%,"Selesai UAT",IF(BK50&lt;100%,"Proses Implementasi","Selesai Implementasi"))))))))))))))))))))))</f>
        <v>Proses RBT-RBB</v>
      </c>
      <c r="AZ50" t="str">
        <f>IF(BL50=0%,"Not Started",IF(BL50&lt;5%,"Proses RBT-RBB",IF(BL50=5%,"Selesai RBT-RBB",IF(BL50&lt;10%,"Proses RBT-RBL",IF(BL50=10%,"Selesai RBT-RBL",IF(BL50&lt;15%,"Proses RBT-RBTD",IF(BL50=15%,"Selesai RBT-RBTD",IF(BL50&lt;20%,"Proses RPP",IF(BL50=20%,"Selesai RPP",IF(BL50&lt;25%,"Proses KAK",IF(BL50=25%,"Selesai KAK",IF(BL50&lt;30%,"Proses Pengadaan",IF(BL50=30%,"Selesai Pengadaan",IF(BL50&lt;45%,"Proses Desain",IF(BL50=45%,"Selesai Desain",IF(BL50&lt;80%,"Proses Pengembangan",IF(BL50=80%,"Selesai Pengembangan",IF(BL50&lt;87.5%,"Proses SIT",IF(BL50=87.5%,"Selesai SIT",IF(BL50&lt;95%,"Proses UAT",IF(BL50=95%,"Selesai UAT",IF(BL50&lt;100%,"Proses Implementasi","Selesai Implementasi"))))))))))))))))))))))</f>
        <v>Proses RBT-RBB</v>
      </c>
      <c r="BA50" t="str">
        <f>IF(BM50=0%,"Not Started",IF(BM50&lt;5%,"Proses RBT-RBB",IF(BM50=5%,"Selesai RBT-RBB",IF(BM50&lt;10%,"Proses RBT-RBL",IF(BM50=10%,"Selesai RBT-RBL",IF(BM50&lt;15%,"Proses RBT-RBTD",IF(BM50=15%,"Selesai RBT-RBTD",IF(BM50&lt;20%,"Proses RPP",IF(BM50=20%,"Selesai RPP",IF(BM50&lt;25%,"Proses KAK",IF(BM50=25%,"Selesai KAK",IF(BM50&lt;30%,"Proses Pengadaan",IF(BM50=30%,"Selesai Pengadaan",IF(BM50&lt;45%,"Proses Desain",IF(BM50=45%,"Selesai Desain",IF(BM50&lt;80%,"Proses Pengembangan",IF(BM50=80%,"Selesai Pengembangan",IF(BM50&lt;87.5%,"Proses SIT",IF(BM50=87.5%,"Selesai SIT",IF(BM50&lt;95%,"Proses UAT",IF(BM50=95%,"Selesai UAT",IF(BM50&lt;100%,"Proses Implementasi","Selesai Implementasi"))))))))))))))))))))))</f>
        <v>Proses RBT-RBL</v>
      </c>
      <c r="BB50" t="str">
        <f>IF(BN50=0%,"Not Started",IF(BN50&lt;5%,"Proses RBT-RBB",IF(BN50=5%,"Selesai RBT-RBB",IF(BN50&lt;10%,"Proses RBT-RBL",IF(BN50=10%,"Selesai RBT-RBL",IF(BN50&lt;15%,"Proses RBT-RBTD",IF(BN50=15%,"Selesai RBT-RBTD",IF(BN50&lt;20%,"Proses RPP",IF(BN50=20%,"Selesai RPP",IF(BN50&lt;25%,"Proses KAK",IF(BN50=25%,"Selesai KAK",IF(BN50&lt;30%,"Proses Pengadaan",IF(BN50=30%,"Selesai Pengadaan",IF(BN50&lt;45%,"Proses Desain",IF(BN50=45%,"Selesai Desain",IF(BN50&lt;80%,"Proses Pengembangan",IF(BN50=80%,"Selesai Pengembangan",IF(BN50&lt;87.5%,"Proses SIT",IF(BN50=87.5%,"Selesai SIT",IF(BN50&lt;95%,"Proses UAT",IF(BN50=95%,"Selesai UAT",IF(BN50&lt;100%,"Proses Implementasi","Selesai Implementasi"))))))))))))))))))))))</f>
        <v>Proses RBT-RBL</v>
      </c>
      <c r="BC50" t="str">
        <f>IF(BO50=0%,"Not Started",IF(BO50&lt;5%,"Proses RBT-RBB",IF(BO50=5%,"Selesai RBT-RBB",IF(BO50&lt;10%,"Proses RBT-RBL",IF(BO50=10%,"Selesai RBT-RBL",IF(BO50&lt;15%,"Proses RBT-RBTD",IF(BO50=15%,"Selesai RBT-RBTD",IF(BO50&lt;20%,"Proses RPP",IF(BO50=20%,"Selesai RPP",IF(BO50&lt;25%,"Proses KAK",IF(BO50=25%,"Selesai KAK",IF(BO50&lt;30%,"Proses Pengadaan",IF(BO50=30%,"Selesai Pengadaan",IF(BO50&lt;45%,"Proses Desain",IF(BO50=45%,"Selesai Desain",IF(BO50&lt;80%,"Proses Pengembangan",IF(BO50=80%,"Selesai Pengembangan",IF(BO50&lt;87.5%,"Proses SIT",IF(BO50=87.5%,"Selesai SIT",IF(BO50&lt;95%,"Proses UAT",IF(BO50=95%,"Selesai UAT",IF(BO50&lt;100%,"Proses Implementasi","Selesai Implementasi"))))))))))))))))))))))</f>
        <v>Selesai RBT-RBL</v>
      </c>
      <c r="BD50" t="str">
        <f>IF(BP50=0%,"Not Started",IF(BP50&lt;5%,"Proses RBT-RBB",IF(BP50=5%,"Selesai RBT-RBB",IF(BP50&lt;10%,"Proses RBT-RBL",IF(BP50=10%,"Selesai RBT-RBL",IF(BP50&lt;15%,"Proses RBT-RBTD",IF(BP50=15%,"Selesai RBT-RBTD",IF(BP50&lt;20%,"Proses RPP",IF(BP50=20%,"Selesai RPP",IF(BP50&lt;25%,"Proses KAK",IF(BP50=25%,"Selesai KAK",IF(BP50&lt;30%,"Proses Pengadaan",IF(BP50=30%,"Selesai Pengadaan",IF(BP50&lt;45%,"Proses Desain",IF(BP50=45%,"Selesai Desain",IF(BP50&lt;80%,"Proses Pengembangan",IF(BP50=80%,"Selesai Pengembangan",IF(BP50&lt;87.5%,"Proses SIT",IF(BP50=87.5%,"Selesai SIT",IF(BP50&lt;95%,"Proses UAT",IF(BP50=95%,"Selesai UAT",IF(BP50&lt;100%,"Proses Implementasi","Selesai Implementasi"))))))))))))))))))))))</f>
        <v>Proses RBT-RBTD</v>
      </c>
      <c r="BE50">
        <v>0</v>
      </c>
      <c r="BF50">
        <v>0</v>
      </c>
      <c r="BG50">
        <v>0</v>
      </c>
      <c r="BH50">
        <v>0</v>
      </c>
      <c r="BI50">
        <v>0</v>
      </c>
      <c r="BJ50">
        <v>0</v>
      </c>
      <c r="BK50">
        <v>0.02</v>
      </c>
      <c r="BL50">
        <v>0.04</v>
      </c>
      <c r="BM50">
        <v>0.06</v>
      </c>
      <c r="BN50">
        <v>0.08</v>
      </c>
      <c r="BO50">
        <v>0.1</v>
      </c>
      <c r="BP50">
        <v>0.12</v>
      </c>
      <c r="BQ50" t="str">
        <f>IF(CC50=0%,"Not Started",IF(CC50&lt;5%,"Proses RBT-RBB",IF(CC50=5%,"Selesai RBT-RBB",IF(CC50&lt;10%,"Proses RBT-RBL",IF(CC50=10%,"Selesai RBT-RBL",IF(CC50&lt;15%,"Proses RBT-RBTD",IF(CC50=15%,"Selesai RBT-RBTD",IF(CC50&lt;20%,"Proses RPP",IF(CC50=20%,"Selesai RPP",IF(CC50&lt;25%,"Proses KAK",IF(CC50=25%,"Selesai KAK",IF(CC50&lt;30%,"Proses Pengadaan",IF(CC50=30%,"Selesai Pengadaan",IF(CC50&lt;45%,"Proses Desain",IF(CC50=45%,"Selesai Desain",IF(CC50&lt;80%,"Proses Pengembangan",IF(CC50=80%,"Selesai Pengembangan",IF(CC50&lt;87.5%,"Proses SIT",IF(CC50=87.5%,"Selesai SIT",IF(CC50&lt;95%,"Proses UAT",IF(CC50=95%,"Selesai UAT",IF(CC50&lt;100%,"Proses Implementasi","Selesai Implementasi"))))))))))))))))))))))</f>
        <v>Not Started</v>
      </c>
      <c r="BR50" t="str">
        <f>IF(CD50=0%,"Not Started",IF(CD50&lt;5%,"Proses RBT-RBB",IF(CD50=5%,"Selesai RBT-RBB",IF(CD50&lt;10%,"Proses RBT-RBL",IF(CD50=10%,"Selesai RBT-RBL",IF(CD50&lt;15%,"Proses RBT-RBTD",IF(CD50=15%,"Selesai RBT-RBTD",IF(CD50&lt;20%,"Proses RPP",IF(CD50=20%,"Selesai RPP",IF(CD50&lt;25%,"Proses KAK",IF(CD50=25%,"Selesai KAK",IF(CD50&lt;30%,"Proses Pengadaan",IF(CD50=30%,"Selesai Pengadaan",IF(CD50&lt;45%,"Proses Desain",IF(CD50=45%,"Selesai Desain",IF(CD50&lt;80%,"Proses Pengembangan",IF(CD50=80%,"Selesai Pengembangan",IF(CD50&lt;87.5%,"Proses SIT",IF(CD50=87.5%,"Selesai SIT",IF(CD50&lt;95%,"Proses UAT",IF(CD50=95%,"Selesai UAT",IF(CD50&lt;100%,"Proses Implementasi","Selesai Implementasi"))))))))))))))))))))))</f>
        <v>Not Started</v>
      </c>
      <c r="BS50" t="str">
        <f>IF(CE50=0%,"Not Started",IF(CE50&lt;5%,"Proses RBT-RBB",IF(CE50=5%,"Selesai RBT-RBB",IF(CE50&lt;10%,"Proses RBT-RBL",IF(CE50=10%,"Selesai RBT-RBL",IF(CE50&lt;15%,"Proses RBT-RBTD",IF(CE50=15%,"Selesai RBT-RBTD",IF(CE50&lt;20%,"Proses RPP",IF(CE50=20%,"Selesai RPP",IF(CE50&lt;25%,"Proses KAK",IF(CE50=25%,"Selesai KAK",IF(CE50&lt;30%,"Proses Pengadaan",IF(CE50=30%,"Selesai Pengadaan",IF(CE50&lt;45%,"Proses Desain",IF(CE50=45%,"Selesai Desain",IF(CE50&lt;80%,"Proses Pengembangan",IF(CE50=80%,"Selesai Pengembangan",IF(CE50&lt;87.5%,"Proses SIT",IF(CE50=87.5%,"Selesai SIT",IF(CE50&lt;95%,"Proses UAT",IF(CE50=95%,"Selesai UAT",IF(CE50&lt;100%,"Proses Implementasi","Selesai Implementasi"))))))))))))))))))))))</f>
        <v>Not Started</v>
      </c>
      <c r="BT50" t="str">
        <f>IF(CF50=0%,"Not Started",IF(CF50&lt;5%,"Proses RBT-RBB",IF(CF50=5%,"Selesai RBT-RBB",IF(CF50&lt;10%,"Proses RBT-RBL",IF(CF50=10%,"Selesai RBT-RBL",IF(CF50&lt;15%,"Proses RBT-RBTD",IF(CF50=15%,"Selesai RBT-RBTD",IF(CF50&lt;20%,"Proses RPP",IF(CF50=20%,"Selesai RPP",IF(CF50&lt;25%,"Proses KAK",IF(CF50=25%,"Selesai KAK",IF(CF50&lt;30%,"Proses Pengadaan",IF(CF50=30%,"Selesai Pengadaan",IF(CF50&lt;45%,"Proses Desain",IF(CF50=45%,"Selesai Desain",IF(CF50&lt;80%,"Proses Pengembangan",IF(CF50=80%,"Selesai Pengembangan",IF(CF50&lt;87.5%,"Proses SIT",IF(CF50=87.5%,"Selesai SIT",IF(CF50&lt;95%,"Proses UAT",IF(CF50=95%,"Selesai UAT",IF(CF50&lt;100%,"Proses Implementasi","Selesai Implementasi"))))))))))))))))))))))</f>
        <v>Not Started</v>
      </c>
      <c r="BU50" t="str">
        <f>IF(CG50=0%,"Not Started",IF(CG50&lt;5%,"Proses RBT-RBB",IF(CG50=5%,"Selesai RBT-RBB",IF(CG50&lt;10%,"Proses RBT-RBL",IF(CG50=10%,"Selesai RBT-RBL",IF(CG50&lt;15%,"Proses RBT-RBTD",IF(CG50=15%,"Selesai RBT-RBTD",IF(CG50&lt;20%,"Proses RPP",IF(CG50=20%,"Selesai RPP",IF(CG50&lt;25%,"Proses KAK",IF(CG50=25%,"Selesai KAK",IF(CG50&lt;30%,"Proses Pengadaan",IF(CG50=30%,"Selesai Pengadaan",IF(CG50&lt;45%,"Proses Desain",IF(CG50=45%,"Selesai Desain",IF(CG50&lt;80%,"Proses Pengembangan",IF(CG50=80%,"Selesai Pengembangan",IF(CG50&lt;87.5%,"Proses SIT",IF(CG50=87.5%,"Selesai SIT",IF(CG50&lt;95%,"Proses UAT",IF(CG50=95%,"Selesai UAT",IF(CG50&lt;100%,"Proses Implementasi","Selesai Implementasi"))))))))))))))))))))))</f>
        <v>Not Started</v>
      </c>
      <c r="BV50" t="str">
        <f>IF(CH50=0%,"Not Started",IF(CH50&lt;5%,"Proses RBT-RBB",IF(CH50=5%,"Selesai RBT-RBB",IF(CH50&lt;10%,"Proses RBT-RBL",IF(CH50=10%,"Selesai RBT-RBL",IF(CH50&lt;15%,"Proses RBT-RBTD",IF(CH50=15%,"Selesai RBT-RBTD",IF(CH50&lt;20%,"Proses RPP",IF(CH50=20%,"Selesai RPP",IF(CH50&lt;25%,"Proses KAK",IF(CH50=25%,"Selesai KAK",IF(CH50&lt;30%,"Proses Pengadaan",IF(CH50=30%,"Selesai Pengadaan",IF(CH50&lt;45%,"Proses Desain",IF(CH50=45%,"Selesai Desain",IF(CH50&lt;80%,"Proses Pengembangan",IF(CH50=80%,"Selesai Pengembangan",IF(CH50&lt;87.5%,"Proses SIT",IF(CH50=87.5%,"Selesai SIT",IF(CH50&lt;95%,"Proses UAT",IF(CH50=95%,"Selesai UAT",IF(CH50&lt;100%,"Proses Implementasi","Selesai Implementasi"))))))))))))))))))))))</f>
        <v>Not Started</v>
      </c>
      <c r="BW50" t="str">
        <f>IF(CI50=0%,"Not Started",IF(CI50&lt;5%,"Proses RBT-RBB",IF(CI50=5%,"Selesai RBT-RBB",IF(CI50&lt;10%,"Proses RBT-RBL",IF(CI50=10%,"Selesai RBT-RBL",IF(CI50&lt;15%,"Proses RBT-RBTD",IF(CI50=15%,"Selesai RBT-RBTD",IF(CI50&lt;20%,"Proses RPP",IF(CI50=20%,"Selesai RPP",IF(CI50&lt;25%,"Proses KAK",IF(CI50=25%,"Selesai KAK",IF(CI50&lt;30%,"Proses Pengadaan",IF(CI50=30%,"Selesai Pengadaan",IF(CI50&lt;45%,"Proses Desain",IF(CI50=45%,"Selesai Desain",IF(CI50&lt;80%,"Proses Pengembangan",IF(CI50=80%,"Selesai Pengembangan",IF(CI50&lt;87.5%,"Proses SIT",IF(CI50=87.5%,"Selesai SIT",IF(CI50&lt;95%,"Proses UAT",IF(CI50=95%,"Selesai UAT",IF(CI50&lt;100%,"Proses Implementasi","Selesai Implementasi"))))))))))))))))))))))</f>
        <v>Not Started</v>
      </c>
      <c r="BX50" t="str">
        <f>IF(CJ50=0%,"Not Started",IF(CJ50&lt;5%,"Proses RBT-RBB",IF(CJ50=5%,"Selesai RBT-RBB",IF(CJ50&lt;10%,"Proses RBT-RBL",IF(CJ50=10%,"Selesai RBT-RBL",IF(CJ50&lt;15%,"Proses RBT-RBTD",IF(CJ50=15%,"Selesai RBT-RBTD",IF(CJ50&lt;20%,"Proses RPP",IF(CJ50=20%,"Selesai RPP",IF(CJ50&lt;25%,"Proses KAK",IF(CJ50=25%,"Selesai KAK",IF(CJ50&lt;30%,"Proses Pengadaan",IF(CJ50=30%,"Selesai Pengadaan",IF(CJ50&lt;45%,"Proses Desain",IF(CJ50=45%,"Selesai Desain",IF(CJ50&lt;80%,"Proses Pengembangan",IF(CJ50=80%,"Selesai Pengembangan",IF(CJ50&lt;87.5%,"Proses SIT",IF(CJ50=87.5%,"Selesai SIT",IF(CJ50&lt;95%,"Proses UAT",IF(CJ50=95%,"Selesai UAT",IF(CJ50&lt;100%,"Proses Implementasi","Selesai Implementasi"))))))))))))))))))))))</f>
        <v>Not Started</v>
      </c>
      <c r="BY50" t="str">
        <f>IF(CK50=0%,"Not Started",IF(CK50&lt;5%,"Proses RBT-RBB",IF(CK50=5%,"Selesai RBT-RBB",IF(CK50&lt;10%,"Proses RBT-RBL",IF(CK50=10%,"Selesai RBT-RBL",IF(CK50&lt;15%,"Proses RBT-RBTD",IF(CK50=15%,"Selesai RBT-RBTD",IF(CK50&lt;20%,"Proses RPP",IF(CK50=20%,"Selesai RPP",IF(CK50&lt;25%,"Proses KAK",IF(CK50=25%,"Selesai KAK",IF(CK50&lt;30%,"Proses Pengadaan",IF(CK50=30%,"Selesai Pengadaan",IF(CK50&lt;45%,"Proses Desain",IF(CK50=45%,"Selesai Desain",IF(CK50&lt;80%,"Proses Pengembangan",IF(CK50=80%,"Selesai Pengembangan",IF(CK50&lt;87.5%,"Proses SIT",IF(CK50=87.5%,"Selesai SIT",IF(CK50&lt;95%,"Proses UAT",IF(CK50=95%,"Selesai UAT",IF(CK50&lt;100%,"Proses Implementasi","Selesai Implementasi"))))))))))))))))))))))</f>
        <v>Not Started</v>
      </c>
      <c r="BZ50" t="str">
        <f>IF(CL50=0%,"Not Started",IF(CL50&lt;5%,"Proses RBT-RBB",IF(CL50=5%,"Selesai RBT-RBB",IF(CL50&lt;10%,"Proses RBT-RBL",IF(CL50=10%,"Selesai RBT-RBL",IF(CL50&lt;15%,"Proses RBT-RBTD",IF(CL50=15%,"Selesai RBT-RBTD",IF(CL50&lt;20%,"Proses RPP",IF(CL50=20%,"Selesai RPP",IF(CL50&lt;25%,"Proses KAK",IF(CL50=25%,"Selesai KAK",IF(CL50&lt;30%,"Proses Pengadaan",IF(CL50=30%,"Selesai Pengadaan",IF(CL50&lt;45%,"Proses Desain",IF(CL50=45%,"Selesai Desain",IF(CL50&lt;80%,"Proses Pengembangan",IF(CL50=80%,"Selesai Pengembangan",IF(CL50&lt;87.5%,"Proses SIT",IF(CL50=87.5%,"Selesai SIT",IF(CL50&lt;95%,"Proses UAT",IF(CL50=95%,"Selesai UAT",IF(CL50&lt;100%,"Proses Implementasi","Selesai Implementasi"))))))))))))))))))))))</f>
        <v>Not Started</v>
      </c>
      <c r="CA50" t="str">
        <f>IF(CM50=0%,"Not Started",IF(CM50&lt;5%,"Proses RBT-RBB",IF(CM50=5%,"Selesai RBT-RBB",IF(CM50&lt;10%,"Proses RBT-RBL",IF(CM50=10%,"Selesai RBT-RBL",IF(CM50&lt;15%,"Proses RBT-RBTD",IF(CM50=15%,"Selesai RBT-RBTD",IF(CM50&lt;20%,"Proses RPP",IF(CM50=20%,"Selesai RPP",IF(CM50&lt;25%,"Proses KAK",IF(CM50=25%,"Selesai KAK",IF(CM50&lt;30%,"Proses Pengadaan",IF(CM50=30%,"Selesai Pengadaan",IF(CM50&lt;45%,"Proses Desain",IF(CM50=45%,"Selesai Desain",IF(CM50&lt;80%,"Proses Pengembangan",IF(CM50=80%,"Selesai Pengembangan",IF(CM50&lt;87.5%,"Proses SIT",IF(CM50=87.5%,"Selesai SIT",IF(CM50&lt;95%,"Proses UAT",IF(CM50=95%,"Selesai UAT",IF(CM50&lt;100%,"Proses Implementasi","Selesai Implementasi"))))))))))))))))))))))</f>
        <v>Not Started</v>
      </c>
      <c r="CB50" t="str">
        <f>IF(CN50=0%,"Not Started",IF(CN50&lt;5%,"Proses RBT-RBB",IF(CN50=5%,"Selesai RBT-RBB",IF(CN50&lt;10%,"Proses RBT-RBL",IF(CN50=10%,"Selesai RBT-RBL",IF(CN50&lt;15%,"Proses RBT-RBTD",IF(CN50=15%,"Selesai RBT-RBTD",IF(CN50&lt;20%,"Proses RPP",IF(CN50=20%,"Selesai RPP",IF(CN50&lt;25%,"Proses KAK",IF(CN50=25%,"Selesai KAK",IF(CN50&lt;30%,"Proses Pengadaan",IF(CN50=30%,"Selesai Pengadaan",IF(CN50&lt;45%,"Proses Desain",IF(CN50=45%,"Selesai Desain",IF(CN50&lt;80%,"Proses Pengembangan",IF(CN50=80%,"Selesai Pengembangan",IF(CN50&lt;87.5%,"Proses SIT",IF(CN50=87.5%,"Selesai SIT",IF(CN50&lt;95%,"Proses UAT",IF(CN50=95%,"Selesai UAT",IF(CN50&lt;100%,"Proses Implementasi","Selesai Implementasi"))))))))))))))))))))))</f>
        <v>Not Started</v>
      </c>
      <c r="CC50">
        <f>(($DY50/100%)*15%)+(($DZ50/100%)*5%)+(($EA50/100%)*5%)+(($EB50/100%)*5%)+(($EC50/100%)*15%)+(($ED50/100%)*35%)+(($EE50/100%)*7.5%)+(($EF50/100%)*7.5%)+(($EG50/100%)*5%)</f>
        <v>0</v>
      </c>
      <c r="CO50">
        <f>IF(BE50=0%, 100%, (CC50/BE50))</f>
        <v>1</v>
      </c>
      <c r="CP50">
        <f>IF(BF50=0%, 100%, (CD50/BF50))</f>
        <v>1</v>
      </c>
      <c r="CQ50">
        <f>IF(BG50=0%, 100%, (CE50/BG50))</f>
        <v>1</v>
      </c>
      <c r="CR50">
        <f>IF(BH50=0%, 100%, (CF50/BH50))</f>
        <v>1</v>
      </c>
      <c r="CS50">
        <f>IF(BI50=0%, 100%, (CG50/BI50))</f>
        <v>1</v>
      </c>
      <c r="CT50">
        <f>IF(BJ50=0%, 100%, (CH50/BJ50))</f>
        <v>1</v>
      </c>
      <c r="CU50">
        <f>IF(BK50=0%, 100%, (CI50/BK50))</f>
        <v>0</v>
      </c>
      <c r="CV50">
        <f>IF(BL50=0%, 100%, (CJ50/BL50))</f>
        <v>0</v>
      </c>
      <c r="CW50">
        <f>IF(BM50=0%, 100%, (CK50/BM50))</f>
        <v>0</v>
      </c>
      <c r="CX50">
        <f>IF(BN50=0%, 100%, (CL50/BN50))</f>
        <v>0</v>
      </c>
      <c r="CY50">
        <f>IF(BO50=0%, 100%, (CM50/BO50))</f>
        <v>0</v>
      </c>
      <c r="DA50" t="str">
        <f>IF(BE50=0%,"NS",IF(CC50=100%,"DONE",IF(CO50&gt;100%,"AS",IF(CO50&lt;75%,"BS",IF(CO50&lt;89.9%,"AR","OS")))))</f>
        <v>NS</v>
      </c>
      <c r="DB50" t="str">
        <f>IF(BF50=0%,"NS",IF(CD50=100%,"DONE",IF(CP50&gt;100%,"AS",IF(CP50&lt;75%,"BS",IF(CP50&lt;89.9%,"AR","OS")))))</f>
        <v>NS</v>
      </c>
      <c r="DC50" t="str">
        <f>IF(BG50=0%,"NS",IF(CE50=100%,"DONE",IF(CQ50&gt;100%,"AS",IF(CQ50&lt;75%,"BS",IF(CQ50&lt;89.9%,"AR","OS")))))</f>
        <v>NS</v>
      </c>
      <c r="DD50" t="str">
        <f>IF(BH50=0%,"NS",IF(CF50=100%,"DONE",IF(CR50&gt;100%,"AS",IF(CR50&lt;75%,"BS",IF(CR50&lt;89.9%,"AR","OS")))))</f>
        <v>NS</v>
      </c>
      <c r="DE50" t="str">
        <f>IF(BI50=0%,"NS",IF(CG50=100%,"DONE",IF(CS50&gt;100%,"AS",IF(CS50&lt;75%,"BS",IF(CS50&lt;89.9%,"AR","OS")))))</f>
        <v>NS</v>
      </c>
      <c r="DF50" t="str">
        <f>IF(BJ50=0%,"NS",IF(CH50=100%,"DONE",IF(CT50&gt;100%,"AS",IF(CT50&lt;75%,"BS",IF(CT50&lt;89.9%,"AR","OS")))))</f>
        <v>NS</v>
      </c>
      <c r="DG50" t="str">
        <f>IF(BK50=0%,"NS",IF(CI50=100%,"DONE",IF(CU50&gt;100%,"AS",IF(CU50&lt;75%,"BS",IF(CU50&lt;89.9%,"AR","OS")))))</f>
        <v>BS</v>
      </c>
      <c r="DH50" t="str">
        <f>IF(BL50=0%,"NS",IF(CJ50=100%,"DONE",IF(CV50&gt;100%,"AS",IF(CV50&lt;75%,"BS",IF(CV50&lt;89.9%,"AR","OS")))))</f>
        <v>BS</v>
      </c>
      <c r="DI50" t="str">
        <f>IF(BM50=0%,"NS",IF(CK50=100%,"DONE",IF(CW50&gt;100%,"AS",IF(CW50&lt;75%,"BS",IF(CW50&lt;89.9%,"AR","OS")))))</f>
        <v>BS</v>
      </c>
      <c r="DJ50" t="str">
        <f>IF(BN50=0%,"NS",IF(CL50=100%,"DONE",IF(CX50&gt;100%,"AS",IF(CX50&lt;75%,"BS",IF(CX50&lt;89.9%,"AR","OS")))))</f>
        <v>BS</v>
      </c>
      <c r="DK50" t="str">
        <f>IF(BO50=0%,"NS",IF(CM50=100%,"DONE",IF(CY50&gt;100%,"AS",IF(CY50&lt;75%,"BS",IF(CY50&lt;89.9%,"AR","OS")))))</f>
        <v>BS</v>
      </c>
      <c r="DL50" t="str">
        <f>IF(BP50=0%,"NS",IF(CN50=100%,"DONE",IF(CZ50&gt;100%,"AS",IF(CZ50&lt;75%,"BS",IF(CZ50&lt;89.9%,"AR","OS")))))</f>
        <v>BS</v>
      </c>
      <c r="DM50">
        <f>CC50/$BP50</f>
        <v>0</v>
      </c>
      <c r="DN50">
        <f>CD50/$BP50</f>
        <v>0</v>
      </c>
      <c r="DO50">
        <f>CE50/$BP50</f>
        <v>0</v>
      </c>
      <c r="DP50">
        <f>CF50/$BP50</f>
        <v>0</v>
      </c>
      <c r="DQ50">
        <f>CG50/$BP50</f>
        <v>0</v>
      </c>
      <c r="DR50">
        <f>CH50/$BP50</f>
        <v>0</v>
      </c>
      <c r="DS50">
        <f>CI50/$BP50</f>
        <v>0</v>
      </c>
      <c r="DT50">
        <f>CJ50/$BP50</f>
        <v>0</v>
      </c>
      <c r="DU50">
        <f>CK50/$BP50</f>
        <v>0</v>
      </c>
      <c r="DV50">
        <f>CL50/$BP50</f>
        <v>0</v>
      </c>
      <c r="DW50">
        <f>CM50/$BP50</f>
        <v>0</v>
      </c>
      <c r="DX50">
        <f>CN50/$BP50</f>
        <v>0</v>
      </c>
      <c r="EH50" t="str">
        <v>Pada konfirmasi terakhir dapat diundur krn belum ada kebutuhan spesifik dari DKSP, usulan dari DSta diundur ke TW 2 2026</v>
      </c>
      <c r="EJ50">
        <f>AR50</f>
        <v>46873</v>
      </c>
      <c r="FM50" t="str" xml:space="preserve">
        <v xml:space="preserve">1. Regi Wibowo_x000d_
2. Titik Rahayu</v>
      </c>
      <c r="FN50" t="str">
        <v>Rifanda Yulio</v>
      </c>
      <c r="FO50" t="str">
        <v>Adinda Tri Wulandari</v>
      </c>
      <c r="FP50" t="str" xml:space="preserve">
        <v xml:space="preserve">1. Haryani Diah_x000d_
2. Alamsyah_x000d_
3. Luluk Mukarromah</v>
      </c>
      <c r="FQ50" t="str" xml:space="preserve">
        <v xml:space="preserve">Erfa_x000d_
Ufaira</v>
      </c>
      <c r="FT50" t="str" xml:space="preserve">
        <v xml:space="preserve">Fajri (KPPA)_x000d_
Risda (KPPA)_x000d_
Diah (KMBD)</v>
      </c>
      <c r="FU50">
        <v>6</v>
      </c>
      <c r="GS50" t="str">
        <v>64013517-a2b1-4018-bd89-78d44edbdbf0</v>
      </c>
    </row>
    <row r="51" xml:space="preserve">
      <c r="B51" t="str">
        <v>Non PT</v>
      </c>
      <c r="C51" t="str">
        <v>IDT</v>
      </c>
      <c r="D51" t="str">
        <v>Continuity Technology</v>
      </c>
      <c r="E51" t="str">
        <v>P-44</v>
      </c>
      <c r="F51">
        <f>F50+1</f>
        <v>5</v>
      </c>
      <c r="G51" t="str">
        <v>ANTASENA Non LBUT</v>
      </c>
      <c r="H51" t="str">
        <v>ANTASENA - Non LBUT</v>
      </c>
      <c r="I51" t="str">
        <v>Modernize LKPBU - Tahap 2 Modul LTD BB dan KUPVA BB</v>
      </c>
      <c r="J51">
        <v>2027</v>
      </c>
      <c r="K51">
        <v>2028</v>
      </c>
      <c r="L51" t="str">
        <v>K</v>
      </c>
      <c r="M51" t="str">
        <v>K3</v>
      </c>
      <c r="N51" t="str">
        <v>Pemimpin Satker</v>
      </c>
      <c r="O51" t="str">
        <v>DSta, DIDD, DSMM, DSPK, DKSP, DPKL</v>
      </c>
      <c r="P51" t="str">
        <v>Satker</v>
      </c>
      <c r="Q51" t="str">
        <v>Moneter</v>
      </c>
      <c r="R51" t="str">
        <v>LKPBU</v>
      </c>
      <c r="S51" t="str">
        <f>BQ51</f>
        <v>Not Started</v>
      </c>
      <c r="T51" t="str">
        <f>IF(V51=0%,"Not Started",IF(V51&lt;100%,"On Progress",IF(V51=100%,"DONE")))</f>
        <v>Not Started</v>
      </c>
      <c r="U51" t="str">
        <f>FN51</f>
        <v>Rifanda Yulio</v>
      </c>
      <c r="V51">
        <f>CC51</f>
        <v>0</v>
      </c>
      <c r="W51">
        <v>2027</v>
      </c>
      <c r="X51">
        <f>AR51</f>
        <v>46903</v>
      </c>
      <c r="Z51" t="str">
        <v>New</v>
      </c>
      <c r="AA51">
        <v>46447</v>
      </c>
      <c r="AB51">
        <v>46538</v>
      </c>
      <c r="AC51">
        <v>46539</v>
      </c>
      <c r="AD51">
        <v>46568</v>
      </c>
      <c r="AE51">
        <v>46539</v>
      </c>
      <c r="AF51">
        <v>46568</v>
      </c>
      <c r="AI51">
        <v>46569</v>
      </c>
      <c r="AJ51">
        <v>46599</v>
      </c>
      <c r="AK51">
        <v>46600</v>
      </c>
      <c r="AL51">
        <v>46752</v>
      </c>
      <c r="AM51">
        <v>46753</v>
      </c>
      <c r="AN51">
        <v>46783</v>
      </c>
      <c r="AO51">
        <v>46784</v>
      </c>
      <c r="AP51">
        <v>46873</v>
      </c>
      <c r="AQ51">
        <v>46874</v>
      </c>
      <c r="AR51">
        <v>46903</v>
      </c>
      <c r="AS51" t="str">
        <f>IF(BE51=0%,"Not Started",IF(BE51&lt;5%,"Proses RBT-RBB",IF(BE51=5%,"Selesai RBT-RBB",IF(BE51&lt;10%,"Proses RBT-RBL",IF(BE51=10%,"Selesai RBT-RBL",IF(BE51&lt;15%,"Proses RBT-RBTD",IF(BE51=15%,"Selesai RBT-RBTD",IF(BE51&lt;20%,"Proses RPP",IF(BE51=20%,"Selesai RPP",IF(BE51&lt;25%,"Proses KAK",IF(BE51=25%,"Selesai KAK",IF(BE51&lt;30%,"Proses Pengadaan",IF(BE51=30%,"Selesai Pengadaan",IF(BE51&lt;45%,"Proses Desain",IF(BE51=45%,"Selesai Desain",IF(BE51&lt;80%,"Proses Pengembangan",IF(BE51=80%,"Selesai Pengembangan",IF(BE51&lt;87.5%,"Proses SIT",IF(BE51=87.5%,"Selesai SIT",IF(BE51&lt;95%,"Proses UAT",IF(BE51=95%,"Selesai UAT",IF(BE51&lt;100%,"Proses Implementasi","Selesai Implementasi"))))))))))))))))))))))</f>
        <v>Not Started</v>
      </c>
      <c r="AT51" t="str">
        <f>IF(BF51=0%,"Not Started",IF(BF51&lt;5%,"Proses RBT-RBB",IF(BF51=5%,"Selesai RBT-RBB",IF(BF51&lt;10%,"Proses RBT-RBL",IF(BF51=10%,"Selesai RBT-RBL",IF(BF51&lt;15%,"Proses RBT-RBTD",IF(BF51=15%,"Selesai RBT-RBTD",IF(BF51&lt;20%,"Proses RPP",IF(BF51=20%,"Selesai RPP",IF(BF51&lt;25%,"Proses KAK",IF(BF51=25%,"Selesai KAK",IF(BF51&lt;30%,"Proses Pengadaan",IF(BF51=30%,"Selesai Pengadaan",IF(BF51&lt;45%,"Proses Desain",IF(BF51=45%,"Selesai Desain",IF(BF51&lt;80%,"Proses Pengembangan",IF(BF51=80%,"Selesai Pengembangan",IF(BF51&lt;87.5%,"Proses SIT",IF(BF51=87.5%,"Selesai SIT",IF(BF51&lt;95%,"Proses UAT",IF(BF51=95%,"Selesai UAT",IF(BF51&lt;100%,"Proses Implementasi","Selesai Implementasi"))))))))))))))))))))))</f>
        <v>Not Started</v>
      </c>
      <c r="AU51" t="str">
        <f>IF(BG51=0%,"Not Started",IF(BG51&lt;5%,"Proses RBT-RBB",IF(BG51=5%,"Selesai RBT-RBB",IF(BG51&lt;10%,"Proses RBT-RBL",IF(BG51=10%,"Selesai RBT-RBL",IF(BG51&lt;15%,"Proses RBT-RBTD",IF(BG51=15%,"Selesai RBT-RBTD",IF(BG51&lt;20%,"Proses RPP",IF(BG51=20%,"Selesai RPP",IF(BG51&lt;25%,"Proses KAK",IF(BG51=25%,"Selesai KAK",IF(BG51&lt;30%,"Proses Pengadaan",IF(BG51=30%,"Selesai Pengadaan",IF(BG51&lt;45%,"Proses Desain",IF(BG51=45%,"Selesai Desain",IF(BG51&lt;80%,"Proses Pengembangan",IF(BG51=80%,"Selesai Pengembangan",IF(BG51&lt;87.5%,"Proses SIT",IF(BG51=87.5%,"Selesai SIT",IF(BG51&lt;95%,"Proses UAT",IF(BG51=95%,"Selesai UAT",IF(BG51&lt;100%,"Proses Implementasi","Selesai Implementasi"))))))))))))))))))))))</f>
        <v>Not Started</v>
      </c>
      <c r="AV51" t="str">
        <f>IF(BH51=0%,"Not Started",IF(BH51&lt;5%,"Proses RBT-RBB",IF(BH51=5%,"Selesai RBT-RBB",IF(BH51&lt;10%,"Proses RBT-RBL",IF(BH51=10%,"Selesai RBT-RBL",IF(BH51&lt;15%,"Proses RBT-RBTD",IF(BH51=15%,"Selesai RBT-RBTD",IF(BH51&lt;20%,"Proses RPP",IF(BH51=20%,"Selesai RPP",IF(BH51&lt;25%,"Proses KAK",IF(BH51=25%,"Selesai KAK",IF(BH51&lt;30%,"Proses Pengadaan",IF(BH51=30%,"Selesai Pengadaan",IF(BH51&lt;45%,"Proses Desain",IF(BH51=45%,"Selesai Desain",IF(BH51&lt;80%,"Proses Pengembangan",IF(BH51=80%,"Selesai Pengembangan",IF(BH51&lt;87.5%,"Proses SIT",IF(BH51=87.5%,"Selesai SIT",IF(BH51&lt;95%,"Proses UAT",IF(BH51=95%,"Selesai UAT",IF(BH51&lt;100%,"Proses Implementasi","Selesai Implementasi"))))))))))))))))))))))</f>
        <v>Not Started</v>
      </c>
      <c r="AW51" t="str">
        <f>IF(BI51=0%,"Not Started",IF(BI51&lt;5%,"Proses RBT-RBB",IF(BI51=5%,"Selesai RBT-RBB",IF(BI51&lt;10%,"Proses RBT-RBL",IF(BI51=10%,"Selesai RBT-RBL",IF(BI51&lt;15%,"Proses RBT-RBTD",IF(BI51=15%,"Selesai RBT-RBTD",IF(BI51&lt;20%,"Proses RPP",IF(BI51=20%,"Selesai RPP",IF(BI51&lt;25%,"Proses KAK",IF(BI51=25%,"Selesai KAK",IF(BI51&lt;30%,"Proses Pengadaan",IF(BI51=30%,"Selesai Pengadaan",IF(BI51&lt;45%,"Proses Desain",IF(BI51=45%,"Selesai Desain",IF(BI51&lt;80%,"Proses Pengembangan",IF(BI51=80%,"Selesai Pengembangan",IF(BI51&lt;87.5%,"Proses SIT",IF(BI51=87.5%,"Selesai SIT",IF(BI51&lt;95%,"Proses UAT",IF(BI51=95%,"Selesai UAT",IF(BI51&lt;100%,"Proses Implementasi","Selesai Implementasi"))))))))))))))))))))))</f>
        <v>Not Started</v>
      </c>
      <c r="AX51" t="str">
        <f>IF(BJ51=0%,"Not Started",IF(BJ51&lt;5%,"Proses RBT-RBB",IF(BJ51=5%,"Selesai RBT-RBB",IF(BJ51&lt;10%,"Proses RBT-RBL",IF(BJ51=10%,"Selesai RBT-RBL",IF(BJ51&lt;15%,"Proses RBT-RBTD",IF(BJ51=15%,"Selesai RBT-RBTD",IF(BJ51&lt;20%,"Proses RPP",IF(BJ51=20%,"Selesai RPP",IF(BJ51&lt;25%,"Proses KAK",IF(BJ51=25%,"Selesai KAK",IF(BJ51&lt;30%,"Proses Pengadaan",IF(BJ51=30%,"Selesai Pengadaan",IF(BJ51&lt;45%,"Proses Desain",IF(BJ51=45%,"Selesai Desain",IF(BJ51&lt;80%,"Proses Pengembangan",IF(BJ51=80%,"Selesai Pengembangan",IF(BJ51&lt;87.5%,"Proses SIT",IF(BJ51=87.5%,"Selesai SIT",IF(BJ51&lt;95%,"Proses UAT",IF(BJ51=95%,"Selesai UAT",IF(BJ51&lt;100%,"Proses Implementasi","Selesai Implementasi"))))))))))))))))))))))</f>
        <v>Not Started</v>
      </c>
      <c r="AY51" t="str">
        <f>IF(BK51=0%,"Not Started",IF(BK51&lt;5%,"Proses RBT-RBB",IF(BK51=5%,"Selesai RBT-RBB",IF(BK51&lt;10%,"Proses RBT-RBL",IF(BK51=10%,"Selesai RBT-RBL",IF(BK51&lt;15%,"Proses RBT-RBTD",IF(BK51=15%,"Selesai RBT-RBTD",IF(BK51&lt;20%,"Proses RPP",IF(BK51=20%,"Selesai RPP",IF(BK51&lt;25%,"Proses KAK",IF(BK51=25%,"Selesai KAK",IF(BK51&lt;30%,"Proses Pengadaan",IF(BK51=30%,"Selesai Pengadaan",IF(BK51&lt;45%,"Proses Desain",IF(BK51=45%,"Selesai Desain",IF(BK51&lt;80%,"Proses Pengembangan",IF(BK51=80%,"Selesai Pengembangan",IF(BK51&lt;87.5%,"Proses SIT",IF(BK51=87.5%,"Selesai SIT",IF(BK51&lt;95%,"Proses UAT",IF(BK51=95%,"Selesai UAT",IF(BK51&lt;100%,"Proses Implementasi","Selesai Implementasi"))))))))))))))))))))))</f>
        <v>Selesai RBT-RBB</v>
      </c>
      <c r="AZ51" t="str">
        <f>IF(BL51=0%,"Not Started",IF(BL51&lt;5%,"Proses RBT-RBB",IF(BL51=5%,"Selesai RBT-RBB",IF(BL51&lt;10%,"Proses RBT-RBL",IF(BL51=10%,"Selesai RBT-RBL",IF(BL51&lt;15%,"Proses RBT-RBTD",IF(BL51=15%,"Selesai RBT-RBTD",IF(BL51&lt;20%,"Proses RPP",IF(BL51=20%,"Selesai RPP",IF(BL51&lt;25%,"Proses KAK",IF(BL51=25%,"Selesai KAK",IF(BL51&lt;30%,"Proses Pengadaan",IF(BL51=30%,"Selesai Pengadaan",IF(BL51&lt;45%,"Proses Desain",IF(BL51=45%,"Selesai Desain",IF(BL51&lt;80%,"Proses Pengembangan",IF(BL51=80%,"Selesai Pengembangan",IF(BL51&lt;87.5%,"Proses SIT",IF(BL51=87.5%,"Selesai SIT",IF(BL51&lt;95%,"Proses UAT",IF(BL51=95%,"Selesai UAT",IF(BL51&lt;100%,"Proses Implementasi","Selesai Implementasi"))))))))))))))))))))))</f>
        <v>Selesai RBT-RBL</v>
      </c>
      <c r="BA51" t="str">
        <f>IF(BM51=0%,"Not Started",IF(BM51&lt;5%,"Proses RBT-RBB",IF(BM51=5%,"Selesai RBT-RBB",IF(BM51&lt;10%,"Proses RBT-RBL",IF(BM51=10%,"Selesai RBT-RBL",IF(BM51&lt;15%,"Proses RBT-RBTD",IF(BM51=15%,"Selesai RBT-RBTD",IF(BM51&lt;20%,"Proses RPP",IF(BM51=20%,"Selesai RPP",IF(BM51&lt;25%,"Proses KAK",IF(BM51=25%,"Selesai KAK",IF(BM51&lt;30%,"Proses Pengadaan",IF(BM51=30%,"Selesai Pengadaan",IF(BM51&lt;45%,"Proses Desain",IF(BM51=45%,"Selesai Desain",IF(BM51&lt;80%,"Proses Pengembangan",IF(BM51=80%,"Selesai Pengembangan",IF(BM51&lt;87.5%,"Proses SIT",IF(BM51=87.5%,"Selesai SIT",IF(BM51&lt;95%,"Proses UAT",IF(BM51=95%,"Selesai UAT",IF(BM51&lt;100%,"Proses Implementasi","Selesai Implementasi"))))))))))))))))))))))</f>
        <v>Selesai RBT-RBTD</v>
      </c>
      <c r="BB51" t="str">
        <f>IF(BN51=0%,"Not Started",IF(BN51&lt;5%,"Proses RBT-RBB",IF(BN51=5%,"Selesai RBT-RBB",IF(BN51&lt;10%,"Proses RBT-RBL",IF(BN51=10%,"Selesai RBT-RBL",IF(BN51&lt;15%,"Proses RBT-RBTD",IF(BN51=15%,"Selesai RBT-RBTD",IF(BN51&lt;20%,"Proses RPP",IF(BN51=20%,"Selesai RPP",IF(BN51&lt;25%,"Proses KAK",IF(BN51=25%,"Selesai KAK",IF(BN51&lt;30%,"Proses Pengadaan",IF(BN51=30%,"Selesai Pengadaan",IF(BN51&lt;45%,"Proses Desain",IF(BN51=45%,"Selesai Desain",IF(BN51&lt;80%,"Proses Pengembangan",IF(BN51=80%,"Selesai Pengembangan",IF(BN51&lt;87.5%,"Proses SIT",IF(BN51=87.5%,"Selesai SIT",IF(BN51&lt;95%,"Proses UAT",IF(BN51=95%,"Selesai UAT",IF(BN51&lt;100%,"Proses Implementasi","Selesai Implementasi"))))))))))))))))))))))</f>
        <v>Proses Pengadaan</v>
      </c>
      <c r="BC51" t="str">
        <f>IF(BO51=0%,"Not Started",IF(BO51&lt;5%,"Proses RBT-RBB",IF(BO51=5%,"Selesai RBT-RBB",IF(BO51&lt;10%,"Proses RBT-RBL",IF(BO51=10%,"Selesai RBT-RBL",IF(BO51&lt;15%,"Proses RBT-RBTD",IF(BO51=15%,"Selesai RBT-RBTD",IF(BO51&lt;20%,"Proses RPP",IF(BO51=20%,"Selesai RPP",IF(BO51&lt;25%,"Proses KAK",IF(BO51=25%,"Selesai KAK",IF(BO51&lt;30%,"Proses Pengadaan",IF(BO51=30%,"Selesai Pengadaan",IF(BO51&lt;45%,"Proses Desain",IF(BO51=45%,"Selesai Desain",IF(BO51&lt;80%,"Proses Pengembangan",IF(BO51=80%,"Selesai Pengembangan",IF(BO51&lt;87.5%,"Proses SIT",IF(BO51=87.5%,"Selesai SIT",IF(BO51&lt;95%,"Proses UAT",IF(BO51=95%,"Selesai UAT",IF(BO51&lt;100%,"Proses Implementasi","Selesai Implementasi"))))))))))))))))))))))</f>
        <v>Not Started</v>
      </c>
      <c r="BD51" t="str">
        <f>IF(BP51=0%,"Not Started",IF(BP51&lt;5%,"Proses RBT-RBB",IF(BP51=5%,"Selesai RBT-RBB",IF(BP51&lt;10%,"Proses RBT-RBL",IF(BP51=10%,"Selesai RBT-RBL",IF(BP51&lt;15%,"Proses RBT-RBTD",IF(BP51=15%,"Selesai RBT-RBTD",IF(BP51&lt;20%,"Proses RPP",IF(BP51=20%,"Selesai RPP",IF(BP51&lt;25%,"Proses KAK",IF(BP51=25%,"Selesai KAK",IF(BP51&lt;30%,"Proses Pengadaan",IF(BP51=30%,"Selesai Pengadaan",IF(BP51&lt;45%,"Proses Desain",IF(BP51=45%,"Selesai Desain",IF(BP51&lt;80%,"Proses Pengembangan",IF(BP51=80%,"Selesai Pengembangan",IF(BP51&lt;87.5%,"Proses SIT",IF(BP51=87.5%,"Selesai SIT",IF(BP51&lt;95%,"Proses UAT",IF(BP51=95%,"Selesai UAT",IF(BP51&lt;100%,"Proses Implementasi","Selesai Implementasi"))))))))))))))))))))))</f>
        <v>Not Started</v>
      </c>
      <c r="BE51">
        <v>0</v>
      </c>
      <c r="BF51">
        <v>0</v>
      </c>
      <c r="BG51">
        <v>0</v>
      </c>
      <c r="BH51">
        <v>0</v>
      </c>
      <c r="BI51">
        <v>0</v>
      </c>
      <c r="BJ51">
        <v>0</v>
      </c>
      <c r="BK51">
        <v>0.05</v>
      </c>
      <c r="BL51">
        <v>0.1</v>
      </c>
      <c r="BM51">
        <v>0.15</v>
      </c>
      <c r="BN51">
        <v>0.26</v>
      </c>
      <c r="BO51">
        <v>0</v>
      </c>
      <c r="BP51">
        <v>0</v>
      </c>
      <c r="BQ51" t="str">
        <f>IF(CC51=0%,"Not Started",IF(CC51&lt;5%,"Proses RBT-RBB",IF(CC51=5%,"Selesai RBT-RBB",IF(CC51&lt;10%,"Proses RBT-RBL",IF(CC51=10%,"Selesai RBT-RBL",IF(CC51&lt;15%,"Proses RBT-RBTD",IF(CC51=15%,"Selesai RBT-RBTD",IF(CC51&lt;20%,"Proses RPP",IF(CC51=20%,"Selesai RPP",IF(CC51&lt;25%,"Proses KAK",IF(CC51=25%,"Selesai KAK",IF(CC51&lt;30%,"Proses Pengadaan",IF(CC51=30%,"Selesai Pengadaan",IF(CC51&lt;45%,"Proses Desain",IF(CC51=45%,"Selesai Desain",IF(CC51&lt;80%,"Proses Pengembangan",IF(CC51=80%,"Selesai Pengembangan",IF(CC51&lt;87.5%,"Proses SIT",IF(CC51=87.5%,"Selesai SIT",IF(CC51&lt;95%,"Proses UAT",IF(CC51=95%,"Selesai UAT",IF(CC51&lt;100%,"Proses Implementasi","Selesai Implementasi"))))))))))))))))))))))</f>
        <v>Not Started</v>
      </c>
      <c r="BR51" t="str">
        <f>IF(CD51=0%,"Not Started",IF(CD51&lt;5%,"Proses RBT-RBB",IF(CD51=5%,"Selesai RBT-RBB",IF(CD51&lt;10%,"Proses RBT-RBL",IF(CD51=10%,"Selesai RBT-RBL",IF(CD51&lt;15%,"Proses RBT-RBTD",IF(CD51=15%,"Selesai RBT-RBTD",IF(CD51&lt;20%,"Proses RPP",IF(CD51=20%,"Selesai RPP",IF(CD51&lt;25%,"Proses KAK",IF(CD51=25%,"Selesai KAK",IF(CD51&lt;30%,"Proses Pengadaan",IF(CD51=30%,"Selesai Pengadaan",IF(CD51&lt;45%,"Proses Desain",IF(CD51=45%,"Selesai Desain",IF(CD51&lt;80%,"Proses Pengembangan",IF(CD51=80%,"Selesai Pengembangan",IF(CD51&lt;87.5%,"Proses SIT",IF(CD51=87.5%,"Selesai SIT",IF(CD51&lt;95%,"Proses UAT",IF(CD51=95%,"Selesai UAT",IF(CD51&lt;100%,"Proses Implementasi","Selesai Implementasi"))))))))))))))))))))))</f>
        <v>Not Started</v>
      </c>
      <c r="BS51" t="str">
        <f>IF(CE51=0%,"Not Started",IF(CE51&lt;5%,"Proses RBT-RBB",IF(CE51=5%,"Selesai RBT-RBB",IF(CE51&lt;10%,"Proses RBT-RBL",IF(CE51=10%,"Selesai RBT-RBL",IF(CE51&lt;15%,"Proses RBT-RBTD",IF(CE51=15%,"Selesai RBT-RBTD",IF(CE51&lt;20%,"Proses RPP",IF(CE51=20%,"Selesai RPP",IF(CE51&lt;25%,"Proses KAK",IF(CE51=25%,"Selesai KAK",IF(CE51&lt;30%,"Proses Pengadaan",IF(CE51=30%,"Selesai Pengadaan",IF(CE51&lt;45%,"Proses Desain",IF(CE51=45%,"Selesai Desain",IF(CE51&lt;80%,"Proses Pengembangan",IF(CE51=80%,"Selesai Pengembangan",IF(CE51&lt;87.5%,"Proses SIT",IF(CE51=87.5%,"Selesai SIT",IF(CE51&lt;95%,"Proses UAT",IF(CE51=95%,"Selesai UAT",IF(CE51&lt;100%,"Proses Implementasi","Selesai Implementasi"))))))))))))))))))))))</f>
        <v>Not Started</v>
      </c>
      <c r="BT51" t="str">
        <f>IF(CF51=0%,"Not Started",IF(CF51&lt;5%,"Proses RBT-RBB",IF(CF51=5%,"Selesai RBT-RBB",IF(CF51&lt;10%,"Proses RBT-RBL",IF(CF51=10%,"Selesai RBT-RBL",IF(CF51&lt;15%,"Proses RBT-RBTD",IF(CF51=15%,"Selesai RBT-RBTD",IF(CF51&lt;20%,"Proses RPP",IF(CF51=20%,"Selesai RPP",IF(CF51&lt;25%,"Proses KAK",IF(CF51=25%,"Selesai KAK",IF(CF51&lt;30%,"Proses Pengadaan",IF(CF51=30%,"Selesai Pengadaan",IF(CF51&lt;45%,"Proses Desain",IF(CF51=45%,"Selesai Desain",IF(CF51&lt;80%,"Proses Pengembangan",IF(CF51=80%,"Selesai Pengembangan",IF(CF51&lt;87.5%,"Proses SIT",IF(CF51=87.5%,"Selesai SIT",IF(CF51&lt;95%,"Proses UAT",IF(CF51=95%,"Selesai UAT",IF(CF51&lt;100%,"Proses Implementasi","Selesai Implementasi"))))))))))))))))))))))</f>
        <v>Not Started</v>
      </c>
      <c r="BU51" t="str">
        <f>IF(CG51=0%,"Not Started",IF(CG51&lt;5%,"Proses RBT-RBB",IF(CG51=5%,"Selesai RBT-RBB",IF(CG51&lt;10%,"Proses RBT-RBL",IF(CG51=10%,"Selesai RBT-RBL",IF(CG51&lt;15%,"Proses RBT-RBTD",IF(CG51=15%,"Selesai RBT-RBTD",IF(CG51&lt;20%,"Proses RPP",IF(CG51=20%,"Selesai RPP",IF(CG51&lt;25%,"Proses KAK",IF(CG51=25%,"Selesai KAK",IF(CG51&lt;30%,"Proses Pengadaan",IF(CG51=30%,"Selesai Pengadaan",IF(CG51&lt;45%,"Proses Desain",IF(CG51=45%,"Selesai Desain",IF(CG51&lt;80%,"Proses Pengembangan",IF(CG51=80%,"Selesai Pengembangan",IF(CG51&lt;87.5%,"Proses SIT",IF(CG51=87.5%,"Selesai SIT",IF(CG51&lt;95%,"Proses UAT",IF(CG51=95%,"Selesai UAT",IF(CG51&lt;100%,"Proses Implementasi","Selesai Implementasi"))))))))))))))))))))))</f>
        <v>Not Started</v>
      </c>
      <c r="BV51" t="str">
        <f>IF(CH51=0%,"Not Started",IF(CH51&lt;5%,"Proses RBT-RBB",IF(CH51=5%,"Selesai RBT-RBB",IF(CH51&lt;10%,"Proses RBT-RBL",IF(CH51=10%,"Selesai RBT-RBL",IF(CH51&lt;15%,"Proses RBT-RBTD",IF(CH51=15%,"Selesai RBT-RBTD",IF(CH51&lt;20%,"Proses RPP",IF(CH51=20%,"Selesai RPP",IF(CH51&lt;25%,"Proses KAK",IF(CH51=25%,"Selesai KAK",IF(CH51&lt;30%,"Proses Pengadaan",IF(CH51=30%,"Selesai Pengadaan",IF(CH51&lt;45%,"Proses Desain",IF(CH51=45%,"Selesai Desain",IF(CH51&lt;80%,"Proses Pengembangan",IF(CH51=80%,"Selesai Pengembangan",IF(CH51&lt;87.5%,"Proses SIT",IF(CH51=87.5%,"Selesai SIT",IF(CH51&lt;95%,"Proses UAT",IF(CH51=95%,"Selesai UAT",IF(CH51&lt;100%,"Proses Implementasi","Selesai Implementasi"))))))))))))))))))))))</f>
        <v>Not Started</v>
      </c>
      <c r="BW51" t="str">
        <f>IF(CI51=0%,"Not Started",IF(CI51&lt;5%,"Proses RBT-RBB",IF(CI51=5%,"Selesai RBT-RBB",IF(CI51&lt;10%,"Proses RBT-RBL",IF(CI51=10%,"Selesai RBT-RBL",IF(CI51&lt;15%,"Proses RBT-RBTD",IF(CI51=15%,"Selesai RBT-RBTD",IF(CI51&lt;20%,"Proses RPP",IF(CI51=20%,"Selesai RPP",IF(CI51&lt;25%,"Proses KAK",IF(CI51=25%,"Selesai KAK",IF(CI51&lt;30%,"Proses Pengadaan",IF(CI51=30%,"Selesai Pengadaan",IF(CI51&lt;45%,"Proses Desain",IF(CI51=45%,"Selesai Desain",IF(CI51&lt;80%,"Proses Pengembangan",IF(CI51=80%,"Selesai Pengembangan",IF(CI51&lt;87.5%,"Proses SIT",IF(CI51=87.5%,"Selesai SIT",IF(CI51&lt;95%,"Proses UAT",IF(CI51=95%,"Selesai UAT",IF(CI51&lt;100%,"Proses Implementasi","Selesai Implementasi"))))))))))))))))))))))</f>
        <v>Not Started</v>
      </c>
      <c r="BX51" t="str">
        <f>IF(CJ51=0%,"Not Started",IF(CJ51&lt;5%,"Proses RBT-RBB",IF(CJ51=5%,"Selesai RBT-RBB",IF(CJ51&lt;10%,"Proses RBT-RBL",IF(CJ51=10%,"Selesai RBT-RBL",IF(CJ51&lt;15%,"Proses RBT-RBTD",IF(CJ51=15%,"Selesai RBT-RBTD",IF(CJ51&lt;20%,"Proses RPP",IF(CJ51=20%,"Selesai RPP",IF(CJ51&lt;25%,"Proses KAK",IF(CJ51=25%,"Selesai KAK",IF(CJ51&lt;30%,"Proses Pengadaan",IF(CJ51=30%,"Selesai Pengadaan",IF(CJ51&lt;45%,"Proses Desain",IF(CJ51=45%,"Selesai Desain",IF(CJ51&lt;80%,"Proses Pengembangan",IF(CJ51=80%,"Selesai Pengembangan",IF(CJ51&lt;87.5%,"Proses SIT",IF(CJ51=87.5%,"Selesai SIT",IF(CJ51&lt;95%,"Proses UAT",IF(CJ51=95%,"Selesai UAT",IF(CJ51&lt;100%,"Proses Implementasi","Selesai Implementasi"))))))))))))))))))))))</f>
        <v>Not Started</v>
      </c>
      <c r="BY51" t="str">
        <f>IF(CK51=0%,"Not Started",IF(CK51&lt;5%,"Proses RBT-RBB",IF(CK51=5%,"Selesai RBT-RBB",IF(CK51&lt;10%,"Proses RBT-RBL",IF(CK51=10%,"Selesai RBT-RBL",IF(CK51&lt;15%,"Proses RBT-RBTD",IF(CK51=15%,"Selesai RBT-RBTD",IF(CK51&lt;20%,"Proses RPP",IF(CK51=20%,"Selesai RPP",IF(CK51&lt;25%,"Proses KAK",IF(CK51=25%,"Selesai KAK",IF(CK51&lt;30%,"Proses Pengadaan",IF(CK51=30%,"Selesai Pengadaan",IF(CK51&lt;45%,"Proses Desain",IF(CK51=45%,"Selesai Desain",IF(CK51&lt;80%,"Proses Pengembangan",IF(CK51=80%,"Selesai Pengembangan",IF(CK51&lt;87.5%,"Proses SIT",IF(CK51=87.5%,"Selesai SIT",IF(CK51&lt;95%,"Proses UAT",IF(CK51=95%,"Selesai UAT",IF(CK51&lt;100%,"Proses Implementasi","Selesai Implementasi"))))))))))))))))))))))</f>
        <v>Not Started</v>
      </c>
      <c r="BZ51" t="str">
        <f>IF(CL51=0%,"Not Started",IF(CL51&lt;5%,"Proses RBT-RBB",IF(CL51=5%,"Selesai RBT-RBB",IF(CL51&lt;10%,"Proses RBT-RBL",IF(CL51=10%,"Selesai RBT-RBL",IF(CL51&lt;15%,"Proses RBT-RBTD",IF(CL51=15%,"Selesai RBT-RBTD",IF(CL51&lt;20%,"Proses RPP",IF(CL51=20%,"Selesai RPP",IF(CL51&lt;25%,"Proses KAK",IF(CL51=25%,"Selesai KAK",IF(CL51&lt;30%,"Proses Pengadaan",IF(CL51=30%,"Selesai Pengadaan",IF(CL51&lt;45%,"Proses Desain",IF(CL51=45%,"Selesai Desain",IF(CL51&lt;80%,"Proses Pengembangan",IF(CL51=80%,"Selesai Pengembangan",IF(CL51&lt;87.5%,"Proses SIT",IF(CL51=87.5%,"Selesai SIT",IF(CL51&lt;95%,"Proses UAT",IF(CL51=95%,"Selesai UAT",IF(CL51&lt;100%,"Proses Implementasi","Selesai Implementasi"))))))))))))))))))))))</f>
        <v>Proses Pengadaan</v>
      </c>
      <c r="CA51" t="str">
        <f>IF(CM51=0%,"Not Started",IF(CM51&lt;5%,"Proses RBT-RBB",IF(CM51=5%,"Selesai RBT-RBB",IF(CM51&lt;10%,"Proses RBT-RBL",IF(CM51=10%,"Selesai RBT-RBL",IF(CM51&lt;15%,"Proses RBT-RBTD",IF(CM51=15%,"Selesai RBT-RBTD",IF(CM51&lt;20%,"Proses RPP",IF(CM51=20%,"Selesai RPP",IF(CM51&lt;25%,"Proses KAK",IF(CM51=25%,"Selesai KAK",IF(CM51&lt;30%,"Proses Pengadaan",IF(CM51=30%,"Selesai Pengadaan",IF(CM51&lt;45%,"Proses Desain",IF(CM51=45%,"Selesai Desain",IF(CM51&lt;80%,"Proses Pengembangan",IF(CM51=80%,"Selesai Pengembangan",IF(CM51&lt;87.5%,"Proses SIT",IF(CM51=87.5%,"Selesai SIT",IF(CM51&lt;95%,"Proses UAT",IF(CM51=95%,"Selesai UAT",IF(CM51&lt;100%,"Proses Implementasi","Selesai Implementasi"))))))))))))))))))))))</f>
        <v>Proses Pengadaan</v>
      </c>
      <c r="CB51" t="str">
        <f>IF(CN51=0%,"Not Started",IF(CN51&lt;5%,"Proses RBT-RBB",IF(CN51=5%,"Selesai RBT-RBB",IF(CN51&lt;10%,"Proses RBT-RBL",IF(CN51=10%,"Selesai RBT-RBL",IF(CN51&lt;15%,"Proses RBT-RBTD",IF(CN51=15%,"Selesai RBT-RBTD",IF(CN51&lt;20%,"Proses RPP",IF(CN51=20%,"Selesai RPP",IF(CN51&lt;25%,"Proses KAK",IF(CN51=25%,"Selesai KAK",IF(CN51&lt;30%,"Proses Pengadaan",IF(CN51=30%,"Selesai Pengadaan",IF(CN51&lt;45%,"Proses Desain",IF(CN51=45%,"Selesai Desain",IF(CN51&lt;80%,"Proses Pengembangan",IF(CN51=80%,"Selesai Pengembangan",IF(CN51&lt;87.5%,"Proses SIT",IF(CN51=87.5%,"Selesai SIT",IF(CN51&lt;95%,"Proses UAT",IF(CN51=95%,"Selesai UAT",IF(CN51&lt;100%,"Proses Implementasi","Selesai Implementasi"))))))))))))))))))))))</f>
        <v>Proses Pengadaan</v>
      </c>
      <c r="CL51">
        <v>0.255</v>
      </c>
      <c r="CM51">
        <f>(($DY51/100%)*15%)+(($DZ51/100%)*5%)+(($EA51/100%)*5%)+(($EB51/100%)*5%)+(($EC51/100%)*15%)+(($ED51/100%)*35%)+(($EE51/100%)*7.5%)+(($EF51/100%)*7.5%)+(($EG51/100%)*5%)</f>
        <v>0.255</v>
      </c>
      <c r="CN51">
        <f>(($DY51/100%)*15%)+(($DZ51/100%)*5%)+(($EA51/100%)*5%)+(($EB51/100%)*5%)+(($EC51/100%)*15%)+(($ED51/100%)*35%)+(($EE51/100%)*7.5%)+(($EF51/100%)*7.5%)+(($EG51/100%)*5%)</f>
        <v>0.255</v>
      </c>
      <c r="CO51">
        <f>IF(BE51=0%, 100%, (CC51/BE51))</f>
        <v>1</v>
      </c>
      <c r="CP51">
        <f>IF(BF51=0%, 100%, (CD51/BF51))</f>
        <v>1</v>
      </c>
      <c r="CQ51">
        <f>IF(BG51=0%, 100%, (CE51/BG51))</f>
        <v>1</v>
      </c>
      <c r="CR51">
        <f>IF(BH51=0%, 100%, (CF51/BH51))</f>
        <v>1</v>
      </c>
      <c r="CS51">
        <f>IF(BI51=0%, 100%, (CG51/BI51))</f>
        <v>1</v>
      </c>
      <c r="CT51">
        <f>IF(BJ51=0%, 100%, (CH51/BJ51))</f>
        <v>1</v>
      </c>
      <c r="CU51">
        <f>IF(BK51=0%, 100%, (CI51/BK51))</f>
        <v>0</v>
      </c>
      <c r="CV51">
        <f>IF(BL51=0%, 100%, (CJ51/BL51))</f>
        <v>0</v>
      </c>
      <c r="CW51">
        <f>IF(BM51=0%, 100%, (CK51/BM51))</f>
        <v>0</v>
      </c>
      <c r="CX51">
        <f>IF(BN51=0%, 100%, (CL51/BN51))</f>
        <v>0.9807692307692307</v>
      </c>
      <c r="CY51">
        <f>IF(BO51=0%, 100%, (CM51/BO51))</f>
        <v>1</v>
      </c>
      <c r="DA51" t="str">
        <f>IF(BE51=0%,"NS",IF(CC51=100%,"DONE",IF(CO51&gt;100%,"AS",IF(CO51&lt;75%,"BS",IF(CO51&lt;89.9%,"AR","OS")))))</f>
        <v>NS</v>
      </c>
      <c r="DB51" t="str">
        <f>IF(BF51=0%,"NS",IF(CD51=100%,"DONE",IF(CP51&gt;100%,"AS",IF(CP51&lt;75%,"BS",IF(CP51&lt;89.9%,"AR","OS")))))</f>
        <v>NS</v>
      </c>
      <c r="DC51" t="str">
        <f>IF(BG51=0%,"NS",IF(CE51=100%,"DONE",IF(CQ51&gt;100%,"AS",IF(CQ51&lt;75%,"BS",IF(CQ51&lt;89.9%,"AR","OS")))))</f>
        <v>NS</v>
      </c>
      <c r="DD51" t="str">
        <f>IF(BH51=0%,"NS",IF(CF51=100%,"DONE",IF(CR51&gt;100%,"AS",IF(CR51&lt;75%,"BS",IF(CR51&lt;89.9%,"AR","OS")))))</f>
        <v>NS</v>
      </c>
      <c r="DE51" t="str">
        <f>IF(BI51=0%,"NS",IF(CG51=100%,"DONE",IF(CS51&gt;100%,"AS",IF(CS51&lt;75%,"BS",IF(CS51&lt;89.9%,"AR","OS")))))</f>
        <v>NS</v>
      </c>
      <c r="DF51" t="str">
        <f>IF(BJ51=0%,"NS",IF(CH51=100%,"DONE",IF(CT51&gt;100%,"AS",IF(CT51&lt;75%,"BS",IF(CT51&lt;89.9%,"AR","OS")))))</f>
        <v>NS</v>
      </c>
      <c r="DG51" t="str">
        <f>IF(BK51=0%,"NS",IF(CI51=100%,"DONE",IF(CU51&gt;100%,"AS",IF(CU51&lt;75%,"BS",IF(CU51&lt;89.9%,"AR","OS")))))</f>
        <v>BS</v>
      </c>
      <c r="DH51" t="str">
        <f>IF(BL51=0%,"NS",IF(CJ51=100%,"DONE",IF(CV51&gt;100%,"AS",IF(CV51&lt;75%,"BS",IF(CV51&lt;89.9%,"AR","OS")))))</f>
        <v>BS</v>
      </c>
      <c r="DI51" t="str">
        <f>IF(BM51=0%,"NS",IF(CK51=100%,"DONE",IF(CW51&gt;100%,"AS",IF(CW51&lt;75%,"BS",IF(CW51&lt;89.9%,"AR","OS")))))</f>
        <v>BS</v>
      </c>
      <c r="DJ51" t="str">
        <f>IF(BN51=0%,"NS",IF(CL51=100%,"DONE",IF(CX51&gt;100%,"AS",IF(CX51&lt;75%,"BS",IF(CX51&lt;89.9%,"AR","OS")))))</f>
        <v>OS</v>
      </c>
      <c r="DK51" t="str">
        <f>IF(BO51=0%,"NS",IF(CM51=100%,"DONE",IF(CY51&gt;100%,"AS",IF(CY51&lt;75%,"BS",IF(CY51&lt;89.9%,"AR","OS")))))</f>
        <v>NS</v>
      </c>
      <c r="DL51" t="str">
        <f>IF(BP51=0%,"NS",IF(CN51=100%,"DONE",IF(CZ51&gt;100%,"AS",IF(CZ51&lt;75%,"BS",IF(CZ51&lt;89.9%,"AR","OS")))))</f>
        <v>NS</v>
      </c>
      <c r="DM51" t="e">
        <f>CC51/$BP51</f>
        <v>#DIV/0!</v>
      </c>
      <c r="DN51" t="e">
        <f>CD51/$BP51</f>
        <v>#DIV/0!</v>
      </c>
      <c r="DO51" t="e">
        <f>CE51/$BP51</f>
        <v>#DIV/0!</v>
      </c>
      <c r="DP51" t="e">
        <f>CF51/$BP51</f>
        <v>#DIV/0!</v>
      </c>
      <c r="DQ51" t="e">
        <f>CG51/$BP51</f>
        <v>#DIV/0!</v>
      </c>
      <c r="DR51" t="e">
        <f>CH51/$BP51</f>
        <v>#DIV/0!</v>
      </c>
      <c r="DS51" t="e">
        <f>CI51/$BP51</f>
        <v>#DIV/0!</v>
      </c>
      <c r="DT51" t="e">
        <f>CJ51/$BP51</f>
        <v>#DIV/0!</v>
      </c>
      <c r="DU51" t="e">
        <f>CK51/$BP51</f>
        <v>#DIV/0!</v>
      </c>
      <c r="DV51" t="e">
        <f>CL51/$BP51</f>
        <v>#DIV/0!</v>
      </c>
      <c r="DW51" t="e">
        <f>CM51/$BP51</f>
        <v>#DIV/0!</v>
      </c>
      <c r="DX51" t="e">
        <f>CN51/$BP51</f>
        <v>#DIV/0!</v>
      </c>
      <c r="DY51">
        <v>1</v>
      </c>
      <c r="DZ51">
        <v>0.3</v>
      </c>
      <c r="EA51">
        <v>0.8</v>
      </c>
      <c r="EB51">
        <v>1</v>
      </c>
      <c r="EH51" t="str">
        <v>- Penerbitan WO menunggu M.02 pimpinan, dengan status saat ini ON HOLD karena adanya arahan terbaru dari GBI terkait KUPVA BB</v>
      </c>
      <c r="EJ51">
        <f>AR51</f>
        <v>46903</v>
      </c>
      <c r="FM51" t="str" xml:space="preserve">
        <v xml:space="preserve">1. Regi Wibowo_x000d_
2. Titik Rahayu</v>
      </c>
      <c r="FN51" t="str">
        <v>Rifanda Yulio</v>
      </c>
      <c r="FO51" t="str">
        <v>Adinda Tri Wulandari</v>
      </c>
      <c r="FP51" t="str" xml:space="preserve">
        <v xml:space="preserve">1. Haryani Diah_x000d_
2. Alamsyah_x000d_
3. Luluk Mukarromah</v>
      </c>
      <c r="FQ51" t="str" xml:space="preserve">
        <v xml:space="preserve">Ufaira_x000d_
Agung</v>
      </c>
      <c r="FR51" t="str">
        <v>Outsource</v>
      </c>
      <c r="FS51" t="str">
        <v>Datacaraka</v>
      </c>
      <c r="FT51" t="str" xml:space="preserve">
        <v xml:space="preserve">Fajri (KPPA)_x000d_
Timo (KPPA)_x000d_
Risda (KPPA)_x000d_
Diah (KMBD)_x000d_
</v>
      </c>
      <c r="GS51" t="str">
        <v>45432288-7851-487d-8c69-d276f2a16511</v>
      </c>
    </row>
    <row r="52" xml:space="preserve">
      <c r="B52" t="str">
        <v>Non PT</v>
      </c>
      <c r="C52" t="str">
        <v>IDT</v>
      </c>
      <c r="D52" t="str">
        <v>Continuity Technology</v>
      </c>
      <c r="E52" t="str">
        <v>P-44</v>
      </c>
      <c r="F52">
        <f>F51+1</f>
        <v>6</v>
      </c>
      <c r="G52" t="str">
        <v>ANTASENA Non LBUT</v>
      </c>
      <c r="H52" t="str">
        <v>ANTASENA - Non LBUT</v>
      </c>
      <c r="I52" t="str">
        <v>Modernize LKPBU - Tahap 3 Modul LLPU dan LSBU</v>
      </c>
      <c r="J52">
        <v>2027</v>
      </c>
      <c r="K52">
        <v>2028</v>
      </c>
      <c r="L52" t="str">
        <v>K</v>
      </c>
      <c r="M52" t="str">
        <v>K3</v>
      </c>
      <c r="N52" t="str">
        <v>Pemimpin Satker</v>
      </c>
      <c r="O52" t="str">
        <v>DSta, DIDD, DSMM, DPPK, DPKL, DKSP</v>
      </c>
      <c r="P52" t="str">
        <v>Satker</v>
      </c>
      <c r="Q52" t="str">
        <v>Moneter</v>
      </c>
      <c r="R52" t="str">
        <v>LKPBU</v>
      </c>
      <c r="S52" t="str">
        <f>BQ52</f>
        <v>Not Started</v>
      </c>
      <c r="T52" t="str">
        <f>IF(V52=0%,"Not Started",IF(V52&lt;100%,"On Progress",IF(V52=100%,"DONE")))</f>
        <v>Not Started</v>
      </c>
      <c r="U52" t="str">
        <f>FN52</f>
        <v>Rifanda Yulio</v>
      </c>
      <c r="V52">
        <f>CC52</f>
        <v>0</v>
      </c>
      <c r="W52">
        <v>2027</v>
      </c>
      <c r="X52">
        <f>AR52</f>
        <v>47087</v>
      </c>
      <c r="Z52" t="str">
        <v>New</v>
      </c>
      <c r="AA52">
        <v>46388</v>
      </c>
      <c r="AB52">
        <v>46476</v>
      </c>
      <c r="AC52">
        <v>46478</v>
      </c>
      <c r="AD52">
        <v>46507</v>
      </c>
      <c r="AE52">
        <v>46631</v>
      </c>
      <c r="AF52">
        <v>46660</v>
      </c>
      <c r="AI52">
        <v>46661</v>
      </c>
      <c r="AJ52">
        <v>46690</v>
      </c>
      <c r="AK52">
        <v>46692</v>
      </c>
      <c r="AL52">
        <v>46903</v>
      </c>
      <c r="AM52">
        <v>46905</v>
      </c>
      <c r="AN52">
        <v>46948</v>
      </c>
      <c r="AO52">
        <v>46949</v>
      </c>
      <c r="AP52">
        <v>47056</v>
      </c>
      <c r="AQ52">
        <v>47058</v>
      </c>
      <c r="AR52">
        <v>47087</v>
      </c>
      <c r="AS52" t="str">
        <f>IF(BE52=0%,"Not Started",IF(BE52&lt;5%,"Proses RBT-RBB",IF(BE52=5%,"Selesai RBT-RBB",IF(BE52&lt;10%,"Proses RBT-RBL",IF(BE52=10%,"Selesai RBT-RBL",IF(BE52&lt;15%,"Proses RBT-RBTD",IF(BE52=15%,"Selesai RBT-RBTD",IF(BE52&lt;20%,"Proses RPP",IF(BE52=20%,"Selesai RPP",IF(BE52&lt;25%,"Proses KAK",IF(BE52=25%,"Selesai KAK",IF(BE52&lt;30%,"Proses Pengadaan",IF(BE52=30%,"Selesai Pengadaan",IF(BE52&lt;45%,"Proses Desain",IF(BE52=45%,"Selesai Desain",IF(BE52&lt;80%,"Proses Pengembangan",IF(BE52=80%,"Selesai Pengembangan",IF(BE52&lt;87.5%,"Proses SIT",IF(BE52=87.5%,"Selesai SIT",IF(BE52&lt;95%,"Proses UAT",IF(BE52=95%,"Selesai UAT",IF(BE52&lt;100%,"Proses Implementasi","Selesai Implementasi"))))))))))))))))))))))</f>
        <v>Selesai RBT-RBB</v>
      </c>
      <c r="AT52" t="str">
        <f>IF(BF52=0%,"Not Started",IF(BF52&lt;5%,"Proses RBT-RBB",IF(BF52=5%,"Selesai RBT-RBB",IF(BF52&lt;10%,"Proses RBT-RBL",IF(BF52=10%,"Selesai RBT-RBL",IF(BF52&lt;15%,"Proses RBT-RBTD",IF(BF52=15%,"Selesai RBT-RBTD",IF(BF52&lt;20%,"Proses RPP",IF(BF52=20%,"Selesai RPP",IF(BF52&lt;25%,"Proses KAK",IF(BF52=25%,"Selesai KAK",IF(BF52&lt;30%,"Proses Pengadaan",IF(BF52=30%,"Selesai Pengadaan",IF(BF52&lt;45%,"Proses Desain",IF(BF52=45%,"Selesai Desain",IF(BF52&lt;80%,"Proses Pengembangan",IF(BF52=80%,"Selesai Pengembangan",IF(BF52&lt;87.5%,"Proses SIT",IF(BF52=87.5%,"Selesai SIT",IF(BF52&lt;95%,"Proses UAT",IF(BF52=95%,"Selesai UAT",IF(BF52&lt;100%,"Proses Implementasi","Selesai Implementasi"))))))))))))))))))))))</f>
        <v>Selesai RBT-RBL</v>
      </c>
      <c r="AU52" t="str">
        <f>IF(BG52=0%,"Not Started",IF(BG52&lt;5%,"Proses RBT-RBB",IF(BG52=5%,"Selesai RBT-RBB",IF(BG52&lt;10%,"Proses RBT-RBL",IF(BG52=10%,"Selesai RBT-RBL",IF(BG52&lt;15%,"Proses RBT-RBTD",IF(BG52=15%,"Selesai RBT-RBTD",IF(BG52&lt;20%,"Proses RPP",IF(BG52=20%,"Selesai RPP",IF(BG52&lt;25%,"Proses KAK",IF(BG52=25%,"Selesai KAK",IF(BG52&lt;30%,"Proses Pengadaan",IF(BG52=30%,"Selesai Pengadaan",IF(BG52&lt;45%,"Proses Desain",IF(BG52=45%,"Selesai Desain",IF(BG52&lt;80%,"Proses Pengembangan",IF(BG52=80%,"Selesai Pengembangan",IF(BG52&lt;87.5%,"Proses SIT",IF(BG52=87.5%,"Selesai SIT",IF(BG52&lt;95%,"Proses UAT",IF(BG52=95%,"Selesai UAT",IF(BG52&lt;100%,"Proses Implementasi","Selesai Implementasi"))))))))))))))))))))))</f>
        <v>Selesai RBT-RBTD</v>
      </c>
      <c r="AV52" t="str">
        <f>IF(BH52=0%,"Not Started",IF(BH52&lt;5%,"Proses RBT-RBB",IF(BH52=5%,"Selesai RBT-RBB",IF(BH52&lt;10%,"Proses RBT-RBL",IF(BH52=10%,"Selesai RBT-RBL",IF(BH52&lt;15%,"Proses RBT-RBTD",IF(BH52=15%,"Selesai RBT-RBTD",IF(BH52&lt;20%,"Proses RPP",IF(BH52=20%,"Selesai RPP",IF(BH52&lt;25%,"Proses KAK",IF(BH52=25%,"Selesai KAK",IF(BH52&lt;30%,"Proses Pengadaan",IF(BH52=30%,"Selesai Pengadaan",IF(BH52&lt;45%,"Proses Desain",IF(BH52=45%,"Selesai Desain",IF(BH52&lt;80%,"Proses Pengembangan",IF(BH52=80%,"Selesai Pengembangan",IF(BH52&lt;87.5%,"Proses SIT",IF(BH52=87.5%,"Selesai SIT",IF(BH52&lt;95%,"Proses UAT",IF(BH52=95%,"Selesai UAT",IF(BH52&lt;100%,"Proses Implementasi","Selesai Implementasi"))))))))))))))))))))))</f>
        <v>Selesai RPP</v>
      </c>
      <c r="AW52" t="str">
        <f>IF(BI52=0%,"Not Started",IF(BI52&lt;5%,"Proses RBT-RBB",IF(BI52=5%,"Selesai RBT-RBB",IF(BI52&lt;10%,"Proses RBT-RBL",IF(BI52=10%,"Selesai RBT-RBL",IF(BI52&lt;15%,"Proses RBT-RBTD",IF(BI52=15%,"Selesai RBT-RBTD",IF(BI52&lt;20%,"Proses RPP",IF(BI52=20%,"Selesai RPP",IF(BI52&lt;25%,"Proses KAK",IF(BI52=25%,"Selesai KAK",IF(BI52&lt;30%,"Proses Pengadaan",IF(BI52=30%,"Selesai Pengadaan",IF(BI52&lt;45%,"Proses Desain",IF(BI52=45%,"Selesai Desain",IF(BI52&lt;80%,"Proses Pengembangan",IF(BI52=80%,"Selesai Pengembangan",IF(BI52&lt;87.5%,"Proses SIT",IF(BI52=87.5%,"Selesai SIT",IF(BI52&lt;95%,"Proses UAT",IF(BI52=95%,"Selesai UAT",IF(BI52&lt;100%,"Proses Implementasi","Selesai Implementasi"))))))))))))))))))))))</f>
        <v>Selesai RPP</v>
      </c>
      <c r="AX52" t="str">
        <f>IF(BJ52=0%,"Not Started",IF(BJ52&lt;5%,"Proses RBT-RBB",IF(BJ52=5%,"Selesai RBT-RBB",IF(BJ52&lt;10%,"Proses RBT-RBL",IF(BJ52=10%,"Selesai RBT-RBL",IF(BJ52&lt;15%,"Proses RBT-RBTD",IF(BJ52=15%,"Selesai RBT-RBTD",IF(BJ52&lt;20%,"Proses RPP",IF(BJ52=20%,"Selesai RPP",IF(BJ52&lt;25%,"Proses KAK",IF(BJ52=25%,"Selesai KAK",IF(BJ52&lt;30%,"Proses Pengadaan",IF(BJ52=30%,"Selesai Pengadaan",IF(BJ52&lt;45%,"Proses Desain",IF(BJ52=45%,"Selesai Desain",IF(BJ52&lt;80%,"Proses Pengembangan",IF(BJ52=80%,"Selesai Pengembangan",IF(BJ52&lt;87.5%,"Proses SIT",IF(BJ52=87.5%,"Selesai SIT",IF(BJ52&lt;95%,"Proses UAT",IF(BJ52=95%,"Selesai UAT",IF(BJ52&lt;100%,"Proses Implementasi","Selesai Implementasi"))))))))))))))))))))))</f>
        <v>Selesai RPP</v>
      </c>
      <c r="AY52" t="str">
        <f>IF(BK52=0%,"Not Started",IF(BK52&lt;5%,"Proses RBT-RBB",IF(BK52=5%,"Selesai RBT-RBB",IF(BK52&lt;10%,"Proses RBT-RBL",IF(BK52=10%,"Selesai RBT-RBL",IF(BK52&lt;15%,"Proses RBT-RBTD",IF(BK52=15%,"Selesai RBT-RBTD",IF(BK52&lt;20%,"Proses RPP",IF(BK52=20%,"Selesai RPP",IF(BK52&lt;25%,"Proses KAK",IF(BK52=25%,"Selesai KAK",IF(BK52&lt;30%,"Proses Pengadaan",IF(BK52=30%,"Selesai Pengadaan",IF(BK52&lt;45%,"Proses Desain",IF(BK52=45%,"Selesai Desain",IF(BK52&lt;80%,"Proses Pengembangan",IF(BK52=80%,"Selesai Pengembangan",IF(BK52&lt;87.5%,"Proses SIT",IF(BK52=87.5%,"Selesai SIT",IF(BK52&lt;95%,"Proses UAT",IF(BK52=95%,"Selesai UAT",IF(BK52&lt;100%,"Proses Implementasi","Selesai Implementasi"))))))))))))))))))))))</f>
        <v>Selesai RPP</v>
      </c>
      <c r="AZ52" t="str">
        <f>IF(BL52=0%,"Not Started",IF(BL52&lt;5%,"Proses RBT-RBB",IF(BL52=5%,"Selesai RBT-RBB",IF(BL52&lt;10%,"Proses RBT-RBL",IF(BL52=10%,"Selesai RBT-RBL",IF(BL52&lt;15%,"Proses RBT-RBTD",IF(BL52=15%,"Selesai RBT-RBTD",IF(BL52&lt;20%,"Proses RPP",IF(BL52=20%,"Selesai RPP",IF(BL52&lt;25%,"Proses KAK",IF(BL52=25%,"Selesai KAK",IF(BL52&lt;30%,"Proses Pengadaan",IF(BL52=30%,"Selesai Pengadaan",IF(BL52&lt;45%,"Proses Desain",IF(BL52=45%,"Selesai Desain",IF(BL52&lt;80%,"Proses Pengembangan",IF(BL52=80%,"Selesai Pengembangan",IF(BL52&lt;87.5%,"Proses SIT",IF(BL52=87.5%,"Selesai SIT",IF(BL52&lt;95%,"Proses UAT",IF(BL52=95%,"Selesai UAT",IF(BL52&lt;100%,"Proses Implementasi","Selesai Implementasi"))))))))))))))))))))))</f>
        <v>Selesai RPP</v>
      </c>
      <c r="BA52" t="str">
        <f>IF(BM52=0%,"Not Started",IF(BM52&lt;5%,"Proses RBT-RBB",IF(BM52=5%,"Selesai RBT-RBB",IF(BM52&lt;10%,"Proses RBT-RBL",IF(BM52=10%,"Selesai RBT-RBL",IF(BM52&lt;15%,"Proses RBT-RBTD",IF(BM52=15%,"Selesai RBT-RBTD",IF(BM52&lt;20%,"Proses RPP",IF(BM52=20%,"Selesai RPP",IF(BM52&lt;25%,"Proses KAK",IF(BM52=25%,"Selesai KAK",IF(BM52&lt;30%,"Proses Pengadaan",IF(BM52=30%,"Selesai Pengadaan",IF(BM52&lt;45%,"Proses Desain",IF(BM52=45%,"Selesai Desain",IF(BM52&lt;80%,"Proses Pengembangan",IF(BM52=80%,"Selesai Pengembangan",IF(BM52&lt;87.5%,"Proses SIT",IF(BM52=87.5%,"Selesai SIT",IF(BM52&lt;95%,"Proses UAT",IF(BM52=95%,"Selesai UAT",IF(BM52&lt;100%,"Proses Implementasi","Selesai Implementasi"))))))))))))))))))))))</f>
        <v>Selesai Pengadaan</v>
      </c>
      <c r="BB52" t="str">
        <f>IF(BN52=0%,"Not Started",IF(BN52&lt;5%,"Proses RBT-RBB",IF(BN52=5%,"Selesai RBT-RBB",IF(BN52&lt;10%,"Proses RBT-RBL",IF(BN52=10%,"Selesai RBT-RBL",IF(BN52&lt;15%,"Proses RBT-RBTD",IF(BN52=15%,"Selesai RBT-RBTD",IF(BN52&lt;20%,"Proses RPP",IF(BN52=20%,"Selesai RPP",IF(BN52&lt;25%,"Proses KAK",IF(BN52=25%,"Selesai KAK",IF(BN52&lt;30%,"Proses Pengadaan",IF(BN52=30%,"Selesai Pengadaan",IF(BN52&lt;45%,"Proses Desain",IF(BN52=45%,"Selesai Desain",IF(BN52&lt;80%,"Proses Pengembangan",IF(BN52=80%,"Selesai Pengembangan",IF(BN52&lt;87.5%,"Proses SIT",IF(BN52=87.5%,"Selesai SIT",IF(BN52&lt;95%,"Proses UAT",IF(BN52=95%,"Selesai UAT",IF(BN52&lt;100%,"Proses Implementasi","Selesai Implementasi"))))))))))))))))))))))</f>
        <v>Selesai Desain</v>
      </c>
      <c r="BC52" t="str">
        <f>IF(BO52=0%,"Not Started",IF(BO52&lt;5%,"Proses RBT-RBB",IF(BO52=5%,"Selesai RBT-RBB",IF(BO52&lt;10%,"Proses RBT-RBL",IF(BO52=10%,"Selesai RBT-RBL",IF(BO52&lt;15%,"Proses RBT-RBTD",IF(BO52=15%,"Selesai RBT-RBTD",IF(BO52&lt;20%,"Proses RPP",IF(BO52=20%,"Selesai RPP",IF(BO52&lt;25%,"Proses KAK",IF(BO52=25%,"Selesai KAK",IF(BO52&lt;30%,"Proses Pengadaan",IF(BO52=30%,"Selesai Pengadaan",IF(BO52&lt;45%,"Proses Desain",IF(BO52=45%,"Selesai Desain",IF(BO52&lt;80%,"Proses Pengembangan",IF(BO52=80%,"Selesai Pengembangan",IF(BO52&lt;87.5%,"Proses SIT",IF(BO52=87.5%,"Selesai SIT",IF(BO52&lt;95%,"Proses UAT",IF(BO52=95%,"Selesai UAT",IF(BO52&lt;100%,"Proses Implementasi","Selesai Implementasi"))))))))))))))))))))))</f>
        <v>Proses Pengembangan</v>
      </c>
      <c r="BD52" t="str">
        <f>IF(BP52=0%,"Not Started",IF(BP52&lt;5%,"Proses RBT-RBB",IF(BP52=5%,"Selesai RBT-RBB",IF(BP52&lt;10%,"Proses RBT-RBL",IF(BP52=10%,"Selesai RBT-RBL",IF(BP52&lt;15%,"Proses RBT-RBTD",IF(BP52=15%,"Selesai RBT-RBTD",IF(BP52&lt;20%,"Proses RPP",IF(BP52=20%,"Selesai RPP",IF(BP52&lt;25%,"Proses KAK",IF(BP52=25%,"Selesai KAK",IF(BP52&lt;30%,"Proses Pengadaan",IF(BP52=30%,"Selesai Pengadaan",IF(BP52&lt;45%,"Proses Desain",IF(BP52=45%,"Selesai Desain",IF(BP52&lt;80%,"Proses Pengembangan",IF(BP52=80%,"Selesai Pengembangan",IF(BP52&lt;87.5%,"Proses SIT",IF(BP52=87.5%,"Selesai SIT",IF(BP52&lt;95%,"Proses UAT",IF(BP52=95%,"Selesai UAT",IF(BP52&lt;100%,"Proses Implementasi","Selesai Implementasi"))))))))))))))))))))))</f>
        <v>Proses Pengembangan</v>
      </c>
      <c r="BE52">
        <v>0.05</v>
      </c>
      <c r="BF52">
        <v>0.1</v>
      </c>
      <c r="BG52">
        <v>0.15</v>
      </c>
      <c r="BH52">
        <v>0.2</v>
      </c>
      <c r="BI52">
        <v>0.2</v>
      </c>
      <c r="BJ52">
        <v>0.2</v>
      </c>
      <c r="BK52">
        <v>0.2</v>
      </c>
      <c r="BL52">
        <v>0.2</v>
      </c>
      <c r="BM52">
        <v>0.3</v>
      </c>
      <c r="BN52">
        <v>0.45</v>
      </c>
      <c r="BO52">
        <v>0.5</v>
      </c>
      <c r="BP52">
        <v>0.55</v>
      </c>
      <c r="BQ52" t="str">
        <f>IF(CC52=0%,"Not Started",IF(CC52&lt;5%,"Proses RBT-RBB",IF(CC52=5%,"Selesai RBT-RBB",IF(CC52&lt;10%,"Proses RBT-RBL",IF(CC52=10%,"Selesai RBT-RBL",IF(CC52&lt;15%,"Proses RBT-RBTD",IF(CC52=15%,"Selesai RBT-RBTD",IF(CC52&lt;20%,"Proses RPP",IF(CC52=20%,"Selesai RPP",IF(CC52&lt;25%,"Proses KAK",IF(CC52=25%,"Selesai KAK",IF(CC52&lt;30%,"Proses Pengadaan",IF(CC52=30%,"Selesai Pengadaan",IF(CC52&lt;45%,"Proses Desain",IF(CC52=45%,"Selesai Desain",IF(CC52&lt;80%,"Proses Pengembangan",IF(CC52=80%,"Selesai Pengembangan",IF(CC52&lt;87.5%,"Proses SIT",IF(CC52=87.5%,"Selesai SIT",IF(CC52&lt;95%,"Proses UAT",IF(CC52=95%,"Selesai UAT",IF(CC52&lt;100%,"Proses Implementasi","Selesai Implementasi"))))))))))))))))))))))</f>
        <v>Not Started</v>
      </c>
      <c r="BR52" t="str">
        <f>IF(CD52=0%,"Not Started",IF(CD52&lt;5%,"Proses RBT-RBB",IF(CD52=5%,"Selesai RBT-RBB",IF(CD52&lt;10%,"Proses RBT-RBL",IF(CD52=10%,"Selesai RBT-RBL",IF(CD52&lt;15%,"Proses RBT-RBTD",IF(CD52=15%,"Selesai RBT-RBTD",IF(CD52&lt;20%,"Proses RPP",IF(CD52=20%,"Selesai RPP",IF(CD52&lt;25%,"Proses KAK",IF(CD52=25%,"Selesai KAK",IF(CD52&lt;30%,"Proses Pengadaan",IF(CD52=30%,"Selesai Pengadaan",IF(CD52&lt;45%,"Proses Desain",IF(CD52=45%,"Selesai Desain",IF(CD52&lt;80%,"Proses Pengembangan",IF(CD52=80%,"Selesai Pengembangan",IF(CD52&lt;87.5%,"Proses SIT",IF(CD52=87.5%,"Selesai SIT",IF(CD52&lt;95%,"Proses UAT",IF(CD52=95%,"Selesai UAT",IF(CD52&lt;100%,"Proses Implementasi","Selesai Implementasi"))))))))))))))))))))))</f>
        <v>Not Started</v>
      </c>
      <c r="BS52" t="str">
        <f>IF(CE52=0%,"Not Started",IF(CE52&lt;5%,"Proses RBT-RBB",IF(CE52=5%,"Selesai RBT-RBB",IF(CE52&lt;10%,"Proses RBT-RBL",IF(CE52=10%,"Selesai RBT-RBL",IF(CE52&lt;15%,"Proses RBT-RBTD",IF(CE52=15%,"Selesai RBT-RBTD",IF(CE52&lt;20%,"Proses RPP",IF(CE52=20%,"Selesai RPP",IF(CE52&lt;25%,"Proses KAK",IF(CE52=25%,"Selesai KAK",IF(CE52&lt;30%,"Proses Pengadaan",IF(CE52=30%,"Selesai Pengadaan",IF(CE52&lt;45%,"Proses Desain",IF(CE52=45%,"Selesai Desain",IF(CE52&lt;80%,"Proses Pengembangan",IF(CE52=80%,"Selesai Pengembangan",IF(CE52&lt;87.5%,"Proses SIT",IF(CE52=87.5%,"Selesai SIT",IF(CE52&lt;95%,"Proses UAT",IF(CE52=95%,"Selesai UAT",IF(CE52&lt;100%,"Proses Implementasi","Selesai Implementasi"))))))))))))))))))))))</f>
        <v>Not Started</v>
      </c>
      <c r="BT52" t="str">
        <f>IF(CF52=0%,"Not Started",IF(CF52&lt;5%,"Proses RBT-RBB",IF(CF52=5%,"Selesai RBT-RBB",IF(CF52&lt;10%,"Proses RBT-RBL",IF(CF52=10%,"Selesai RBT-RBL",IF(CF52&lt;15%,"Proses RBT-RBTD",IF(CF52=15%,"Selesai RBT-RBTD",IF(CF52&lt;20%,"Proses RPP",IF(CF52=20%,"Selesai RPP",IF(CF52&lt;25%,"Proses KAK",IF(CF52=25%,"Selesai KAK",IF(CF52&lt;30%,"Proses Pengadaan",IF(CF52=30%,"Selesai Pengadaan",IF(CF52&lt;45%,"Proses Desain",IF(CF52=45%,"Selesai Desain",IF(CF52&lt;80%,"Proses Pengembangan",IF(CF52=80%,"Selesai Pengembangan",IF(CF52&lt;87.5%,"Proses SIT",IF(CF52=87.5%,"Selesai SIT",IF(CF52&lt;95%,"Proses UAT",IF(CF52=95%,"Selesai UAT",IF(CF52&lt;100%,"Proses Implementasi","Selesai Implementasi"))))))))))))))))))))))</f>
        <v>Not Started</v>
      </c>
      <c r="BU52" t="str">
        <f>IF(CG52=0%,"Not Started",IF(CG52&lt;5%,"Proses RBT-RBB",IF(CG52=5%,"Selesai RBT-RBB",IF(CG52&lt;10%,"Proses RBT-RBL",IF(CG52=10%,"Selesai RBT-RBL",IF(CG52&lt;15%,"Proses RBT-RBTD",IF(CG52=15%,"Selesai RBT-RBTD",IF(CG52&lt;20%,"Proses RPP",IF(CG52=20%,"Selesai RPP",IF(CG52&lt;25%,"Proses KAK",IF(CG52=25%,"Selesai KAK",IF(CG52&lt;30%,"Proses Pengadaan",IF(CG52=30%,"Selesai Pengadaan",IF(CG52&lt;45%,"Proses Desain",IF(CG52=45%,"Selesai Desain",IF(CG52&lt;80%,"Proses Pengembangan",IF(CG52=80%,"Selesai Pengembangan",IF(CG52&lt;87.5%,"Proses SIT",IF(CG52=87.5%,"Selesai SIT",IF(CG52&lt;95%,"Proses UAT",IF(CG52=95%,"Selesai UAT",IF(CG52&lt;100%,"Proses Implementasi","Selesai Implementasi"))))))))))))))))))))))</f>
        <v>Not Started</v>
      </c>
      <c r="BV52" t="str">
        <f>IF(CH52=0%,"Not Started",IF(CH52&lt;5%,"Proses RBT-RBB",IF(CH52=5%,"Selesai RBT-RBB",IF(CH52&lt;10%,"Proses RBT-RBL",IF(CH52=10%,"Selesai RBT-RBL",IF(CH52&lt;15%,"Proses RBT-RBTD",IF(CH52=15%,"Selesai RBT-RBTD",IF(CH52&lt;20%,"Proses RPP",IF(CH52=20%,"Selesai RPP",IF(CH52&lt;25%,"Proses KAK",IF(CH52=25%,"Selesai KAK",IF(CH52&lt;30%,"Proses Pengadaan",IF(CH52=30%,"Selesai Pengadaan",IF(CH52&lt;45%,"Proses Desain",IF(CH52=45%,"Selesai Desain",IF(CH52&lt;80%,"Proses Pengembangan",IF(CH52=80%,"Selesai Pengembangan",IF(CH52&lt;87.5%,"Proses SIT",IF(CH52=87.5%,"Selesai SIT",IF(CH52&lt;95%,"Proses UAT",IF(CH52=95%,"Selesai UAT",IF(CH52&lt;100%,"Proses Implementasi","Selesai Implementasi"))))))))))))))))))))))</f>
        <v>Not Started</v>
      </c>
      <c r="BW52" t="str">
        <f>IF(CI52=0%,"Not Started",IF(CI52&lt;5%,"Proses RBT-RBB",IF(CI52=5%,"Selesai RBT-RBB",IF(CI52&lt;10%,"Proses RBT-RBL",IF(CI52=10%,"Selesai RBT-RBL",IF(CI52&lt;15%,"Proses RBT-RBTD",IF(CI52=15%,"Selesai RBT-RBTD",IF(CI52&lt;20%,"Proses RPP",IF(CI52=20%,"Selesai RPP",IF(CI52&lt;25%,"Proses KAK",IF(CI52=25%,"Selesai KAK",IF(CI52&lt;30%,"Proses Pengadaan",IF(CI52=30%,"Selesai Pengadaan",IF(CI52&lt;45%,"Proses Desain",IF(CI52=45%,"Selesai Desain",IF(CI52&lt;80%,"Proses Pengembangan",IF(CI52=80%,"Selesai Pengembangan",IF(CI52&lt;87.5%,"Proses SIT",IF(CI52=87.5%,"Selesai SIT",IF(CI52&lt;95%,"Proses UAT",IF(CI52=95%,"Selesai UAT",IF(CI52&lt;100%,"Proses Implementasi","Selesai Implementasi"))))))))))))))))))))))</f>
        <v>Not Started</v>
      </c>
      <c r="BX52" t="str">
        <f>IF(CJ52=0%,"Not Started",IF(CJ52&lt;5%,"Proses RBT-RBB",IF(CJ52=5%,"Selesai RBT-RBB",IF(CJ52&lt;10%,"Proses RBT-RBL",IF(CJ52=10%,"Selesai RBT-RBL",IF(CJ52&lt;15%,"Proses RBT-RBTD",IF(CJ52=15%,"Selesai RBT-RBTD",IF(CJ52&lt;20%,"Proses RPP",IF(CJ52=20%,"Selesai RPP",IF(CJ52&lt;25%,"Proses KAK",IF(CJ52=25%,"Selesai KAK",IF(CJ52&lt;30%,"Proses Pengadaan",IF(CJ52=30%,"Selesai Pengadaan",IF(CJ52&lt;45%,"Proses Desain",IF(CJ52=45%,"Selesai Desain",IF(CJ52&lt;80%,"Proses Pengembangan",IF(CJ52=80%,"Selesai Pengembangan",IF(CJ52&lt;87.5%,"Proses SIT",IF(CJ52=87.5%,"Selesai SIT",IF(CJ52&lt;95%,"Proses UAT",IF(CJ52=95%,"Selesai UAT",IF(CJ52&lt;100%,"Proses Implementasi","Selesai Implementasi"))))))))))))))))))))))</f>
        <v>Not Started</v>
      </c>
      <c r="BY52" t="str">
        <f>IF(CK52=0%,"Not Started",IF(CK52&lt;5%,"Proses RBT-RBB",IF(CK52=5%,"Selesai RBT-RBB",IF(CK52&lt;10%,"Proses RBT-RBL",IF(CK52=10%,"Selesai RBT-RBL",IF(CK52&lt;15%,"Proses RBT-RBTD",IF(CK52=15%,"Selesai RBT-RBTD",IF(CK52&lt;20%,"Proses RPP",IF(CK52=20%,"Selesai RPP",IF(CK52&lt;25%,"Proses KAK",IF(CK52=25%,"Selesai KAK",IF(CK52&lt;30%,"Proses Pengadaan",IF(CK52=30%,"Selesai Pengadaan",IF(CK52&lt;45%,"Proses Desain",IF(CK52=45%,"Selesai Desain",IF(CK52&lt;80%,"Proses Pengembangan",IF(CK52=80%,"Selesai Pengembangan",IF(CK52&lt;87.5%,"Proses SIT",IF(CK52=87.5%,"Selesai SIT",IF(CK52&lt;95%,"Proses UAT",IF(CK52=95%,"Selesai UAT",IF(CK52&lt;100%,"Proses Implementasi","Selesai Implementasi"))))))))))))))))))))))</f>
        <v>Not Started</v>
      </c>
      <c r="BZ52" t="str">
        <f>IF(CL52=0%,"Not Started",IF(CL52&lt;5%,"Proses RBT-RBB",IF(CL52=5%,"Selesai RBT-RBB",IF(CL52&lt;10%,"Proses RBT-RBL",IF(CL52=10%,"Selesai RBT-RBL",IF(CL52&lt;15%,"Proses RBT-RBTD",IF(CL52=15%,"Selesai RBT-RBTD",IF(CL52&lt;20%,"Proses RPP",IF(CL52=20%,"Selesai RPP",IF(CL52&lt;25%,"Proses KAK",IF(CL52=25%,"Selesai KAK",IF(CL52&lt;30%,"Proses Pengadaan",IF(CL52=30%,"Selesai Pengadaan",IF(CL52&lt;45%,"Proses Desain",IF(CL52=45%,"Selesai Desain",IF(CL52&lt;80%,"Proses Pengembangan",IF(CL52=80%,"Selesai Pengembangan",IF(CL52&lt;87.5%,"Proses SIT",IF(CL52=87.5%,"Selesai SIT",IF(CL52&lt;95%,"Proses UAT",IF(CL52=95%,"Selesai UAT",IF(CL52&lt;100%,"Proses Implementasi","Selesai Implementasi"))))))))))))))))))))))</f>
        <v>Not Started</v>
      </c>
      <c r="CA52" t="str">
        <f>IF(CM52=0%,"Not Started",IF(CM52&lt;5%,"Proses RBT-RBB",IF(CM52=5%,"Selesai RBT-RBB",IF(CM52&lt;10%,"Proses RBT-RBL",IF(CM52=10%,"Selesai RBT-RBL",IF(CM52&lt;15%,"Proses RBT-RBTD",IF(CM52=15%,"Selesai RBT-RBTD",IF(CM52&lt;20%,"Proses RPP",IF(CM52=20%,"Selesai RPP",IF(CM52&lt;25%,"Proses KAK",IF(CM52=25%,"Selesai KAK",IF(CM52&lt;30%,"Proses Pengadaan",IF(CM52=30%,"Selesai Pengadaan",IF(CM52&lt;45%,"Proses Desain",IF(CM52=45%,"Selesai Desain",IF(CM52&lt;80%,"Proses Pengembangan",IF(CM52=80%,"Selesai Pengembangan",IF(CM52&lt;87.5%,"Proses SIT",IF(CM52=87.5%,"Selesai SIT",IF(CM52&lt;95%,"Proses UAT",IF(CM52=95%,"Selesai UAT",IF(CM52&lt;100%,"Proses Implementasi","Selesai Implementasi"))))))))))))))))))))))</f>
        <v>Not Started</v>
      </c>
      <c r="CB52" t="str">
        <f>IF(CN52=0%,"Not Started",IF(CN52&lt;5%,"Proses RBT-RBB",IF(CN52=5%,"Selesai RBT-RBB",IF(CN52&lt;10%,"Proses RBT-RBL",IF(CN52=10%,"Selesai RBT-RBL",IF(CN52&lt;15%,"Proses RBT-RBTD",IF(CN52=15%,"Selesai RBT-RBTD",IF(CN52&lt;20%,"Proses RPP",IF(CN52=20%,"Selesai RPP",IF(CN52&lt;25%,"Proses KAK",IF(CN52=25%,"Selesai KAK",IF(CN52&lt;30%,"Proses Pengadaan",IF(CN52=30%,"Selesai Pengadaan",IF(CN52&lt;45%,"Proses Desain",IF(CN52=45%,"Selesai Desain",IF(CN52&lt;80%,"Proses Pengembangan",IF(CN52=80%,"Selesai Pengembangan",IF(CN52&lt;87.5%,"Proses SIT",IF(CN52=87.5%,"Selesai SIT",IF(CN52&lt;95%,"Proses UAT",IF(CN52=95%,"Selesai UAT",IF(CN52&lt;100%,"Proses Implementasi","Selesai Implementasi"))))))))))))))))))))))</f>
        <v>Not Started</v>
      </c>
      <c r="CC52">
        <f>(($DY52/100%)*15%)+(($DZ52/100%)*5%)+(($EA52/100%)*5%)+(($EB52/100%)*5%)+(($EC52/100%)*15%)+(($ED52/100%)*35%)+(($EE52/100%)*7.5%)+(($EF52/100%)*7.5%)+(($EG52/100%)*5%)</f>
        <v>0</v>
      </c>
      <c r="CO52">
        <f>IF(BE52=0%, 100%, (CC52/BE52))</f>
        <v>0</v>
      </c>
      <c r="CP52">
        <f>IF(BF52=0%, 100%, (CD52/BF52))</f>
        <v>0</v>
      </c>
      <c r="CQ52">
        <f>IF(BG52=0%, 100%, (CE52/BG52))</f>
        <v>0</v>
      </c>
      <c r="CR52">
        <f>IF(BH52=0%, 100%, (CF52/BH52))</f>
        <v>0</v>
      </c>
      <c r="CS52">
        <f>IF(BI52=0%, 100%, (CG52/BI52))</f>
        <v>0</v>
      </c>
      <c r="CT52">
        <f>IF(BJ52=0%, 100%, (CH52/BJ52))</f>
        <v>0</v>
      </c>
      <c r="CU52">
        <f>IF(BK52=0%, 100%, (CI52/BK52))</f>
        <v>0</v>
      </c>
      <c r="CV52">
        <f>IF(BL52=0%, 100%, (CJ52/BL52))</f>
        <v>0</v>
      </c>
      <c r="CW52">
        <f>IF(BM52=0%, 100%, (CK52/BM52))</f>
        <v>0</v>
      </c>
      <c r="CX52">
        <f>IF(BN52=0%, 100%, (CL52/BN52))</f>
        <v>0</v>
      </c>
      <c r="CY52">
        <f>IF(BO52=0%, 100%, (CM52/BO52))</f>
        <v>0</v>
      </c>
      <c r="DA52" t="str">
        <f>IF(BE52=0%,"NS",IF(CC52=100%,"DONE",IF(CO52&gt;100%,"AS",IF(CO52&lt;75%,"BS",IF(CO52&lt;89.9%,"AR","OS")))))</f>
        <v>BS</v>
      </c>
      <c r="DB52" t="str">
        <f>IF(BF52=0%,"NS",IF(CD52=100%,"DONE",IF(CP52&gt;100%,"AS",IF(CP52&lt;75%,"BS",IF(CP52&lt;89.9%,"AR","OS")))))</f>
        <v>BS</v>
      </c>
      <c r="DC52" t="str">
        <f>IF(BG52=0%,"NS",IF(CE52=100%,"DONE",IF(CQ52&gt;100%,"AS",IF(CQ52&lt;75%,"BS",IF(CQ52&lt;89.9%,"AR","OS")))))</f>
        <v>BS</v>
      </c>
      <c r="DD52" t="str">
        <f>IF(BH52=0%,"NS",IF(CF52=100%,"DONE",IF(CR52&gt;100%,"AS",IF(CR52&lt;75%,"BS",IF(CR52&lt;89.9%,"AR","OS")))))</f>
        <v>BS</v>
      </c>
      <c r="DE52" t="str">
        <f>IF(BI52=0%,"NS",IF(CG52=100%,"DONE",IF(CS52&gt;100%,"AS",IF(CS52&lt;75%,"BS",IF(CS52&lt;89.9%,"AR","OS")))))</f>
        <v>BS</v>
      </c>
      <c r="DF52" t="str">
        <f>IF(BJ52=0%,"NS",IF(CH52=100%,"DONE",IF(CT52&gt;100%,"AS",IF(CT52&lt;75%,"BS",IF(CT52&lt;89.9%,"AR","OS")))))</f>
        <v>BS</v>
      </c>
      <c r="DG52" t="str">
        <f>IF(BK52=0%,"NS",IF(CI52=100%,"DONE",IF(CU52&gt;100%,"AS",IF(CU52&lt;75%,"BS",IF(CU52&lt;89.9%,"AR","OS")))))</f>
        <v>BS</v>
      </c>
      <c r="DH52" t="str">
        <f>IF(BL52=0%,"NS",IF(CJ52=100%,"DONE",IF(CV52&gt;100%,"AS",IF(CV52&lt;75%,"BS",IF(CV52&lt;89.9%,"AR","OS")))))</f>
        <v>BS</v>
      </c>
      <c r="DI52" t="str">
        <f>IF(BM52=0%,"NS",IF(CK52=100%,"DONE",IF(CW52&gt;100%,"AS",IF(CW52&lt;75%,"BS",IF(CW52&lt;89.9%,"AR","OS")))))</f>
        <v>BS</v>
      </c>
      <c r="DJ52" t="str">
        <f>IF(BN52=0%,"NS",IF(CL52=100%,"DONE",IF(CX52&gt;100%,"AS",IF(CX52&lt;75%,"BS",IF(CX52&lt;89.9%,"AR","OS")))))</f>
        <v>BS</v>
      </c>
      <c r="DK52" t="str">
        <f>IF(BO52=0%,"NS",IF(CM52=100%,"DONE",IF(CY52&gt;100%,"AS",IF(CY52&lt;75%,"BS",IF(CY52&lt;89.9%,"AR","OS")))))</f>
        <v>BS</v>
      </c>
      <c r="DL52" t="str">
        <f>IF(BP52=0%,"NS",IF(CN52=100%,"DONE",IF(CZ52&gt;100%,"AS",IF(CZ52&lt;75%,"BS",IF(CZ52&lt;89.9%,"AR","OS")))))</f>
        <v>BS</v>
      </c>
      <c r="DM52">
        <f>CC52/$BP52</f>
        <v>0</v>
      </c>
      <c r="DN52">
        <f>CD52/$BP52</f>
        <v>0</v>
      </c>
      <c r="DO52">
        <f>CE52/$BP52</f>
        <v>0</v>
      </c>
      <c r="DP52">
        <f>CF52/$BP52</f>
        <v>0</v>
      </c>
      <c r="DQ52">
        <f>CG52/$BP52</f>
        <v>0</v>
      </c>
      <c r="DR52">
        <f>CH52/$BP52</f>
        <v>0</v>
      </c>
      <c r="DS52">
        <f>CI52/$BP52</f>
        <v>0</v>
      </c>
      <c r="DT52">
        <f>CJ52/$BP52</f>
        <v>0</v>
      </c>
      <c r="DU52">
        <f>CK52/$BP52</f>
        <v>0</v>
      </c>
      <c r="DV52">
        <f>CL52/$BP52</f>
        <v>0</v>
      </c>
      <c r="DW52">
        <f>CM52/$BP52</f>
        <v>0</v>
      </c>
      <c r="DX52">
        <f>CN52/$BP52</f>
        <v>0</v>
      </c>
      <c r="EH52" t="str" xml:space="preserve">
        <v xml:space="preserve">-Diusulkan unutk dimajukan ke xx…_x000d_
</v>
      </c>
      <c r="EJ52" t="e">
        <f>#REF!</f>
        <v>#REF!</v>
      </c>
      <c r="FM52" t="str" xml:space="preserve">
        <v xml:space="preserve">1. Regi Wibowo_x000d_
2. Titik Rahayu</v>
      </c>
      <c r="FN52" t="str">
        <v>Rifanda Yulio</v>
      </c>
      <c r="FO52" t="str">
        <v>Adinda Tri Wulandari</v>
      </c>
      <c r="FP52" t="str" xml:space="preserve">
        <v xml:space="preserve">1. Haryani Diah_x000d_
2. Alamsyah_x000d_
3. Luluk Mukarromah</v>
      </c>
      <c r="FQ52" t="str" xml:space="preserve">
        <v xml:space="preserve">Ufaira_x000d_
Agung</v>
      </c>
      <c r="GS52" t="str">
        <v>2dc90b56-b9e9-4a62-a8d0-f446ee1d9963</v>
      </c>
    </row>
    <row r="53" xml:space="preserve">
      <c r="A53" t="str">
        <v>PR-13-2024</v>
      </c>
      <c r="B53" t="str">
        <v>Non PT</v>
      </c>
      <c r="C53" t="str">
        <v>IDT</v>
      </c>
      <c r="D53" t="str">
        <v>Continuity Technology</v>
      </c>
      <c r="E53" t="str">
        <v>P-45</v>
      </c>
      <c r="F53">
        <v>1</v>
      </c>
      <c r="G53" t="str">
        <v>Website Internal Pegawai (BLINK)</v>
      </c>
      <c r="H53" t="str">
        <v>Internal Portal</v>
      </c>
      <c r="I53" t="str">
        <v xml:space="preserve">Modernize BLINK </v>
      </c>
      <c r="J53">
        <v>2024</v>
      </c>
      <c r="K53">
        <v>2026</v>
      </c>
      <c r="L53" t="str">
        <v>U</v>
      </c>
      <c r="M53" t="str">
        <v>K3</v>
      </c>
      <c r="N53" t="str">
        <v>Pemimpin Satker</v>
      </c>
      <c r="O53" t="str">
        <v>Dkom</v>
      </c>
      <c r="P53" t="str">
        <v>Satker</v>
      </c>
      <c r="Q53" t="str">
        <v>MI</v>
      </c>
      <c r="R53" t="str">
        <v>BLINK</v>
      </c>
      <c r="S53" t="str">
        <f>BQ53</f>
        <v>Proses Pengembangan</v>
      </c>
      <c r="T53" t="str">
        <f>IF(V53=0%,"Not Started",IF(V53&lt;100%,"On Progress",IF(V53=100%,"DONE")))</f>
        <v>On Progress</v>
      </c>
      <c r="U53" t="str">
        <f>FN53</f>
        <v>Yolanda Dini</v>
      </c>
      <c r="V53">
        <f>CC53</f>
        <v>0.695</v>
      </c>
      <c r="W53" t="str">
        <v>BRD Existing</v>
      </c>
      <c r="X53">
        <f>AR53</f>
        <v>46295</v>
      </c>
      <c r="Y53" t="str">
        <v>Proses pengadaan</v>
      </c>
      <c r="AG53">
        <v>45658</v>
      </c>
      <c r="AH53">
        <v>45810</v>
      </c>
      <c r="AI53">
        <v>45824</v>
      </c>
      <c r="AJ53">
        <v>45912</v>
      </c>
      <c r="AK53">
        <v>45915</v>
      </c>
      <c r="AL53">
        <v>46124</v>
      </c>
      <c r="AM53">
        <v>46127</v>
      </c>
      <c r="AN53">
        <v>46185</v>
      </c>
      <c r="AO53">
        <v>46188</v>
      </c>
      <c r="AP53">
        <v>46234</v>
      </c>
      <c r="AQ53">
        <v>46235</v>
      </c>
      <c r="AR53">
        <v>46295</v>
      </c>
      <c r="AS53" t="str">
        <f>IF(BE53=0%,"Not Started",IF(BE53&lt;5%,"Proses RBT-RBB",IF(BE53=5%,"Selesai RBT-RBB",IF(BE53&lt;10%,"Proses RBT-RBL",IF(BE53=10%,"Selesai RBT-RBL",IF(BE53&lt;15%,"Proses RBT-RBTD",IF(BE53=15%,"Selesai RBT-RBTD",IF(BE53&lt;20%,"Proses RPP",IF(BE53=20%,"Selesai RPP",IF(BE53&lt;25%,"Proses KAK",IF(BE53=25%,"Selesai KAK",IF(BE53&lt;30%,"Proses Pengadaan",IF(BE53=30%,"Selesai Pengadaan",IF(BE53&lt;45%,"Proses Desain",IF(BE53=45%,"Selesai Desain",IF(BE53&lt;80%,"Proses Pengembangan",IF(BE53=80%,"Selesai Pengembangan",IF(BE53&lt;87.5%,"Proses SIT",IF(BE53=87.5%,"Selesai SIT",IF(BE53&lt;95%,"Proses UAT",IF(BE53=95%,"Selesai UAT",IF(BE53&lt;100%,"Proses Implementasi","Selesai Implementasi"))))))))))))))))))))))</f>
        <v>Proses Pengembangan</v>
      </c>
      <c r="AT53" t="str">
        <f>IF(BF53=0%,"Not Started",IF(BF53&lt;5%,"Proses RBT-RBB",IF(BF53=5%,"Selesai RBT-RBB",IF(BF53&lt;10%,"Proses RBT-RBL",IF(BF53=10%,"Selesai RBT-RBL",IF(BF53&lt;15%,"Proses RBT-RBTD",IF(BF53=15%,"Selesai RBT-RBTD",IF(BF53&lt;20%,"Proses RPP",IF(BF53=20%,"Selesai RPP",IF(BF53&lt;25%,"Proses KAK",IF(BF53=25%,"Selesai KAK",IF(BF53&lt;30%,"Proses Pengadaan",IF(BF53=30%,"Selesai Pengadaan",IF(BF53&lt;45%,"Proses Desain",IF(BF53=45%,"Selesai Desain",IF(BF53&lt;80%,"Proses Pengembangan",IF(BF53=80%,"Selesai Pengembangan",IF(BF53&lt;87.5%,"Proses SIT",IF(BF53=87.5%,"Selesai SIT",IF(BF53&lt;95%,"Proses UAT",IF(BF53=95%,"Selesai UAT",IF(BF53&lt;100%,"Proses Implementasi","Selesai Implementasi"))))))))))))))))))))))</f>
        <v>Proses Pengembangan</v>
      </c>
      <c r="AU53" t="str">
        <f>IF(BG53=0%,"Not Started",IF(BG53&lt;5%,"Proses RBT-RBB",IF(BG53=5%,"Selesai RBT-RBB",IF(BG53&lt;10%,"Proses RBT-RBL",IF(BG53=10%,"Selesai RBT-RBL",IF(BG53&lt;15%,"Proses RBT-RBTD",IF(BG53=15%,"Selesai RBT-RBTD",IF(BG53&lt;20%,"Proses RPP",IF(BG53=20%,"Selesai RPP",IF(BG53&lt;25%,"Proses KAK",IF(BG53=25%,"Selesai KAK",IF(BG53&lt;30%,"Proses Pengadaan",IF(BG53=30%,"Selesai Pengadaan",IF(BG53&lt;45%,"Proses Desain",IF(BG53=45%,"Selesai Desain",IF(BG53&lt;80%,"Proses Pengembangan",IF(BG53=80%,"Selesai Pengembangan",IF(BG53&lt;87.5%,"Proses SIT",IF(BG53=87.5%,"Selesai SIT",IF(BG53&lt;95%,"Proses UAT",IF(BG53=95%,"Selesai UAT",IF(BG53&lt;100%,"Proses Implementasi","Selesai Implementasi"))))))))))))))))))))))</f>
        <v>Proses Pengembangan</v>
      </c>
      <c r="AV53" t="str">
        <f>IF(BH53=0%,"Not Started",IF(BH53&lt;5%,"Proses RBT-RBB",IF(BH53=5%,"Selesai RBT-RBB",IF(BH53&lt;10%,"Proses RBT-RBL",IF(BH53=10%,"Selesai RBT-RBL",IF(BH53&lt;15%,"Proses RBT-RBTD",IF(BH53=15%,"Selesai RBT-RBTD",IF(BH53&lt;20%,"Proses RPP",IF(BH53=20%,"Selesai RPP",IF(BH53&lt;25%,"Proses KAK",IF(BH53=25%,"Selesai KAK",IF(BH53&lt;30%,"Proses Pengadaan",IF(BH53=30%,"Selesai Pengadaan",IF(BH53&lt;45%,"Proses Desain",IF(BH53=45%,"Selesai Desain",IF(BH53&lt;80%,"Proses Pengembangan",IF(BH53=80%,"Selesai Pengembangan",IF(BH53&lt;87.5%,"Proses SIT",IF(BH53=87.5%,"Selesai SIT",IF(BH53&lt;95%,"Proses UAT",IF(BH53=95%,"Selesai UAT",IF(BH53&lt;100%,"Proses Implementasi","Selesai Implementasi"))))))))))))))))))))))</f>
        <v>Selesai Pengembangan</v>
      </c>
      <c r="AW53" t="str">
        <f>IF(BI53=0%,"Not Started",IF(BI53&lt;5%,"Proses RBT-RBB",IF(BI53=5%,"Selesai RBT-RBB",IF(BI53&lt;10%,"Proses RBT-RBL",IF(BI53=10%,"Selesai RBT-RBL",IF(BI53&lt;15%,"Proses RBT-RBTD",IF(BI53=15%,"Selesai RBT-RBTD",IF(BI53&lt;20%,"Proses RPP",IF(BI53=20%,"Selesai RPP",IF(BI53&lt;25%,"Proses KAK",IF(BI53=25%,"Selesai KAK",IF(BI53&lt;30%,"Proses Pengadaan",IF(BI53=30%,"Selesai Pengadaan",IF(BI53&lt;45%,"Proses Desain",IF(BI53=45%,"Selesai Desain",IF(BI53&lt;80%,"Proses Pengembangan",IF(BI53=80%,"Selesai Pengembangan",IF(BI53&lt;87.5%,"Proses SIT",IF(BI53=87.5%,"Selesai SIT",IF(BI53&lt;95%,"Proses UAT",IF(BI53=95%,"Selesai UAT",IF(BI53&lt;100%,"Proses Implementasi","Selesai Implementasi"))))))))))))))))))))))</f>
        <v>Proses SIT</v>
      </c>
      <c r="AX53" t="str">
        <f>IF(BJ53=0%,"Not Started",IF(BJ53&lt;5%,"Proses RBT-RBB",IF(BJ53=5%,"Selesai RBT-RBB",IF(BJ53&lt;10%,"Proses RBT-RBL",IF(BJ53=10%,"Selesai RBT-RBL",IF(BJ53&lt;15%,"Proses RBT-RBTD",IF(BJ53=15%,"Selesai RBT-RBTD",IF(BJ53&lt;20%,"Proses RPP",IF(BJ53=20%,"Selesai RPP",IF(BJ53&lt;25%,"Proses KAK",IF(BJ53=25%,"Selesai KAK",IF(BJ53&lt;30%,"Proses Pengadaan",IF(BJ53=30%,"Selesai Pengadaan",IF(BJ53&lt;45%,"Proses Desain",IF(BJ53=45%,"Selesai Desain",IF(BJ53&lt;80%,"Proses Pengembangan",IF(BJ53=80%,"Selesai Pengembangan",IF(BJ53&lt;87.5%,"Proses SIT",IF(BJ53=87.5%,"Selesai SIT",IF(BJ53&lt;95%,"Proses UAT",IF(BJ53=95%,"Selesai UAT",IF(BJ53&lt;100%,"Proses Implementasi","Selesai Implementasi"))))))))))))))))))))))</f>
        <v>Proses UAT</v>
      </c>
      <c r="AY53" t="str">
        <f>IF(BK53=0%,"Not Started",IF(BK53&lt;5%,"Proses RBT-RBB",IF(BK53=5%,"Selesai RBT-RBB",IF(BK53&lt;10%,"Proses RBT-RBL",IF(BK53=10%,"Selesai RBT-RBL",IF(BK53&lt;15%,"Proses RBT-RBTD",IF(BK53=15%,"Selesai RBT-RBTD",IF(BK53&lt;20%,"Proses RPP",IF(BK53=20%,"Selesai RPP",IF(BK53&lt;25%,"Proses KAK",IF(BK53=25%,"Selesai KAK",IF(BK53&lt;30%,"Proses Pengadaan",IF(BK53=30%,"Selesai Pengadaan",IF(BK53&lt;45%,"Proses Desain",IF(BK53=45%,"Selesai Desain",IF(BK53&lt;80%,"Proses Pengembangan",IF(BK53=80%,"Selesai Pengembangan",IF(BK53&lt;87.5%,"Proses SIT",IF(BK53=87.5%,"Selesai SIT",IF(BK53&lt;95%,"Proses UAT",IF(BK53=95%,"Selesai UAT",IF(BK53&lt;100%,"Proses Implementasi","Selesai Implementasi"))))))))))))))))))))))</f>
        <v>Selesai UAT</v>
      </c>
      <c r="AZ53" t="str">
        <f>IF(BL53=0%,"Not Started",IF(BL53&lt;5%,"Proses RBT-RBB",IF(BL53=5%,"Selesai RBT-RBB",IF(BL53&lt;10%,"Proses RBT-RBL",IF(BL53=10%,"Selesai RBT-RBL",IF(BL53&lt;15%,"Proses RBT-RBTD",IF(BL53=15%,"Selesai RBT-RBTD",IF(BL53&lt;20%,"Proses RPP",IF(BL53=20%,"Selesai RPP",IF(BL53&lt;25%,"Proses KAK",IF(BL53=25%,"Selesai KAK",IF(BL53&lt;30%,"Proses Pengadaan",IF(BL53=30%,"Selesai Pengadaan",IF(BL53&lt;45%,"Proses Desain",IF(BL53=45%,"Selesai Desain",IF(BL53&lt;80%,"Proses Pengembangan",IF(BL53=80%,"Selesai Pengembangan",IF(BL53&lt;87.5%,"Proses SIT",IF(BL53=87.5%,"Selesai SIT",IF(BL53&lt;95%,"Proses UAT",IF(BL53=95%,"Selesai UAT",IF(BL53&lt;100%,"Proses Implementasi","Selesai Implementasi"))))))))))))))))))))))</f>
        <v>Proses Implementasi</v>
      </c>
      <c r="BA53" t="str">
        <f>IF(BM53=0%,"Not Started",IF(BM53&lt;5%,"Proses RBT-RBB",IF(BM53=5%,"Selesai RBT-RBB",IF(BM53&lt;10%,"Proses RBT-RBL",IF(BM53=10%,"Selesai RBT-RBL",IF(BM53&lt;15%,"Proses RBT-RBTD",IF(BM53=15%,"Selesai RBT-RBTD",IF(BM53&lt;20%,"Proses RPP",IF(BM53=20%,"Selesai RPP",IF(BM53&lt;25%,"Proses KAK",IF(BM53=25%,"Selesai KAK",IF(BM53&lt;30%,"Proses Pengadaan",IF(BM53=30%,"Selesai Pengadaan",IF(BM53&lt;45%,"Proses Desain",IF(BM53=45%,"Selesai Desain",IF(BM53&lt;80%,"Proses Pengembangan",IF(BM53=80%,"Selesai Pengembangan",IF(BM53&lt;87.5%,"Proses SIT",IF(BM53=87.5%,"Selesai SIT",IF(BM53&lt;95%,"Proses UAT",IF(BM53=95%,"Selesai UAT",IF(BM53&lt;100%,"Proses Implementasi","Selesai Implementasi"))))))))))))))))))))))</f>
        <v>Selesai Implementasi</v>
      </c>
      <c r="BB53" t="str">
        <f>IF(BN53=0%,"Not Started",IF(BN53&lt;5%,"Proses RBT-RBB",IF(BN53=5%,"Selesai RBT-RBB",IF(BN53&lt;10%,"Proses RBT-RBL",IF(BN53=10%,"Selesai RBT-RBL",IF(BN53&lt;15%,"Proses RBT-RBTD",IF(BN53=15%,"Selesai RBT-RBTD",IF(BN53&lt;20%,"Proses RPP",IF(BN53=20%,"Selesai RPP",IF(BN53&lt;25%,"Proses KAK",IF(BN53=25%,"Selesai KAK",IF(BN53&lt;30%,"Proses Pengadaan",IF(BN53=30%,"Selesai Pengadaan",IF(BN53&lt;45%,"Proses Desain",IF(BN53=45%,"Selesai Desain",IF(BN53&lt;80%,"Proses Pengembangan",IF(BN53=80%,"Selesai Pengembangan",IF(BN53&lt;87.5%,"Proses SIT",IF(BN53=87.5%,"Selesai SIT",IF(BN53&lt;95%,"Proses UAT",IF(BN53=95%,"Selesai UAT",IF(BN53&lt;100%,"Proses Implementasi","Selesai Implementasi"))))))))))))))))))))))</f>
        <v>Selesai Implementasi</v>
      </c>
      <c r="BC53" t="str">
        <f>IF(BO53=0%,"Not Started",IF(BO53&lt;5%,"Proses RBT-RBB",IF(BO53=5%,"Selesai RBT-RBB",IF(BO53&lt;10%,"Proses RBT-RBL",IF(BO53=10%,"Selesai RBT-RBL",IF(BO53&lt;15%,"Proses RBT-RBTD",IF(BO53=15%,"Selesai RBT-RBTD",IF(BO53&lt;20%,"Proses RPP",IF(BO53=20%,"Selesai RPP",IF(BO53&lt;25%,"Proses KAK",IF(BO53=25%,"Selesai KAK",IF(BO53&lt;30%,"Proses Pengadaan",IF(BO53=30%,"Selesai Pengadaan",IF(BO53&lt;45%,"Proses Desain",IF(BO53=45%,"Selesai Desain",IF(BO53&lt;80%,"Proses Pengembangan",IF(BO53=80%,"Selesai Pengembangan",IF(BO53&lt;87.5%,"Proses SIT",IF(BO53=87.5%,"Selesai SIT",IF(BO53&lt;95%,"Proses UAT",IF(BO53=95%,"Selesai UAT",IF(BO53&lt;100%,"Proses Implementasi","Selesai Implementasi"))))))))))))))))))))))</f>
        <v>Selesai Implementasi</v>
      </c>
      <c r="BD53" t="str">
        <f>IF(BP53=0%,"Not Started",IF(BP53&lt;5%,"Proses RBT-RBB",IF(BP53=5%,"Selesai RBT-RBB",IF(BP53&lt;10%,"Proses RBT-RBL",IF(BP53=10%,"Selesai RBT-RBL",IF(BP53&lt;15%,"Proses RBT-RBTD",IF(BP53=15%,"Selesai RBT-RBTD",IF(BP53&lt;20%,"Proses RPP",IF(BP53=20%,"Selesai RPP",IF(BP53&lt;25%,"Proses KAK",IF(BP53=25%,"Selesai KAK",IF(BP53&lt;30%,"Proses Pengadaan",IF(BP53=30%,"Selesai Pengadaan",IF(BP53&lt;45%,"Proses Desain",IF(BP53=45%,"Selesai Desain",IF(BP53&lt;80%,"Proses Pengembangan",IF(BP53=80%,"Selesai Pengembangan",IF(BP53&lt;87.5%,"Proses SIT",IF(BP53=87.5%,"Selesai SIT",IF(BP53&lt;95%,"Proses UAT",IF(BP53=95%,"Selesai UAT",IF(BP53&lt;100%,"Proses Implementasi","Selesai Implementasi"))))))))))))))))))))))</f>
        <v>Selesai Implementasi</v>
      </c>
      <c r="BE53">
        <v>0.6</v>
      </c>
      <c r="BF53">
        <v>0.66</v>
      </c>
      <c r="BG53">
        <v>0.73</v>
      </c>
      <c r="BH53">
        <v>0.8</v>
      </c>
      <c r="BI53">
        <v>0.85</v>
      </c>
      <c r="BJ53">
        <v>0.9</v>
      </c>
      <c r="BK53">
        <v>0.95</v>
      </c>
      <c r="BL53">
        <v>0.98</v>
      </c>
      <c r="BM53">
        <v>1</v>
      </c>
      <c r="BN53">
        <v>1</v>
      </c>
      <c r="BO53">
        <v>1</v>
      </c>
      <c r="BP53">
        <v>1</v>
      </c>
      <c r="BQ53" t="str">
        <f>IF(CC53=0%,"Not Started",IF(CC53&lt;5%,"Proses RBT-RBB",IF(CC53=5%,"Selesai RBT-RBB",IF(CC53&lt;10%,"Proses RBT-RBL",IF(CC53=10%,"Selesai RBT-RBL",IF(CC53&lt;15%,"Proses RBT-RBTD",IF(CC53=15%,"Selesai RBT-RBTD",IF(CC53&lt;20%,"Proses RPP",IF(CC53=20%,"Selesai RPP",IF(CC53&lt;25%,"Proses KAK",IF(CC53=25%,"Selesai KAK",IF(CC53&lt;30%,"Proses Pengadaan",IF(CC53=30%,"Selesai Pengadaan",IF(CC53&lt;45%,"Proses Desain",IF(CC53=45%,"Selesai Desain",IF(CC53&lt;80%,"Proses Pengembangan",IF(CC53=80%,"Selesai Pengembangan",IF(CC53&lt;87.5%,"Proses SIT",IF(CC53=87.5%,"Selesai SIT",IF(CC53&lt;95%,"Proses UAT",IF(CC53=95%,"Selesai UAT",IF(CC53&lt;100%,"Proses Implementasi","Selesai Implementasi"))))))))))))))))))))))</f>
        <v>Proses Pengembangan</v>
      </c>
      <c r="BR53" t="str">
        <f>IF(CD53=0%,"Not Started",IF(CD53&lt;5%,"Proses RBT-RBB",IF(CD53=5%,"Selesai RBT-RBB",IF(CD53&lt;10%,"Proses RBT-RBL",IF(CD53=10%,"Selesai RBT-RBL",IF(CD53&lt;15%,"Proses RBT-RBTD",IF(CD53=15%,"Selesai RBT-RBTD",IF(CD53&lt;20%,"Proses RPP",IF(CD53=20%,"Selesai RPP",IF(CD53&lt;25%,"Proses KAK",IF(CD53=25%,"Selesai KAK",IF(CD53&lt;30%,"Proses Pengadaan",IF(CD53=30%,"Selesai Pengadaan",IF(CD53&lt;45%,"Proses Desain",IF(CD53=45%,"Selesai Desain",IF(CD53&lt;80%,"Proses Pengembangan",IF(CD53=80%,"Selesai Pengembangan",IF(CD53&lt;87.5%,"Proses SIT",IF(CD53=87.5%,"Selesai SIT",IF(CD53&lt;95%,"Proses UAT",IF(CD53=95%,"Selesai UAT",IF(CD53&lt;100%,"Proses Implementasi","Selesai Implementasi"))))))))))))))))))))))</f>
        <v>Not Started</v>
      </c>
      <c r="BS53" t="str">
        <f>IF(CE53=0%,"Not Started",IF(CE53&lt;5%,"Proses RBT-RBB",IF(CE53=5%,"Selesai RBT-RBB",IF(CE53&lt;10%,"Proses RBT-RBL",IF(CE53=10%,"Selesai RBT-RBL",IF(CE53&lt;15%,"Proses RBT-RBTD",IF(CE53=15%,"Selesai RBT-RBTD",IF(CE53&lt;20%,"Proses RPP",IF(CE53=20%,"Selesai RPP",IF(CE53&lt;25%,"Proses KAK",IF(CE53=25%,"Selesai KAK",IF(CE53&lt;30%,"Proses Pengadaan",IF(CE53=30%,"Selesai Pengadaan",IF(CE53&lt;45%,"Proses Desain",IF(CE53=45%,"Selesai Desain",IF(CE53&lt;80%,"Proses Pengembangan",IF(CE53=80%,"Selesai Pengembangan",IF(CE53&lt;87.5%,"Proses SIT",IF(CE53=87.5%,"Selesai SIT",IF(CE53&lt;95%,"Proses UAT",IF(CE53=95%,"Selesai UAT",IF(CE53&lt;100%,"Proses Implementasi","Selesai Implementasi"))))))))))))))))))))))</f>
        <v>Not Started</v>
      </c>
      <c r="BT53" t="str">
        <f>IF(CF53=0%,"Not Started",IF(CF53&lt;5%,"Proses RBT-RBB",IF(CF53=5%,"Selesai RBT-RBB",IF(CF53&lt;10%,"Proses RBT-RBL",IF(CF53=10%,"Selesai RBT-RBL",IF(CF53&lt;15%,"Proses RBT-RBTD",IF(CF53=15%,"Selesai RBT-RBTD",IF(CF53&lt;20%,"Proses RPP",IF(CF53=20%,"Selesai RPP",IF(CF53&lt;25%,"Proses KAK",IF(CF53=25%,"Selesai KAK",IF(CF53&lt;30%,"Proses Pengadaan",IF(CF53=30%,"Selesai Pengadaan",IF(CF53&lt;45%,"Proses Desain",IF(CF53=45%,"Selesai Desain",IF(CF53&lt;80%,"Proses Pengembangan",IF(CF53=80%,"Selesai Pengembangan",IF(CF53&lt;87.5%,"Proses SIT",IF(CF53=87.5%,"Selesai SIT",IF(CF53&lt;95%,"Proses UAT",IF(CF53=95%,"Selesai UAT",IF(CF53&lt;100%,"Proses Implementasi","Selesai Implementasi"))))))))))))))))))))))</f>
        <v>Not Started</v>
      </c>
      <c r="BU53" t="str">
        <f>IF(CG53=0%,"Not Started",IF(CG53&lt;5%,"Proses RBT-RBB",IF(CG53=5%,"Selesai RBT-RBB",IF(CG53&lt;10%,"Proses RBT-RBL",IF(CG53=10%,"Selesai RBT-RBL",IF(CG53&lt;15%,"Proses RBT-RBTD",IF(CG53=15%,"Selesai RBT-RBTD",IF(CG53&lt;20%,"Proses RPP",IF(CG53=20%,"Selesai RPP",IF(CG53&lt;25%,"Proses KAK",IF(CG53=25%,"Selesai KAK",IF(CG53&lt;30%,"Proses Pengadaan",IF(CG53=30%,"Selesai Pengadaan",IF(CG53&lt;45%,"Proses Desain",IF(CG53=45%,"Selesai Desain",IF(CG53&lt;80%,"Proses Pengembangan",IF(CG53=80%,"Selesai Pengembangan",IF(CG53&lt;87.5%,"Proses SIT",IF(CG53=87.5%,"Selesai SIT",IF(CG53&lt;95%,"Proses UAT",IF(CG53=95%,"Selesai UAT",IF(CG53&lt;100%,"Proses Implementasi","Selesai Implementasi"))))))))))))))))))))))</f>
        <v>Not Started</v>
      </c>
      <c r="BV53" t="str">
        <f>IF(CH53=0%,"Not Started",IF(CH53&lt;5%,"Proses RBT-RBB",IF(CH53=5%,"Selesai RBT-RBB",IF(CH53&lt;10%,"Proses RBT-RBL",IF(CH53=10%,"Selesai RBT-RBL",IF(CH53&lt;15%,"Proses RBT-RBTD",IF(CH53=15%,"Selesai RBT-RBTD",IF(CH53&lt;20%,"Proses RPP",IF(CH53=20%,"Selesai RPP",IF(CH53&lt;25%,"Proses KAK",IF(CH53=25%,"Selesai KAK",IF(CH53&lt;30%,"Proses Pengadaan",IF(CH53=30%,"Selesai Pengadaan",IF(CH53&lt;45%,"Proses Desain",IF(CH53=45%,"Selesai Desain",IF(CH53&lt;80%,"Proses Pengembangan",IF(CH53=80%,"Selesai Pengembangan",IF(CH53&lt;87.5%,"Proses SIT",IF(CH53=87.5%,"Selesai SIT",IF(CH53&lt;95%,"Proses UAT",IF(CH53=95%,"Selesai UAT",IF(CH53&lt;100%,"Proses Implementasi","Selesai Implementasi"))))))))))))))))))))))</f>
        <v>Not Started</v>
      </c>
      <c r="BW53" t="str">
        <f>IF(CI53=0%,"Not Started",IF(CI53&lt;5%,"Proses RBT-RBB",IF(CI53=5%,"Selesai RBT-RBB",IF(CI53&lt;10%,"Proses RBT-RBL",IF(CI53=10%,"Selesai RBT-RBL",IF(CI53&lt;15%,"Proses RBT-RBTD",IF(CI53=15%,"Selesai RBT-RBTD",IF(CI53&lt;20%,"Proses RPP",IF(CI53=20%,"Selesai RPP",IF(CI53&lt;25%,"Proses KAK",IF(CI53=25%,"Selesai KAK",IF(CI53&lt;30%,"Proses Pengadaan",IF(CI53=30%,"Selesai Pengadaan",IF(CI53&lt;45%,"Proses Desain",IF(CI53=45%,"Selesai Desain",IF(CI53&lt;80%,"Proses Pengembangan",IF(CI53=80%,"Selesai Pengembangan",IF(CI53&lt;87.5%,"Proses SIT",IF(CI53=87.5%,"Selesai SIT",IF(CI53&lt;95%,"Proses UAT",IF(CI53=95%,"Selesai UAT",IF(CI53&lt;100%,"Proses Implementasi","Selesai Implementasi"))))))))))))))))))))))</f>
        <v>Not Started</v>
      </c>
      <c r="BX53" t="str">
        <f>IF(CJ53=0%,"Not Started",IF(CJ53&lt;5%,"Proses RBT-RBB",IF(CJ53=5%,"Selesai RBT-RBB",IF(CJ53&lt;10%,"Proses RBT-RBL",IF(CJ53=10%,"Selesai RBT-RBL",IF(CJ53&lt;15%,"Proses RBT-RBTD",IF(CJ53=15%,"Selesai RBT-RBTD",IF(CJ53&lt;20%,"Proses RPP",IF(CJ53=20%,"Selesai RPP",IF(CJ53&lt;25%,"Proses KAK",IF(CJ53=25%,"Selesai KAK",IF(CJ53&lt;30%,"Proses Pengadaan",IF(CJ53=30%,"Selesai Pengadaan",IF(CJ53&lt;45%,"Proses Desain",IF(CJ53=45%,"Selesai Desain",IF(CJ53&lt;80%,"Proses Pengembangan",IF(CJ53=80%,"Selesai Pengembangan",IF(CJ53&lt;87.5%,"Proses SIT",IF(CJ53=87.5%,"Selesai SIT",IF(CJ53&lt;95%,"Proses UAT",IF(CJ53=95%,"Selesai UAT",IF(CJ53&lt;100%,"Proses Implementasi","Selesai Implementasi"))))))))))))))))))))))</f>
        <v>Not Started</v>
      </c>
      <c r="BY53" t="str">
        <f>IF(CK53=0%,"Not Started",IF(CK53&lt;5%,"Proses RBT-RBB",IF(CK53=5%,"Selesai RBT-RBB",IF(CK53&lt;10%,"Proses RBT-RBL",IF(CK53=10%,"Selesai RBT-RBL",IF(CK53&lt;15%,"Proses RBT-RBTD",IF(CK53=15%,"Selesai RBT-RBTD",IF(CK53&lt;20%,"Proses RPP",IF(CK53=20%,"Selesai RPP",IF(CK53&lt;25%,"Proses KAK",IF(CK53=25%,"Selesai KAK",IF(CK53&lt;30%,"Proses Pengadaan",IF(CK53=30%,"Selesai Pengadaan",IF(CK53&lt;45%,"Proses Desain",IF(CK53=45%,"Selesai Desain",IF(CK53&lt;80%,"Proses Pengembangan",IF(CK53=80%,"Selesai Pengembangan",IF(CK53&lt;87.5%,"Proses SIT",IF(CK53=87.5%,"Selesai SIT",IF(CK53&lt;95%,"Proses UAT",IF(CK53=95%,"Selesai UAT",IF(CK53&lt;100%,"Proses Implementasi","Selesai Implementasi"))))))))))))))))))))))</f>
        <v>Not Started</v>
      </c>
      <c r="BZ53" t="str">
        <f>IF(CL53=0%,"Not Started",IF(CL53&lt;5%,"Proses RBT-RBB",IF(CL53=5%,"Selesai RBT-RBB",IF(CL53&lt;10%,"Proses RBT-RBL",IF(CL53=10%,"Selesai RBT-RBL",IF(CL53&lt;15%,"Proses RBT-RBTD",IF(CL53=15%,"Selesai RBT-RBTD",IF(CL53&lt;20%,"Proses RPP",IF(CL53=20%,"Selesai RPP",IF(CL53&lt;25%,"Proses KAK",IF(CL53=25%,"Selesai KAK",IF(CL53&lt;30%,"Proses Pengadaan",IF(CL53=30%,"Selesai Pengadaan",IF(CL53&lt;45%,"Proses Desain",IF(CL53=45%,"Selesai Desain",IF(CL53&lt;80%,"Proses Pengembangan",IF(CL53=80%,"Selesai Pengembangan",IF(CL53&lt;87.5%,"Proses SIT",IF(CL53=87.5%,"Selesai SIT",IF(CL53&lt;95%,"Proses UAT",IF(CL53=95%,"Selesai UAT",IF(CL53&lt;100%,"Proses Implementasi","Selesai Implementasi"))))))))))))))))))))))</f>
        <v>Not Started</v>
      </c>
      <c r="CA53" t="str">
        <f>IF(CM53=0%,"Not Started",IF(CM53&lt;5%,"Proses RBT-RBB",IF(CM53=5%,"Selesai RBT-RBB",IF(CM53&lt;10%,"Proses RBT-RBL",IF(CM53=10%,"Selesai RBT-RBL",IF(CM53&lt;15%,"Proses RBT-RBTD",IF(CM53=15%,"Selesai RBT-RBTD",IF(CM53&lt;20%,"Proses RPP",IF(CM53=20%,"Selesai RPP",IF(CM53&lt;25%,"Proses KAK",IF(CM53=25%,"Selesai KAK",IF(CM53&lt;30%,"Proses Pengadaan",IF(CM53=30%,"Selesai Pengadaan",IF(CM53&lt;45%,"Proses Desain",IF(CM53=45%,"Selesai Desain",IF(CM53&lt;80%,"Proses Pengembangan",IF(CM53=80%,"Selesai Pengembangan",IF(CM53&lt;87.5%,"Proses SIT",IF(CM53=87.5%,"Selesai SIT",IF(CM53&lt;95%,"Proses UAT",IF(CM53=95%,"Selesai UAT",IF(CM53&lt;100%,"Proses Implementasi","Selesai Implementasi"))))))))))))))))))))))</f>
        <v>Not Started</v>
      </c>
      <c r="CB53" t="str">
        <f>IF(CN53=0%,"Not Started",IF(CN53&lt;5%,"Proses RBT-RBB",IF(CN53=5%,"Selesai RBT-RBB",IF(CN53&lt;10%,"Proses RBT-RBL",IF(CN53=10%,"Selesai RBT-RBL",IF(CN53&lt;15%,"Proses RBT-RBTD",IF(CN53=15%,"Selesai RBT-RBTD",IF(CN53&lt;20%,"Proses RPP",IF(CN53=20%,"Selesai RPP",IF(CN53&lt;25%,"Proses KAK",IF(CN53=25%,"Selesai KAK",IF(CN53&lt;30%,"Proses Pengadaan",IF(CN53=30%,"Selesai Pengadaan",IF(CN53&lt;45%,"Proses Desain",IF(CN53=45%,"Selesai Desain",IF(CN53&lt;80%,"Proses Pengembangan",IF(CN53=80%,"Selesai Pengembangan",IF(CN53&lt;87.5%,"Proses SIT",IF(CN53=87.5%,"Selesai SIT",IF(CN53&lt;95%,"Proses UAT",IF(CN53=95%,"Selesai UAT",IF(CN53&lt;100%,"Proses Implementasi","Selesai Implementasi"))))))))))))))))))))))</f>
        <v>Not Started</v>
      </c>
      <c r="CC53">
        <f>(($DY53/100%)*15%)+(($DZ53/100%)*5%)+(($EA53/100%)*5%)+(($EB53/100%)*5%)+(($EC53/100%)*15%)+(($ED53/100%)*35%)+(($EE53/100%)*7.5%)+(($EF53/100%)*7.5%)+(($EG53/100%)*5%)</f>
        <v>0.695</v>
      </c>
      <c r="CO53">
        <f>IF(BE53=0%, 100%, (CC53/BE53))</f>
        <v>1.1583333333333332</v>
      </c>
      <c r="CP53">
        <f>IF(BF53=0%, 100%, (CD53/BF53))</f>
        <v>0</v>
      </c>
      <c r="CQ53">
        <f>IF(BG53=0%, 100%, (CE53/BG53))</f>
        <v>0</v>
      </c>
      <c r="CR53">
        <f>IF(BH53=0%, 100%, (CF53/BH53))</f>
        <v>0</v>
      </c>
      <c r="CS53">
        <f>IF(BI53=0%, 100%, (CG53/BI53))</f>
        <v>0</v>
      </c>
      <c r="CT53">
        <f>IF(BJ53=0%, 100%, (CH53/BJ53))</f>
        <v>0</v>
      </c>
      <c r="CU53">
        <f>IF(BK53=0%, 100%, (CI53/BK53))</f>
        <v>0</v>
      </c>
      <c r="CV53">
        <f>IF(BL53=0%, 100%, (CJ53/BL53))</f>
        <v>0</v>
      </c>
      <c r="CW53">
        <f>IF(BM53=0%, 100%, (CK53/BM53))</f>
        <v>0</v>
      </c>
      <c r="CX53">
        <f>IF(BN53=0%, 100%, (CL53/BN53))</f>
        <v>0</v>
      </c>
      <c r="CY53">
        <f>IF(BO53=0%, 100%, (CM53/BO53))</f>
        <v>0</v>
      </c>
      <c r="DA53" t="str">
        <f>IF(BE53=0%,"NS",IF(CC53=100%,"DONE",IF(CO53&gt;100%,"AS",IF(CO53&lt;75%,"BS",IF(CO53&lt;89.9%,"AR","OS")))))</f>
        <v>AS</v>
      </c>
      <c r="DB53" t="str">
        <f>IF(BF53=0%,"NS",IF(CD53=100%,"DONE",IF(CP53&gt;100%,"AS",IF(CP53&lt;75%,"BS",IF(CP53&lt;89.9%,"AR","OS")))))</f>
        <v>BS</v>
      </c>
      <c r="DC53" t="str">
        <f>IF(BG53=0%,"NS",IF(CE53=100%,"DONE",IF(CQ53&gt;100%,"AS",IF(CQ53&lt;75%,"BS",IF(CQ53&lt;89.9%,"AR","OS")))))</f>
        <v>BS</v>
      </c>
      <c r="DD53" t="str">
        <f>IF(BH53=0%,"NS",IF(CF53=100%,"DONE",IF(CR53&gt;100%,"AS",IF(CR53&lt;75%,"BS",IF(CR53&lt;89.9%,"AR","OS")))))</f>
        <v>BS</v>
      </c>
      <c r="DE53" t="str">
        <f>IF(BI53=0%,"NS",IF(CG53=100%,"DONE",IF(CS53&gt;100%,"AS",IF(CS53&lt;75%,"BS",IF(CS53&lt;89.9%,"AR","OS")))))</f>
        <v>BS</v>
      </c>
      <c r="DF53" t="str">
        <f>IF(BJ53=0%,"NS",IF(CH53=100%,"DONE",IF(CT53&gt;100%,"AS",IF(CT53&lt;75%,"BS",IF(CT53&lt;89.9%,"AR","OS")))))</f>
        <v>BS</v>
      </c>
      <c r="DG53" t="str">
        <f>IF(BK53=0%,"NS",IF(CI53=100%,"DONE",IF(CU53&gt;100%,"AS",IF(CU53&lt;75%,"BS",IF(CU53&lt;89.9%,"AR","OS")))))</f>
        <v>BS</v>
      </c>
      <c r="DH53" t="str">
        <f>IF(BL53=0%,"NS",IF(CJ53=100%,"DONE",IF(CV53&gt;100%,"AS",IF(CV53&lt;75%,"BS",IF(CV53&lt;89.9%,"AR","OS")))))</f>
        <v>BS</v>
      </c>
      <c r="DI53" t="str">
        <f>IF(BM53=0%,"NS",IF(CK53=100%,"DONE",IF(CW53&gt;100%,"AS",IF(CW53&lt;75%,"BS",IF(CW53&lt;89.9%,"AR","OS")))))</f>
        <v>BS</v>
      </c>
      <c r="DJ53" t="str">
        <f>IF(BN53=0%,"NS",IF(CL53=100%,"DONE",IF(CX53&gt;100%,"AS",IF(CX53&lt;75%,"BS",IF(CX53&lt;89.9%,"AR","OS")))))</f>
        <v>BS</v>
      </c>
      <c r="DK53" t="str">
        <f>IF(BO53=0%,"NS",IF(CM53=100%,"DONE",IF(CY53&gt;100%,"AS",IF(CY53&lt;75%,"BS",IF(CY53&lt;89.9%,"AR","OS")))))</f>
        <v>BS</v>
      </c>
      <c r="DL53" t="str">
        <f>IF(BP53=0%,"NS",IF(CN53=100%,"DONE",IF(CZ53&gt;100%,"AS",IF(CZ53&lt;75%,"BS",IF(CZ53&lt;89.9%,"AR","OS")))))</f>
        <v>BS</v>
      </c>
      <c r="DM53">
        <f>CC53/$BP53</f>
        <v>0.695</v>
      </c>
      <c r="DN53">
        <f>CD53/$BP53</f>
        <v>0</v>
      </c>
      <c r="DO53">
        <f>CE53/$BP53</f>
        <v>0</v>
      </c>
      <c r="DP53">
        <f>CF53/$BP53</f>
        <v>0</v>
      </c>
      <c r="DQ53">
        <f>CG53/$BP53</f>
        <v>0</v>
      </c>
      <c r="DR53">
        <f>CH53/$BP53</f>
        <v>0</v>
      </c>
      <c r="DS53">
        <f>CI53/$BP53</f>
        <v>0</v>
      </c>
      <c r="DT53">
        <f>CJ53/$BP53</f>
        <v>0</v>
      </c>
      <c r="DU53">
        <f>CK53/$BP53</f>
        <v>0</v>
      </c>
      <c r="DV53">
        <f>CL53/$BP53</f>
        <v>0</v>
      </c>
      <c r="DW53">
        <f>CM53/$BP53</f>
        <v>0</v>
      </c>
      <c r="DX53">
        <f>CN53/$BP53</f>
        <v>0</v>
      </c>
      <c r="DY53">
        <v>1</v>
      </c>
      <c r="DZ53">
        <v>1</v>
      </c>
      <c r="EA53">
        <v>1</v>
      </c>
      <c r="EB53">
        <v>1</v>
      </c>
      <c r="EC53">
        <v>1</v>
      </c>
      <c r="ED53">
        <v>0.7</v>
      </c>
      <c r="EH53" t="str" xml:space="preserve">
        <v xml:space="preserve">Update Terkini:_x000d_
On progress Coding &amp; UT, target selesai M2 Mar 2026 Jumlah skenario 173. 15 skenario done, 9 skenario failed, _x000d_
-Coding HTML 100%_x000d_
-HTML sharepoint 100%_x000d_
-Func.01 landing page 100%_x000d_
-Func.02 pegawai profilku 100%_x000d_
- Func.03 Modul Direktori Pegawai dan Pihak Pendukung 100%_x000d_
- Func.04 Modul Minisite Satuan Kerja 100%_x000d_
- Func.05 Modul Komunitas &amp; Forum 100%_x000d_
-Fun.06 Modul Blog 20%_x000d_
Progres Proyek: _x000d_
a.Telah dilakukan kick off pada 19 Juni 2025 dengan DKom, terdapat beberapa hal yang menjadi perhatian terkait migrasi data yang akan dilakukan nantinya, bentuk notifikasi dan cakupan integrasi dengan HRIS yang akan dilakukan_x000d_
b. SP3 Terbit 2 Juni 2025 _x000d_
c. 8 Mei 2025 telah dilakukan presentasi oleh calon vendor Mede &amp; Praweda_x000d_
d.Berdasarkan meeting dengan DMAP pada M2 April, pengadaan baru akan selesai pada M2 Juni 2025, terdapat kemunduran untuk penyelesaian pengadaan karena saat ini masih proses RFI  karena terdapat penyesuaian SLA pada PADG baru di DMAP dari lelang ke pemilihan langsung  (pengadaan di &lt;10M pemilihan langsung)_x000d_
e.  Estimasi pengadaan s.d. Maret 2025 _x000d_
KPPA telah menyampaikan KAK ke DMAP, menyelesaikan review KAK, dan menjadi narasumber dalam penyusunan RFI kepada vendor potensial.​_x000d_
f. On progres penyusunan RKS oleh DMAP _x000d_
g. KAK telah dinaikkan pada 25 Juli 2024_x000d_
</v>
      </c>
      <c r="EJ53">
        <f>AR53</f>
        <v>46295</v>
      </c>
      <c r="EO53" t="str">
        <v xml:space="preserve">Target selesai pengadaan yang awalnya di Maret 2025, mundur menjadi Juni 2025 karena masih dalam proses RFI </v>
      </c>
      <c r="FA53" t="str">
        <v xml:space="preserve">Best effort akan diselesaikan di Mei 2025 </v>
      </c>
      <c r="FM53" t="str" xml:space="preserve">
        <v xml:space="preserve">1. Yoe One Ariestya Niovitta (PKWT)_x000d_
2. Santi Dwi Hapsari - PA</v>
      </c>
      <c r="FN53" t="str">
        <v>Yolanda Dini</v>
      </c>
      <c r="FO53" t="str">
        <v>Ayar Fauzan</v>
      </c>
      <c r="FP53" t="str" xml:space="preserve">
        <v xml:space="preserve">1. Ahlan Hadian_x000d_
2. Rendi Budiman_x000d_
3. Aryo Nugroho - PKWT_x000d_
4. Claudy Nindy - TW</v>
      </c>
      <c r="FQ53" t="str" xml:space="preserve">
        <v xml:space="preserve">Erfa_x000d_
Agung</v>
      </c>
      <c r="FR53" t="str">
        <v>Outsource</v>
      </c>
      <c r="FS53" t="str">
        <v>TBC</v>
      </c>
      <c r="FT53" t="str" xml:space="preserve">
        <v xml:space="preserve">Santi_x000d_
Nindy</v>
      </c>
      <c r="FU53">
        <v>7</v>
      </c>
      <c r="GS53" t="str">
        <v>7368323c-f0ae-4307-a148-beb856c55e30</v>
      </c>
    </row>
    <row r="54" xml:space="preserve">
      <c r="A54" t="str">
        <v>PR-12A-2024</v>
      </c>
      <c r="B54" t="str">
        <v>Non PT</v>
      </c>
      <c r="C54" t="str">
        <v>IDT</v>
      </c>
      <c r="D54" t="str">
        <v>Continuity Technology</v>
      </c>
      <c r="E54" t="str">
        <v>P-46</v>
      </c>
      <c r="F54">
        <v>1</v>
      </c>
      <c r="G54" t="str">
        <v>BI-WEB</v>
      </c>
      <c r="H54" t="str">
        <v>BI-WEB</v>
      </c>
      <c r="I54" t="str">
        <v>Pengelolaan Website BI pada BI-WEB</v>
      </c>
      <c r="J54">
        <v>2024</v>
      </c>
      <c r="K54">
        <v>2026</v>
      </c>
      <c r="L54" t="str">
        <v>K</v>
      </c>
      <c r="M54" t="str">
        <v>K3</v>
      </c>
      <c r="N54" t="str">
        <v>Pemimpin Satker</v>
      </c>
      <c r="O54" t="str">
        <v>Dkom</v>
      </c>
      <c r="P54" t="str">
        <v>PPLBI</v>
      </c>
      <c r="Q54" t="str">
        <v>MI</v>
      </c>
      <c r="R54" t="str">
        <v>BIWEB</v>
      </c>
      <c r="S54" t="str">
        <f>BQ54</f>
        <v>Proses Pengembangan</v>
      </c>
      <c r="T54" t="str">
        <f>IF(V54=0%,"Not Started",IF(V54&lt;100%,"On Progress",IF(V54=100%,"DONE")))</f>
        <v>On Progress</v>
      </c>
      <c r="U54" t="str">
        <f>FN54</f>
        <v>Yolanda Dini</v>
      </c>
      <c r="V54">
        <f>CC54</f>
        <v>0.73</v>
      </c>
      <c r="W54" t="str">
        <v>BRD existing</v>
      </c>
      <c r="X54">
        <f>AR54</f>
        <v>46295</v>
      </c>
      <c r="Y54" t="str">
        <v>Proses pengadaan</v>
      </c>
      <c r="AG54">
        <v>45658</v>
      </c>
      <c r="AH54">
        <v>45810</v>
      </c>
      <c r="AI54">
        <v>45824</v>
      </c>
      <c r="AJ54">
        <v>45912</v>
      </c>
      <c r="AK54">
        <v>45915</v>
      </c>
      <c r="AL54">
        <v>46124</v>
      </c>
      <c r="AM54">
        <v>46127</v>
      </c>
      <c r="AN54">
        <v>46185</v>
      </c>
      <c r="AO54">
        <v>46188</v>
      </c>
      <c r="AP54">
        <v>46234</v>
      </c>
      <c r="AQ54">
        <v>46235</v>
      </c>
      <c r="AR54">
        <v>46295</v>
      </c>
      <c r="AS54" t="str">
        <f>IF(BE54=0%,"Not Started",IF(BE54&lt;5%,"Proses RBT-RBB",IF(BE54=5%,"Selesai RBT-RBB",IF(BE54&lt;10%,"Proses RBT-RBL",IF(BE54=10%,"Selesai RBT-RBL",IF(BE54&lt;15%,"Proses RBT-RBTD",IF(BE54=15%,"Selesai RBT-RBTD",IF(BE54&lt;20%,"Proses RPP",IF(BE54=20%,"Selesai RPP",IF(BE54&lt;25%,"Proses KAK",IF(BE54=25%,"Selesai KAK",IF(BE54&lt;30%,"Proses Pengadaan",IF(BE54=30%,"Selesai Pengadaan",IF(BE54&lt;45%,"Proses Desain",IF(BE54=45%,"Selesai Desain",IF(BE54&lt;80%,"Proses Pengembangan",IF(BE54=80%,"Selesai Pengembangan",IF(BE54&lt;87.5%,"Proses SIT",IF(BE54=87.5%,"Selesai SIT",IF(BE54&lt;95%,"Proses UAT",IF(BE54=95%,"Selesai UAT",IF(BE54&lt;100%,"Proses Implementasi","Selesai Implementasi"))))))))))))))))))))))</f>
        <v>Proses Pengembangan</v>
      </c>
      <c r="AT54" t="str">
        <f>IF(BF54=0%,"Not Started",IF(BF54&lt;5%,"Proses RBT-RBB",IF(BF54=5%,"Selesai RBT-RBB",IF(BF54&lt;10%,"Proses RBT-RBL",IF(BF54=10%,"Selesai RBT-RBL",IF(BF54&lt;15%,"Proses RBT-RBTD",IF(BF54=15%,"Selesai RBT-RBTD",IF(BF54&lt;20%,"Proses RPP",IF(BF54=20%,"Selesai RPP",IF(BF54&lt;25%,"Proses KAK",IF(BF54=25%,"Selesai KAK",IF(BF54&lt;30%,"Proses Pengadaan",IF(BF54=30%,"Selesai Pengadaan",IF(BF54&lt;45%,"Proses Desain",IF(BF54=45%,"Selesai Desain",IF(BF54&lt;80%,"Proses Pengembangan",IF(BF54=80%,"Selesai Pengembangan",IF(BF54&lt;87.5%,"Proses SIT",IF(BF54=87.5%,"Selesai SIT",IF(BF54&lt;95%,"Proses UAT",IF(BF54=95%,"Selesai UAT",IF(BF54&lt;100%,"Proses Implementasi","Selesai Implementasi"))))))))))))))))))))))</f>
        <v>Proses Pengembangan</v>
      </c>
      <c r="AU54" t="str">
        <f>IF(BG54=0%,"Not Started",IF(BG54&lt;5%,"Proses RBT-RBB",IF(BG54=5%,"Selesai RBT-RBB",IF(BG54&lt;10%,"Proses RBT-RBL",IF(BG54=10%,"Selesai RBT-RBL",IF(BG54&lt;15%,"Proses RBT-RBTD",IF(BG54=15%,"Selesai RBT-RBTD",IF(BG54&lt;20%,"Proses RPP",IF(BG54=20%,"Selesai RPP",IF(BG54&lt;25%,"Proses KAK",IF(BG54=25%,"Selesai KAK",IF(BG54&lt;30%,"Proses Pengadaan",IF(BG54=30%,"Selesai Pengadaan",IF(BG54&lt;45%,"Proses Desain",IF(BG54=45%,"Selesai Desain",IF(BG54&lt;80%,"Proses Pengembangan",IF(BG54=80%,"Selesai Pengembangan",IF(BG54&lt;87.5%,"Proses SIT",IF(BG54=87.5%,"Selesai SIT",IF(BG54&lt;95%,"Proses UAT",IF(BG54=95%,"Selesai UAT",IF(BG54&lt;100%,"Proses Implementasi","Selesai Implementasi"))))))))))))))))))))))</f>
        <v>Proses Pengembangan</v>
      </c>
      <c r="AV54" t="str">
        <f>IF(BH54=0%,"Not Started",IF(BH54&lt;5%,"Proses RBT-RBB",IF(BH54=5%,"Selesai RBT-RBB",IF(BH54&lt;10%,"Proses RBT-RBL",IF(BH54=10%,"Selesai RBT-RBL",IF(BH54&lt;15%,"Proses RBT-RBTD",IF(BH54=15%,"Selesai RBT-RBTD",IF(BH54&lt;20%,"Proses RPP",IF(BH54=20%,"Selesai RPP",IF(BH54&lt;25%,"Proses KAK",IF(BH54=25%,"Selesai KAK",IF(BH54&lt;30%,"Proses Pengadaan",IF(BH54=30%,"Selesai Pengadaan",IF(BH54&lt;45%,"Proses Desain",IF(BH54=45%,"Selesai Desain",IF(BH54&lt;80%,"Proses Pengembangan",IF(BH54=80%,"Selesai Pengembangan",IF(BH54&lt;87.5%,"Proses SIT",IF(BH54=87.5%,"Selesai SIT",IF(BH54&lt;95%,"Proses UAT",IF(BH54=95%,"Selesai UAT",IF(BH54&lt;100%,"Proses Implementasi","Selesai Implementasi"))))))))))))))))))))))</f>
        <v>Selesai Pengembangan</v>
      </c>
      <c r="AW54" t="str">
        <f>IF(BI54=0%,"Not Started",IF(BI54&lt;5%,"Proses RBT-RBB",IF(BI54=5%,"Selesai RBT-RBB",IF(BI54&lt;10%,"Proses RBT-RBL",IF(BI54=10%,"Selesai RBT-RBL",IF(BI54&lt;15%,"Proses RBT-RBTD",IF(BI54=15%,"Selesai RBT-RBTD",IF(BI54&lt;20%,"Proses RPP",IF(BI54=20%,"Selesai RPP",IF(BI54&lt;25%,"Proses KAK",IF(BI54=25%,"Selesai KAK",IF(BI54&lt;30%,"Proses Pengadaan",IF(BI54=30%,"Selesai Pengadaan",IF(BI54&lt;45%,"Proses Desain",IF(BI54=45%,"Selesai Desain",IF(BI54&lt;80%,"Proses Pengembangan",IF(BI54=80%,"Selesai Pengembangan",IF(BI54&lt;87.5%,"Proses SIT",IF(BI54=87.5%,"Selesai SIT",IF(BI54&lt;95%,"Proses UAT",IF(BI54=95%,"Selesai UAT",IF(BI54&lt;100%,"Proses Implementasi","Selesai Implementasi"))))))))))))))))))))))</f>
        <v>Proses SIT</v>
      </c>
      <c r="AX54" t="str">
        <f>IF(BJ54=0%,"Not Started",IF(BJ54&lt;5%,"Proses RBT-RBB",IF(BJ54=5%,"Selesai RBT-RBB",IF(BJ54&lt;10%,"Proses RBT-RBL",IF(BJ54=10%,"Selesai RBT-RBL",IF(BJ54&lt;15%,"Proses RBT-RBTD",IF(BJ54=15%,"Selesai RBT-RBTD",IF(BJ54&lt;20%,"Proses RPP",IF(BJ54=20%,"Selesai RPP",IF(BJ54&lt;25%,"Proses KAK",IF(BJ54=25%,"Selesai KAK",IF(BJ54&lt;30%,"Proses Pengadaan",IF(BJ54=30%,"Selesai Pengadaan",IF(BJ54&lt;45%,"Proses Desain",IF(BJ54=45%,"Selesai Desain",IF(BJ54&lt;80%,"Proses Pengembangan",IF(BJ54=80%,"Selesai Pengembangan",IF(BJ54&lt;87.5%,"Proses SIT",IF(BJ54=87.5%,"Selesai SIT",IF(BJ54&lt;95%,"Proses UAT",IF(BJ54=95%,"Selesai UAT",IF(BJ54&lt;100%,"Proses Implementasi","Selesai Implementasi"))))))))))))))))))))))</f>
        <v>Proses UAT</v>
      </c>
      <c r="AY54" t="str">
        <f>IF(BK54=0%,"Not Started",IF(BK54&lt;5%,"Proses RBT-RBB",IF(BK54=5%,"Selesai RBT-RBB",IF(BK54&lt;10%,"Proses RBT-RBL",IF(BK54=10%,"Selesai RBT-RBL",IF(BK54&lt;15%,"Proses RBT-RBTD",IF(BK54=15%,"Selesai RBT-RBTD",IF(BK54&lt;20%,"Proses RPP",IF(BK54=20%,"Selesai RPP",IF(BK54&lt;25%,"Proses KAK",IF(BK54=25%,"Selesai KAK",IF(BK54&lt;30%,"Proses Pengadaan",IF(BK54=30%,"Selesai Pengadaan",IF(BK54&lt;45%,"Proses Desain",IF(BK54=45%,"Selesai Desain",IF(BK54&lt;80%,"Proses Pengembangan",IF(BK54=80%,"Selesai Pengembangan",IF(BK54&lt;87.5%,"Proses SIT",IF(BK54=87.5%,"Selesai SIT",IF(BK54&lt;95%,"Proses UAT",IF(BK54=95%,"Selesai UAT",IF(BK54&lt;100%,"Proses Implementasi","Selesai Implementasi"))))))))))))))))))))))</f>
        <v>Selesai UAT</v>
      </c>
      <c r="AZ54" t="str">
        <f>IF(BL54=0%,"Not Started",IF(BL54&lt;5%,"Proses RBT-RBB",IF(BL54=5%,"Selesai RBT-RBB",IF(BL54&lt;10%,"Proses RBT-RBL",IF(BL54=10%,"Selesai RBT-RBL",IF(BL54&lt;15%,"Proses RBT-RBTD",IF(BL54=15%,"Selesai RBT-RBTD",IF(BL54&lt;20%,"Proses RPP",IF(BL54=20%,"Selesai RPP",IF(BL54&lt;25%,"Proses KAK",IF(BL54=25%,"Selesai KAK",IF(BL54&lt;30%,"Proses Pengadaan",IF(BL54=30%,"Selesai Pengadaan",IF(BL54&lt;45%,"Proses Desain",IF(BL54=45%,"Selesai Desain",IF(BL54&lt;80%,"Proses Pengembangan",IF(BL54=80%,"Selesai Pengembangan",IF(BL54&lt;87.5%,"Proses SIT",IF(BL54=87.5%,"Selesai SIT",IF(BL54&lt;95%,"Proses UAT",IF(BL54=95%,"Selesai UAT",IF(BL54&lt;100%,"Proses Implementasi","Selesai Implementasi"))))))))))))))))))))))</f>
        <v>Proses Implementasi</v>
      </c>
      <c r="BA54" t="str">
        <f>IF(BM54=0%,"Not Started",IF(BM54&lt;5%,"Proses RBT-RBB",IF(BM54=5%,"Selesai RBT-RBB",IF(BM54&lt;10%,"Proses RBT-RBL",IF(BM54=10%,"Selesai RBT-RBL",IF(BM54&lt;15%,"Proses RBT-RBTD",IF(BM54=15%,"Selesai RBT-RBTD",IF(BM54&lt;20%,"Proses RPP",IF(BM54=20%,"Selesai RPP",IF(BM54&lt;25%,"Proses KAK",IF(BM54=25%,"Selesai KAK",IF(BM54&lt;30%,"Proses Pengadaan",IF(BM54=30%,"Selesai Pengadaan",IF(BM54&lt;45%,"Proses Desain",IF(BM54=45%,"Selesai Desain",IF(BM54&lt;80%,"Proses Pengembangan",IF(BM54=80%,"Selesai Pengembangan",IF(BM54&lt;87.5%,"Proses SIT",IF(BM54=87.5%,"Selesai SIT",IF(BM54&lt;95%,"Proses UAT",IF(BM54=95%,"Selesai UAT",IF(BM54&lt;100%,"Proses Implementasi","Selesai Implementasi"))))))))))))))))))))))</f>
        <v>Selesai Implementasi</v>
      </c>
      <c r="BB54" t="str">
        <f>IF(BN54=0%,"Not Started",IF(BN54&lt;5%,"Proses RBT-RBB",IF(BN54=5%,"Selesai RBT-RBB",IF(BN54&lt;10%,"Proses RBT-RBL",IF(BN54=10%,"Selesai RBT-RBL",IF(BN54&lt;15%,"Proses RBT-RBTD",IF(BN54=15%,"Selesai RBT-RBTD",IF(BN54&lt;20%,"Proses RPP",IF(BN54=20%,"Selesai RPP",IF(BN54&lt;25%,"Proses KAK",IF(BN54=25%,"Selesai KAK",IF(BN54&lt;30%,"Proses Pengadaan",IF(BN54=30%,"Selesai Pengadaan",IF(BN54&lt;45%,"Proses Desain",IF(BN54=45%,"Selesai Desain",IF(BN54&lt;80%,"Proses Pengembangan",IF(BN54=80%,"Selesai Pengembangan",IF(BN54&lt;87.5%,"Proses SIT",IF(BN54=87.5%,"Selesai SIT",IF(BN54&lt;95%,"Proses UAT",IF(BN54=95%,"Selesai UAT",IF(BN54&lt;100%,"Proses Implementasi","Selesai Implementasi"))))))))))))))))))))))</f>
        <v>Selesai Implementasi</v>
      </c>
      <c r="BC54" t="str">
        <f>IF(BO54=0%,"Not Started",IF(BO54&lt;5%,"Proses RBT-RBB",IF(BO54=5%,"Selesai RBT-RBB",IF(BO54&lt;10%,"Proses RBT-RBL",IF(BO54=10%,"Selesai RBT-RBL",IF(BO54&lt;15%,"Proses RBT-RBTD",IF(BO54=15%,"Selesai RBT-RBTD",IF(BO54&lt;20%,"Proses RPP",IF(BO54=20%,"Selesai RPP",IF(BO54&lt;25%,"Proses KAK",IF(BO54=25%,"Selesai KAK",IF(BO54&lt;30%,"Proses Pengadaan",IF(BO54=30%,"Selesai Pengadaan",IF(BO54&lt;45%,"Proses Desain",IF(BO54=45%,"Selesai Desain",IF(BO54&lt;80%,"Proses Pengembangan",IF(BO54=80%,"Selesai Pengembangan",IF(BO54&lt;87.5%,"Proses SIT",IF(BO54=87.5%,"Selesai SIT",IF(BO54&lt;95%,"Proses UAT",IF(BO54=95%,"Selesai UAT",IF(BO54&lt;100%,"Proses Implementasi","Selesai Implementasi"))))))))))))))))))))))</f>
        <v>Selesai Implementasi</v>
      </c>
      <c r="BD54" t="str">
        <f>IF(BP54=0%,"Not Started",IF(BP54&lt;5%,"Proses RBT-RBB",IF(BP54=5%,"Selesai RBT-RBB",IF(BP54&lt;10%,"Proses RBT-RBL",IF(BP54=10%,"Selesai RBT-RBL",IF(BP54&lt;15%,"Proses RBT-RBTD",IF(BP54=15%,"Selesai RBT-RBTD",IF(BP54&lt;20%,"Proses RPP",IF(BP54=20%,"Selesai RPP",IF(BP54&lt;25%,"Proses KAK",IF(BP54=25%,"Selesai KAK",IF(BP54&lt;30%,"Proses Pengadaan",IF(BP54=30%,"Selesai Pengadaan",IF(BP54&lt;45%,"Proses Desain",IF(BP54=45%,"Selesai Desain",IF(BP54&lt;80%,"Proses Pengembangan",IF(BP54=80%,"Selesai Pengembangan",IF(BP54&lt;87.5%,"Proses SIT",IF(BP54=87.5%,"Selesai SIT",IF(BP54&lt;95%,"Proses UAT",IF(BP54=95%,"Selesai UAT",IF(BP54&lt;100%,"Proses Implementasi","Selesai Implementasi"))))))))))))))))))))))</f>
        <v>Selesai Implementasi</v>
      </c>
      <c r="BE54">
        <v>0.6</v>
      </c>
      <c r="BF54">
        <v>0.66</v>
      </c>
      <c r="BG54">
        <v>0.73</v>
      </c>
      <c r="BH54">
        <v>0.8</v>
      </c>
      <c r="BI54">
        <v>0.85</v>
      </c>
      <c r="BJ54">
        <v>0.9</v>
      </c>
      <c r="BK54">
        <v>0.95</v>
      </c>
      <c r="BL54">
        <v>0.98</v>
      </c>
      <c r="BM54">
        <v>1</v>
      </c>
      <c r="BN54">
        <v>1</v>
      </c>
      <c r="BO54">
        <v>1</v>
      </c>
      <c r="BP54">
        <v>1</v>
      </c>
      <c r="BQ54" t="str">
        <f>IF(CC54=0%,"Not Started",IF(CC54&lt;5%,"Proses RBT-RBB",IF(CC54=5%,"Selesai RBT-RBB",IF(CC54&lt;10%,"Proses RBT-RBL",IF(CC54=10%,"Selesai RBT-RBL",IF(CC54&lt;15%,"Proses RBT-RBTD",IF(CC54=15%,"Selesai RBT-RBTD",IF(CC54&lt;20%,"Proses RPP",IF(CC54=20%,"Selesai RPP",IF(CC54&lt;25%,"Proses KAK",IF(CC54=25%,"Selesai KAK",IF(CC54&lt;30%,"Proses Pengadaan",IF(CC54=30%,"Selesai Pengadaan",IF(CC54&lt;45%,"Proses Desain",IF(CC54=45%,"Selesai Desain",IF(CC54&lt;80%,"Proses Pengembangan",IF(CC54=80%,"Selesai Pengembangan",IF(CC54&lt;87.5%,"Proses SIT",IF(CC54=87.5%,"Selesai SIT",IF(CC54&lt;95%,"Proses UAT",IF(CC54=95%,"Selesai UAT",IF(CC54&lt;100%,"Proses Implementasi","Selesai Implementasi"))))))))))))))))))))))</f>
        <v>Proses Pengembangan</v>
      </c>
      <c r="BR54" t="str">
        <f>IF(CD54=0%,"Not Started",IF(CD54&lt;5%,"Proses RBT-RBB",IF(CD54=5%,"Selesai RBT-RBB",IF(CD54&lt;10%,"Proses RBT-RBL",IF(CD54=10%,"Selesai RBT-RBL",IF(CD54&lt;15%,"Proses RBT-RBTD",IF(CD54=15%,"Selesai RBT-RBTD",IF(CD54&lt;20%,"Proses RPP",IF(CD54=20%,"Selesai RPP",IF(CD54&lt;25%,"Proses KAK",IF(CD54=25%,"Selesai KAK",IF(CD54&lt;30%,"Proses Pengadaan",IF(CD54=30%,"Selesai Pengadaan",IF(CD54&lt;45%,"Proses Desain",IF(CD54=45%,"Selesai Desain",IF(CD54&lt;80%,"Proses Pengembangan",IF(CD54=80%,"Selesai Pengembangan",IF(CD54&lt;87.5%,"Proses SIT",IF(CD54=87.5%,"Selesai SIT",IF(CD54&lt;95%,"Proses UAT",IF(CD54=95%,"Selesai UAT",IF(CD54&lt;100%,"Proses Implementasi","Selesai Implementasi"))))))))))))))))))))))</f>
        <v>Not Started</v>
      </c>
      <c r="BS54" t="str">
        <f>IF(CE54=0%,"Not Started",IF(CE54&lt;5%,"Proses RBT-RBB",IF(CE54=5%,"Selesai RBT-RBB",IF(CE54&lt;10%,"Proses RBT-RBL",IF(CE54=10%,"Selesai RBT-RBL",IF(CE54&lt;15%,"Proses RBT-RBTD",IF(CE54=15%,"Selesai RBT-RBTD",IF(CE54&lt;20%,"Proses RPP",IF(CE54=20%,"Selesai RPP",IF(CE54&lt;25%,"Proses KAK",IF(CE54=25%,"Selesai KAK",IF(CE54&lt;30%,"Proses Pengadaan",IF(CE54=30%,"Selesai Pengadaan",IF(CE54&lt;45%,"Proses Desain",IF(CE54=45%,"Selesai Desain",IF(CE54&lt;80%,"Proses Pengembangan",IF(CE54=80%,"Selesai Pengembangan",IF(CE54&lt;87.5%,"Proses SIT",IF(CE54=87.5%,"Selesai SIT",IF(CE54&lt;95%,"Proses UAT",IF(CE54=95%,"Selesai UAT",IF(CE54&lt;100%,"Proses Implementasi","Selesai Implementasi"))))))))))))))))))))))</f>
        <v>Not Started</v>
      </c>
      <c r="BT54" t="str">
        <f>IF(CF54=0%,"Not Started",IF(CF54&lt;5%,"Proses RBT-RBB",IF(CF54=5%,"Selesai RBT-RBB",IF(CF54&lt;10%,"Proses RBT-RBL",IF(CF54=10%,"Selesai RBT-RBL",IF(CF54&lt;15%,"Proses RBT-RBTD",IF(CF54=15%,"Selesai RBT-RBTD",IF(CF54&lt;20%,"Proses RPP",IF(CF54=20%,"Selesai RPP",IF(CF54&lt;25%,"Proses KAK",IF(CF54=25%,"Selesai KAK",IF(CF54&lt;30%,"Proses Pengadaan",IF(CF54=30%,"Selesai Pengadaan",IF(CF54&lt;45%,"Proses Desain",IF(CF54=45%,"Selesai Desain",IF(CF54&lt;80%,"Proses Pengembangan",IF(CF54=80%,"Selesai Pengembangan",IF(CF54&lt;87.5%,"Proses SIT",IF(CF54=87.5%,"Selesai SIT",IF(CF54&lt;95%,"Proses UAT",IF(CF54=95%,"Selesai UAT",IF(CF54&lt;100%,"Proses Implementasi","Selesai Implementasi"))))))))))))))))))))))</f>
        <v>Not Started</v>
      </c>
      <c r="BU54" t="str">
        <f>IF(CG54=0%,"Not Started",IF(CG54&lt;5%,"Proses RBT-RBB",IF(CG54=5%,"Selesai RBT-RBB",IF(CG54&lt;10%,"Proses RBT-RBL",IF(CG54=10%,"Selesai RBT-RBL",IF(CG54&lt;15%,"Proses RBT-RBTD",IF(CG54=15%,"Selesai RBT-RBTD",IF(CG54&lt;20%,"Proses RPP",IF(CG54=20%,"Selesai RPP",IF(CG54&lt;25%,"Proses KAK",IF(CG54=25%,"Selesai KAK",IF(CG54&lt;30%,"Proses Pengadaan",IF(CG54=30%,"Selesai Pengadaan",IF(CG54&lt;45%,"Proses Desain",IF(CG54=45%,"Selesai Desain",IF(CG54&lt;80%,"Proses Pengembangan",IF(CG54=80%,"Selesai Pengembangan",IF(CG54&lt;87.5%,"Proses SIT",IF(CG54=87.5%,"Selesai SIT",IF(CG54&lt;95%,"Proses UAT",IF(CG54=95%,"Selesai UAT",IF(CG54&lt;100%,"Proses Implementasi","Selesai Implementasi"))))))))))))))))))))))</f>
        <v>Not Started</v>
      </c>
      <c r="BV54" t="str">
        <f>IF(CH54=0%,"Not Started",IF(CH54&lt;5%,"Proses RBT-RBB",IF(CH54=5%,"Selesai RBT-RBB",IF(CH54&lt;10%,"Proses RBT-RBL",IF(CH54=10%,"Selesai RBT-RBL",IF(CH54&lt;15%,"Proses RBT-RBTD",IF(CH54=15%,"Selesai RBT-RBTD",IF(CH54&lt;20%,"Proses RPP",IF(CH54=20%,"Selesai RPP",IF(CH54&lt;25%,"Proses KAK",IF(CH54=25%,"Selesai KAK",IF(CH54&lt;30%,"Proses Pengadaan",IF(CH54=30%,"Selesai Pengadaan",IF(CH54&lt;45%,"Proses Desain",IF(CH54=45%,"Selesai Desain",IF(CH54&lt;80%,"Proses Pengembangan",IF(CH54=80%,"Selesai Pengembangan",IF(CH54&lt;87.5%,"Proses SIT",IF(CH54=87.5%,"Selesai SIT",IF(CH54&lt;95%,"Proses UAT",IF(CH54=95%,"Selesai UAT",IF(CH54&lt;100%,"Proses Implementasi","Selesai Implementasi"))))))))))))))))))))))</f>
        <v>Not Started</v>
      </c>
      <c r="BW54" t="str">
        <f>IF(CI54=0%,"Not Started",IF(CI54&lt;5%,"Proses RBT-RBB",IF(CI54=5%,"Selesai RBT-RBB",IF(CI54&lt;10%,"Proses RBT-RBL",IF(CI54=10%,"Selesai RBT-RBL",IF(CI54&lt;15%,"Proses RBT-RBTD",IF(CI54=15%,"Selesai RBT-RBTD",IF(CI54&lt;20%,"Proses RPP",IF(CI54=20%,"Selesai RPP",IF(CI54&lt;25%,"Proses KAK",IF(CI54=25%,"Selesai KAK",IF(CI54&lt;30%,"Proses Pengadaan",IF(CI54=30%,"Selesai Pengadaan",IF(CI54&lt;45%,"Proses Desain",IF(CI54=45%,"Selesai Desain",IF(CI54&lt;80%,"Proses Pengembangan",IF(CI54=80%,"Selesai Pengembangan",IF(CI54&lt;87.5%,"Proses SIT",IF(CI54=87.5%,"Selesai SIT",IF(CI54&lt;95%,"Proses UAT",IF(CI54=95%,"Selesai UAT",IF(CI54&lt;100%,"Proses Implementasi","Selesai Implementasi"))))))))))))))))))))))</f>
        <v>Not Started</v>
      </c>
      <c r="BX54" t="str">
        <f>IF(CJ54=0%,"Not Started",IF(CJ54&lt;5%,"Proses RBT-RBB",IF(CJ54=5%,"Selesai RBT-RBB",IF(CJ54&lt;10%,"Proses RBT-RBL",IF(CJ54=10%,"Selesai RBT-RBL",IF(CJ54&lt;15%,"Proses RBT-RBTD",IF(CJ54=15%,"Selesai RBT-RBTD",IF(CJ54&lt;20%,"Proses RPP",IF(CJ54=20%,"Selesai RPP",IF(CJ54&lt;25%,"Proses KAK",IF(CJ54=25%,"Selesai KAK",IF(CJ54&lt;30%,"Proses Pengadaan",IF(CJ54=30%,"Selesai Pengadaan",IF(CJ54&lt;45%,"Proses Desain",IF(CJ54=45%,"Selesai Desain",IF(CJ54&lt;80%,"Proses Pengembangan",IF(CJ54=80%,"Selesai Pengembangan",IF(CJ54&lt;87.5%,"Proses SIT",IF(CJ54=87.5%,"Selesai SIT",IF(CJ54&lt;95%,"Proses UAT",IF(CJ54=95%,"Selesai UAT",IF(CJ54&lt;100%,"Proses Implementasi","Selesai Implementasi"))))))))))))))))))))))</f>
        <v>Not Started</v>
      </c>
      <c r="BY54" t="str">
        <f>IF(CK54=0%,"Not Started",IF(CK54&lt;5%,"Proses RBT-RBB",IF(CK54=5%,"Selesai RBT-RBB",IF(CK54&lt;10%,"Proses RBT-RBL",IF(CK54=10%,"Selesai RBT-RBL",IF(CK54&lt;15%,"Proses RBT-RBTD",IF(CK54=15%,"Selesai RBT-RBTD",IF(CK54&lt;20%,"Proses RPP",IF(CK54=20%,"Selesai RPP",IF(CK54&lt;25%,"Proses KAK",IF(CK54=25%,"Selesai KAK",IF(CK54&lt;30%,"Proses Pengadaan",IF(CK54=30%,"Selesai Pengadaan",IF(CK54&lt;45%,"Proses Desain",IF(CK54=45%,"Selesai Desain",IF(CK54&lt;80%,"Proses Pengembangan",IF(CK54=80%,"Selesai Pengembangan",IF(CK54&lt;87.5%,"Proses SIT",IF(CK54=87.5%,"Selesai SIT",IF(CK54&lt;95%,"Proses UAT",IF(CK54=95%,"Selesai UAT",IF(CK54&lt;100%,"Proses Implementasi","Selesai Implementasi"))))))))))))))))))))))</f>
        <v>Not Started</v>
      </c>
      <c r="BZ54" t="str">
        <f>IF(CL54=0%,"Not Started",IF(CL54&lt;5%,"Proses RBT-RBB",IF(CL54=5%,"Selesai RBT-RBB",IF(CL54&lt;10%,"Proses RBT-RBL",IF(CL54=10%,"Selesai RBT-RBL",IF(CL54&lt;15%,"Proses RBT-RBTD",IF(CL54=15%,"Selesai RBT-RBTD",IF(CL54&lt;20%,"Proses RPP",IF(CL54=20%,"Selesai RPP",IF(CL54&lt;25%,"Proses KAK",IF(CL54=25%,"Selesai KAK",IF(CL54&lt;30%,"Proses Pengadaan",IF(CL54=30%,"Selesai Pengadaan",IF(CL54&lt;45%,"Proses Desain",IF(CL54=45%,"Selesai Desain",IF(CL54&lt;80%,"Proses Pengembangan",IF(CL54=80%,"Selesai Pengembangan",IF(CL54&lt;87.5%,"Proses SIT",IF(CL54=87.5%,"Selesai SIT",IF(CL54&lt;95%,"Proses UAT",IF(CL54=95%,"Selesai UAT",IF(CL54&lt;100%,"Proses Implementasi","Selesai Implementasi"))))))))))))))))))))))</f>
        <v>Not Started</v>
      </c>
      <c r="CA54" t="str">
        <f>IF(CM54=0%,"Not Started",IF(CM54&lt;5%,"Proses RBT-RBB",IF(CM54=5%,"Selesai RBT-RBB",IF(CM54&lt;10%,"Proses RBT-RBL",IF(CM54=10%,"Selesai RBT-RBL",IF(CM54&lt;15%,"Proses RBT-RBTD",IF(CM54=15%,"Selesai RBT-RBTD",IF(CM54&lt;20%,"Proses RPP",IF(CM54=20%,"Selesai RPP",IF(CM54&lt;25%,"Proses KAK",IF(CM54=25%,"Selesai KAK",IF(CM54&lt;30%,"Proses Pengadaan",IF(CM54=30%,"Selesai Pengadaan",IF(CM54&lt;45%,"Proses Desain",IF(CM54=45%,"Selesai Desain",IF(CM54&lt;80%,"Proses Pengembangan",IF(CM54=80%,"Selesai Pengembangan",IF(CM54&lt;87.5%,"Proses SIT",IF(CM54=87.5%,"Selesai SIT",IF(CM54&lt;95%,"Proses UAT",IF(CM54=95%,"Selesai UAT",IF(CM54&lt;100%,"Proses Implementasi","Selesai Implementasi"))))))))))))))))))))))</f>
        <v>Not Started</v>
      </c>
      <c r="CB54" t="str">
        <f>IF(CN54=0%,"Not Started",IF(CN54&lt;5%,"Proses RBT-RBB",IF(CN54=5%,"Selesai RBT-RBB",IF(CN54&lt;10%,"Proses RBT-RBL",IF(CN54=10%,"Selesai RBT-RBL",IF(CN54&lt;15%,"Proses RBT-RBTD",IF(CN54=15%,"Selesai RBT-RBTD",IF(CN54&lt;20%,"Proses RPP",IF(CN54=20%,"Selesai RPP",IF(CN54&lt;25%,"Proses KAK",IF(CN54=25%,"Selesai KAK",IF(CN54&lt;30%,"Proses Pengadaan",IF(CN54=30%,"Selesai Pengadaan",IF(CN54&lt;45%,"Proses Desain",IF(CN54=45%,"Selesai Desain",IF(CN54&lt;80%,"Proses Pengembangan",IF(CN54=80%,"Selesai Pengembangan",IF(CN54&lt;87.5%,"Proses SIT",IF(CN54=87.5%,"Selesai SIT",IF(CN54&lt;95%,"Proses UAT",IF(CN54=95%,"Selesai UAT",IF(CN54&lt;100%,"Proses Implementasi","Selesai Implementasi"))))))))))))))))))))))</f>
        <v>Not Started</v>
      </c>
      <c r="CC54">
        <f>(($DY54/100%)*15%)+(($DZ54/100%)*5%)+(($EA54/100%)*5%)+(($EB54/100%)*5%)+(($EC54/100%)*15%)+(($ED54/100%)*35%)+(($EE54/100%)*7.5%)+(($EF54/100%)*7.5%)+(($EG54/100%)*5%)</f>
        <v>0.73</v>
      </c>
      <c r="CO54">
        <f>IF(BE54=0%, 100%, (CC54/BE54))</f>
        <v>1.2166666666666668</v>
      </c>
      <c r="CP54">
        <f>IF(BF54=0%, 100%, (CD54/BF54))</f>
        <v>0</v>
      </c>
      <c r="CQ54">
        <f>IF(BG54=0%, 100%, (CE54/BG54))</f>
        <v>0</v>
      </c>
      <c r="CR54">
        <f>IF(BH54=0%, 100%, (CF54/BH54))</f>
        <v>0</v>
      </c>
      <c r="CS54">
        <f>IF(BI54=0%, 100%, (CG54/BI54))</f>
        <v>0</v>
      </c>
      <c r="CT54">
        <f>IF(BJ54=0%, 100%, (CH54/BJ54))</f>
        <v>0</v>
      </c>
      <c r="CU54">
        <f>IF(BK54=0%, 100%, (CI54/BK54))</f>
        <v>0</v>
      </c>
      <c r="CV54">
        <f>IF(BL54=0%, 100%, (CJ54/BL54))</f>
        <v>0</v>
      </c>
      <c r="CW54">
        <f>IF(BM54=0%, 100%, (CK54/BM54))</f>
        <v>0</v>
      </c>
      <c r="CX54">
        <f>IF(BN54=0%, 100%, (CL54/BN54))</f>
        <v>0</v>
      </c>
      <c r="CY54">
        <f>IF(BO54=0%, 100%, (CM54/BO54))</f>
        <v>0</v>
      </c>
      <c r="DA54" t="str">
        <f>IF(BE54=0%,"NS",IF(CC54=100%,"DONE",IF(CO54&gt;100%,"AS",IF(CO54&lt;75%,"BS",IF(CO54&lt;89.9%,"AR","OS")))))</f>
        <v>AS</v>
      </c>
      <c r="DB54" t="str">
        <f>IF(BF54=0%,"NS",IF(CD54=100%,"DONE",IF(CP54&gt;100%,"AS",IF(CP54&lt;75%,"BS",IF(CP54&lt;89.9%,"AR","OS")))))</f>
        <v>BS</v>
      </c>
      <c r="DC54" t="str">
        <f>IF(BG54=0%,"NS",IF(CE54=100%,"DONE",IF(CQ54&gt;100%,"AS",IF(CQ54&lt;75%,"BS",IF(CQ54&lt;89.9%,"AR","OS")))))</f>
        <v>BS</v>
      </c>
      <c r="DD54" t="str">
        <f>IF(BH54=0%,"NS",IF(CF54=100%,"DONE",IF(CR54&gt;100%,"AS",IF(CR54&lt;75%,"BS",IF(CR54&lt;89.9%,"AR","OS")))))</f>
        <v>BS</v>
      </c>
      <c r="DE54" t="str">
        <f>IF(BI54=0%,"NS",IF(CG54=100%,"DONE",IF(CS54&gt;100%,"AS",IF(CS54&lt;75%,"BS",IF(CS54&lt;89.9%,"AR","OS")))))</f>
        <v>BS</v>
      </c>
      <c r="DF54" t="str">
        <f>IF(BJ54=0%,"NS",IF(CH54=100%,"DONE",IF(CT54&gt;100%,"AS",IF(CT54&lt;75%,"BS",IF(CT54&lt;89.9%,"AR","OS")))))</f>
        <v>BS</v>
      </c>
      <c r="DG54" t="str">
        <f>IF(BK54=0%,"NS",IF(CI54=100%,"DONE",IF(CU54&gt;100%,"AS",IF(CU54&lt;75%,"BS",IF(CU54&lt;89.9%,"AR","OS")))))</f>
        <v>BS</v>
      </c>
      <c r="DH54" t="str">
        <f>IF(BL54=0%,"NS",IF(CJ54=100%,"DONE",IF(CV54&gt;100%,"AS",IF(CV54&lt;75%,"BS",IF(CV54&lt;89.9%,"AR","OS")))))</f>
        <v>BS</v>
      </c>
      <c r="DI54" t="str">
        <f>IF(BM54=0%,"NS",IF(CK54=100%,"DONE",IF(CW54&gt;100%,"AS",IF(CW54&lt;75%,"BS",IF(CW54&lt;89.9%,"AR","OS")))))</f>
        <v>BS</v>
      </c>
      <c r="DJ54" t="str">
        <f>IF(BN54=0%,"NS",IF(CL54=100%,"DONE",IF(CX54&gt;100%,"AS",IF(CX54&lt;75%,"BS",IF(CX54&lt;89.9%,"AR","OS")))))</f>
        <v>BS</v>
      </c>
      <c r="DK54" t="str">
        <f>IF(BO54=0%,"NS",IF(CM54=100%,"DONE",IF(CY54&gt;100%,"AS",IF(CY54&lt;75%,"BS",IF(CY54&lt;89.9%,"AR","OS")))))</f>
        <v>BS</v>
      </c>
      <c r="DL54" t="str">
        <f>IF(BP54=0%,"NS",IF(CN54=100%,"DONE",IF(CZ54&gt;100%,"AS",IF(CZ54&lt;75%,"BS",IF(CZ54&lt;89.9%,"AR","OS")))))</f>
        <v>BS</v>
      </c>
      <c r="DM54">
        <f>CC54/$BP54</f>
        <v>0.73</v>
      </c>
      <c r="DN54">
        <f>CD54/$BP54</f>
        <v>0</v>
      </c>
      <c r="DO54">
        <f>CE54/$BP54</f>
        <v>0</v>
      </c>
      <c r="DP54">
        <f>CF54/$BP54</f>
        <v>0</v>
      </c>
      <c r="DQ54">
        <f>CG54/$BP54</f>
        <v>0</v>
      </c>
      <c r="DR54">
        <f>CH54/$BP54</f>
        <v>0</v>
      </c>
      <c r="DS54">
        <f>CI54/$BP54</f>
        <v>0</v>
      </c>
      <c r="DT54">
        <f>CJ54/$BP54</f>
        <v>0</v>
      </c>
      <c r="DU54">
        <f>CK54/$BP54</f>
        <v>0</v>
      </c>
      <c r="DV54">
        <f>CL54/$BP54</f>
        <v>0</v>
      </c>
      <c r="DW54">
        <f>CM54/$BP54</f>
        <v>0</v>
      </c>
      <c r="DX54">
        <f>CN54/$BP54</f>
        <v>0</v>
      </c>
      <c r="DY54">
        <v>1</v>
      </c>
      <c r="DZ54">
        <v>1</v>
      </c>
      <c r="EA54">
        <v>1</v>
      </c>
      <c r="EB54">
        <v>1</v>
      </c>
      <c r="EC54">
        <v>1</v>
      </c>
      <c r="ED54">
        <v>0.8</v>
      </c>
      <c r="EH54" t="str" xml:space="preserve">
        <v xml:space="preserve">Update Terkini:_x000d_
On progress Coding &amp; UT, target selesai M2 Mar 2026:Skenario UT berjumlah 63 skenario. 30 skenario done.13 failed. _x000d_
-List sharepoint 100%_x000d_
-Create mock up HTML 100%_x000d_
-Func 01 Optimalisasi fungsi pencarian 100%_x000d_
- Func 02 Optimalisasi Fungsi SEO 100%_x000d_
- FUNC BIWEB .003 Optimalisasi Pengelolaan dan Penyajian Konten 100%_x000d_
- FUNC BIWEB .004 Optimalisasi Desain UI/UX 100%_x000d_
_x000d_
_x000d_
Progres Proyek: _x000d_
a. M2 Sept - On progress desain 95% (penyusunan dokumen desain SI  dan SRS ). Saat ini untuk SRS sedang on progres finalisasi dokumen oleh vendor setelah pada 19-20 Agustus  dilakukan pembahasan offline bersama DKom. _x000d_
b. Saat ini pengembangan masih on track di tahapan desain (30%) berdasarkan biweekly progres pada 4 Juli 2025. Poin-poin yang perlu dikonfirmasi pada saat kick off, telah dijawab oleh DKom, namun masih terdapat beberapa hal yang perlu dikonfirmasi terkait objek seperti icon sehingga akan mulai dilakukan pembahasan intensif dengan DKom untuk penguatan desain._x000d_
c. Telah dilakukan kick off pada 19 Juni 2025 dengan DKom. _x000d_
d.SP3 Terbit 2 Juni 2025 _x000d_
e. 8 Mei 2025 telah dilakukan presentasi oleh calon vendor Mede &amp; Praweda_x000d_
f.Berdasarkan meeting dengan DMAP pada M2 April, pengadaan baru akan selesai pada M2 Juni 2025, terdapat kemunduran untuk penyelesaian pengadaan karena saat ini masih proses RFI  karena terdapat penyesuaian SLA pada PADG baru di DMAP dari lelang ke pemilihan langsung  (pengadaan di &lt;10M pemilihan langsung)_x000d_
g.  Estimasi pengadaan s.d. Maret 2025 _x000d_
KPPA telah menyampaikan KAK ke DMAP, menyelesaikan review KAK, dan menjadi narasumber dalam penyusunan RFI kepada vendor potensial.​_x000d_
h. On progres penyusunan RKS oleh DMAP _x000d_
i. KAK telah dinaikkan pada 25 Juli 2024_x000d_
</v>
      </c>
      <c r="EJ54">
        <f>AR54</f>
        <v>46295</v>
      </c>
      <c r="EO54" t="str">
        <v xml:space="preserve">Target selesai pengadaan yang awalnya di Maret 2025, mundur menjadi Juni 2025 karena masih dalam proses RFI </v>
      </c>
      <c r="FA54" t="str">
        <v xml:space="preserve">Best effort akan diselesaikan di Mei 2025 </v>
      </c>
      <c r="FM54" t="str" xml:space="preserve">
        <v xml:space="preserve">1. Yoe One Ariestya Niovitta (PKWT)_x000d_
2. Santi Dwi Hapsari - PA</v>
      </c>
      <c r="FN54" t="str">
        <v>Yolanda Dini</v>
      </c>
      <c r="FO54" t="str">
        <v>Ayar Fauzan</v>
      </c>
      <c r="FP54" t="str" xml:space="preserve">
        <v xml:space="preserve">1. Ahlan Hadian_x000d_
2. Rendi Budiman_x000d_
3. Aryo Nugroho - PKWT</v>
      </c>
      <c r="FQ54" t="str">
        <v>Agung</v>
      </c>
      <c r="FR54" t="str">
        <v>Outsource</v>
      </c>
      <c r="FS54" t="str">
        <v>TBC</v>
      </c>
      <c r="FT54" t="str" xml:space="preserve">
        <v xml:space="preserve">Santi_x000d_
Nindy</v>
      </c>
      <c r="FU54">
        <v>7</v>
      </c>
      <c r="GS54" t="str">
        <v>b8ee68fd-0934-4442-bc73-26415074e0bf</v>
      </c>
    </row>
    <row r="55" xml:space="preserve">
      <c r="A55" t="str">
        <v>PR-12B-2024</v>
      </c>
      <c r="B55" t="str">
        <v>Non PT</v>
      </c>
      <c r="C55" t="str">
        <v>IDT</v>
      </c>
      <c r="D55" t="str">
        <v>Continuity Technology</v>
      </c>
      <c r="E55" t="str">
        <v>P-46</v>
      </c>
      <c r="F55">
        <f>F54+1</f>
        <v>2</v>
      </c>
      <c r="G55" t="str">
        <v>BI-WEB</v>
      </c>
      <c r="H55" t="str">
        <v>BI-WEB</v>
      </c>
      <c r="I55" t="str">
        <v>Modernize Mobile Apps BI (BIMA)</v>
      </c>
      <c r="J55">
        <v>2024</v>
      </c>
      <c r="K55">
        <v>2027</v>
      </c>
      <c r="L55" t="str">
        <v>K</v>
      </c>
      <c r="M55" t="str">
        <v>K3</v>
      </c>
      <c r="N55" t="str">
        <v>Pemimpin Satker</v>
      </c>
      <c r="O55" t="str">
        <v>Dkom</v>
      </c>
      <c r="P55" t="str">
        <v>PPLBI</v>
      </c>
      <c r="Q55" t="str">
        <v>MI</v>
      </c>
      <c r="R55" t="str">
        <v>BIMA</v>
      </c>
      <c r="S55" t="str">
        <f>BQ55</f>
        <v>Selesai Pengadaan</v>
      </c>
      <c r="T55" t="str">
        <f>IF(V55=0%,"Not Started",IF(V55&lt;100%,"On Progress",IF(V55=100%,"DONE")))</f>
        <v>On Progress</v>
      </c>
      <c r="U55" t="str">
        <f>FN55</f>
        <v>Yolanda Dini</v>
      </c>
      <c r="V55">
        <f>CC55</f>
        <v>0.3</v>
      </c>
      <c r="W55" t="str">
        <v>BRD Existing</v>
      </c>
      <c r="X55">
        <f>AR55</f>
        <v>46660</v>
      </c>
      <c r="Y55" t="str">
        <v>Proses pengadaan</v>
      </c>
      <c r="AG55">
        <v>45658</v>
      </c>
      <c r="AH55">
        <v>45747</v>
      </c>
      <c r="AI55">
        <v>46296</v>
      </c>
      <c r="AJ55">
        <v>46340</v>
      </c>
      <c r="AK55">
        <v>46341</v>
      </c>
      <c r="AL55">
        <v>46491</v>
      </c>
      <c r="AM55">
        <v>46492</v>
      </c>
      <c r="AN55">
        <v>46552</v>
      </c>
      <c r="AO55">
        <v>46553</v>
      </c>
      <c r="AP55">
        <v>46598</v>
      </c>
      <c r="AQ55">
        <v>46600</v>
      </c>
      <c r="AR55">
        <v>46660</v>
      </c>
      <c r="AS55" t="str">
        <f>IF(BE55=0%,"Not Started",IF(BE55&lt;5%,"Proses RBT-RBB",IF(BE55=5%,"Selesai RBT-RBB",IF(BE55&lt;10%,"Proses RBT-RBL",IF(BE55=10%,"Selesai RBT-RBL",IF(BE55&lt;15%,"Proses RBT-RBTD",IF(BE55=15%,"Selesai RBT-RBTD",IF(BE55&lt;20%,"Proses RPP",IF(BE55=20%,"Selesai RPP",IF(BE55&lt;25%,"Proses KAK",IF(BE55=25%,"Selesai KAK",IF(BE55&lt;30%,"Proses Pengadaan",IF(BE55=30%,"Selesai Pengadaan",IF(BE55&lt;45%,"Proses Desain",IF(BE55=45%,"Selesai Desain",IF(BE55&lt;80%,"Proses Pengembangan",IF(BE55=80%,"Selesai Pengembangan",IF(BE55&lt;87.5%,"Proses SIT",IF(BE55=87.5%,"Selesai SIT",IF(BE55&lt;95%,"Proses UAT",IF(BE55=95%,"Selesai UAT",IF(BE55&lt;100%,"Proses Implementasi","Selesai Implementasi"))))))))))))))))))))))</f>
        <v>Selesai Pengadaan</v>
      </c>
      <c r="AT55" t="str">
        <f>IF(BF55=0%,"Not Started",IF(BF55&lt;5%,"Proses RBT-RBB",IF(BF55=5%,"Selesai RBT-RBB",IF(BF55&lt;10%,"Proses RBT-RBL",IF(BF55=10%,"Selesai RBT-RBL",IF(BF55&lt;15%,"Proses RBT-RBTD",IF(BF55=15%,"Selesai RBT-RBTD",IF(BF55&lt;20%,"Proses RPP",IF(BF55=20%,"Selesai RPP",IF(BF55&lt;25%,"Proses KAK",IF(BF55=25%,"Selesai KAK",IF(BF55&lt;30%,"Proses Pengadaan",IF(BF55=30%,"Selesai Pengadaan",IF(BF55&lt;45%,"Proses Desain",IF(BF55=45%,"Selesai Desain",IF(BF55&lt;80%,"Proses Pengembangan",IF(BF55=80%,"Selesai Pengembangan",IF(BF55&lt;87.5%,"Proses SIT",IF(BF55=87.5%,"Selesai SIT",IF(BF55&lt;95%,"Proses UAT",IF(BF55=95%,"Selesai UAT",IF(BF55&lt;100%,"Proses Implementasi","Selesai Implementasi"))))))))))))))))))))))</f>
        <v>Selesai Pengadaan</v>
      </c>
      <c r="AU55" t="str">
        <f>IF(BG55=0%,"Not Started",IF(BG55&lt;5%,"Proses RBT-RBB",IF(BG55=5%,"Selesai RBT-RBB",IF(BG55&lt;10%,"Proses RBT-RBL",IF(BG55=10%,"Selesai RBT-RBL",IF(BG55&lt;15%,"Proses RBT-RBTD",IF(BG55=15%,"Selesai RBT-RBTD",IF(BG55&lt;20%,"Proses RPP",IF(BG55=20%,"Selesai RPP",IF(BG55&lt;25%,"Proses KAK",IF(BG55=25%,"Selesai KAK",IF(BG55&lt;30%,"Proses Pengadaan",IF(BG55=30%,"Selesai Pengadaan",IF(BG55&lt;45%,"Proses Desain",IF(BG55=45%,"Selesai Desain",IF(BG55&lt;80%,"Proses Pengembangan",IF(BG55=80%,"Selesai Pengembangan",IF(BG55&lt;87.5%,"Proses SIT",IF(BG55=87.5%,"Selesai SIT",IF(BG55&lt;95%,"Proses UAT",IF(BG55=95%,"Selesai UAT",IF(BG55&lt;100%,"Proses Implementasi","Selesai Implementasi"))))))))))))))))))))))</f>
        <v>Selesai Pengadaan</v>
      </c>
      <c r="AV55" t="str">
        <f>IF(BH55=0%,"Not Started",IF(BH55&lt;5%,"Proses RBT-RBB",IF(BH55=5%,"Selesai RBT-RBB",IF(BH55&lt;10%,"Proses RBT-RBL",IF(BH55=10%,"Selesai RBT-RBL",IF(BH55&lt;15%,"Proses RBT-RBTD",IF(BH55=15%,"Selesai RBT-RBTD",IF(BH55&lt;20%,"Proses RPP",IF(BH55=20%,"Selesai RPP",IF(BH55&lt;25%,"Proses KAK",IF(BH55=25%,"Selesai KAK",IF(BH55&lt;30%,"Proses Pengadaan",IF(BH55=30%,"Selesai Pengadaan",IF(BH55&lt;45%,"Proses Desain",IF(BH55=45%,"Selesai Desain",IF(BH55&lt;80%,"Proses Pengembangan",IF(BH55=80%,"Selesai Pengembangan",IF(BH55&lt;87.5%,"Proses SIT",IF(BH55=87.5%,"Selesai SIT",IF(BH55&lt;95%,"Proses UAT",IF(BH55=95%,"Selesai UAT",IF(BH55&lt;100%,"Proses Implementasi","Selesai Implementasi"))))))))))))))))))))))</f>
        <v>Selesai Pengadaan</v>
      </c>
      <c r="AW55" t="str">
        <f>IF(BI55=0%,"Not Started",IF(BI55&lt;5%,"Proses RBT-RBB",IF(BI55=5%,"Selesai RBT-RBB",IF(BI55&lt;10%,"Proses RBT-RBL",IF(BI55=10%,"Selesai RBT-RBL",IF(BI55&lt;15%,"Proses RBT-RBTD",IF(BI55=15%,"Selesai RBT-RBTD",IF(BI55&lt;20%,"Proses RPP",IF(BI55=20%,"Selesai RPP",IF(BI55&lt;25%,"Proses KAK",IF(BI55=25%,"Selesai KAK",IF(BI55&lt;30%,"Proses Pengadaan",IF(BI55=30%,"Selesai Pengadaan",IF(BI55&lt;45%,"Proses Desain",IF(BI55=45%,"Selesai Desain",IF(BI55&lt;80%,"Proses Pengembangan",IF(BI55=80%,"Selesai Pengembangan",IF(BI55&lt;87.5%,"Proses SIT",IF(BI55=87.5%,"Selesai SIT",IF(BI55&lt;95%,"Proses UAT",IF(BI55=95%,"Selesai UAT",IF(BI55&lt;100%,"Proses Implementasi","Selesai Implementasi"))))))))))))))))))))))</f>
        <v>Selesai Pengadaan</v>
      </c>
      <c r="AX55" t="str">
        <f>IF(BJ55=0%,"Not Started",IF(BJ55&lt;5%,"Proses RBT-RBB",IF(BJ55=5%,"Selesai RBT-RBB",IF(BJ55&lt;10%,"Proses RBT-RBL",IF(BJ55=10%,"Selesai RBT-RBL",IF(BJ55&lt;15%,"Proses RBT-RBTD",IF(BJ55=15%,"Selesai RBT-RBTD",IF(BJ55&lt;20%,"Proses RPP",IF(BJ55=20%,"Selesai RPP",IF(BJ55&lt;25%,"Proses KAK",IF(BJ55=25%,"Selesai KAK",IF(BJ55&lt;30%,"Proses Pengadaan",IF(BJ55=30%,"Selesai Pengadaan",IF(BJ55&lt;45%,"Proses Desain",IF(BJ55=45%,"Selesai Desain",IF(BJ55&lt;80%,"Proses Pengembangan",IF(BJ55=80%,"Selesai Pengembangan",IF(BJ55&lt;87.5%,"Proses SIT",IF(BJ55=87.5%,"Selesai SIT",IF(BJ55&lt;95%,"Proses UAT",IF(BJ55=95%,"Selesai UAT",IF(BJ55&lt;100%,"Proses Implementasi","Selesai Implementasi"))))))))))))))))))))))</f>
        <v>Selesai Pengadaan</v>
      </c>
      <c r="AY55" t="str">
        <f>IF(BK55=0%,"Not Started",IF(BK55&lt;5%,"Proses RBT-RBB",IF(BK55=5%,"Selesai RBT-RBB",IF(BK55&lt;10%,"Proses RBT-RBL",IF(BK55=10%,"Selesai RBT-RBL",IF(BK55&lt;15%,"Proses RBT-RBTD",IF(BK55=15%,"Selesai RBT-RBTD",IF(BK55&lt;20%,"Proses RPP",IF(BK55=20%,"Selesai RPP",IF(BK55&lt;25%,"Proses KAK",IF(BK55=25%,"Selesai KAK",IF(BK55&lt;30%,"Proses Pengadaan",IF(BK55=30%,"Selesai Pengadaan",IF(BK55&lt;45%,"Proses Desain",IF(BK55=45%,"Selesai Desain",IF(BK55&lt;80%,"Proses Pengembangan",IF(BK55=80%,"Selesai Pengembangan",IF(BK55&lt;87.5%,"Proses SIT",IF(BK55=87.5%,"Selesai SIT",IF(BK55&lt;95%,"Proses UAT",IF(BK55=95%,"Selesai UAT",IF(BK55&lt;100%,"Proses Implementasi","Selesai Implementasi"))))))))))))))))))))))</f>
        <v>Selesai Pengadaan</v>
      </c>
      <c r="AZ55" t="str">
        <f>IF(BL55=0%,"Not Started",IF(BL55&lt;5%,"Proses RBT-RBB",IF(BL55=5%,"Selesai RBT-RBB",IF(BL55&lt;10%,"Proses RBT-RBL",IF(BL55=10%,"Selesai RBT-RBL",IF(BL55&lt;15%,"Proses RBT-RBTD",IF(BL55=15%,"Selesai RBT-RBTD",IF(BL55&lt;20%,"Proses RPP",IF(BL55=20%,"Selesai RPP",IF(BL55&lt;25%,"Proses KAK",IF(BL55=25%,"Selesai KAK",IF(BL55&lt;30%,"Proses Pengadaan",IF(BL55=30%,"Selesai Pengadaan",IF(BL55&lt;45%,"Proses Desain",IF(BL55=45%,"Selesai Desain",IF(BL55&lt;80%,"Proses Pengembangan",IF(BL55=80%,"Selesai Pengembangan",IF(BL55&lt;87.5%,"Proses SIT",IF(BL55=87.5%,"Selesai SIT",IF(BL55&lt;95%,"Proses UAT",IF(BL55=95%,"Selesai UAT",IF(BL55&lt;100%,"Proses Implementasi","Selesai Implementasi"))))))))))))))))))))))</f>
        <v>Selesai Pengadaan</v>
      </c>
      <c r="BA55" t="str">
        <f>IF(BM55=0%,"Not Started",IF(BM55&lt;5%,"Proses RBT-RBB",IF(BM55=5%,"Selesai RBT-RBB",IF(BM55&lt;10%,"Proses RBT-RBL",IF(BM55=10%,"Selesai RBT-RBL",IF(BM55&lt;15%,"Proses RBT-RBTD",IF(BM55=15%,"Selesai RBT-RBTD",IF(BM55&lt;20%,"Proses RPP",IF(BM55=20%,"Selesai RPP",IF(BM55&lt;25%,"Proses KAK",IF(BM55=25%,"Selesai KAK",IF(BM55&lt;30%,"Proses Pengadaan",IF(BM55=30%,"Selesai Pengadaan",IF(BM55&lt;45%,"Proses Desain",IF(BM55=45%,"Selesai Desain",IF(BM55&lt;80%,"Proses Pengembangan",IF(BM55=80%,"Selesai Pengembangan",IF(BM55&lt;87.5%,"Proses SIT",IF(BM55=87.5%,"Selesai SIT",IF(BM55&lt;95%,"Proses UAT",IF(BM55=95%,"Selesai UAT",IF(BM55&lt;100%,"Proses Implementasi","Selesai Implementasi"))))))))))))))))))))))</f>
        <v>Selesai Pengadaan</v>
      </c>
      <c r="BB55" t="str">
        <f>IF(BN55=0%,"Not Started",IF(BN55&lt;5%,"Proses RBT-RBB",IF(BN55=5%,"Selesai RBT-RBB",IF(BN55&lt;10%,"Proses RBT-RBL",IF(BN55=10%,"Selesai RBT-RBL",IF(BN55&lt;15%,"Proses RBT-RBTD",IF(BN55=15%,"Selesai RBT-RBTD",IF(BN55&lt;20%,"Proses RPP",IF(BN55=20%,"Selesai RPP",IF(BN55&lt;25%,"Proses KAK",IF(BN55=25%,"Selesai KAK",IF(BN55&lt;30%,"Proses Pengadaan",IF(BN55=30%,"Selesai Pengadaan",IF(BN55&lt;45%,"Proses Desain",IF(BN55=45%,"Selesai Desain",IF(BN55&lt;80%,"Proses Pengembangan",IF(BN55=80%,"Selesai Pengembangan",IF(BN55&lt;87.5%,"Proses SIT",IF(BN55=87.5%,"Selesai SIT",IF(BN55&lt;95%,"Proses UAT",IF(BN55=95%,"Selesai UAT",IF(BN55&lt;100%,"Proses Implementasi","Selesai Implementasi"))))))))))))))))))))))</f>
        <v>Proses Desain</v>
      </c>
      <c r="BC55" t="str">
        <f>IF(BO55=0%,"Not Started",IF(BO55&lt;5%,"Proses RBT-RBB",IF(BO55=5%,"Selesai RBT-RBB",IF(BO55&lt;10%,"Proses RBT-RBL",IF(BO55=10%,"Selesai RBT-RBL",IF(BO55&lt;15%,"Proses RBT-RBTD",IF(BO55=15%,"Selesai RBT-RBTD",IF(BO55&lt;20%,"Proses RPP",IF(BO55=20%,"Selesai RPP",IF(BO55&lt;25%,"Proses KAK",IF(BO55=25%,"Selesai KAK",IF(BO55&lt;30%,"Proses Pengadaan",IF(BO55=30%,"Selesai Pengadaan",IF(BO55&lt;45%,"Proses Desain",IF(BO55=45%,"Selesai Desain",IF(BO55&lt;80%,"Proses Pengembangan",IF(BO55=80%,"Selesai Pengembangan",IF(BO55&lt;87.5%,"Proses SIT",IF(BO55=87.5%,"Selesai SIT",IF(BO55&lt;95%,"Proses UAT",IF(BO55=95%,"Selesai UAT",IF(BO55&lt;100%,"Proses Implementasi","Selesai Implementasi"))))))))))))))))))))))</f>
        <v>Selesai Desain</v>
      </c>
      <c r="BD55" t="str">
        <f>IF(BP55=0%,"Not Started",IF(BP55&lt;5%,"Proses RBT-RBB",IF(BP55=5%,"Selesai RBT-RBB",IF(BP55&lt;10%,"Proses RBT-RBL",IF(BP55=10%,"Selesai RBT-RBL",IF(BP55&lt;15%,"Proses RBT-RBTD",IF(BP55=15%,"Selesai RBT-RBTD",IF(BP55&lt;20%,"Proses RPP",IF(BP55=20%,"Selesai RPP",IF(BP55&lt;25%,"Proses KAK",IF(BP55=25%,"Selesai KAK",IF(BP55&lt;30%,"Proses Pengadaan",IF(BP55=30%,"Selesai Pengadaan",IF(BP55&lt;45%,"Proses Desain",IF(BP55=45%,"Selesai Desain",IF(BP55&lt;80%,"Proses Pengembangan",IF(BP55=80%,"Selesai Pengembangan",IF(BP55&lt;87.5%,"Proses SIT",IF(BP55=87.5%,"Selesai SIT",IF(BP55&lt;95%,"Proses UAT",IF(BP55=95%,"Selesai UAT",IF(BP55&lt;100%,"Proses Implementasi","Selesai Implementasi"))))))))))))))))))))))</f>
        <v>Proses Pengembangan</v>
      </c>
      <c r="BE55">
        <v>0.3</v>
      </c>
      <c r="BF55">
        <v>0.3</v>
      </c>
      <c r="BG55">
        <v>0.3</v>
      </c>
      <c r="BH55">
        <v>0.3</v>
      </c>
      <c r="BI55">
        <v>0.3</v>
      </c>
      <c r="BJ55">
        <v>0.3</v>
      </c>
      <c r="BK55">
        <v>0.3</v>
      </c>
      <c r="BL55">
        <v>0.3</v>
      </c>
      <c r="BM55">
        <v>0.3</v>
      </c>
      <c r="BN55">
        <v>0.37</v>
      </c>
      <c r="BO55">
        <v>0.45</v>
      </c>
      <c r="BP55">
        <v>0.52</v>
      </c>
      <c r="BQ55" t="str">
        <f>IF(CC55=0%,"Not Started",IF(CC55&lt;5%,"Proses RBT-RBB",IF(CC55=5%,"Selesai RBT-RBB",IF(CC55&lt;10%,"Proses RBT-RBL",IF(CC55=10%,"Selesai RBT-RBL",IF(CC55&lt;15%,"Proses RBT-RBTD",IF(CC55=15%,"Selesai RBT-RBTD",IF(CC55&lt;20%,"Proses RPP",IF(CC55=20%,"Selesai RPP",IF(CC55&lt;25%,"Proses KAK",IF(CC55=25%,"Selesai KAK",IF(CC55&lt;30%,"Proses Pengadaan",IF(CC55=30%,"Selesai Pengadaan",IF(CC55&lt;45%,"Proses Desain",IF(CC55=45%,"Selesai Desain",IF(CC55&lt;80%,"Proses Pengembangan",IF(CC55=80%,"Selesai Pengembangan",IF(CC55&lt;87.5%,"Proses SIT",IF(CC55=87.5%,"Selesai SIT",IF(CC55&lt;95%,"Proses UAT",IF(CC55=95%,"Selesai UAT",IF(CC55&lt;100%,"Proses Implementasi","Selesai Implementasi"))))))))))))))))))))))</f>
        <v>Selesai Pengadaan</v>
      </c>
      <c r="BR55" t="str">
        <f>IF(CD55=0%,"Not Started",IF(CD55&lt;5%,"Proses RBT-RBB",IF(CD55=5%,"Selesai RBT-RBB",IF(CD55&lt;10%,"Proses RBT-RBL",IF(CD55=10%,"Selesai RBT-RBL",IF(CD55&lt;15%,"Proses RBT-RBTD",IF(CD55=15%,"Selesai RBT-RBTD",IF(CD55&lt;20%,"Proses RPP",IF(CD55=20%,"Selesai RPP",IF(CD55&lt;25%,"Proses KAK",IF(CD55=25%,"Selesai KAK",IF(CD55&lt;30%,"Proses Pengadaan",IF(CD55=30%,"Selesai Pengadaan",IF(CD55&lt;45%,"Proses Desain",IF(CD55=45%,"Selesai Desain",IF(CD55&lt;80%,"Proses Pengembangan",IF(CD55=80%,"Selesai Pengembangan",IF(CD55&lt;87.5%,"Proses SIT",IF(CD55=87.5%,"Selesai SIT",IF(CD55&lt;95%,"Proses UAT",IF(CD55=95%,"Selesai UAT",IF(CD55&lt;100%,"Proses Implementasi","Selesai Implementasi"))))))))))))))))))))))</f>
        <v>Not Started</v>
      </c>
      <c r="BS55" t="str">
        <f>IF(CE55=0%,"Not Started",IF(CE55&lt;5%,"Proses RBT-RBB",IF(CE55=5%,"Selesai RBT-RBB",IF(CE55&lt;10%,"Proses RBT-RBL",IF(CE55=10%,"Selesai RBT-RBL",IF(CE55&lt;15%,"Proses RBT-RBTD",IF(CE55=15%,"Selesai RBT-RBTD",IF(CE55&lt;20%,"Proses RPP",IF(CE55=20%,"Selesai RPP",IF(CE55&lt;25%,"Proses KAK",IF(CE55=25%,"Selesai KAK",IF(CE55&lt;30%,"Proses Pengadaan",IF(CE55=30%,"Selesai Pengadaan",IF(CE55&lt;45%,"Proses Desain",IF(CE55=45%,"Selesai Desain",IF(CE55&lt;80%,"Proses Pengembangan",IF(CE55=80%,"Selesai Pengembangan",IF(CE55&lt;87.5%,"Proses SIT",IF(CE55=87.5%,"Selesai SIT",IF(CE55&lt;95%,"Proses UAT",IF(CE55=95%,"Selesai UAT",IF(CE55&lt;100%,"Proses Implementasi","Selesai Implementasi"))))))))))))))))))))))</f>
        <v>Not Started</v>
      </c>
      <c r="BT55" t="str">
        <f>IF(CF55=0%,"Not Started",IF(CF55&lt;5%,"Proses RBT-RBB",IF(CF55=5%,"Selesai RBT-RBB",IF(CF55&lt;10%,"Proses RBT-RBL",IF(CF55=10%,"Selesai RBT-RBL",IF(CF55&lt;15%,"Proses RBT-RBTD",IF(CF55=15%,"Selesai RBT-RBTD",IF(CF55&lt;20%,"Proses RPP",IF(CF55=20%,"Selesai RPP",IF(CF55&lt;25%,"Proses KAK",IF(CF55=25%,"Selesai KAK",IF(CF55&lt;30%,"Proses Pengadaan",IF(CF55=30%,"Selesai Pengadaan",IF(CF55&lt;45%,"Proses Desain",IF(CF55=45%,"Selesai Desain",IF(CF55&lt;80%,"Proses Pengembangan",IF(CF55=80%,"Selesai Pengembangan",IF(CF55&lt;87.5%,"Proses SIT",IF(CF55=87.5%,"Selesai SIT",IF(CF55&lt;95%,"Proses UAT",IF(CF55=95%,"Selesai UAT",IF(CF55&lt;100%,"Proses Implementasi","Selesai Implementasi"))))))))))))))))))))))</f>
        <v>Not Started</v>
      </c>
      <c r="BU55" t="str">
        <f>IF(CG55=0%,"Not Started",IF(CG55&lt;5%,"Proses RBT-RBB",IF(CG55=5%,"Selesai RBT-RBB",IF(CG55&lt;10%,"Proses RBT-RBL",IF(CG55=10%,"Selesai RBT-RBL",IF(CG55&lt;15%,"Proses RBT-RBTD",IF(CG55=15%,"Selesai RBT-RBTD",IF(CG55&lt;20%,"Proses RPP",IF(CG55=20%,"Selesai RPP",IF(CG55&lt;25%,"Proses KAK",IF(CG55=25%,"Selesai KAK",IF(CG55&lt;30%,"Proses Pengadaan",IF(CG55=30%,"Selesai Pengadaan",IF(CG55&lt;45%,"Proses Desain",IF(CG55=45%,"Selesai Desain",IF(CG55&lt;80%,"Proses Pengembangan",IF(CG55=80%,"Selesai Pengembangan",IF(CG55&lt;87.5%,"Proses SIT",IF(CG55=87.5%,"Selesai SIT",IF(CG55&lt;95%,"Proses UAT",IF(CG55=95%,"Selesai UAT",IF(CG55&lt;100%,"Proses Implementasi","Selesai Implementasi"))))))))))))))))))))))</f>
        <v>Not Started</v>
      </c>
      <c r="BV55" t="str">
        <f>IF(CH55=0%,"Not Started",IF(CH55&lt;5%,"Proses RBT-RBB",IF(CH55=5%,"Selesai RBT-RBB",IF(CH55&lt;10%,"Proses RBT-RBL",IF(CH55=10%,"Selesai RBT-RBL",IF(CH55&lt;15%,"Proses RBT-RBTD",IF(CH55=15%,"Selesai RBT-RBTD",IF(CH55&lt;20%,"Proses RPP",IF(CH55=20%,"Selesai RPP",IF(CH55&lt;25%,"Proses KAK",IF(CH55=25%,"Selesai KAK",IF(CH55&lt;30%,"Proses Pengadaan",IF(CH55=30%,"Selesai Pengadaan",IF(CH55&lt;45%,"Proses Desain",IF(CH55=45%,"Selesai Desain",IF(CH55&lt;80%,"Proses Pengembangan",IF(CH55=80%,"Selesai Pengembangan",IF(CH55&lt;87.5%,"Proses SIT",IF(CH55=87.5%,"Selesai SIT",IF(CH55&lt;95%,"Proses UAT",IF(CH55=95%,"Selesai UAT",IF(CH55&lt;100%,"Proses Implementasi","Selesai Implementasi"))))))))))))))))))))))</f>
        <v>Not Started</v>
      </c>
      <c r="BW55" t="str">
        <f>IF(CI55=0%,"Not Started",IF(CI55&lt;5%,"Proses RBT-RBB",IF(CI55=5%,"Selesai RBT-RBB",IF(CI55&lt;10%,"Proses RBT-RBL",IF(CI55=10%,"Selesai RBT-RBL",IF(CI55&lt;15%,"Proses RBT-RBTD",IF(CI55=15%,"Selesai RBT-RBTD",IF(CI55&lt;20%,"Proses RPP",IF(CI55=20%,"Selesai RPP",IF(CI55&lt;25%,"Proses KAK",IF(CI55=25%,"Selesai KAK",IF(CI55&lt;30%,"Proses Pengadaan",IF(CI55=30%,"Selesai Pengadaan",IF(CI55&lt;45%,"Proses Desain",IF(CI55=45%,"Selesai Desain",IF(CI55&lt;80%,"Proses Pengembangan",IF(CI55=80%,"Selesai Pengembangan",IF(CI55&lt;87.5%,"Proses SIT",IF(CI55=87.5%,"Selesai SIT",IF(CI55&lt;95%,"Proses UAT",IF(CI55=95%,"Selesai UAT",IF(CI55&lt;100%,"Proses Implementasi","Selesai Implementasi"))))))))))))))))))))))</f>
        <v>Not Started</v>
      </c>
      <c r="BX55" t="str">
        <f>IF(CJ55=0%,"Not Started",IF(CJ55&lt;5%,"Proses RBT-RBB",IF(CJ55=5%,"Selesai RBT-RBB",IF(CJ55&lt;10%,"Proses RBT-RBL",IF(CJ55=10%,"Selesai RBT-RBL",IF(CJ55&lt;15%,"Proses RBT-RBTD",IF(CJ55=15%,"Selesai RBT-RBTD",IF(CJ55&lt;20%,"Proses RPP",IF(CJ55=20%,"Selesai RPP",IF(CJ55&lt;25%,"Proses KAK",IF(CJ55=25%,"Selesai KAK",IF(CJ55&lt;30%,"Proses Pengadaan",IF(CJ55=30%,"Selesai Pengadaan",IF(CJ55&lt;45%,"Proses Desain",IF(CJ55=45%,"Selesai Desain",IF(CJ55&lt;80%,"Proses Pengembangan",IF(CJ55=80%,"Selesai Pengembangan",IF(CJ55&lt;87.5%,"Proses SIT",IF(CJ55=87.5%,"Selesai SIT",IF(CJ55&lt;95%,"Proses UAT",IF(CJ55=95%,"Selesai UAT",IF(CJ55&lt;100%,"Proses Implementasi","Selesai Implementasi"))))))))))))))))))))))</f>
        <v>Not Started</v>
      </c>
      <c r="BY55" t="str">
        <f>IF(CK55=0%,"Not Started",IF(CK55&lt;5%,"Proses RBT-RBB",IF(CK55=5%,"Selesai RBT-RBB",IF(CK55&lt;10%,"Proses RBT-RBL",IF(CK55=10%,"Selesai RBT-RBL",IF(CK55&lt;15%,"Proses RBT-RBTD",IF(CK55=15%,"Selesai RBT-RBTD",IF(CK55&lt;20%,"Proses RPP",IF(CK55=20%,"Selesai RPP",IF(CK55&lt;25%,"Proses KAK",IF(CK55=25%,"Selesai KAK",IF(CK55&lt;30%,"Proses Pengadaan",IF(CK55=30%,"Selesai Pengadaan",IF(CK55&lt;45%,"Proses Desain",IF(CK55=45%,"Selesai Desain",IF(CK55&lt;80%,"Proses Pengembangan",IF(CK55=80%,"Selesai Pengembangan",IF(CK55&lt;87.5%,"Proses SIT",IF(CK55=87.5%,"Selesai SIT",IF(CK55&lt;95%,"Proses UAT",IF(CK55=95%,"Selesai UAT",IF(CK55&lt;100%,"Proses Implementasi","Selesai Implementasi"))))))))))))))))))))))</f>
        <v>Not Started</v>
      </c>
      <c r="BZ55" t="str">
        <f>IF(CL55=0%,"Not Started",IF(CL55&lt;5%,"Proses RBT-RBB",IF(CL55=5%,"Selesai RBT-RBB",IF(CL55&lt;10%,"Proses RBT-RBL",IF(CL55=10%,"Selesai RBT-RBL",IF(CL55&lt;15%,"Proses RBT-RBTD",IF(CL55=15%,"Selesai RBT-RBTD",IF(CL55&lt;20%,"Proses RPP",IF(CL55=20%,"Selesai RPP",IF(CL55&lt;25%,"Proses KAK",IF(CL55=25%,"Selesai KAK",IF(CL55&lt;30%,"Proses Pengadaan",IF(CL55=30%,"Selesai Pengadaan",IF(CL55&lt;45%,"Proses Desain",IF(CL55=45%,"Selesai Desain",IF(CL55&lt;80%,"Proses Pengembangan",IF(CL55=80%,"Selesai Pengembangan",IF(CL55&lt;87.5%,"Proses SIT",IF(CL55=87.5%,"Selesai SIT",IF(CL55&lt;95%,"Proses UAT",IF(CL55=95%,"Selesai UAT",IF(CL55&lt;100%,"Proses Implementasi","Selesai Implementasi"))))))))))))))))))))))</f>
        <v>Not Started</v>
      </c>
      <c r="CA55" t="str">
        <f>IF(CM55=0%,"Not Started",IF(CM55&lt;5%,"Proses RBT-RBB",IF(CM55=5%,"Selesai RBT-RBB",IF(CM55&lt;10%,"Proses RBT-RBL",IF(CM55=10%,"Selesai RBT-RBL",IF(CM55&lt;15%,"Proses RBT-RBTD",IF(CM55=15%,"Selesai RBT-RBTD",IF(CM55&lt;20%,"Proses RPP",IF(CM55=20%,"Selesai RPP",IF(CM55&lt;25%,"Proses KAK",IF(CM55=25%,"Selesai KAK",IF(CM55&lt;30%,"Proses Pengadaan",IF(CM55=30%,"Selesai Pengadaan",IF(CM55&lt;45%,"Proses Desain",IF(CM55=45%,"Selesai Desain",IF(CM55&lt;80%,"Proses Pengembangan",IF(CM55=80%,"Selesai Pengembangan",IF(CM55&lt;87.5%,"Proses SIT",IF(CM55=87.5%,"Selesai SIT",IF(CM55&lt;95%,"Proses UAT",IF(CM55=95%,"Selesai UAT",IF(CM55&lt;100%,"Proses Implementasi","Selesai Implementasi"))))))))))))))))))))))</f>
        <v>Not Started</v>
      </c>
      <c r="CB55" t="str">
        <f>IF(CN55=0%,"Not Started",IF(CN55&lt;5%,"Proses RBT-RBB",IF(CN55=5%,"Selesai RBT-RBB",IF(CN55&lt;10%,"Proses RBT-RBL",IF(CN55=10%,"Selesai RBT-RBL",IF(CN55&lt;15%,"Proses RBT-RBTD",IF(CN55=15%,"Selesai RBT-RBTD",IF(CN55&lt;20%,"Proses RPP",IF(CN55=20%,"Selesai RPP",IF(CN55&lt;25%,"Proses KAK",IF(CN55=25%,"Selesai KAK",IF(CN55&lt;30%,"Proses Pengadaan",IF(CN55=30%,"Selesai Pengadaan",IF(CN55&lt;45%,"Proses Desain",IF(CN55=45%,"Selesai Desain",IF(CN55&lt;80%,"Proses Pengembangan",IF(CN55=80%,"Selesai Pengembangan",IF(CN55&lt;87.5%,"Proses SIT",IF(CN55=87.5%,"Selesai SIT",IF(CN55&lt;95%,"Proses UAT",IF(CN55=95%,"Selesai UAT",IF(CN55&lt;100%,"Proses Implementasi","Selesai Implementasi"))))))))))))))))))))))</f>
        <v>Not Started</v>
      </c>
      <c r="CC55">
        <f>(($DY55/100%)*15%)+(($DZ55/100%)*5%)+(($EA55/100%)*5%)+(($EB55/100%)*5%)+(($EC55/100%)*15%)+(($ED55/100%)*35%)+(($EE55/100%)*7.5%)+(($EF55/100%)*7.5%)+(($EG55/100%)*5%)</f>
        <v>0.3</v>
      </c>
      <c r="CO55">
        <f>IF(BE55=0%, 100%, (CC55/BE55))</f>
        <v>1</v>
      </c>
      <c r="CP55">
        <f>IF(BF55=0%, 100%, (CD55/BF55))</f>
        <v>0</v>
      </c>
      <c r="CQ55">
        <f>IF(BG55=0%, 100%, (CE55/BG55))</f>
        <v>0</v>
      </c>
      <c r="CR55">
        <f>IF(BH55=0%, 100%, (CF55/BH55))</f>
        <v>0</v>
      </c>
      <c r="CS55">
        <f>IF(BI55=0%, 100%, (CG55/BI55))</f>
        <v>0</v>
      </c>
      <c r="CT55">
        <f>IF(BJ55=0%, 100%, (CH55/BJ55))</f>
        <v>0</v>
      </c>
      <c r="CU55">
        <f>IF(BK55=0%, 100%, (CI55/BK55))</f>
        <v>0</v>
      </c>
      <c r="CV55">
        <f>IF(BL55=0%, 100%, (CJ55/BL55))</f>
        <v>0</v>
      </c>
      <c r="CW55">
        <f>IF(BM55=0%, 100%, (CK55/BM55))</f>
        <v>0</v>
      </c>
      <c r="CX55">
        <f>IF(BN55=0%, 100%, (CL55/BN55))</f>
        <v>0</v>
      </c>
      <c r="CY55">
        <f>IF(BO55=0%, 100%, (CM55/BO55))</f>
        <v>0</v>
      </c>
      <c r="DA55" t="str">
        <f>IF(BE55=0%,"NS",IF(CC55=100%,"DONE",IF(CO55&gt;100%,"AS",IF(CO55&lt;75%,"BS",IF(CO55&lt;89.9%,"AR","OS")))))</f>
        <v>OS</v>
      </c>
      <c r="DB55" t="str">
        <f>IF(BF55=0%,"NS",IF(CD55=100%,"DONE",IF(CP55&gt;100%,"AS",IF(CP55&lt;75%,"BS",IF(CP55&lt;89.9%,"AR","OS")))))</f>
        <v>BS</v>
      </c>
      <c r="DC55" t="str">
        <f>IF(BG55=0%,"NS",IF(CE55=100%,"DONE",IF(CQ55&gt;100%,"AS",IF(CQ55&lt;75%,"BS",IF(CQ55&lt;89.9%,"AR","OS")))))</f>
        <v>BS</v>
      </c>
      <c r="DD55" t="str">
        <f>IF(BH55=0%,"NS",IF(CF55=100%,"DONE",IF(CR55&gt;100%,"AS",IF(CR55&lt;75%,"BS",IF(CR55&lt;89.9%,"AR","OS")))))</f>
        <v>BS</v>
      </c>
      <c r="DE55" t="str">
        <f>IF(BI55=0%,"NS",IF(CG55=100%,"DONE",IF(CS55&gt;100%,"AS",IF(CS55&lt;75%,"BS",IF(CS55&lt;89.9%,"AR","OS")))))</f>
        <v>BS</v>
      </c>
      <c r="DF55" t="str">
        <f>IF(BJ55=0%,"NS",IF(CH55=100%,"DONE",IF(CT55&gt;100%,"AS",IF(CT55&lt;75%,"BS",IF(CT55&lt;89.9%,"AR","OS")))))</f>
        <v>BS</v>
      </c>
      <c r="DG55" t="str">
        <f>IF(BK55=0%,"NS",IF(CI55=100%,"DONE",IF(CU55&gt;100%,"AS",IF(CU55&lt;75%,"BS",IF(CU55&lt;89.9%,"AR","OS")))))</f>
        <v>BS</v>
      </c>
      <c r="DH55" t="str">
        <f>IF(BL55=0%,"NS",IF(CJ55=100%,"DONE",IF(CV55&gt;100%,"AS",IF(CV55&lt;75%,"BS",IF(CV55&lt;89.9%,"AR","OS")))))</f>
        <v>BS</v>
      </c>
      <c r="DI55" t="str">
        <f>IF(BM55=0%,"NS",IF(CK55=100%,"DONE",IF(CW55&gt;100%,"AS",IF(CW55&lt;75%,"BS",IF(CW55&lt;89.9%,"AR","OS")))))</f>
        <v>BS</v>
      </c>
      <c r="DJ55" t="str">
        <f>IF(BN55=0%,"NS",IF(CL55=100%,"DONE",IF(CX55&gt;100%,"AS",IF(CX55&lt;75%,"BS",IF(CX55&lt;89.9%,"AR","OS")))))</f>
        <v>BS</v>
      </c>
      <c r="DK55" t="str">
        <f>IF(BO55=0%,"NS",IF(CM55=100%,"DONE",IF(CY55&gt;100%,"AS",IF(CY55&lt;75%,"BS",IF(CY55&lt;89.9%,"AR","OS")))))</f>
        <v>BS</v>
      </c>
      <c r="DL55" t="str">
        <f>IF(BP55=0%,"NS",IF(CN55=100%,"DONE",IF(CZ55&gt;100%,"AS",IF(CZ55&lt;75%,"BS",IF(CZ55&lt;89.9%,"AR","OS")))))</f>
        <v>BS</v>
      </c>
      <c r="DM55">
        <f>CC55/$BP55</f>
        <v>0.5769230769230769</v>
      </c>
      <c r="DN55">
        <f>CD55/$BP55</f>
        <v>0</v>
      </c>
      <c r="DO55">
        <f>CE55/$BP55</f>
        <v>0</v>
      </c>
      <c r="DP55">
        <f>CF55/$BP55</f>
        <v>0</v>
      </c>
      <c r="DQ55">
        <f>CG55/$BP55</f>
        <v>0</v>
      </c>
      <c r="DR55">
        <f>CH55/$BP55</f>
        <v>0</v>
      </c>
      <c r="DS55">
        <f>CI55/$BP55</f>
        <v>0</v>
      </c>
      <c r="DT55">
        <f>CJ55/$BP55</f>
        <v>0</v>
      </c>
      <c r="DU55">
        <f>CK55/$BP55</f>
        <v>0</v>
      </c>
      <c r="DV55">
        <f>CL55/$BP55</f>
        <v>0</v>
      </c>
      <c r="DW55">
        <f>CM55/$BP55</f>
        <v>0</v>
      </c>
      <c r="DX55">
        <f>CN55/$BP55</f>
        <v>0</v>
      </c>
      <c r="DY55">
        <v>1</v>
      </c>
      <c r="DZ55">
        <v>1</v>
      </c>
      <c r="EA55">
        <v>1</v>
      </c>
      <c r="EB55">
        <v>1</v>
      </c>
      <c r="EH55" t="str" xml:space="preserve">
        <v xml:space="preserve">Update Terkini:_x000d_
1. Dikerjakan setelah BAST Tahap 1 (BLINK BIWEB) terbit _x000d_
2.Telah dilakukan kick off pada 19 Juni 2025 dengan DKom bersamaan dengan BIWEB_x000d_
3. Pengembangan aplikasi baru akan dilakukan setelah terbit BAST dari tahap 1 (BIWEB)</v>
      </c>
      <c r="EJ55">
        <f>AR55</f>
        <v>46660</v>
      </c>
      <c r="EO55" t="str">
        <v xml:space="preserve">Target selesai pengadaan yang awalnya di Maret 2025, mundur menjadi Juni 2025 karena masih dalam proses RFI </v>
      </c>
      <c r="FA55" t="str">
        <v xml:space="preserve">Best effort akan diselesaikan di Mei 2025 </v>
      </c>
      <c r="FM55" t="str" xml:space="preserve">
        <v xml:space="preserve">1. Yoe One Ariestya Niovitta (PKWT)_x000d_
2. Santi Dwi Hapsari - PA</v>
      </c>
      <c r="FN55" t="str">
        <v>Yolanda Dini</v>
      </c>
      <c r="FO55" t="str">
        <v>Ayar Fauzan</v>
      </c>
      <c r="FP55" t="str" xml:space="preserve">
        <v xml:space="preserve">1. Ahlan Hadian_x000d_
2. Rendi Budiman_x000d_
3. Aryo Nugroho - PKWT</v>
      </c>
      <c r="FQ55" t="str" xml:space="preserve">
        <v xml:space="preserve">Erfa_x000d_
Agung</v>
      </c>
      <c r="FR55" t="str">
        <v>Outsource</v>
      </c>
      <c r="FS55" t="str">
        <v>TBC</v>
      </c>
      <c r="FT55" t="str" xml:space="preserve">
        <v xml:space="preserve">Santi_x000d_
Nindy</v>
      </c>
      <c r="FU55">
        <v>3</v>
      </c>
      <c r="GS55" t="str">
        <v>3a3f339f-26da-4d63-93b9-13689f7a5859</v>
      </c>
    </row>
    <row r="56" xml:space="preserve">
      <c r="A56" t="str">
        <v>PR-08A-2023</v>
      </c>
      <c r="B56" t="str">
        <v>BPPUR</v>
      </c>
      <c r="C56" t="str">
        <v>IDT</v>
      </c>
      <c r="D56" t="str">
        <v>Continuity Technology</v>
      </c>
      <c r="E56" t="str">
        <v>P-47</v>
      </c>
      <c r="F56">
        <v>1</v>
      </c>
      <c r="G56" t="str">
        <v>Modifikasi Sistem Legacy Surrounding MHE-IS</v>
      </c>
      <c r="H56" t="str">
        <v>Enhancement Aplikasi Legacy untuk MHE-IS</v>
      </c>
      <c r="I56" t="str">
        <v>Surrounding MHE-IS: BI-SILK SPU</v>
      </c>
      <c r="J56">
        <v>2024</v>
      </c>
      <c r="K56">
        <v>2027</v>
      </c>
      <c r="L56" t="str">
        <v>K</v>
      </c>
      <c r="M56" t="str">
        <v>K3</v>
      </c>
      <c r="N56" t="str">
        <v>Pemimpin Satker</v>
      </c>
      <c r="O56" t="str">
        <v>DPU</v>
      </c>
      <c r="P56" t="str">
        <v>PPLBI</v>
      </c>
      <c r="Q56" t="str">
        <v>SP</v>
      </c>
      <c r="R56" t="str">
        <v>BI-SILK, SOA</v>
      </c>
      <c r="S56" t="str">
        <f>BQ56</f>
        <v>Proses Desain</v>
      </c>
      <c r="T56" t="str">
        <f>IF(V56=0%,"Not Started",IF(V56&lt;100%,"On Progress",IF(V56=100%,"DONE")))</f>
        <v>On Progress</v>
      </c>
      <c r="U56" t="str">
        <f>FN56</f>
        <v>Aldo Fernanda</v>
      </c>
      <c r="V56">
        <f>CC56</f>
        <v>0.37</v>
      </c>
      <c r="W56" t="str">
        <v>BRD existing</v>
      </c>
      <c r="X56">
        <f>AR56</f>
        <v>46518</v>
      </c>
      <c r="Y56">
        <v>0</v>
      </c>
      <c r="AB56">
        <v>2024</v>
      </c>
      <c r="AD56">
        <v>2024</v>
      </c>
      <c r="AI56">
        <v>46023</v>
      </c>
      <c r="AJ56">
        <v>46120</v>
      </c>
      <c r="AK56">
        <v>46123</v>
      </c>
      <c r="AL56">
        <v>46332</v>
      </c>
      <c r="AM56">
        <v>46335</v>
      </c>
      <c r="AN56">
        <v>46392</v>
      </c>
      <c r="AO56">
        <v>46395</v>
      </c>
      <c r="AP56">
        <v>46484</v>
      </c>
      <c r="AQ56">
        <v>46486</v>
      </c>
      <c r="AR56">
        <v>46518</v>
      </c>
      <c r="AS56" t="str">
        <f>IF(BE56=0%,"Not Started",IF(BE56&lt;5%,"Proses RBT-RBB",IF(BE56=5%,"Selesai RBT-RBB",IF(BE56&lt;10%,"Proses RBT-RBL",IF(BE56=10%,"Selesai RBT-RBL",IF(BE56&lt;15%,"Proses RBT-RBTD",IF(BE56=15%,"Selesai RBT-RBTD",IF(BE56&lt;20%,"Proses RPP",IF(BE56=20%,"Selesai RPP",IF(BE56&lt;25%,"Proses KAK",IF(BE56=25%,"Selesai KAK",IF(BE56&lt;30%,"Proses Pengadaan",IF(BE56=30%,"Selesai Pengadaan",IF(BE56&lt;45%,"Proses Desain",IF(BE56=45%,"Selesai Desain",IF(BE56&lt;80%,"Proses Pengembangan",IF(BE56=80%,"Selesai Pengembangan",IF(BE56&lt;87.5%,"Proses SIT",IF(BE56=87.5%,"Selesai SIT",IF(BE56&lt;95%,"Proses UAT",IF(BE56=95%,"Selesai UAT",IF(BE56&lt;100%,"Proses Implementasi","Selesai Implementasi"))))))))))))))))))))))</f>
        <v>Proses Desain</v>
      </c>
      <c r="AT56" t="str">
        <f>IF(BF56=0%,"Not Started",IF(BF56&lt;5%,"Proses RBT-RBB",IF(BF56=5%,"Selesai RBT-RBB",IF(BF56&lt;10%,"Proses RBT-RBL",IF(BF56=10%,"Selesai RBT-RBL",IF(BF56&lt;15%,"Proses RBT-RBTD",IF(BF56=15%,"Selesai RBT-RBTD",IF(BF56&lt;20%,"Proses RPP",IF(BF56=20%,"Selesai RPP",IF(BF56&lt;25%,"Proses KAK",IF(BF56=25%,"Selesai KAK",IF(BF56&lt;30%,"Proses Pengadaan",IF(BF56=30%,"Selesai Pengadaan",IF(BF56&lt;45%,"Proses Desain",IF(BF56=45%,"Selesai Desain",IF(BF56&lt;80%,"Proses Pengembangan",IF(BF56=80%,"Selesai Pengembangan",IF(BF56&lt;87.5%,"Proses SIT",IF(BF56=87.5%,"Selesai SIT",IF(BF56&lt;95%,"Proses UAT",IF(BF56=95%,"Selesai UAT",IF(BF56&lt;100%,"Proses Implementasi","Selesai Implementasi"))))))))))))))))))))))</f>
        <v>Proses Desain</v>
      </c>
      <c r="AU56" t="str">
        <f>IF(BG56=0%,"Not Started",IF(BG56&lt;5%,"Proses RBT-RBB",IF(BG56=5%,"Selesai RBT-RBB",IF(BG56&lt;10%,"Proses RBT-RBL",IF(BG56=10%,"Selesai RBT-RBL",IF(BG56&lt;15%,"Proses RBT-RBTD",IF(BG56=15%,"Selesai RBT-RBTD",IF(BG56&lt;20%,"Proses RPP",IF(BG56=20%,"Selesai RPP",IF(BG56&lt;25%,"Proses KAK",IF(BG56=25%,"Selesai KAK",IF(BG56&lt;30%,"Proses Pengadaan",IF(BG56=30%,"Selesai Pengadaan",IF(BG56&lt;45%,"Proses Desain",IF(BG56=45%,"Selesai Desain",IF(BG56&lt;80%,"Proses Pengembangan",IF(BG56=80%,"Selesai Pengembangan",IF(BG56&lt;87.5%,"Proses SIT",IF(BG56=87.5%,"Selesai SIT",IF(BG56&lt;95%,"Proses UAT",IF(BG56=95%,"Selesai UAT",IF(BG56&lt;100%,"Proses Implementasi","Selesai Implementasi"))))))))))))))))))))))</f>
        <v>Selesai Desain</v>
      </c>
      <c r="AV56" t="str">
        <f>IF(BH56=0%,"Not Started",IF(BH56&lt;5%,"Proses RBT-RBB",IF(BH56=5%,"Selesai RBT-RBB",IF(BH56&lt;10%,"Proses RBT-RBL",IF(BH56=10%,"Selesai RBT-RBL",IF(BH56&lt;15%,"Proses RBT-RBTD",IF(BH56=15%,"Selesai RBT-RBTD",IF(BH56&lt;20%,"Proses RPP",IF(BH56=20%,"Selesai RPP",IF(BH56&lt;25%,"Proses KAK",IF(BH56=25%,"Selesai KAK",IF(BH56&lt;30%,"Proses Pengadaan",IF(BH56=30%,"Selesai Pengadaan",IF(BH56&lt;45%,"Proses Desain",IF(BH56=45%,"Selesai Desain",IF(BH56&lt;80%,"Proses Pengembangan",IF(BH56=80%,"Selesai Pengembangan",IF(BH56&lt;87.5%,"Proses SIT",IF(BH56=87.5%,"Selesai SIT",IF(BH56&lt;95%,"Proses UAT",IF(BH56=95%,"Selesai UAT",IF(BH56&lt;100%,"Proses Implementasi","Selesai Implementasi"))))))))))))))))))))))</f>
        <v>Proses Pengembangan</v>
      </c>
      <c r="AW56" t="str">
        <f>IF(BI56=0%,"Not Started",IF(BI56&lt;5%,"Proses RBT-RBB",IF(BI56=5%,"Selesai RBT-RBB",IF(BI56&lt;10%,"Proses RBT-RBL",IF(BI56=10%,"Selesai RBT-RBL",IF(BI56&lt;15%,"Proses RBT-RBTD",IF(BI56=15%,"Selesai RBT-RBTD",IF(BI56&lt;20%,"Proses RPP",IF(BI56=20%,"Selesai RPP",IF(BI56&lt;25%,"Proses KAK",IF(BI56=25%,"Selesai KAK",IF(BI56&lt;30%,"Proses Pengadaan",IF(BI56=30%,"Selesai Pengadaan",IF(BI56&lt;45%,"Proses Desain",IF(BI56=45%,"Selesai Desain",IF(BI56&lt;80%,"Proses Pengembangan",IF(BI56=80%,"Selesai Pengembangan",IF(BI56&lt;87.5%,"Proses SIT",IF(BI56=87.5%,"Selesai SIT",IF(BI56&lt;95%,"Proses UAT",IF(BI56=95%,"Selesai UAT",IF(BI56&lt;100%,"Proses Implementasi","Selesai Implementasi"))))))))))))))))))))))</f>
        <v>Proses Pengembangan</v>
      </c>
      <c r="AX56" t="str">
        <f>IF(BJ56=0%,"Not Started",IF(BJ56&lt;5%,"Proses RBT-RBB",IF(BJ56=5%,"Selesai RBT-RBB",IF(BJ56&lt;10%,"Proses RBT-RBL",IF(BJ56=10%,"Selesai RBT-RBL",IF(BJ56&lt;15%,"Proses RBT-RBTD",IF(BJ56=15%,"Selesai RBT-RBTD",IF(BJ56&lt;20%,"Proses RPP",IF(BJ56=20%,"Selesai RPP",IF(BJ56&lt;25%,"Proses KAK",IF(BJ56=25%,"Selesai KAK",IF(BJ56&lt;30%,"Proses Pengadaan",IF(BJ56=30%,"Selesai Pengadaan",IF(BJ56&lt;45%,"Proses Desain",IF(BJ56=45%,"Selesai Desain",IF(BJ56&lt;80%,"Proses Pengembangan",IF(BJ56=80%,"Selesai Pengembangan",IF(BJ56&lt;87.5%,"Proses SIT",IF(BJ56=87.5%,"Selesai SIT",IF(BJ56&lt;95%,"Proses UAT",IF(BJ56=95%,"Selesai UAT",IF(BJ56&lt;100%,"Proses Implementasi","Selesai Implementasi"))))))))))))))))))))))</f>
        <v>Proses Pengembangan</v>
      </c>
      <c r="AY56" t="str">
        <f>IF(BK56=0%,"Not Started",IF(BK56&lt;5%,"Proses RBT-RBB",IF(BK56=5%,"Selesai RBT-RBB",IF(BK56&lt;10%,"Proses RBT-RBL",IF(BK56=10%,"Selesai RBT-RBL",IF(BK56&lt;15%,"Proses RBT-RBTD",IF(BK56=15%,"Selesai RBT-RBTD",IF(BK56&lt;20%,"Proses RPP",IF(BK56=20%,"Selesai RPP",IF(BK56&lt;25%,"Proses KAK",IF(BK56=25%,"Selesai KAK",IF(BK56&lt;30%,"Proses Pengadaan",IF(BK56=30%,"Selesai Pengadaan",IF(BK56&lt;45%,"Proses Desain",IF(BK56=45%,"Selesai Desain",IF(BK56&lt;80%,"Proses Pengembangan",IF(BK56=80%,"Selesai Pengembangan",IF(BK56&lt;87.5%,"Proses SIT",IF(BK56=87.5%,"Selesai SIT",IF(BK56&lt;95%,"Proses UAT",IF(BK56=95%,"Selesai UAT",IF(BK56&lt;100%,"Proses Implementasi","Selesai Implementasi"))))))))))))))))))))))</f>
        <v>Proses Pengembangan</v>
      </c>
      <c r="AZ56" t="str">
        <f>IF(BL56=0%,"Not Started",IF(BL56&lt;5%,"Proses RBT-RBB",IF(BL56=5%,"Selesai RBT-RBB",IF(BL56&lt;10%,"Proses RBT-RBL",IF(BL56=10%,"Selesai RBT-RBL",IF(BL56&lt;15%,"Proses RBT-RBTD",IF(BL56=15%,"Selesai RBT-RBTD",IF(BL56&lt;20%,"Proses RPP",IF(BL56=20%,"Selesai RPP",IF(BL56&lt;25%,"Proses KAK",IF(BL56=25%,"Selesai KAK",IF(BL56&lt;30%,"Proses Pengadaan",IF(BL56=30%,"Selesai Pengadaan",IF(BL56&lt;45%,"Proses Desain",IF(BL56=45%,"Selesai Desain",IF(BL56&lt;80%,"Proses Pengembangan",IF(BL56=80%,"Selesai Pengembangan",IF(BL56&lt;87.5%,"Proses SIT",IF(BL56=87.5%,"Selesai SIT",IF(BL56&lt;95%,"Proses UAT",IF(BL56=95%,"Selesai UAT",IF(BL56&lt;100%,"Proses Implementasi","Selesai Implementasi"))))))))))))))))))))))</f>
        <v>Proses Pengembangan</v>
      </c>
      <c r="BA56" t="str">
        <f>IF(BM56=0%,"Not Started",IF(BM56&lt;5%,"Proses RBT-RBB",IF(BM56=5%,"Selesai RBT-RBB",IF(BM56&lt;10%,"Proses RBT-RBL",IF(BM56=10%,"Selesai RBT-RBL",IF(BM56&lt;15%,"Proses RBT-RBTD",IF(BM56=15%,"Selesai RBT-RBTD",IF(BM56&lt;20%,"Proses RPP",IF(BM56=20%,"Selesai RPP",IF(BM56&lt;25%,"Proses KAK",IF(BM56=25%,"Selesai KAK",IF(BM56&lt;30%,"Proses Pengadaan",IF(BM56=30%,"Selesai Pengadaan",IF(BM56&lt;45%,"Proses Desain",IF(BM56=45%,"Selesai Desain",IF(BM56&lt;80%,"Proses Pengembangan",IF(BM56=80%,"Selesai Pengembangan",IF(BM56&lt;87.5%,"Proses SIT",IF(BM56=87.5%,"Selesai SIT",IF(BM56&lt;95%,"Proses UAT",IF(BM56=95%,"Selesai UAT",IF(BM56&lt;100%,"Proses Implementasi","Selesai Implementasi"))))))))))))))))))))))</f>
        <v>Proses Pengembangan</v>
      </c>
      <c r="BB56" t="str">
        <f>IF(BN56=0%,"Not Started",IF(BN56&lt;5%,"Proses RBT-RBB",IF(BN56=5%,"Selesai RBT-RBB",IF(BN56&lt;10%,"Proses RBT-RBL",IF(BN56=10%,"Selesai RBT-RBL",IF(BN56&lt;15%,"Proses RBT-RBTD",IF(BN56=15%,"Selesai RBT-RBTD",IF(BN56&lt;20%,"Proses RPP",IF(BN56=20%,"Selesai RPP",IF(BN56&lt;25%,"Proses KAK",IF(BN56=25%,"Selesai KAK",IF(BN56&lt;30%,"Proses Pengadaan",IF(BN56=30%,"Selesai Pengadaan",IF(BN56&lt;45%,"Proses Desain",IF(BN56=45%,"Selesai Desain",IF(BN56&lt;80%,"Proses Pengembangan",IF(BN56=80%,"Selesai Pengembangan",IF(BN56&lt;87.5%,"Proses SIT",IF(BN56=87.5%,"Selesai SIT",IF(BN56&lt;95%,"Proses UAT",IF(BN56=95%,"Selesai UAT",IF(BN56&lt;100%,"Proses Implementasi","Selesai Implementasi"))))))))))))))))))))))</f>
        <v>Selesai Pengembangan</v>
      </c>
      <c r="BC56" t="str">
        <f>IF(BO56=0%,"Not Started",IF(BO56&lt;5%,"Proses RBT-RBB",IF(BO56=5%,"Selesai RBT-RBB",IF(BO56&lt;10%,"Proses RBT-RBL",IF(BO56=10%,"Selesai RBT-RBL",IF(BO56&lt;15%,"Proses RBT-RBTD",IF(BO56=15%,"Selesai RBT-RBTD",IF(BO56&lt;20%,"Proses RPP",IF(BO56=20%,"Selesai RPP",IF(BO56&lt;25%,"Proses KAK",IF(BO56=25%,"Selesai KAK",IF(BO56&lt;30%,"Proses Pengadaan",IF(BO56=30%,"Selesai Pengadaan",IF(BO56&lt;45%,"Proses Desain",IF(BO56=45%,"Selesai Desain",IF(BO56&lt;80%,"Proses Pengembangan",IF(BO56=80%,"Selesai Pengembangan",IF(BO56&lt;87.5%,"Proses SIT",IF(BO56=87.5%,"Selesai SIT",IF(BO56&lt;95%,"Proses UAT",IF(BO56=95%,"Selesai UAT",IF(BO56&lt;100%,"Proses Implementasi","Selesai Implementasi"))))))))))))))))))))))</f>
        <v>Proses SIT</v>
      </c>
      <c r="BD56" t="str">
        <f>IF(BP56=0%,"Not Started",IF(BP56&lt;5%,"Proses RBT-RBB",IF(BP56=5%,"Selesai RBT-RBB",IF(BP56&lt;10%,"Proses RBT-RBL",IF(BP56=10%,"Selesai RBT-RBL",IF(BP56&lt;15%,"Proses RBT-RBTD",IF(BP56=15%,"Selesai RBT-RBTD",IF(BP56&lt;20%,"Proses RPP",IF(BP56=20%,"Selesai RPP",IF(BP56&lt;25%,"Proses KAK",IF(BP56=25%,"Selesai KAK",IF(BP56&lt;30%,"Proses Pengadaan",IF(BP56=30%,"Selesai Pengadaan",IF(BP56&lt;45%,"Proses Desain",IF(BP56=45%,"Selesai Desain",IF(BP56&lt;80%,"Proses Pengembangan",IF(BP56=80%,"Selesai Pengembangan",IF(BP56&lt;87.5%,"Proses SIT",IF(BP56=87.5%,"Selesai SIT",IF(BP56&lt;95%,"Proses UAT",IF(BP56=95%,"Selesai UAT",IF(BP56&lt;100%,"Proses Implementasi","Selesai Implementasi"))))))))))))))))))))))</f>
        <v>Proses SIT</v>
      </c>
      <c r="BE56">
        <v>0.35</v>
      </c>
      <c r="BF56">
        <v>0.4</v>
      </c>
      <c r="BG56">
        <v>0.45</v>
      </c>
      <c r="BH56">
        <v>0.5</v>
      </c>
      <c r="BI56">
        <v>0.55</v>
      </c>
      <c r="BJ56">
        <v>0.6</v>
      </c>
      <c r="BK56">
        <v>0.65</v>
      </c>
      <c r="BL56">
        <v>0.7</v>
      </c>
      <c r="BM56">
        <v>0.75</v>
      </c>
      <c r="BN56">
        <v>0.8</v>
      </c>
      <c r="BO56">
        <v>0.82</v>
      </c>
      <c r="BP56">
        <v>0.85</v>
      </c>
      <c r="BQ56" t="str">
        <f>IF(CC56=0%,"Not Started",IF(CC56&lt;5%,"Proses RBT-RBB",IF(CC56=5%,"Selesai RBT-RBB",IF(CC56&lt;10%,"Proses RBT-RBL",IF(CC56=10%,"Selesai RBT-RBL",IF(CC56&lt;15%,"Proses RBT-RBTD",IF(CC56=15%,"Selesai RBT-RBTD",IF(CC56&lt;20%,"Proses RPP",IF(CC56=20%,"Selesai RPP",IF(CC56&lt;25%,"Proses KAK",IF(CC56=25%,"Selesai KAK",IF(CC56&lt;30%,"Proses Pengadaan",IF(CC56=30%,"Selesai Pengadaan",IF(CC56&lt;45%,"Proses Desain",IF(CC56=45%,"Selesai Desain",IF(CC56&lt;80%,"Proses Pengembangan",IF(CC56=80%,"Selesai Pengembangan",IF(CC56&lt;87.5%,"Proses SIT",IF(CC56=87.5%,"Selesai SIT",IF(CC56&lt;95%,"Proses UAT",IF(CC56=95%,"Selesai UAT",IF(CC56&lt;100%,"Proses Implementasi","Selesai Implementasi"))))))))))))))))))))))</f>
        <v>Proses Desain</v>
      </c>
      <c r="BR56" t="str">
        <f>IF(CD56=0%,"Not Started",IF(CD56&lt;5%,"Proses RBT-RBB",IF(CD56=5%,"Selesai RBT-RBB",IF(CD56&lt;10%,"Proses RBT-RBL",IF(CD56=10%,"Selesai RBT-RBL",IF(CD56&lt;15%,"Proses RBT-RBTD",IF(CD56=15%,"Selesai RBT-RBTD",IF(CD56&lt;20%,"Proses RPP",IF(CD56=20%,"Selesai RPP",IF(CD56&lt;25%,"Proses KAK",IF(CD56=25%,"Selesai KAK",IF(CD56&lt;30%,"Proses Pengadaan",IF(CD56=30%,"Selesai Pengadaan",IF(CD56&lt;45%,"Proses Desain",IF(CD56=45%,"Selesai Desain",IF(CD56&lt;80%,"Proses Pengembangan",IF(CD56=80%,"Selesai Pengembangan",IF(CD56&lt;87.5%,"Proses SIT",IF(CD56=87.5%,"Selesai SIT",IF(CD56&lt;95%,"Proses UAT",IF(CD56=95%,"Selesai UAT",IF(CD56&lt;100%,"Proses Implementasi","Selesai Implementasi"))))))))))))))))))))))</f>
        <v>Not Started</v>
      </c>
      <c r="BS56" t="str">
        <f>IF(CE56=0%,"Not Started",IF(CE56&lt;5%,"Proses RBT-RBB",IF(CE56=5%,"Selesai RBT-RBB",IF(CE56&lt;10%,"Proses RBT-RBL",IF(CE56=10%,"Selesai RBT-RBL",IF(CE56&lt;15%,"Proses RBT-RBTD",IF(CE56=15%,"Selesai RBT-RBTD",IF(CE56&lt;20%,"Proses RPP",IF(CE56=20%,"Selesai RPP",IF(CE56&lt;25%,"Proses KAK",IF(CE56=25%,"Selesai KAK",IF(CE56&lt;30%,"Proses Pengadaan",IF(CE56=30%,"Selesai Pengadaan",IF(CE56&lt;45%,"Proses Desain",IF(CE56=45%,"Selesai Desain",IF(CE56&lt;80%,"Proses Pengembangan",IF(CE56=80%,"Selesai Pengembangan",IF(CE56&lt;87.5%,"Proses SIT",IF(CE56=87.5%,"Selesai SIT",IF(CE56&lt;95%,"Proses UAT",IF(CE56=95%,"Selesai UAT",IF(CE56&lt;100%,"Proses Implementasi","Selesai Implementasi"))))))))))))))))))))))</f>
        <v>Not Started</v>
      </c>
      <c r="BT56" t="str">
        <f>IF(CF56=0%,"Not Started",IF(CF56&lt;5%,"Proses RBT-RBB",IF(CF56=5%,"Selesai RBT-RBB",IF(CF56&lt;10%,"Proses RBT-RBL",IF(CF56=10%,"Selesai RBT-RBL",IF(CF56&lt;15%,"Proses RBT-RBTD",IF(CF56=15%,"Selesai RBT-RBTD",IF(CF56&lt;20%,"Proses RPP",IF(CF56=20%,"Selesai RPP",IF(CF56&lt;25%,"Proses KAK",IF(CF56=25%,"Selesai KAK",IF(CF56&lt;30%,"Proses Pengadaan",IF(CF56=30%,"Selesai Pengadaan",IF(CF56&lt;45%,"Proses Desain",IF(CF56=45%,"Selesai Desain",IF(CF56&lt;80%,"Proses Pengembangan",IF(CF56=80%,"Selesai Pengembangan",IF(CF56&lt;87.5%,"Proses SIT",IF(CF56=87.5%,"Selesai SIT",IF(CF56&lt;95%,"Proses UAT",IF(CF56=95%,"Selesai UAT",IF(CF56&lt;100%,"Proses Implementasi","Selesai Implementasi"))))))))))))))))))))))</f>
        <v>Not Started</v>
      </c>
      <c r="BU56" t="str">
        <f>IF(CG56=0%,"Not Started",IF(CG56&lt;5%,"Proses RBT-RBB",IF(CG56=5%,"Selesai RBT-RBB",IF(CG56&lt;10%,"Proses RBT-RBL",IF(CG56=10%,"Selesai RBT-RBL",IF(CG56&lt;15%,"Proses RBT-RBTD",IF(CG56=15%,"Selesai RBT-RBTD",IF(CG56&lt;20%,"Proses RPP",IF(CG56=20%,"Selesai RPP",IF(CG56&lt;25%,"Proses KAK",IF(CG56=25%,"Selesai KAK",IF(CG56&lt;30%,"Proses Pengadaan",IF(CG56=30%,"Selesai Pengadaan",IF(CG56&lt;45%,"Proses Desain",IF(CG56=45%,"Selesai Desain",IF(CG56&lt;80%,"Proses Pengembangan",IF(CG56=80%,"Selesai Pengembangan",IF(CG56&lt;87.5%,"Proses SIT",IF(CG56=87.5%,"Selesai SIT",IF(CG56&lt;95%,"Proses UAT",IF(CG56=95%,"Selesai UAT",IF(CG56&lt;100%,"Proses Implementasi","Selesai Implementasi"))))))))))))))))))))))</f>
        <v>Not Started</v>
      </c>
      <c r="BV56" t="str">
        <f>IF(CH56=0%,"Not Started",IF(CH56&lt;5%,"Proses RBT-RBB",IF(CH56=5%,"Selesai RBT-RBB",IF(CH56&lt;10%,"Proses RBT-RBL",IF(CH56=10%,"Selesai RBT-RBL",IF(CH56&lt;15%,"Proses RBT-RBTD",IF(CH56=15%,"Selesai RBT-RBTD",IF(CH56&lt;20%,"Proses RPP",IF(CH56=20%,"Selesai RPP",IF(CH56&lt;25%,"Proses KAK",IF(CH56=25%,"Selesai KAK",IF(CH56&lt;30%,"Proses Pengadaan",IF(CH56=30%,"Selesai Pengadaan",IF(CH56&lt;45%,"Proses Desain",IF(CH56=45%,"Selesai Desain",IF(CH56&lt;80%,"Proses Pengembangan",IF(CH56=80%,"Selesai Pengembangan",IF(CH56&lt;87.5%,"Proses SIT",IF(CH56=87.5%,"Selesai SIT",IF(CH56&lt;95%,"Proses UAT",IF(CH56=95%,"Selesai UAT",IF(CH56&lt;100%,"Proses Implementasi","Selesai Implementasi"))))))))))))))))))))))</f>
        <v>Not Started</v>
      </c>
      <c r="BW56" t="str">
        <f>IF(CI56=0%,"Not Started",IF(CI56&lt;5%,"Proses RBT-RBB",IF(CI56=5%,"Selesai RBT-RBB",IF(CI56&lt;10%,"Proses RBT-RBL",IF(CI56=10%,"Selesai RBT-RBL",IF(CI56&lt;15%,"Proses RBT-RBTD",IF(CI56=15%,"Selesai RBT-RBTD",IF(CI56&lt;20%,"Proses RPP",IF(CI56=20%,"Selesai RPP",IF(CI56&lt;25%,"Proses KAK",IF(CI56=25%,"Selesai KAK",IF(CI56&lt;30%,"Proses Pengadaan",IF(CI56=30%,"Selesai Pengadaan",IF(CI56&lt;45%,"Proses Desain",IF(CI56=45%,"Selesai Desain",IF(CI56&lt;80%,"Proses Pengembangan",IF(CI56=80%,"Selesai Pengembangan",IF(CI56&lt;87.5%,"Proses SIT",IF(CI56=87.5%,"Selesai SIT",IF(CI56&lt;95%,"Proses UAT",IF(CI56=95%,"Selesai UAT",IF(CI56&lt;100%,"Proses Implementasi","Selesai Implementasi"))))))))))))))))))))))</f>
        <v>Not Started</v>
      </c>
      <c r="BX56" t="str">
        <f>IF(CJ56=0%,"Not Started",IF(CJ56&lt;5%,"Proses RBT-RBB",IF(CJ56=5%,"Selesai RBT-RBB",IF(CJ56&lt;10%,"Proses RBT-RBL",IF(CJ56=10%,"Selesai RBT-RBL",IF(CJ56&lt;15%,"Proses RBT-RBTD",IF(CJ56=15%,"Selesai RBT-RBTD",IF(CJ56&lt;20%,"Proses RPP",IF(CJ56=20%,"Selesai RPP",IF(CJ56&lt;25%,"Proses KAK",IF(CJ56=25%,"Selesai KAK",IF(CJ56&lt;30%,"Proses Pengadaan",IF(CJ56=30%,"Selesai Pengadaan",IF(CJ56&lt;45%,"Proses Desain",IF(CJ56=45%,"Selesai Desain",IF(CJ56&lt;80%,"Proses Pengembangan",IF(CJ56=80%,"Selesai Pengembangan",IF(CJ56&lt;87.5%,"Proses SIT",IF(CJ56=87.5%,"Selesai SIT",IF(CJ56&lt;95%,"Proses UAT",IF(CJ56=95%,"Selesai UAT",IF(CJ56&lt;100%,"Proses Implementasi","Selesai Implementasi"))))))))))))))))))))))</f>
        <v>Not Started</v>
      </c>
      <c r="BY56" t="str">
        <f>IF(CK56=0%,"Not Started",IF(CK56&lt;5%,"Proses RBT-RBB",IF(CK56=5%,"Selesai RBT-RBB",IF(CK56&lt;10%,"Proses RBT-RBL",IF(CK56=10%,"Selesai RBT-RBL",IF(CK56&lt;15%,"Proses RBT-RBTD",IF(CK56=15%,"Selesai RBT-RBTD",IF(CK56&lt;20%,"Proses RPP",IF(CK56=20%,"Selesai RPP",IF(CK56&lt;25%,"Proses KAK",IF(CK56=25%,"Selesai KAK",IF(CK56&lt;30%,"Proses Pengadaan",IF(CK56=30%,"Selesai Pengadaan",IF(CK56&lt;45%,"Proses Desain",IF(CK56=45%,"Selesai Desain",IF(CK56&lt;80%,"Proses Pengembangan",IF(CK56=80%,"Selesai Pengembangan",IF(CK56&lt;87.5%,"Proses SIT",IF(CK56=87.5%,"Selesai SIT",IF(CK56&lt;95%,"Proses UAT",IF(CK56=95%,"Selesai UAT",IF(CK56&lt;100%,"Proses Implementasi","Selesai Implementasi"))))))))))))))))))))))</f>
        <v>Not Started</v>
      </c>
      <c r="BZ56" t="str">
        <f>IF(CL56=0%,"Not Started",IF(CL56&lt;5%,"Proses RBT-RBB",IF(CL56=5%,"Selesai RBT-RBB",IF(CL56&lt;10%,"Proses RBT-RBL",IF(CL56=10%,"Selesai RBT-RBL",IF(CL56&lt;15%,"Proses RBT-RBTD",IF(CL56=15%,"Selesai RBT-RBTD",IF(CL56&lt;20%,"Proses RPP",IF(CL56=20%,"Selesai RPP",IF(CL56&lt;25%,"Proses KAK",IF(CL56=25%,"Selesai KAK",IF(CL56&lt;30%,"Proses Pengadaan",IF(CL56=30%,"Selesai Pengadaan",IF(CL56&lt;45%,"Proses Desain",IF(CL56=45%,"Selesai Desain",IF(CL56&lt;80%,"Proses Pengembangan",IF(CL56=80%,"Selesai Pengembangan",IF(CL56&lt;87.5%,"Proses SIT",IF(CL56=87.5%,"Selesai SIT",IF(CL56&lt;95%,"Proses UAT",IF(CL56=95%,"Selesai UAT",IF(CL56&lt;100%,"Proses Implementasi","Selesai Implementasi"))))))))))))))))))))))</f>
        <v>Not Started</v>
      </c>
      <c r="CA56" t="str">
        <f>IF(CM56=0%,"Not Started",IF(CM56&lt;5%,"Proses RBT-RBB",IF(CM56=5%,"Selesai RBT-RBB",IF(CM56&lt;10%,"Proses RBT-RBL",IF(CM56=10%,"Selesai RBT-RBL",IF(CM56&lt;15%,"Proses RBT-RBTD",IF(CM56=15%,"Selesai RBT-RBTD",IF(CM56&lt;20%,"Proses RPP",IF(CM56=20%,"Selesai RPP",IF(CM56&lt;25%,"Proses KAK",IF(CM56=25%,"Selesai KAK",IF(CM56&lt;30%,"Proses Pengadaan",IF(CM56=30%,"Selesai Pengadaan",IF(CM56&lt;45%,"Proses Desain",IF(CM56=45%,"Selesai Desain",IF(CM56&lt;80%,"Proses Pengembangan",IF(CM56=80%,"Selesai Pengembangan",IF(CM56&lt;87.5%,"Proses SIT",IF(CM56=87.5%,"Selesai SIT",IF(CM56&lt;95%,"Proses UAT",IF(CM56=95%,"Selesai UAT",IF(CM56&lt;100%,"Proses Implementasi","Selesai Implementasi"))))))))))))))))))))))</f>
        <v>Not Started</v>
      </c>
      <c r="CB56" t="str">
        <f>IF(CN56=0%,"Not Started",IF(CN56&lt;5%,"Proses RBT-RBB",IF(CN56=5%,"Selesai RBT-RBB",IF(CN56&lt;10%,"Proses RBT-RBL",IF(CN56=10%,"Selesai RBT-RBL",IF(CN56&lt;15%,"Proses RBT-RBTD",IF(CN56=15%,"Selesai RBT-RBTD",IF(CN56&lt;20%,"Proses RPP",IF(CN56=20%,"Selesai RPP",IF(CN56&lt;25%,"Proses KAK",IF(CN56=25%,"Selesai KAK",IF(CN56&lt;30%,"Proses Pengadaan",IF(CN56=30%,"Selesai Pengadaan",IF(CN56&lt;45%,"Proses Desain",IF(CN56=45%,"Selesai Desain",IF(CN56&lt;80%,"Proses Pengembangan",IF(CN56=80%,"Selesai Pengembangan",IF(CN56&lt;87.5%,"Proses SIT",IF(CN56=87.5%,"Selesai SIT",IF(CN56&lt;95%,"Proses UAT",IF(CN56=95%,"Selesai UAT",IF(CN56&lt;100%,"Proses Implementasi","Selesai Implementasi"))))))))))))))))))))))</f>
        <v>Not Started</v>
      </c>
      <c r="CC56">
        <f>(($DY56/100%)*15%)+(($DZ56/100%)*5%)+(($EA56/100%)*5%)+(($EB56/100%)*5%)+(($EC56/100%)*15%)+(($ED56/100%)*35%)+(($EE56/100%)*7.5%)+(($EF56/100%)*7.5%)+(($EG56/100%)*5%)</f>
        <v>0.37</v>
      </c>
      <c r="CO56">
        <f>IF(BE56=0%, 100%, (CC56/BE56))</f>
        <v>1.0571428571428572</v>
      </c>
      <c r="CP56">
        <f>IF(BF56=0%, 100%, (CD56/BF56))</f>
        <v>0</v>
      </c>
      <c r="CQ56">
        <f>IF(BG56=0%, 100%, (CE56/BG56))</f>
        <v>0</v>
      </c>
      <c r="CR56">
        <f>IF(BH56=0%, 100%, (CF56/BH56))</f>
        <v>0</v>
      </c>
      <c r="CS56">
        <f>IF(BI56=0%, 100%, (CG56/BI56))</f>
        <v>0</v>
      </c>
      <c r="CT56">
        <f>IF(BJ56=0%, 100%, (CH56/BJ56))</f>
        <v>0</v>
      </c>
      <c r="CU56">
        <f>IF(BK56=0%, 100%, (CI56/BK56))</f>
        <v>0</v>
      </c>
      <c r="CV56">
        <f>IF(BL56=0%, 100%, (CJ56/BL56))</f>
        <v>0</v>
      </c>
      <c r="CW56">
        <f>IF(BM56=0%, 100%, (CK56/BM56))</f>
        <v>0</v>
      </c>
      <c r="CX56">
        <f>IF(BN56=0%, 100%, (CL56/BN56))</f>
        <v>0</v>
      </c>
      <c r="CY56">
        <f>IF(BO56=0%, 100%, (CM56/BO56))</f>
        <v>0</v>
      </c>
      <c r="DA56" t="str">
        <f>IF(BE56=0%,"NS",IF(CC56=100%,"DONE",IF(CO56&gt;100%,"AS",IF(CO56&lt;75%,"BS",IF(CO56&lt;89.9%,"AR","OS")))))</f>
        <v>AS</v>
      </c>
      <c r="DB56" t="str">
        <f>IF(BF56=0%,"NS",IF(CD56=100%,"DONE",IF(CP56&gt;100%,"AS",IF(CP56&lt;75%,"BS",IF(CP56&lt;89.9%,"AR","OS")))))</f>
        <v>BS</v>
      </c>
      <c r="DC56" t="str">
        <f>IF(BG56=0%,"NS",IF(CE56=100%,"DONE",IF(CQ56&gt;100%,"AS",IF(CQ56&lt;75%,"BS",IF(CQ56&lt;89.9%,"AR","OS")))))</f>
        <v>BS</v>
      </c>
      <c r="DD56" t="str">
        <f>IF(BH56=0%,"NS",IF(CF56=100%,"DONE",IF(CR56&gt;100%,"AS",IF(CR56&lt;75%,"BS",IF(CR56&lt;89.9%,"AR","OS")))))</f>
        <v>BS</v>
      </c>
      <c r="DE56" t="str">
        <f>IF(BI56=0%,"NS",IF(CG56=100%,"DONE",IF(CS56&gt;100%,"AS",IF(CS56&lt;75%,"BS",IF(CS56&lt;89.9%,"AR","OS")))))</f>
        <v>BS</v>
      </c>
      <c r="DF56" t="str">
        <f>IF(BJ56=0%,"NS",IF(CH56=100%,"DONE",IF(CT56&gt;100%,"AS",IF(CT56&lt;75%,"BS",IF(CT56&lt;89.9%,"AR","OS")))))</f>
        <v>BS</v>
      </c>
      <c r="DG56" t="str">
        <f>IF(BK56=0%,"NS",IF(CI56=100%,"DONE",IF(CU56&gt;100%,"AS",IF(CU56&lt;75%,"BS",IF(CU56&lt;89.9%,"AR","OS")))))</f>
        <v>BS</v>
      </c>
      <c r="DH56" t="str">
        <f>IF(BL56=0%,"NS",IF(CJ56=100%,"DONE",IF(CV56&gt;100%,"AS",IF(CV56&lt;75%,"BS",IF(CV56&lt;89.9%,"AR","OS")))))</f>
        <v>BS</v>
      </c>
      <c r="DI56" t="str">
        <f>IF(BM56=0%,"NS",IF(CK56=100%,"DONE",IF(CW56&gt;100%,"AS",IF(CW56&lt;75%,"BS",IF(CW56&lt;89.9%,"AR","OS")))))</f>
        <v>BS</v>
      </c>
      <c r="DJ56" t="str">
        <f>IF(BN56=0%,"NS",IF(CL56=100%,"DONE",IF(CX56&gt;100%,"AS",IF(CX56&lt;75%,"BS",IF(CX56&lt;89.9%,"AR","OS")))))</f>
        <v>BS</v>
      </c>
      <c r="DK56" t="str">
        <f>IF(BO56=0%,"NS",IF(CM56=100%,"DONE",IF(CY56&gt;100%,"AS",IF(CY56&lt;75%,"BS",IF(CY56&lt;89.9%,"AR","OS")))))</f>
        <v>BS</v>
      </c>
      <c r="DL56" t="str">
        <f>IF(BP56=0%,"NS",IF(CN56=100%,"DONE",IF(CZ56&gt;100%,"AS",IF(CZ56&lt;75%,"BS",IF(CZ56&lt;89.9%,"AR","OS")))))</f>
        <v>BS</v>
      </c>
      <c r="DM56">
        <f>CC56/$BP56</f>
        <v>0.43529411764705883</v>
      </c>
      <c r="DN56">
        <f>CD56/$BP56</f>
        <v>0</v>
      </c>
      <c r="DO56">
        <f>CE56/$BP56</f>
        <v>0</v>
      </c>
      <c r="DP56">
        <f>CF56/$BP56</f>
        <v>0</v>
      </c>
      <c r="DQ56">
        <f>CG56/$BP56</f>
        <v>0</v>
      </c>
      <c r="DR56">
        <f>CH56/$BP56</f>
        <v>0</v>
      </c>
      <c r="DS56">
        <f>CI56/$BP56</f>
        <v>0</v>
      </c>
      <c r="DT56">
        <f>CJ56/$BP56</f>
        <v>0</v>
      </c>
      <c r="DU56">
        <f>CK56/$BP56</f>
        <v>0</v>
      </c>
      <c r="DV56">
        <f>CL56/$BP56</f>
        <v>0</v>
      </c>
      <c r="DW56">
        <f>CM56/$BP56</f>
        <v>0</v>
      </c>
      <c r="DX56">
        <f>CN56/$BP56</f>
        <v>0</v>
      </c>
      <c r="DY56">
        <v>0.9</v>
      </c>
      <c r="DZ56">
        <v>0.7</v>
      </c>
      <c r="EA56">
        <v>1</v>
      </c>
      <c r="EB56">
        <v>0.9</v>
      </c>
      <c r="EC56">
        <v>0.7</v>
      </c>
      <c r="EH56" t="str" xml:space="preserve">
        <v xml:space="preserve">Update 26 Januari 2025:_x000d_
1. Penyusunan SRS MHE IS BISILK (on progres)_x000d_
2. Update BRD  (On Progres  DPU)_x000d_
3. Drafting RPP &amp; T.1.4 project charter BISILK MHE IS (on progres)_x000d_
4. Target waktu terbit SPPP di 15 Januari 2026 (done)_x000d_
6. Pembahasan interface COS SOA BISILK (to do)_x000d_
7. Finalisasi risalah rapat SRS Nov 2025 (on reveiw KMBD)_x000d_
_x000d_
Note:_x000d_
1. UKPS menyampaikan timeline terbaru, dan usulan DPU untuk diilkukan meeting penetapan timeline yang disepakati meeting Kadiv / Pejabat (27 Mei 2025)</v>
      </c>
      <c r="EJ56">
        <f>AR56</f>
        <v>46518</v>
      </c>
      <c r="EO56" t="str">
        <v xml:space="preserve">Timeline implementasi masih bergerak mundur namun durasi pengembangan tidak berubah </v>
      </c>
      <c r="FA56" t="str">
        <v>Diskusi dengan user mengenai concern jadwal implementasi masih ada potensi bergeser kembali</v>
      </c>
      <c r="FF56" t="str">
        <v>Pembahasan BRD</v>
      </c>
      <c r="FM56" t="str" xml:space="preserve">
        <v xml:space="preserve">Dona Kartika _x000d_
</v>
      </c>
      <c r="FN56" t="str">
        <v>Aldo Fernanda</v>
      </c>
      <c r="FO56" t="str">
        <v>Ayar Fauzan</v>
      </c>
      <c r="FP56" t="str" xml:space="preserve">
        <v xml:space="preserve">1. Welly Ramantika_x000d_
2. Khoirul Huda PKWT_x000d_
3. Lie Tung Kiam</v>
      </c>
      <c r="FQ56" t="str" xml:space="preserve">
        <v xml:space="preserve">1. Erfa_x000d_
2. Dian</v>
      </c>
      <c r="FR56" t="str">
        <v xml:space="preserve">Outsource </v>
      </c>
      <c r="FS56" t="str">
        <v>PT PCI</v>
      </c>
      <c r="FT56" t="str" xml:space="preserve">
        <v xml:space="preserve">Akbar_x000d_
Fadhil_x000d_
Hasan</v>
      </c>
      <c r="FU56">
        <v>10</v>
      </c>
      <c r="GS56" t="str">
        <v>9cafcea7-f854-4daa-bbdc-9ca8215c18f3</v>
      </c>
    </row>
    <row r="57" xml:space="preserve">
      <c r="A57" t="str">
        <v>PR-08B-2023</v>
      </c>
      <c r="B57" t="str">
        <v>BPPUR</v>
      </c>
      <c r="C57" t="str">
        <v>IDT</v>
      </c>
      <c r="D57" t="str">
        <v>Continuity Technology</v>
      </c>
      <c r="E57" t="str">
        <v>P-47</v>
      </c>
      <c r="F57">
        <v>2</v>
      </c>
      <c r="G57" t="str">
        <v>Modifikasi Sistem Legacy Surrounding MHE-IS</v>
      </c>
      <c r="H57" t="str">
        <v>Enhancement Aplikasi Legacy untuk MHE-IS</v>
      </c>
      <c r="I57" t="str">
        <v>Surrounding MHE-IS: ERP SPU</v>
      </c>
      <c r="J57">
        <v>2024</v>
      </c>
      <c r="K57">
        <v>2027</v>
      </c>
      <c r="L57" t="str">
        <v>K</v>
      </c>
      <c r="M57" t="str">
        <v>K3</v>
      </c>
      <c r="N57" t="str">
        <v>Pemimpin Satker</v>
      </c>
      <c r="O57" t="str">
        <v>DKEU, DPU</v>
      </c>
      <c r="P57" t="str">
        <v>PPLBI</v>
      </c>
      <c r="Q57" t="str">
        <v>MI</v>
      </c>
      <c r="R57" t="str">
        <v>ERPHRIS</v>
      </c>
      <c r="S57" t="str">
        <f>BQ57</f>
        <v>Proses Desain</v>
      </c>
      <c r="T57" t="str">
        <f>IF(V57=0%,"Not Started",IF(V57&lt;100%,"On Progress",IF(V57=100%,"DONE")))</f>
        <v>On Progress</v>
      </c>
      <c r="U57" t="str">
        <f>FN57</f>
        <v>Pahman Hasibuan</v>
      </c>
      <c r="V57">
        <f>CC57</f>
        <v>0.435</v>
      </c>
      <c r="W57" t="str">
        <v>BRD Existing</v>
      </c>
      <c r="X57">
        <f>AR57</f>
        <v>46518</v>
      </c>
      <c r="Y57">
        <v>2025</v>
      </c>
      <c r="AB57">
        <v>2024</v>
      </c>
      <c r="AD57">
        <v>2024</v>
      </c>
      <c r="AI57">
        <v>46023</v>
      </c>
      <c r="AJ57">
        <v>46120</v>
      </c>
      <c r="AK57">
        <v>46123</v>
      </c>
      <c r="AL57">
        <v>46332</v>
      </c>
      <c r="AM57">
        <v>46335</v>
      </c>
      <c r="AN57">
        <v>46392</v>
      </c>
      <c r="AO57">
        <v>46395</v>
      </c>
      <c r="AP57">
        <v>46484</v>
      </c>
      <c r="AQ57">
        <v>46486</v>
      </c>
      <c r="AR57">
        <v>46518</v>
      </c>
      <c r="AS57" t="str">
        <f>IF(BE57=0%,"Not Started",IF(BE57&lt;5%,"Proses RBT-RBB",IF(BE57=5%,"Selesai RBT-RBB",IF(BE57&lt;10%,"Proses RBT-RBL",IF(BE57=10%,"Selesai RBT-RBL",IF(BE57&lt;15%,"Proses RBT-RBTD",IF(BE57=15%,"Selesai RBT-RBTD",IF(BE57&lt;20%,"Proses RPP",IF(BE57=20%,"Selesai RPP",IF(BE57&lt;25%,"Proses KAK",IF(BE57=25%,"Selesai KAK",IF(BE57&lt;30%,"Proses Pengadaan",IF(BE57=30%,"Selesai Pengadaan",IF(BE57&lt;45%,"Proses Desain",IF(BE57=45%,"Selesai Desain",IF(BE57&lt;80%,"Proses Pengembangan",IF(BE57=80%,"Selesai Pengembangan",IF(BE57&lt;87.5%,"Proses SIT",IF(BE57=87.5%,"Selesai SIT",IF(BE57&lt;95%,"Proses UAT",IF(BE57=95%,"Selesai UAT",IF(BE57&lt;100%,"Proses Implementasi","Selesai Implementasi"))))))))))))))))))))))</f>
        <v>Proses Desain</v>
      </c>
      <c r="AT57" t="str">
        <f>IF(BF57=0%,"Not Started",IF(BF57&lt;5%,"Proses RBT-RBB",IF(BF57=5%,"Selesai RBT-RBB",IF(BF57&lt;10%,"Proses RBT-RBL",IF(BF57=10%,"Selesai RBT-RBL",IF(BF57&lt;15%,"Proses RBT-RBTD",IF(BF57=15%,"Selesai RBT-RBTD",IF(BF57&lt;20%,"Proses RPP",IF(BF57=20%,"Selesai RPP",IF(BF57&lt;25%,"Proses KAK",IF(BF57=25%,"Selesai KAK",IF(BF57&lt;30%,"Proses Pengadaan",IF(BF57=30%,"Selesai Pengadaan",IF(BF57&lt;45%,"Proses Desain",IF(BF57=45%,"Selesai Desain",IF(BF57&lt;80%,"Proses Pengembangan",IF(BF57=80%,"Selesai Pengembangan",IF(BF57&lt;87.5%,"Proses SIT",IF(BF57=87.5%,"Selesai SIT",IF(BF57&lt;95%,"Proses UAT",IF(BF57=95%,"Selesai UAT",IF(BF57&lt;100%,"Proses Implementasi","Selesai Implementasi"))))))))))))))))))))))</f>
        <v>Proses Desain</v>
      </c>
      <c r="AU57" t="str">
        <f>IF(BG57=0%,"Not Started",IF(BG57&lt;5%,"Proses RBT-RBB",IF(BG57=5%,"Selesai RBT-RBB",IF(BG57&lt;10%,"Proses RBT-RBL",IF(BG57=10%,"Selesai RBT-RBL",IF(BG57&lt;15%,"Proses RBT-RBTD",IF(BG57=15%,"Selesai RBT-RBTD",IF(BG57&lt;20%,"Proses RPP",IF(BG57=20%,"Selesai RPP",IF(BG57&lt;25%,"Proses KAK",IF(BG57=25%,"Selesai KAK",IF(BG57&lt;30%,"Proses Pengadaan",IF(BG57=30%,"Selesai Pengadaan",IF(BG57&lt;45%,"Proses Desain",IF(BG57=45%,"Selesai Desain",IF(BG57&lt;80%,"Proses Pengembangan",IF(BG57=80%,"Selesai Pengembangan",IF(BG57&lt;87.5%,"Proses SIT",IF(BG57=87.5%,"Selesai SIT",IF(BG57&lt;95%,"Proses UAT",IF(BG57=95%,"Selesai UAT",IF(BG57&lt;100%,"Proses Implementasi","Selesai Implementasi"))))))))))))))))))))))</f>
        <v>Selesai Desain</v>
      </c>
      <c r="AV57" t="str">
        <f>IF(BH57=0%,"Not Started",IF(BH57&lt;5%,"Proses RBT-RBB",IF(BH57=5%,"Selesai RBT-RBB",IF(BH57&lt;10%,"Proses RBT-RBL",IF(BH57=10%,"Selesai RBT-RBL",IF(BH57&lt;15%,"Proses RBT-RBTD",IF(BH57=15%,"Selesai RBT-RBTD",IF(BH57&lt;20%,"Proses RPP",IF(BH57=20%,"Selesai RPP",IF(BH57&lt;25%,"Proses KAK",IF(BH57=25%,"Selesai KAK",IF(BH57&lt;30%,"Proses Pengadaan",IF(BH57=30%,"Selesai Pengadaan",IF(BH57&lt;45%,"Proses Desain",IF(BH57=45%,"Selesai Desain",IF(BH57&lt;80%,"Proses Pengembangan",IF(BH57=80%,"Selesai Pengembangan",IF(BH57&lt;87.5%,"Proses SIT",IF(BH57=87.5%,"Selesai SIT",IF(BH57&lt;95%,"Proses UAT",IF(BH57=95%,"Selesai UAT",IF(BH57&lt;100%,"Proses Implementasi","Selesai Implementasi"))))))))))))))))))))))</f>
        <v>Proses Pengembangan</v>
      </c>
      <c r="AW57" t="str">
        <f>IF(BI57=0%,"Not Started",IF(BI57&lt;5%,"Proses RBT-RBB",IF(BI57=5%,"Selesai RBT-RBB",IF(BI57&lt;10%,"Proses RBT-RBL",IF(BI57=10%,"Selesai RBT-RBL",IF(BI57&lt;15%,"Proses RBT-RBTD",IF(BI57=15%,"Selesai RBT-RBTD",IF(BI57&lt;20%,"Proses RPP",IF(BI57=20%,"Selesai RPP",IF(BI57&lt;25%,"Proses KAK",IF(BI57=25%,"Selesai KAK",IF(BI57&lt;30%,"Proses Pengadaan",IF(BI57=30%,"Selesai Pengadaan",IF(BI57&lt;45%,"Proses Desain",IF(BI57=45%,"Selesai Desain",IF(BI57&lt;80%,"Proses Pengembangan",IF(BI57=80%,"Selesai Pengembangan",IF(BI57&lt;87.5%,"Proses SIT",IF(BI57=87.5%,"Selesai SIT",IF(BI57&lt;95%,"Proses UAT",IF(BI57=95%,"Selesai UAT",IF(BI57&lt;100%,"Proses Implementasi","Selesai Implementasi"))))))))))))))))))))))</f>
        <v>Proses Pengembangan</v>
      </c>
      <c r="AX57" t="str">
        <f>IF(BJ57=0%,"Not Started",IF(BJ57&lt;5%,"Proses RBT-RBB",IF(BJ57=5%,"Selesai RBT-RBB",IF(BJ57&lt;10%,"Proses RBT-RBL",IF(BJ57=10%,"Selesai RBT-RBL",IF(BJ57&lt;15%,"Proses RBT-RBTD",IF(BJ57=15%,"Selesai RBT-RBTD",IF(BJ57&lt;20%,"Proses RPP",IF(BJ57=20%,"Selesai RPP",IF(BJ57&lt;25%,"Proses KAK",IF(BJ57=25%,"Selesai KAK",IF(BJ57&lt;30%,"Proses Pengadaan",IF(BJ57=30%,"Selesai Pengadaan",IF(BJ57&lt;45%,"Proses Desain",IF(BJ57=45%,"Selesai Desain",IF(BJ57&lt;80%,"Proses Pengembangan",IF(BJ57=80%,"Selesai Pengembangan",IF(BJ57&lt;87.5%,"Proses SIT",IF(BJ57=87.5%,"Selesai SIT",IF(BJ57&lt;95%,"Proses UAT",IF(BJ57=95%,"Selesai UAT",IF(BJ57&lt;100%,"Proses Implementasi","Selesai Implementasi"))))))))))))))))))))))</f>
        <v>Proses Pengembangan</v>
      </c>
      <c r="AY57" t="str">
        <f>IF(BK57=0%,"Not Started",IF(BK57&lt;5%,"Proses RBT-RBB",IF(BK57=5%,"Selesai RBT-RBB",IF(BK57&lt;10%,"Proses RBT-RBL",IF(BK57=10%,"Selesai RBT-RBL",IF(BK57&lt;15%,"Proses RBT-RBTD",IF(BK57=15%,"Selesai RBT-RBTD",IF(BK57&lt;20%,"Proses RPP",IF(BK57=20%,"Selesai RPP",IF(BK57&lt;25%,"Proses KAK",IF(BK57=25%,"Selesai KAK",IF(BK57&lt;30%,"Proses Pengadaan",IF(BK57=30%,"Selesai Pengadaan",IF(BK57&lt;45%,"Proses Desain",IF(BK57=45%,"Selesai Desain",IF(BK57&lt;80%,"Proses Pengembangan",IF(BK57=80%,"Selesai Pengembangan",IF(BK57&lt;87.5%,"Proses SIT",IF(BK57=87.5%,"Selesai SIT",IF(BK57&lt;95%,"Proses UAT",IF(BK57=95%,"Selesai UAT",IF(BK57&lt;100%,"Proses Implementasi","Selesai Implementasi"))))))))))))))))))))))</f>
        <v>Proses Pengembangan</v>
      </c>
      <c r="AZ57" t="str">
        <f>IF(BL57=0%,"Not Started",IF(BL57&lt;5%,"Proses RBT-RBB",IF(BL57=5%,"Selesai RBT-RBB",IF(BL57&lt;10%,"Proses RBT-RBL",IF(BL57=10%,"Selesai RBT-RBL",IF(BL57&lt;15%,"Proses RBT-RBTD",IF(BL57=15%,"Selesai RBT-RBTD",IF(BL57&lt;20%,"Proses RPP",IF(BL57=20%,"Selesai RPP",IF(BL57&lt;25%,"Proses KAK",IF(BL57=25%,"Selesai KAK",IF(BL57&lt;30%,"Proses Pengadaan",IF(BL57=30%,"Selesai Pengadaan",IF(BL57&lt;45%,"Proses Desain",IF(BL57=45%,"Selesai Desain",IF(BL57&lt;80%,"Proses Pengembangan",IF(BL57=80%,"Selesai Pengembangan",IF(BL57&lt;87.5%,"Proses SIT",IF(BL57=87.5%,"Selesai SIT",IF(BL57&lt;95%,"Proses UAT",IF(BL57=95%,"Selesai UAT",IF(BL57&lt;100%,"Proses Implementasi","Selesai Implementasi"))))))))))))))))))))))</f>
        <v>Proses Pengembangan</v>
      </c>
      <c r="BA57" t="str">
        <f>IF(BM57=0%,"Not Started",IF(BM57&lt;5%,"Proses RBT-RBB",IF(BM57=5%,"Selesai RBT-RBB",IF(BM57&lt;10%,"Proses RBT-RBL",IF(BM57=10%,"Selesai RBT-RBL",IF(BM57&lt;15%,"Proses RBT-RBTD",IF(BM57=15%,"Selesai RBT-RBTD",IF(BM57&lt;20%,"Proses RPP",IF(BM57=20%,"Selesai RPP",IF(BM57&lt;25%,"Proses KAK",IF(BM57=25%,"Selesai KAK",IF(BM57&lt;30%,"Proses Pengadaan",IF(BM57=30%,"Selesai Pengadaan",IF(BM57&lt;45%,"Proses Desain",IF(BM57=45%,"Selesai Desain",IF(BM57&lt;80%,"Proses Pengembangan",IF(BM57=80%,"Selesai Pengembangan",IF(BM57&lt;87.5%,"Proses SIT",IF(BM57=87.5%,"Selesai SIT",IF(BM57&lt;95%,"Proses UAT",IF(BM57=95%,"Selesai UAT",IF(BM57&lt;100%,"Proses Implementasi","Selesai Implementasi"))))))))))))))))))))))</f>
        <v>Proses Pengembangan</v>
      </c>
      <c r="BB57" t="str">
        <f>IF(BN57=0%,"Not Started",IF(BN57&lt;5%,"Proses RBT-RBB",IF(BN57=5%,"Selesai RBT-RBB",IF(BN57&lt;10%,"Proses RBT-RBL",IF(BN57=10%,"Selesai RBT-RBL",IF(BN57&lt;15%,"Proses RBT-RBTD",IF(BN57=15%,"Selesai RBT-RBTD",IF(BN57&lt;20%,"Proses RPP",IF(BN57=20%,"Selesai RPP",IF(BN57&lt;25%,"Proses KAK",IF(BN57=25%,"Selesai KAK",IF(BN57&lt;30%,"Proses Pengadaan",IF(BN57=30%,"Selesai Pengadaan",IF(BN57&lt;45%,"Proses Desain",IF(BN57=45%,"Selesai Desain",IF(BN57&lt;80%,"Proses Pengembangan",IF(BN57=80%,"Selesai Pengembangan",IF(BN57&lt;87.5%,"Proses SIT",IF(BN57=87.5%,"Selesai SIT",IF(BN57&lt;95%,"Proses UAT",IF(BN57=95%,"Selesai UAT",IF(BN57&lt;100%,"Proses Implementasi","Selesai Implementasi"))))))))))))))))))))))</f>
        <v>Selesai Pengembangan</v>
      </c>
      <c r="BC57" t="str">
        <f>IF(BO57=0%,"Not Started",IF(BO57&lt;5%,"Proses RBT-RBB",IF(BO57=5%,"Selesai RBT-RBB",IF(BO57&lt;10%,"Proses RBT-RBL",IF(BO57=10%,"Selesai RBT-RBL",IF(BO57&lt;15%,"Proses RBT-RBTD",IF(BO57=15%,"Selesai RBT-RBTD",IF(BO57&lt;20%,"Proses RPP",IF(BO57=20%,"Selesai RPP",IF(BO57&lt;25%,"Proses KAK",IF(BO57=25%,"Selesai KAK",IF(BO57&lt;30%,"Proses Pengadaan",IF(BO57=30%,"Selesai Pengadaan",IF(BO57&lt;45%,"Proses Desain",IF(BO57=45%,"Selesai Desain",IF(BO57&lt;80%,"Proses Pengembangan",IF(BO57=80%,"Selesai Pengembangan",IF(BO57&lt;87.5%,"Proses SIT",IF(BO57=87.5%,"Selesai SIT",IF(BO57&lt;95%,"Proses UAT",IF(BO57=95%,"Selesai UAT",IF(BO57&lt;100%,"Proses Implementasi","Selesai Implementasi"))))))))))))))))))))))</f>
        <v>Proses SIT</v>
      </c>
      <c r="BD57" t="str">
        <f>IF(BP57=0%,"Not Started",IF(BP57&lt;5%,"Proses RBT-RBB",IF(BP57=5%,"Selesai RBT-RBB",IF(BP57&lt;10%,"Proses RBT-RBL",IF(BP57=10%,"Selesai RBT-RBL",IF(BP57&lt;15%,"Proses RBT-RBTD",IF(BP57=15%,"Selesai RBT-RBTD",IF(BP57&lt;20%,"Proses RPP",IF(BP57=20%,"Selesai RPP",IF(BP57&lt;25%,"Proses KAK",IF(BP57=25%,"Selesai KAK",IF(BP57&lt;30%,"Proses Pengadaan",IF(BP57=30%,"Selesai Pengadaan",IF(BP57&lt;45%,"Proses Desain",IF(BP57=45%,"Selesai Desain",IF(BP57&lt;80%,"Proses Pengembangan",IF(BP57=80%,"Selesai Pengembangan",IF(BP57&lt;87.5%,"Proses SIT",IF(BP57=87.5%,"Selesai SIT",IF(BP57&lt;95%,"Proses UAT",IF(BP57=95%,"Selesai UAT",IF(BP57&lt;100%,"Proses Implementasi","Selesai Implementasi"))))))))))))))))))))))</f>
        <v>Proses SIT</v>
      </c>
      <c r="BE57">
        <v>0.35</v>
      </c>
      <c r="BF57">
        <v>0.4</v>
      </c>
      <c r="BG57">
        <v>0.45</v>
      </c>
      <c r="BH57">
        <v>0.5</v>
      </c>
      <c r="BI57">
        <v>0.55</v>
      </c>
      <c r="BJ57">
        <v>0.6</v>
      </c>
      <c r="BK57">
        <v>0.65</v>
      </c>
      <c r="BL57">
        <v>0.7</v>
      </c>
      <c r="BM57">
        <v>0.75</v>
      </c>
      <c r="BN57">
        <v>0.8</v>
      </c>
      <c r="BO57">
        <v>0.82</v>
      </c>
      <c r="BP57">
        <v>0.85</v>
      </c>
      <c r="BQ57" t="str">
        <f>IF(CC57=0%,"Not Started",IF(CC57&lt;5%,"Proses RBT-RBB",IF(CC57=5%,"Selesai RBT-RBB",IF(CC57&lt;10%,"Proses RBT-RBL",IF(CC57=10%,"Selesai RBT-RBL",IF(CC57&lt;15%,"Proses RBT-RBTD",IF(CC57=15%,"Selesai RBT-RBTD",IF(CC57&lt;20%,"Proses RPP",IF(CC57=20%,"Selesai RPP",IF(CC57&lt;25%,"Proses KAK",IF(CC57=25%,"Selesai KAK",IF(CC57&lt;30%,"Proses Pengadaan",IF(CC57=30%,"Selesai Pengadaan",IF(CC57&lt;45%,"Proses Desain",IF(CC57=45%,"Selesai Desain",IF(CC57&lt;80%,"Proses Pengembangan",IF(CC57=80%,"Selesai Pengembangan",IF(CC57&lt;87.5%,"Proses SIT",IF(CC57=87.5%,"Selesai SIT",IF(CC57&lt;95%,"Proses UAT",IF(CC57=95%,"Selesai UAT",IF(CC57&lt;100%,"Proses Implementasi","Selesai Implementasi"))))))))))))))))))))))</f>
        <v>Proses Desain</v>
      </c>
      <c r="BR57" t="str">
        <f>IF(CD57=0%,"Not Started",IF(CD57&lt;5%,"Proses RBT-RBB",IF(CD57=5%,"Selesai RBT-RBB",IF(CD57&lt;10%,"Proses RBT-RBL",IF(CD57=10%,"Selesai RBT-RBL",IF(CD57&lt;15%,"Proses RBT-RBTD",IF(CD57=15%,"Selesai RBT-RBTD",IF(CD57&lt;20%,"Proses RPP",IF(CD57=20%,"Selesai RPP",IF(CD57&lt;25%,"Proses KAK",IF(CD57=25%,"Selesai KAK",IF(CD57&lt;30%,"Proses Pengadaan",IF(CD57=30%,"Selesai Pengadaan",IF(CD57&lt;45%,"Proses Desain",IF(CD57=45%,"Selesai Desain",IF(CD57&lt;80%,"Proses Pengembangan",IF(CD57=80%,"Selesai Pengembangan",IF(CD57&lt;87.5%,"Proses SIT",IF(CD57=87.5%,"Selesai SIT",IF(CD57&lt;95%,"Proses UAT",IF(CD57=95%,"Selesai UAT",IF(CD57&lt;100%,"Proses Implementasi","Selesai Implementasi"))))))))))))))))))))))</f>
        <v>Not Started</v>
      </c>
      <c r="BS57" t="str">
        <f>IF(CE57=0%,"Not Started",IF(CE57&lt;5%,"Proses RBT-RBB",IF(CE57=5%,"Selesai RBT-RBB",IF(CE57&lt;10%,"Proses RBT-RBL",IF(CE57=10%,"Selesai RBT-RBL",IF(CE57&lt;15%,"Proses RBT-RBTD",IF(CE57=15%,"Selesai RBT-RBTD",IF(CE57&lt;20%,"Proses RPP",IF(CE57=20%,"Selesai RPP",IF(CE57&lt;25%,"Proses KAK",IF(CE57=25%,"Selesai KAK",IF(CE57&lt;30%,"Proses Pengadaan",IF(CE57=30%,"Selesai Pengadaan",IF(CE57&lt;45%,"Proses Desain",IF(CE57=45%,"Selesai Desain",IF(CE57&lt;80%,"Proses Pengembangan",IF(CE57=80%,"Selesai Pengembangan",IF(CE57&lt;87.5%,"Proses SIT",IF(CE57=87.5%,"Selesai SIT",IF(CE57&lt;95%,"Proses UAT",IF(CE57=95%,"Selesai UAT",IF(CE57&lt;100%,"Proses Implementasi","Selesai Implementasi"))))))))))))))))))))))</f>
        <v>Not Started</v>
      </c>
      <c r="BT57" t="str">
        <f>IF(CF57=0%,"Not Started",IF(CF57&lt;5%,"Proses RBT-RBB",IF(CF57=5%,"Selesai RBT-RBB",IF(CF57&lt;10%,"Proses RBT-RBL",IF(CF57=10%,"Selesai RBT-RBL",IF(CF57&lt;15%,"Proses RBT-RBTD",IF(CF57=15%,"Selesai RBT-RBTD",IF(CF57&lt;20%,"Proses RPP",IF(CF57=20%,"Selesai RPP",IF(CF57&lt;25%,"Proses KAK",IF(CF57=25%,"Selesai KAK",IF(CF57&lt;30%,"Proses Pengadaan",IF(CF57=30%,"Selesai Pengadaan",IF(CF57&lt;45%,"Proses Desain",IF(CF57=45%,"Selesai Desain",IF(CF57&lt;80%,"Proses Pengembangan",IF(CF57=80%,"Selesai Pengembangan",IF(CF57&lt;87.5%,"Proses SIT",IF(CF57=87.5%,"Selesai SIT",IF(CF57&lt;95%,"Proses UAT",IF(CF57=95%,"Selesai UAT",IF(CF57&lt;100%,"Proses Implementasi","Selesai Implementasi"))))))))))))))))))))))</f>
        <v>Not Started</v>
      </c>
      <c r="BU57" t="str">
        <f>IF(CG57=0%,"Not Started",IF(CG57&lt;5%,"Proses RBT-RBB",IF(CG57=5%,"Selesai RBT-RBB",IF(CG57&lt;10%,"Proses RBT-RBL",IF(CG57=10%,"Selesai RBT-RBL",IF(CG57&lt;15%,"Proses RBT-RBTD",IF(CG57=15%,"Selesai RBT-RBTD",IF(CG57&lt;20%,"Proses RPP",IF(CG57=20%,"Selesai RPP",IF(CG57&lt;25%,"Proses KAK",IF(CG57=25%,"Selesai KAK",IF(CG57&lt;30%,"Proses Pengadaan",IF(CG57=30%,"Selesai Pengadaan",IF(CG57&lt;45%,"Proses Desain",IF(CG57=45%,"Selesai Desain",IF(CG57&lt;80%,"Proses Pengembangan",IF(CG57=80%,"Selesai Pengembangan",IF(CG57&lt;87.5%,"Proses SIT",IF(CG57=87.5%,"Selesai SIT",IF(CG57&lt;95%,"Proses UAT",IF(CG57=95%,"Selesai UAT",IF(CG57&lt;100%,"Proses Implementasi","Selesai Implementasi"))))))))))))))))))))))</f>
        <v>Not Started</v>
      </c>
      <c r="BV57" t="str">
        <f>IF(CH57=0%,"Not Started",IF(CH57&lt;5%,"Proses RBT-RBB",IF(CH57=5%,"Selesai RBT-RBB",IF(CH57&lt;10%,"Proses RBT-RBL",IF(CH57=10%,"Selesai RBT-RBL",IF(CH57&lt;15%,"Proses RBT-RBTD",IF(CH57=15%,"Selesai RBT-RBTD",IF(CH57&lt;20%,"Proses RPP",IF(CH57=20%,"Selesai RPP",IF(CH57&lt;25%,"Proses KAK",IF(CH57=25%,"Selesai KAK",IF(CH57&lt;30%,"Proses Pengadaan",IF(CH57=30%,"Selesai Pengadaan",IF(CH57&lt;45%,"Proses Desain",IF(CH57=45%,"Selesai Desain",IF(CH57&lt;80%,"Proses Pengembangan",IF(CH57=80%,"Selesai Pengembangan",IF(CH57&lt;87.5%,"Proses SIT",IF(CH57=87.5%,"Selesai SIT",IF(CH57&lt;95%,"Proses UAT",IF(CH57=95%,"Selesai UAT",IF(CH57&lt;100%,"Proses Implementasi","Selesai Implementasi"))))))))))))))))))))))</f>
        <v>Not Started</v>
      </c>
      <c r="BW57" t="str">
        <f>IF(CI57=0%,"Not Started",IF(CI57&lt;5%,"Proses RBT-RBB",IF(CI57=5%,"Selesai RBT-RBB",IF(CI57&lt;10%,"Proses RBT-RBL",IF(CI57=10%,"Selesai RBT-RBL",IF(CI57&lt;15%,"Proses RBT-RBTD",IF(CI57=15%,"Selesai RBT-RBTD",IF(CI57&lt;20%,"Proses RPP",IF(CI57=20%,"Selesai RPP",IF(CI57&lt;25%,"Proses KAK",IF(CI57=25%,"Selesai KAK",IF(CI57&lt;30%,"Proses Pengadaan",IF(CI57=30%,"Selesai Pengadaan",IF(CI57&lt;45%,"Proses Desain",IF(CI57=45%,"Selesai Desain",IF(CI57&lt;80%,"Proses Pengembangan",IF(CI57=80%,"Selesai Pengembangan",IF(CI57&lt;87.5%,"Proses SIT",IF(CI57=87.5%,"Selesai SIT",IF(CI57&lt;95%,"Proses UAT",IF(CI57=95%,"Selesai UAT",IF(CI57&lt;100%,"Proses Implementasi","Selesai Implementasi"))))))))))))))))))))))</f>
        <v>Not Started</v>
      </c>
      <c r="BX57" t="str">
        <f>IF(CJ57=0%,"Not Started",IF(CJ57&lt;5%,"Proses RBT-RBB",IF(CJ57=5%,"Selesai RBT-RBB",IF(CJ57&lt;10%,"Proses RBT-RBL",IF(CJ57=10%,"Selesai RBT-RBL",IF(CJ57&lt;15%,"Proses RBT-RBTD",IF(CJ57=15%,"Selesai RBT-RBTD",IF(CJ57&lt;20%,"Proses RPP",IF(CJ57=20%,"Selesai RPP",IF(CJ57&lt;25%,"Proses KAK",IF(CJ57=25%,"Selesai KAK",IF(CJ57&lt;30%,"Proses Pengadaan",IF(CJ57=30%,"Selesai Pengadaan",IF(CJ57&lt;45%,"Proses Desain",IF(CJ57=45%,"Selesai Desain",IF(CJ57&lt;80%,"Proses Pengembangan",IF(CJ57=80%,"Selesai Pengembangan",IF(CJ57&lt;87.5%,"Proses SIT",IF(CJ57=87.5%,"Selesai SIT",IF(CJ57&lt;95%,"Proses UAT",IF(CJ57=95%,"Selesai UAT",IF(CJ57&lt;100%,"Proses Implementasi","Selesai Implementasi"))))))))))))))))))))))</f>
        <v>Not Started</v>
      </c>
      <c r="BY57" t="str">
        <f>IF(CK57=0%,"Not Started",IF(CK57&lt;5%,"Proses RBT-RBB",IF(CK57=5%,"Selesai RBT-RBB",IF(CK57&lt;10%,"Proses RBT-RBL",IF(CK57=10%,"Selesai RBT-RBL",IF(CK57&lt;15%,"Proses RBT-RBTD",IF(CK57=15%,"Selesai RBT-RBTD",IF(CK57&lt;20%,"Proses RPP",IF(CK57=20%,"Selesai RPP",IF(CK57&lt;25%,"Proses KAK",IF(CK57=25%,"Selesai KAK",IF(CK57&lt;30%,"Proses Pengadaan",IF(CK57=30%,"Selesai Pengadaan",IF(CK57&lt;45%,"Proses Desain",IF(CK57=45%,"Selesai Desain",IF(CK57&lt;80%,"Proses Pengembangan",IF(CK57=80%,"Selesai Pengembangan",IF(CK57&lt;87.5%,"Proses SIT",IF(CK57=87.5%,"Selesai SIT",IF(CK57&lt;95%,"Proses UAT",IF(CK57=95%,"Selesai UAT",IF(CK57&lt;100%,"Proses Implementasi","Selesai Implementasi"))))))))))))))))))))))</f>
        <v>Not Started</v>
      </c>
      <c r="BZ57" t="str">
        <f>IF(CL57=0%,"Not Started",IF(CL57&lt;5%,"Proses RBT-RBB",IF(CL57=5%,"Selesai RBT-RBB",IF(CL57&lt;10%,"Proses RBT-RBL",IF(CL57=10%,"Selesai RBT-RBL",IF(CL57&lt;15%,"Proses RBT-RBTD",IF(CL57=15%,"Selesai RBT-RBTD",IF(CL57&lt;20%,"Proses RPP",IF(CL57=20%,"Selesai RPP",IF(CL57&lt;25%,"Proses KAK",IF(CL57=25%,"Selesai KAK",IF(CL57&lt;30%,"Proses Pengadaan",IF(CL57=30%,"Selesai Pengadaan",IF(CL57&lt;45%,"Proses Desain",IF(CL57=45%,"Selesai Desain",IF(CL57&lt;80%,"Proses Pengembangan",IF(CL57=80%,"Selesai Pengembangan",IF(CL57&lt;87.5%,"Proses SIT",IF(CL57=87.5%,"Selesai SIT",IF(CL57&lt;95%,"Proses UAT",IF(CL57=95%,"Selesai UAT",IF(CL57&lt;100%,"Proses Implementasi","Selesai Implementasi"))))))))))))))))))))))</f>
        <v>Not Started</v>
      </c>
      <c r="CA57" t="str">
        <f>IF(CM57=0%,"Not Started",IF(CM57&lt;5%,"Proses RBT-RBB",IF(CM57=5%,"Selesai RBT-RBB",IF(CM57&lt;10%,"Proses RBT-RBL",IF(CM57=10%,"Selesai RBT-RBL",IF(CM57&lt;15%,"Proses RBT-RBTD",IF(CM57=15%,"Selesai RBT-RBTD",IF(CM57&lt;20%,"Proses RPP",IF(CM57=20%,"Selesai RPP",IF(CM57&lt;25%,"Proses KAK",IF(CM57=25%,"Selesai KAK",IF(CM57&lt;30%,"Proses Pengadaan",IF(CM57=30%,"Selesai Pengadaan",IF(CM57&lt;45%,"Proses Desain",IF(CM57=45%,"Selesai Desain",IF(CM57&lt;80%,"Proses Pengembangan",IF(CM57=80%,"Selesai Pengembangan",IF(CM57&lt;87.5%,"Proses SIT",IF(CM57=87.5%,"Selesai SIT",IF(CM57&lt;95%,"Proses UAT",IF(CM57=95%,"Selesai UAT",IF(CM57&lt;100%,"Proses Implementasi","Selesai Implementasi"))))))))))))))))))))))</f>
        <v>Not Started</v>
      </c>
      <c r="CB57" t="str">
        <f>IF(CN57=0%,"Not Started",IF(CN57&lt;5%,"Proses RBT-RBB",IF(CN57=5%,"Selesai RBT-RBB",IF(CN57&lt;10%,"Proses RBT-RBL",IF(CN57=10%,"Selesai RBT-RBL",IF(CN57&lt;15%,"Proses RBT-RBTD",IF(CN57=15%,"Selesai RBT-RBTD",IF(CN57&lt;20%,"Proses RPP",IF(CN57=20%,"Selesai RPP",IF(CN57&lt;25%,"Proses KAK",IF(CN57=25%,"Selesai KAK",IF(CN57&lt;30%,"Proses Pengadaan",IF(CN57=30%,"Selesai Pengadaan",IF(CN57&lt;45%,"Proses Desain",IF(CN57=45%,"Selesai Desain",IF(CN57&lt;80%,"Proses Pengembangan",IF(CN57=80%,"Selesai Pengembangan",IF(CN57&lt;87.5%,"Proses SIT",IF(CN57=87.5%,"Selesai SIT",IF(CN57&lt;95%,"Proses UAT",IF(CN57=95%,"Selesai UAT",IF(CN57&lt;100%,"Proses Implementasi","Selesai Implementasi"))))))))))))))))))))))</f>
        <v>Not Started</v>
      </c>
      <c r="CC57">
        <f>(($DY57/100%)*15%)+(($DZ57/100%)*5%)+(($EA57/100%)*5%)+(($EB57/100%)*5%)+(($EC57/100%)*15%)+(($ED57/100%)*35%)+(($EE57/100%)*7.5%)+(($EF57/100%)*7.5%)+(($EG57/100%)*5%)</f>
        <v>0.435</v>
      </c>
      <c r="CO57">
        <f>IF(BE57=0%, 100%, (CC57/BE57))</f>
        <v>1.2428571428571429</v>
      </c>
      <c r="CP57">
        <f>IF(BF57=0%, 100%, (CD57/BF57))</f>
        <v>0</v>
      </c>
      <c r="CQ57">
        <f>IF(BG57=0%, 100%, (CE57/BG57))</f>
        <v>0</v>
      </c>
      <c r="CR57">
        <f>IF(BH57=0%, 100%, (CF57/BH57))</f>
        <v>0</v>
      </c>
      <c r="CS57">
        <f>IF(BI57=0%, 100%, (CG57/BI57))</f>
        <v>0</v>
      </c>
      <c r="CT57">
        <f>IF(BJ57=0%, 100%, (CH57/BJ57))</f>
        <v>0</v>
      </c>
      <c r="CU57">
        <f>IF(BK57=0%, 100%, (CI57/BK57))</f>
        <v>0</v>
      </c>
      <c r="CV57">
        <f>IF(BL57=0%, 100%, (CJ57/BL57))</f>
        <v>0</v>
      </c>
      <c r="CW57">
        <f>IF(BM57=0%, 100%, (CK57/BM57))</f>
        <v>0</v>
      </c>
      <c r="CX57">
        <f>IF(BN57=0%, 100%, (CL57/BN57))</f>
        <v>0</v>
      </c>
      <c r="CY57">
        <f>IF(BO57=0%, 100%, (CM57/BO57))</f>
        <v>0</v>
      </c>
      <c r="DA57" t="str">
        <f>IF(BE57=0%,"NS",IF(CC57=100%,"DONE",IF(CO57&gt;100%,"AS",IF(CO57&lt;75%,"BS",IF(CO57&lt;89.9%,"AR","OS")))))</f>
        <v>AS</v>
      </c>
      <c r="DB57" t="str">
        <f>IF(BF57=0%,"NS",IF(CD57=100%,"DONE",IF(CP57&gt;100%,"AS",IF(CP57&lt;75%,"BS",IF(CP57&lt;89.9%,"AR","OS")))))</f>
        <v>BS</v>
      </c>
      <c r="DC57" t="str">
        <f>IF(BG57=0%,"NS",IF(CE57=100%,"DONE",IF(CQ57&gt;100%,"AS",IF(CQ57&lt;75%,"BS",IF(CQ57&lt;89.9%,"AR","OS")))))</f>
        <v>BS</v>
      </c>
      <c r="DD57" t="str">
        <f>IF(BH57=0%,"NS",IF(CF57=100%,"DONE",IF(CR57&gt;100%,"AS",IF(CR57&lt;75%,"BS",IF(CR57&lt;89.9%,"AR","OS")))))</f>
        <v>BS</v>
      </c>
      <c r="DE57" t="str">
        <f>IF(BI57=0%,"NS",IF(CG57=100%,"DONE",IF(CS57&gt;100%,"AS",IF(CS57&lt;75%,"BS",IF(CS57&lt;89.9%,"AR","OS")))))</f>
        <v>BS</v>
      </c>
      <c r="DF57" t="str">
        <f>IF(BJ57=0%,"NS",IF(CH57=100%,"DONE",IF(CT57&gt;100%,"AS",IF(CT57&lt;75%,"BS",IF(CT57&lt;89.9%,"AR","OS")))))</f>
        <v>BS</v>
      </c>
      <c r="DG57" t="str">
        <f>IF(BK57=0%,"NS",IF(CI57=100%,"DONE",IF(CU57&gt;100%,"AS",IF(CU57&lt;75%,"BS",IF(CU57&lt;89.9%,"AR","OS")))))</f>
        <v>BS</v>
      </c>
      <c r="DH57" t="str">
        <f>IF(BL57=0%,"NS",IF(CJ57=100%,"DONE",IF(CV57&gt;100%,"AS",IF(CV57&lt;75%,"BS",IF(CV57&lt;89.9%,"AR","OS")))))</f>
        <v>BS</v>
      </c>
      <c r="DI57" t="str">
        <f>IF(BM57=0%,"NS",IF(CK57=100%,"DONE",IF(CW57&gt;100%,"AS",IF(CW57&lt;75%,"BS",IF(CW57&lt;89.9%,"AR","OS")))))</f>
        <v>BS</v>
      </c>
      <c r="DJ57" t="str">
        <f>IF(BN57=0%,"NS",IF(CL57=100%,"DONE",IF(CX57&gt;100%,"AS",IF(CX57&lt;75%,"BS",IF(CX57&lt;89.9%,"AR","OS")))))</f>
        <v>BS</v>
      </c>
      <c r="DK57" t="str">
        <f>IF(BO57=0%,"NS",IF(CM57=100%,"DONE",IF(CY57&gt;100%,"AS",IF(CY57&lt;75%,"BS",IF(CY57&lt;89.9%,"AR","OS")))))</f>
        <v>BS</v>
      </c>
      <c r="DL57" t="str">
        <f>IF(BP57=0%,"NS",IF(CN57=100%,"DONE",IF(CZ57&gt;100%,"AS",IF(CZ57&lt;75%,"BS",IF(CZ57&lt;89.9%,"AR","OS")))))</f>
        <v>BS</v>
      </c>
      <c r="DM57">
        <f>CC57/$BP57</f>
        <v>0.5117647058823529</v>
      </c>
      <c r="DN57">
        <f>CD57/$BP57</f>
        <v>0</v>
      </c>
      <c r="DO57">
        <f>CE57/$BP57</f>
        <v>0</v>
      </c>
      <c r="DP57">
        <f>CF57/$BP57</f>
        <v>0</v>
      </c>
      <c r="DQ57">
        <f>CG57/$BP57</f>
        <v>0</v>
      </c>
      <c r="DR57">
        <f>CH57/$BP57</f>
        <v>0</v>
      </c>
      <c r="DS57">
        <f>CI57/$BP57</f>
        <v>0</v>
      </c>
      <c r="DT57">
        <f>CJ57/$BP57</f>
        <v>0</v>
      </c>
      <c r="DU57">
        <f>CK57/$BP57</f>
        <v>0</v>
      </c>
      <c r="DV57">
        <f>CL57/$BP57</f>
        <v>0</v>
      </c>
      <c r="DW57">
        <f>CM57/$BP57</f>
        <v>0</v>
      </c>
      <c r="DX57">
        <f>CN57/$BP57</f>
        <v>0</v>
      </c>
      <c r="DY57">
        <v>1</v>
      </c>
      <c r="DZ57">
        <v>1</v>
      </c>
      <c r="EA57">
        <v>1</v>
      </c>
      <c r="EB57">
        <v>1</v>
      </c>
      <c r="EC57">
        <v>0.9</v>
      </c>
      <c r="ED57">
        <v>0</v>
      </c>
      <c r="EE57">
        <v>0</v>
      </c>
      <c r="EF57">
        <v>0</v>
      </c>
      <c r="EG57">
        <v>0</v>
      </c>
      <c r="EH57" t="str" xml:space="preserve">
        <v xml:space="preserve">Update Progress  _x000d_
20-01-2026_x000d_
1. Untuk WO ini sudah diterbitkan pada WO-7_x000d_
3. Timeline Desain baru dimulai dari M2 Jan tahun 2026 sampai dengan April 2026, tetepi sudah include di pembahasan SRS DKU karena dokumen SRS digabung dengan SPU dan status penyusunan dokumen SRS sudah final minggu kemaren tinggal sirkulasi.</v>
      </c>
      <c r="EJ57">
        <f>AR57</f>
        <v>46518</v>
      </c>
      <c r="EO57" t="str">
        <v xml:space="preserve">Timeline implementasi masih bergerak mundur namun durasi pengembangan tidak berubah </v>
      </c>
      <c r="FM57" t="str">
        <v>TBC MI</v>
      </c>
      <c r="FN57" t="str">
        <v>Pahman Hasibuan</v>
      </c>
      <c r="FO57" t="str">
        <v>Ayar Fauzan</v>
      </c>
      <c r="FP57" t="str" xml:space="preserve">
        <v xml:space="preserve">1. Rendi Budiman  _x000d_
2. Hafizh Haritsa - PKWT  _x000d_
3. Khoirul Huda_x000d_
_x000d_
</v>
      </c>
      <c r="FQ57" t="str" xml:space="preserve">
        <v xml:space="preserve">1. Erfa_x000d_
2. Agung_x000d_
</v>
      </c>
      <c r="FR57" t="str">
        <v xml:space="preserve">Outsource </v>
      </c>
      <c r="FS57" t="str">
        <v>PT Trees</v>
      </c>
      <c r="FT57" t="str" xml:space="preserve">
        <v xml:space="preserve">Santi_x000d_
Nindy</v>
      </c>
      <c r="FU57">
        <v>4</v>
      </c>
      <c r="GS57" t="str">
        <v>a321bf11-c487-4707-9519-5d02292939d3</v>
      </c>
    </row>
    <row r="58" xml:space="preserve">
      <c r="A58" t="str">
        <v>PR-08C-2023</v>
      </c>
      <c r="B58" t="str">
        <v>BPPUR</v>
      </c>
      <c r="C58" t="str">
        <v>IDT</v>
      </c>
      <c r="D58" t="str">
        <v>Continuity Technology</v>
      </c>
      <c r="E58" t="str">
        <v>P-47</v>
      </c>
      <c r="F58">
        <v>3</v>
      </c>
      <c r="G58" t="str">
        <v>Modifikasi Sistem Legacy Surrounding MHE-IS</v>
      </c>
      <c r="H58" t="str">
        <v>Enhancement Aplikasi Legacy untuk MHE-IS</v>
      </c>
      <c r="I58" t="str">
        <v>Surrounding MHE-IS: SOA SPU</v>
      </c>
      <c r="J58">
        <v>2024</v>
      </c>
      <c r="K58">
        <v>2027</v>
      </c>
      <c r="L58" t="str">
        <v>K</v>
      </c>
      <c r="M58" t="str">
        <v>K3</v>
      </c>
      <c r="N58" t="str">
        <v>Pemimpin Satker</v>
      </c>
      <c r="O58" t="str">
        <v>DLDS</v>
      </c>
      <c r="P58" t="str">
        <v>PPLBI</v>
      </c>
      <c r="Q58" t="str">
        <v>MD</v>
      </c>
      <c r="R58" t="str">
        <v>SOA</v>
      </c>
      <c r="S58" t="str">
        <f>BQ58</f>
        <v>Proses Pengadaan</v>
      </c>
      <c r="T58" t="str">
        <f>IF(V58=0%,"Not Started",IF(V58&lt;100%,"On Progress",IF(V58=100%,"DONE")))</f>
        <v>On Progress</v>
      </c>
      <c r="U58" t="str">
        <f>FN58</f>
        <v>Rangga Dhaniarto</v>
      </c>
      <c r="V58">
        <f>CC58</f>
        <v>0.2575</v>
      </c>
      <c r="W58" t="str">
        <v>BRD Existing</v>
      </c>
      <c r="X58">
        <f>AR58</f>
        <v>46518</v>
      </c>
      <c r="Y58">
        <v>1</v>
      </c>
      <c r="AB58" t="str">
        <v>BRD</v>
      </c>
      <c r="AD58">
        <v>2024</v>
      </c>
      <c r="AI58">
        <v>46023</v>
      </c>
      <c r="AJ58">
        <v>46120</v>
      </c>
      <c r="AK58">
        <v>46123</v>
      </c>
      <c r="AL58">
        <v>46332</v>
      </c>
      <c r="AM58">
        <v>46335</v>
      </c>
      <c r="AN58">
        <v>46392</v>
      </c>
      <c r="AO58">
        <v>46395</v>
      </c>
      <c r="AP58">
        <v>46484</v>
      </c>
      <c r="AQ58">
        <v>46486</v>
      </c>
      <c r="AR58">
        <v>46518</v>
      </c>
      <c r="AS58" t="str">
        <f>IF(BE58=0%,"Not Started",IF(BE58&lt;5%,"Proses RBT-RBB",IF(BE58=5%,"Selesai RBT-RBB",IF(BE58&lt;10%,"Proses RBT-RBL",IF(BE58=10%,"Selesai RBT-RBL",IF(BE58&lt;15%,"Proses RBT-RBTD",IF(BE58=15%,"Selesai RBT-RBTD",IF(BE58&lt;20%,"Proses RPP",IF(BE58=20%,"Selesai RPP",IF(BE58&lt;25%,"Proses KAK",IF(BE58=25%,"Selesai KAK",IF(BE58&lt;30%,"Proses Pengadaan",IF(BE58=30%,"Selesai Pengadaan",IF(BE58&lt;45%,"Proses Desain",IF(BE58=45%,"Selesai Desain",IF(BE58&lt;80%,"Proses Pengembangan",IF(BE58=80%,"Selesai Pengembangan",IF(BE58&lt;87.5%,"Proses SIT",IF(BE58=87.5%,"Selesai SIT",IF(BE58&lt;95%,"Proses UAT",IF(BE58=95%,"Selesai UAT",IF(BE58&lt;100%,"Proses Implementasi","Selesai Implementasi"))))))))))))))))))))))</f>
        <v>Proses Desain</v>
      </c>
      <c r="AT58" t="str">
        <f>IF(BF58=0%,"Not Started",IF(BF58&lt;5%,"Proses RBT-RBB",IF(BF58=5%,"Selesai RBT-RBB",IF(BF58&lt;10%,"Proses RBT-RBL",IF(BF58=10%,"Selesai RBT-RBL",IF(BF58&lt;15%,"Proses RBT-RBTD",IF(BF58=15%,"Selesai RBT-RBTD",IF(BF58&lt;20%,"Proses RPP",IF(BF58=20%,"Selesai RPP",IF(BF58&lt;25%,"Proses KAK",IF(BF58=25%,"Selesai KAK",IF(BF58&lt;30%,"Proses Pengadaan",IF(BF58=30%,"Selesai Pengadaan",IF(BF58&lt;45%,"Proses Desain",IF(BF58=45%,"Selesai Desain",IF(BF58&lt;80%,"Proses Pengembangan",IF(BF58=80%,"Selesai Pengembangan",IF(BF58&lt;87.5%,"Proses SIT",IF(BF58=87.5%,"Selesai SIT",IF(BF58&lt;95%,"Proses UAT",IF(BF58=95%,"Selesai UAT",IF(BF58&lt;100%,"Proses Implementasi","Selesai Implementasi"))))))))))))))))))))))</f>
        <v>Proses Desain</v>
      </c>
      <c r="AU58" t="str">
        <f>IF(BG58=0%,"Not Started",IF(BG58&lt;5%,"Proses RBT-RBB",IF(BG58=5%,"Selesai RBT-RBB",IF(BG58&lt;10%,"Proses RBT-RBL",IF(BG58=10%,"Selesai RBT-RBL",IF(BG58&lt;15%,"Proses RBT-RBTD",IF(BG58=15%,"Selesai RBT-RBTD",IF(BG58&lt;20%,"Proses RPP",IF(BG58=20%,"Selesai RPP",IF(BG58&lt;25%,"Proses KAK",IF(BG58=25%,"Selesai KAK",IF(BG58&lt;30%,"Proses Pengadaan",IF(BG58=30%,"Selesai Pengadaan",IF(BG58&lt;45%,"Proses Desain",IF(BG58=45%,"Selesai Desain",IF(BG58&lt;80%,"Proses Pengembangan",IF(BG58=80%,"Selesai Pengembangan",IF(BG58&lt;87.5%,"Proses SIT",IF(BG58=87.5%,"Selesai SIT",IF(BG58&lt;95%,"Proses UAT",IF(BG58=95%,"Selesai UAT",IF(BG58&lt;100%,"Proses Implementasi","Selesai Implementasi"))))))))))))))))))))))</f>
        <v>Selesai Desain</v>
      </c>
      <c r="AV58" t="str">
        <f>IF(BH58=0%,"Not Started",IF(BH58&lt;5%,"Proses RBT-RBB",IF(BH58=5%,"Selesai RBT-RBB",IF(BH58&lt;10%,"Proses RBT-RBL",IF(BH58=10%,"Selesai RBT-RBL",IF(BH58&lt;15%,"Proses RBT-RBTD",IF(BH58=15%,"Selesai RBT-RBTD",IF(BH58&lt;20%,"Proses RPP",IF(BH58=20%,"Selesai RPP",IF(BH58&lt;25%,"Proses KAK",IF(BH58=25%,"Selesai KAK",IF(BH58&lt;30%,"Proses Pengadaan",IF(BH58=30%,"Selesai Pengadaan",IF(BH58&lt;45%,"Proses Desain",IF(BH58=45%,"Selesai Desain",IF(BH58&lt;80%,"Proses Pengembangan",IF(BH58=80%,"Selesai Pengembangan",IF(BH58&lt;87.5%,"Proses SIT",IF(BH58=87.5%,"Selesai SIT",IF(BH58&lt;95%,"Proses UAT",IF(BH58=95%,"Selesai UAT",IF(BH58&lt;100%,"Proses Implementasi","Selesai Implementasi"))))))))))))))))))))))</f>
        <v>Proses Pengembangan</v>
      </c>
      <c r="AW58" t="str">
        <f>IF(BI58=0%,"Not Started",IF(BI58&lt;5%,"Proses RBT-RBB",IF(BI58=5%,"Selesai RBT-RBB",IF(BI58&lt;10%,"Proses RBT-RBL",IF(BI58=10%,"Selesai RBT-RBL",IF(BI58&lt;15%,"Proses RBT-RBTD",IF(BI58=15%,"Selesai RBT-RBTD",IF(BI58&lt;20%,"Proses RPP",IF(BI58=20%,"Selesai RPP",IF(BI58&lt;25%,"Proses KAK",IF(BI58=25%,"Selesai KAK",IF(BI58&lt;30%,"Proses Pengadaan",IF(BI58=30%,"Selesai Pengadaan",IF(BI58&lt;45%,"Proses Desain",IF(BI58=45%,"Selesai Desain",IF(BI58&lt;80%,"Proses Pengembangan",IF(BI58=80%,"Selesai Pengembangan",IF(BI58&lt;87.5%,"Proses SIT",IF(BI58=87.5%,"Selesai SIT",IF(BI58&lt;95%,"Proses UAT",IF(BI58=95%,"Selesai UAT",IF(BI58&lt;100%,"Proses Implementasi","Selesai Implementasi"))))))))))))))))))))))</f>
        <v>Proses Pengembangan</v>
      </c>
      <c r="AX58" t="str">
        <f>IF(BJ58=0%,"Not Started",IF(BJ58&lt;5%,"Proses RBT-RBB",IF(BJ58=5%,"Selesai RBT-RBB",IF(BJ58&lt;10%,"Proses RBT-RBL",IF(BJ58=10%,"Selesai RBT-RBL",IF(BJ58&lt;15%,"Proses RBT-RBTD",IF(BJ58=15%,"Selesai RBT-RBTD",IF(BJ58&lt;20%,"Proses RPP",IF(BJ58=20%,"Selesai RPP",IF(BJ58&lt;25%,"Proses KAK",IF(BJ58=25%,"Selesai KAK",IF(BJ58&lt;30%,"Proses Pengadaan",IF(BJ58=30%,"Selesai Pengadaan",IF(BJ58&lt;45%,"Proses Desain",IF(BJ58=45%,"Selesai Desain",IF(BJ58&lt;80%,"Proses Pengembangan",IF(BJ58=80%,"Selesai Pengembangan",IF(BJ58&lt;87.5%,"Proses SIT",IF(BJ58=87.5%,"Selesai SIT",IF(BJ58&lt;95%,"Proses UAT",IF(BJ58=95%,"Selesai UAT",IF(BJ58&lt;100%,"Proses Implementasi","Selesai Implementasi"))))))))))))))))))))))</f>
        <v>Proses Pengembangan</v>
      </c>
      <c r="AY58" t="str">
        <f>IF(BK58=0%,"Not Started",IF(BK58&lt;5%,"Proses RBT-RBB",IF(BK58=5%,"Selesai RBT-RBB",IF(BK58&lt;10%,"Proses RBT-RBL",IF(BK58=10%,"Selesai RBT-RBL",IF(BK58&lt;15%,"Proses RBT-RBTD",IF(BK58=15%,"Selesai RBT-RBTD",IF(BK58&lt;20%,"Proses RPP",IF(BK58=20%,"Selesai RPP",IF(BK58&lt;25%,"Proses KAK",IF(BK58=25%,"Selesai KAK",IF(BK58&lt;30%,"Proses Pengadaan",IF(BK58=30%,"Selesai Pengadaan",IF(BK58&lt;45%,"Proses Desain",IF(BK58=45%,"Selesai Desain",IF(BK58&lt;80%,"Proses Pengembangan",IF(BK58=80%,"Selesai Pengembangan",IF(BK58&lt;87.5%,"Proses SIT",IF(BK58=87.5%,"Selesai SIT",IF(BK58&lt;95%,"Proses UAT",IF(BK58=95%,"Selesai UAT",IF(BK58&lt;100%,"Proses Implementasi","Selesai Implementasi"))))))))))))))))))))))</f>
        <v>Proses Pengembangan</v>
      </c>
      <c r="AZ58" t="str">
        <f>IF(BL58=0%,"Not Started",IF(BL58&lt;5%,"Proses RBT-RBB",IF(BL58=5%,"Selesai RBT-RBB",IF(BL58&lt;10%,"Proses RBT-RBL",IF(BL58=10%,"Selesai RBT-RBL",IF(BL58&lt;15%,"Proses RBT-RBTD",IF(BL58=15%,"Selesai RBT-RBTD",IF(BL58&lt;20%,"Proses RPP",IF(BL58=20%,"Selesai RPP",IF(BL58&lt;25%,"Proses KAK",IF(BL58=25%,"Selesai KAK",IF(BL58&lt;30%,"Proses Pengadaan",IF(BL58=30%,"Selesai Pengadaan",IF(BL58&lt;45%,"Proses Desain",IF(BL58=45%,"Selesai Desain",IF(BL58&lt;80%,"Proses Pengembangan",IF(BL58=80%,"Selesai Pengembangan",IF(BL58&lt;87.5%,"Proses SIT",IF(BL58=87.5%,"Selesai SIT",IF(BL58&lt;95%,"Proses UAT",IF(BL58=95%,"Selesai UAT",IF(BL58&lt;100%,"Proses Implementasi","Selesai Implementasi"))))))))))))))))))))))</f>
        <v>Proses Pengembangan</v>
      </c>
      <c r="BA58" t="str">
        <f>IF(BM58=0%,"Not Started",IF(BM58&lt;5%,"Proses RBT-RBB",IF(BM58=5%,"Selesai RBT-RBB",IF(BM58&lt;10%,"Proses RBT-RBL",IF(BM58=10%,"Selesai RBT-RBL",IF(BM58&lt;15%,"Proses RBT-RBTD",IF(BM58=15%,"Selesai RBT-RBTD",IF(BM58&lt;20%,"Proses RPP",IF(BM58=20%,"Selesai RPP",IF(BM58&lt;25%,"Proses KAK",IF(BM58=25%,"Selesai KAK",IF(BM58&lt;30%,"Proses Pengadaan",IF(BM58=30%,"Selesai Pengadaan",IF(BM58&lt;45%,"Proses Desain",IF(BM58=45%,"Selesai Desain",IF(BM58&lt;80%,"Proses Pengembangan",IF(BM58=80%,"Selesai Pengembangan",IF(BM58&lt;87.5%,"Proses SIT",IF(BM58=87.5%,"Selesai SIT",IF(BM58&lt;95%,"Proses UAT",IF(BM58=95%,"Selesai UAT",IF(BM58&lt;100%,"Proses Implementasi","Selesai Implementasi"))))))))))))))))))))))</f>
        <v>Proses Pengembangan</v>
      </c>
      <c r="BB58" t="str">
        <f>IF(BN58=0%,"Not Started",IF(BN58&lt;5%,"Proses RBT-RBB",IF(BN58=5%,"Selesai RBT-RBB",IF(BN58&lt;10%,"Proses RBT-RBL",IF(BN58=10%,"Selesai RBT-RBL",IF(BN58&lt;15%,"Proses RBT-RBTD",IF(BN58=15%,"Selesai RBT-RBTD",IF(BN58&lt;20%,"Proses RPP",IF(BN58=20%,"Selesai RPP",IF(BN58&lt;25%,"Proses KAK",IF(BN58=25%,"Selesai KAK",IF(BN58&lt;30%,"Proses Pengadaan",IF(BN58=30%,"Selesai Pengadaan",IF(BN58&lt;45%,"Proses Desain",IF(BN58=45%,"Selesai Desain",IF(BN58&lt;80%,"Proses Pengembangan",IF(BN58=80%,"Selesai Pengembangan",IF(BN58&lt;87.5%,"Proses SIT",IF(BN58=87.5%,"Selesai SIT",IF(BN58&lt;95%,"Proses UAT",IF(BN58=95%,"Selesai UAT",IF(BN58&lt;100%,"Proses Implementasi","Selesai Implementasi"))))))))))))))))))))))</f>
        <v>Selesai Pengembangan</v>
      </c>
      <c r="BC58" t="str">
        <f>IF(BO58=0%,"Not Started",IF(BO58&lt;5%,"Proses RBT-RBB",IF(BO58=5%,"Selesai RBT-RBB",IF(BO58&lt;10%,"Proses RBT-RBL",IF(BO58=10%,"Selesai RBT-RBL",IF(BO58&lt;15%,"Proses RBT-RBTD",IF(BO58=15%,"Selesai RBT-RBTD",IF(BO58&lt;20%,"Proses RPP",IF(BO58=20%,"Selesai RPP",IF(BO58&lt;25%,"Proses KAK",IF(BO58=25%,"Selesai KAK",IF(BO58&lt;30%,"Proses Pengadaan",IF(BO58=30%,"Selesai Pengadaan",IF(BO58&lt;45%,"Proses Desain",IF(BO58=45%,"Selesai Desain",IF(BO58&lt;80%,"Proses Pengembangan",IF(BO58=80%,"Selesai Pengembangan",IF(BO58&lt;87.5%,"Proses SIT",IF(BO58=87.5%,"Selesai SIT",IF(BO58&lt;95%,"Proses UAT",IF(BO58=95%,"Selesai UAT",IF(BO58&lt;100%,"Proses Implementasi","Selesai Implementasi"))))))))))))))))))))))</f>
        <v>Proses SIT</v>
      </c>
      <c r="BD58" t="str">
        <f>IF(BP58=0%,"Not Started",IF(BP58&lt;5%,"Proses RBT-RBB",IF(BP58=5%,"Selesai RBT-RBB",IF(BP58&lt;10%,"Proses RBT-RBL",IF(BP58=10%,"Selesai RBT-RBL",IF(BP58&lt;15%,"Proses RBT-RBTD",IF(BP58=15%,"Selesai RBT-RBTD",IF(BP58&lt;20%,"Proses RPP",IF(BP58=20%,"Selesai RPP",IF(BP58&lt;25%,"Proses KAK",IF(BP58=25%,"Selesai KAK",IF(BP58&lt;30%,"Proses Pengadaan",IF(BP58=30%,"Selesai Pengadaan",IF(BP58&lt;45%,"Proses Desain",IF(BP58=45%,"Selesai Desain",IF(BP58&lt;80%,"Proses Pengembangan",IF(BP58=80%,"Selesai Pengembangan",IF(BP58&lt;87.5%,"Proses SIT",IF(BP58=87.5%,"Selesai SIT",IF(BP58&lt;95%,"Proses UAT",IF(BP58=95%,"Selesai UAT",IF(BP58&lt;100%,"Proses Implementasi","Selesai Implementasi"))))))))))))))))))))))</f>
        <v>Proses SIT</v>
      </c>
      <c r="BE58">
        <v>0.35</v>
      </c>
      <c r="BF58">
        <v>0.4</v>
      </c>
      <c r="BG58">
        <v>0.45</v>
      </c>
      <c r="BH58">
        <v>0.5</v>
      </c>
      <c r="BI58">
        <v>0.55</v>
      </c>
      <c r="BJ58">
        <v>0.6</v>
      </c>
      <c r="BK58">
        <v>0.65</v>
      </c>
      <c r="BL58">
        <v>0.7</v>
      </c>
      <c r="BM58">
        <v>0.75</v>
      </c>
      <c r="BN58">
        <v>0.8</v>
      </c>
      <c r="BO58">
        <v>0.82</v>
      </c>
      <c r="BP58">
        <v>0.85</v>
      </c>
      <c r="BQ58" t="str">
        <f>IF(CC58=0%,"Not Started",IF(CC58&lt;5%,"Proses RBT-RBB",IF(CC58=5%,"Selesai RBT-RBB",IF(CC58&lt;10%,"Proses RBT-RBL",IF(CC58=10%,"Selesai RBT-RBL",IF(CC58&lt;15%,"Proses RBT-RBTD",IF(CC58=15%,"Selesai RBT-RBTD",IF(CC58&lt;20%,"Proses RPP",IF(CC58=20%,"Selesai RPP",IF(CC58&lt;25%,"Proses KAK",IF(CC58=25%,"Selesai KAK",IF(CC58&lt;30%,"Proses Pengadaan",IF(CC58=30%,"Selesai Pengadaan",IF(CC58&lt;45%,"Proses Desain",IF(CC58=45%,"Selesai Desain",IF(CC58&lt;80%,"Proses Pengembangan",IF(CC58=80%,"Selesai Pengembangan",IF(CC58&lt;87.5%,"Proses SIT",IF(CC58=87.5%,"Selesai SIT",IF(CC58&lt;95%,"Proses UAT",IF(CC58=95%,"Selesai UAT",IF(CC58&lt;100%,"Proses Implementasi","Selesai Implementasi"))))))))))))))))))))))</f>
        <v>Proses Pengadaan</v>
      </c>
      <c r="BR58" t="str">
        <f>IF(CD58=0%,"Not Started",IF(CD58&lt;5%,"Proses RBT-RBB",IF(CD58=5%,"Selesai RBT-RBB",IF(CD58&lt;10%,"Proses RBT-RBL",IF(CD58=10%,"Selesai RBT-RBL",IF(CD58&lt;15%,"Proses RBT-RBTD",IF(CD58=15%,"Selesai RBT-RBTD",IF(CD58&lt;20%,"Proses RPP",IF(CD58=20%,"Selesai RPP",IF(CD58&lt;25%,"Proses KAK",IF(CD58=25%,"Selesai KAK",IF(CD58&lt;30%,"Proses Pengadaan",IF(CD58=30%,"Selesai Pengadaan",IF(CD58&lt;45%,"Proses Desain",IF(CD58=45%,"Selesai Desain",IF(CD58&lt;80%,"Proses Pengembangan",IF(CD58=80%,"Selesai Pengembangan",IF(CD58&lt;87.5%,"Proses SIT",IF(CD58=87.5%,"Selesai SIT",IF(CD58&lt;95%,"Proses UAT",IF(CD58=95%,"Selesai UAT",IF(CD58&lt;100%,"Proses Implementasi","Selesai Implementasi"))))))))))))))))))))))</f>
        <v>Not Started</v>
      </c>
      <c r="BS58" t="str">
        <f>IF(CE58=0%,"Not Started",IF(CE58&lt;5%,"Proses RBT-RBB",IF(CE58=5%,"Selesai RBT-RBB",IF(CE58&lt;10%,"Proses RBT-RBL",IF(CE58=10%,"Selesai RBT-RBL",IF(CE58&lt;15%,"Proses RBT-RBTD",IF(CE58=15%,"Selesai RBT-RBTD",IF(CE58&lt;20%,"Proses RPP",IF(CE58=20%,"Selesai RPP",IF(CE58&lt;25%,"Proses KAK",IF(CE58=25%,"Selesai KAK",IF(CE58&lt;30%,"Proses Pengadaan",IF(CE58=30%,"Selesai Pengadaan",IF(CE58&lt;45%,"Proses Desain",IF(CE58=45%,"Selesai Desain",IF(CE58&lt;80%,"Proses Pengembangan",IF(CE58=80%,"Selesai Pengembangan",IF(CE58&lt;87.5%,"Proses SIT",IF(CE58=87.5%,"Selesai SIT",IF(CE58&lt;95%,"Proses UAT",IF(CE58=95%,"Selesai UAT",IF(CE58&lt;100%,"Proses Implementasi","Selesai Implementasi"))))))))))))))))))))))</f>
        <v>Not Started</v>
      </c>
      <c r="BT58" t="str">
        <f>IF(CF58=0%,"Not Started",IF(CF58&lt;5%,"Proses RBT-RBB",IF(CF58=5%,"Selesai RBT-RBB",IF(CF58&lt;10%,"Proses RBT-RBL",IF(CF58=10%,"Selesai RBT-RBL",IF(CF58&lt;15%,"Proses RBT-RBTD",IF(CF58=15%,"Selesai RBT-RBTD",IF(CF58&lt;20%,"Proses RPP",IF(CF58=20%,"Selesai RPP",IF(CF58&lt;25%,"Proses KAK",IF(CF58=25%,"Selesai KAK",IF(CF58&lt;30%,"Proses Pengadaan",IF(CF58=30%,"Selesai Pengadaan",IF(CF58&lt;45%,"Proses Desain",IF(CF58=45%,"Selesai Desain",IF(CF58&lt;80%,"Proses Pengembangan",IF(CF58=80%,"Selesai Pengembangan",IF(CF58&lt;87.5%,"Proses SIT",IF(CF58=87.5%,"Selesai SIT",IF(CF58&lt;95%,"Proses UAT",IF(CF58=95%,"Selesai UAT",IF(CF58&lt;100%,"Proses Implementasi","Selesai Implementasi"))))))))))))))))))))))</f>
        <v>Not Started</v>
      </c>
      <c r="BU58" t="str">
        <f>IF(CG58=0%,"Not Started",IF(CG58&lt;5%,"Proses RBT-RBB",IF(CG58=5%,"Selesai RBT-RBB",IF(CG58&lt;10%,"Proses RBT-RBL",IF(CG58=10%,"Selesai RBT-RBL",IF(CG58&lt;15%,"Proses RBT-RBTD",IF(CG58=15%,"Selesai RBT-RBTD",IF(CG58&lt;20%,"Proses RPP",IF(CG58=20%,"Selesai RPP",IF(CG58&lt;25%,"Proses KAK",IF(CG58=25%,"Selesai KAK",IF(CG58&lt;30%,"Proses Pengadaan",IF(CG58=30%,"Selesai Pengadaan",IF(CG58&lt;45%,"Proses Desain",IF(CG58=45%,"Selesai Desain",IF(CG58&lt;80%,"Proses Pengembangan",IF(CG58=80%,"Selesai Pengembangan",IF(CG58&lt;87.5%,"Proses SIT",IF(CG58=87.5%,"Selesai SIT",IF(CG58&lt;95%,"Proses UAT",IF(CG58=95%,"Selesai UAT",IF(CG58&lt;100%,"Proses Implementasi","Selesai Implementasi"))))))))))))))))))))))</f>
        <v>Not Started</v>
      </c>
      <c r="BV58" t="str">
        <f>IF(CH58=0%,"Not Started",IF(CH58&lt;5%,"Proses RBT-RBB",IF(CH58=5%,"Selesai RBT-RBB",IF(CH58&lt;10%,"Proses RBT-RBL",IF(CH58=10%,"Selesai RBT-RBL",IF(CH58&lt;15%,"Proses RBT-RBTD",IF(CH58=15%,"Selesai RBT-RBTD",IF(CH58&lt;20%,"Proses RPP",IF(CH58=20%,"Selesai RPP",IF(CH58&lt;25%,"Proses KAK",IF(CH58=25%,"Selesai KAK",IF(CH58&lt;30%,"Proses Pengadaan",IF(CH58=30%,"Selesai Pengadaan",IF(CH58&lt;45%,"Proses Desain",IF(CH58=45%,"Selesai Desain",IF(CH58&lt;80%,"Proses Pengembangan",IF(CH58=80%,"Selesai Pengembangan",IF(CH58&lt;87.5%,"Proses SIT",IF(CH58=87.5%,"Selesai SIT",IF(CH58&lt;95%,"Proses UAT",IF(CH58=95%,"Selesai UAT",IF(CH58&lt;100%,"Proses Implementasi","Selesai Implementasi"))))))))))))))))))))))</f>
        <v>Not Started</v>
      </c>
      <c r="BW58" t="str">
        <f>IF(CI58=0%,"Not Started",IF(CI58&lt;5%,"Proses RBT-RBB",IF(CI58=5%,"Selesai RBT-RBB",IF(CI58&lt;10%,"Proses RBT-RBL",IF(CI58=10%,"Selesai RBT-RBL",IF(CI58&lt;15%,"Proses RBT-RBTD",IF(CI58=15%,"Selesai RBT-RBTD",IF(CI58&lt;20%,"Proses RPP",IF(CI58=20%,"Selesai RPP",IF(CI58&lt;25%,"Proses KAK",IF(CI58=25%,"Selesai KAK",IF(CI58&lt;30%,"Proses Pengadaan",IF(CI58=30%,"Selesai Pengadaan",IF(CI58&lt;45%,"Proses Desain",IF(CI58=45%,"Selesai Desain",IF(CI58&lt;80%,"Proses Pengembangan",IF(CI58=80%,"Selesai Pengembangan",IF(CI58&lt;87.5%,"Proses SIT",IF(CI58=87.5%,"Selesai SIT",IF(CI58&lt;95%,"Proses UAT",IF(CI58=95%,"Selesai UAT",IF(CI58&lt;100%,"Proses Implementasi","Selesai Implementasi"))))))))))))))))))))))</f>
        <v>Not Started</v>
      </c>
      <c r="BX58" t="str">
        <f>IF(CJ58=0%,"Not Started",IF(CJ58&lt;5%,"Proses RBT-RBB",IF(CJ58=5%,"Selesai RBT-RBB",IF(CJ58&lt;10%,"Proses RBT-RBL",IF(CJ58=10%,"Selesai RBT-RBL",IF(CJ58&lt;15%,"Proses RBT-RBTD",IF(CJ58=15%,"Selesai RBT-RBTD",IF(CJ58&lt;20%,"Proses RPP",IF(CJ58=20%,"Selesai RPP",IF(CJ58&lt;25%,"Proses KAK",IF(CJ58=25%,"Selesai KAK",IF(CJ58&lt;30%,"Proses Pengadaan",IF(CJ58=30%,"Selesai Pengadaan",IF(CJ58&lt;45%,"Proses Desain",IF(CJ58=45%,"Selesai Desain",IF(CJ58&lt;80%,"Proses Pengembangan",IF(CJ58=80%,"Selesai Pengembangan",IF(CJ58&lt;87.5%,"Proses SIT",IF(CJ58=87.5%,"Selesai SIT",IF(CJ58&lt;95%,"Proses UAT",IF(CJ58=95%,"Selesai UAT",IF(CJ58&lt;100%,"Proses Implementasi","Selesai Implementasi"))))))))))))))))))))))</f>
        <v>Not Started</v>
      </c>
      <c r="BY58" t="str">
        <f>IF(CK58=0%,"Not Started",IF(CK58&lt;5%,"Proses RBT-RBB",IF(CK58=5%,"Selesai RBT-RBB",IF(CK58&lt;10%,"Proses RBT-RBL",IF(CK58=10%,"Selesai RBT-RBL",IF(CK58&lt;15%,"Proses RBT-RBTD",IF(CK58=15%,"Selesai RBT-RBTD",IF(CK58&lt;20%,"Proses RPP",IF(CK58=20%,"Selesai RPP",IF(CK58&lt;25%,"Proses KAK",IF(CK58=25%,"Selesai KAK",IF(CK58&lt;30%,"Proses Pengadaan",IF(CK58=30%,"Selesai Pengadaan",IF(CK58&lt;45%,"Proses Desain",IF(CK58=45%,"Selesai Desain",IF(CK58&lt;80%,"Proses Pengembangan",IF(CK58=80%,"Selesai Pengembangan",IF(CK58&lt;87.5%,"Proses SIT",IF(CK58=87.5%,"Selesai SIT",IF(CK58&lt;95%,"Proses UAT",IF(CK58=95%,"Selesai UAT",IF(CK58&lt;100%,"Proses Implementasi","Selesai Implementasi"))))))))))))))))))))))</f>
        <v>Not Started</v>
      </c>
      <c r="BZ58" t="str">
        <f>IF(CL58=0%,"Not Started",IF(CL58&lt;5%,"Proses RBT-RBB",IF(CL58=5%,"Selesai RBT-RBB",IF(CL58&lt;10%,"Proses RBT-RBL",IF(CL58=10%,"Selesai RBT-RBL",IF(CL58&lt;15%,"Proses RBT-RBTD",IF(CL58=15%,"Selesai RBT-RBTD",IF(CL58&lt;20%,"Proses RPP",IF(CL58=20%,"Selesai RPP",IF(CL58&lt;25%,"Proses KAK",IF(CL58=25%,"Selesai KAK",IF(CL58&lt;30%,"Proses Pengadaan",IF(CL58=30%,"Selesai Pengadaan",IF(CL58&lt;45%,"Proses Desain",IF(CL58=45%,"Selesai Desain",IF(CL58&lt;80%,"Proses Pengembangan",IF(CL58=80%,"Selesai Pengembangan",IF(CL58&lt;87.5%,"Proses SIT",IF(CL58=87.5%,"Selesai SIT",IF(CL58&lt;95%,"Proses UAT",IF(CL58=95%,"Selesai UAT",IF(CL58&lt;100%,"Proses Implementasi","Selesai Implementasi"))))))))))))))))))))))</f>
        <v>Not Started</v>
      </c>
      <c r="CA58" t="str">
        <f>IF(CM58=0%,"Not Started",IF(CM58&lt;5%,"Proses RBT-RBB",IF(CM58=5%,"Selesai RBT-RBB",IF(CM58&lt;10%,"Proses RBT-RBL",IF(CM58=10%,"Selesai RBT-RBL",IF(CM58&lt;15%,"Proses RBT-RBTD",IF(CM58=15%,"Selesai RBT-RBTD",IF(CM58&lt;20%,"Proses RPP",IF(CM58=20%,"Selesai RPP",IF(CM58&lt;25%,"Proses KAK",IF(CM58=25%,"Selesai KAK",IF(CM58&lt;30%,"Proses Pengadaan",IF(CM58=30%,"Selesai Pengadaan",IF(CM58&lt;45%,"Proses Desain",IF(CM58=45%,"Selesai Desain",IF(CM58&lt;80%,"Proses Pengembangan",IF(CM58=80%,"Selesai Pengembangan",IF(CM58&lt;87.5%,"Proses SIT",IF(CM58=87.5%,"Selesai SIT",IF(CM58&lt;95%,"Proses UAT",IF(CM58=95%,"Selesai UAT",IF(CM58&lt;100%,"Proses Implementasi","Selesai Implementasi"))))))))))))))))))))))</f>
        <v>Not Started</v>
      </c>
      <c r="CB58" t="str">
        <f>IF(CN58=0%,"Not Started",IF(CN58&lt;5%,"Proses RBT-RBB",IF(CN58=5%,"Selesai RBT-RBB",IF(CN58&lt;10%,"Proses RBT-RBL",IF(CN58=10%,"Selesai RBT-RBL",IF(CN58&lt;15%,"Proses RBT-RBTD",IF(CN58=15%,"Selesai RBT-RBTD",IF(CN58&lt;20%,"Proses RPP",IF(CN58=20%,"Selesai RPP",IF(CN58&lt;25%,"Proses KAK",IF(CN58=25%,"Selesai KAK",IF(CN58&lt;30%,"Proses Pengadaan",IF(CN58=30%,"Selesai Pengadaan",IF(CN58&lt;45%,"Proses Desain",IF(CN58=45%,"Selesai Desain",IF(CN58&lt;80%,"Proses Pengembangan",IF(CN58=80%,"Selesai Pengembangan",IF(CN58&lt;87.5%,"Proses SIT",IF(CN58=87.5%,"Selesai SIT",IF(CN58&lt;95%,"Proses UAT",IF(CN58=95%,"Selesai UAT",IF(CN58&lt;100%,"Proses Implementasi","Selesai Implementasi"))))))))))))))))))))))</f>
        <v>Not Started</v>
      </c>
      <c r="CC58">
        <f>(($DY58/100%)*15%)+(($DZ58/100%)*5%)+(($EA58/100%)*5%)+(($EB58/100%)*5%)+(($EC58/100%)*15%)+(($ED58/100%)*35%)+(($EE58/100%)*7.5%)+(($EF58/100%)*7.5%)+(($EG58/100%)*5%)</f>
        <v>0.2575</v>
      </c>
      <c r="CO58">
        <f>IF(BE58=0%, 100%, (CC58/BE58))</f>
        <v>0.7357142857142858</v>
      </c>
      <c r="CP58">
        <f>IF(BF58=0%, 100%, (CD58/BF58))</f>
        <v>0</v>
      </c>
      <c r="CQ58">
        <f>IF(BG58=0%, 100%, (CE58/BG58))</f>
        <v>0</v>
      </c>
      <c r="CR58">
        <f>IF(BH58=0%, 100%, (CF58/BH58))</f>
        <v>0</v>
      </c>
      <c r="CS58">
        <f>IF(BI58=0%, 100%, (CG58/BI58))</f>
        <v>0</v>
      </c>
      <c r="CT58">
        <f>IF(BJ58=0%, 100%, (CH58/BJ58))</f>
        <v>0</v>
      </c>
      <c r="CU58">
        <f>IF(BK58=0%, 100%, (CI58/BK58))</f>
        <v>0</v>
      </c>
      <c r="CV58">
        <f>IF(BL58=0%, 100%, (CJ58/BL58))</f>
        <v>0</v>
      </c>
      <c r="CW58">
        <f>IF(BM58=0%, 100%, (CK58/BM58))</f>
        <v>0</v>
      </c>
      <c r="CX58">
        <f>IF(BN58=0%, 100%, (CL58/BN58))</f>
        <v>0</v>
      </c>
      <c r="CY58">
        <f>IF(BO58=0%, 100%, (CM58/BO58))</f>
        <v>0</v>
      </c>
      <c r="DA58" t="str">
        <f>IF(BE58=0%,"NS",IF(CC58=100%,"DONE",IF(CO58&gt;100%,"AS",IF(CO58&lt;75%,"BS",IF(CO58&lt;89.9%,"AR","OS")))))</f>
        <v>BS</v>
      </c>
      <c r="DB58" t="str">
        <f>IF(BF58=0%,"NS",IF(CD58=100%,"DONE",IF(CP58&gt;100%,"AS",IF(CP58&lt;75%,"BS",IF(CP58&lt;89.9%,"AR","OS")))))</f>
        <v>BS</v>
      </c>
      <c r="DC58" t="str">
        <f>IF(BG58=0%,"NS",IF(CE58=100%,"DONE",IF(CQ58&gt;100%,"AS",IF(CQ58&lt;75%,"BS",IF(CQ58&lt;89.9%,"AR","OS")))))</f>
        <v>BS</v>
      </c>
      <c r="DD58" t="str">
        <f>IF(BH58=0%,"NS",IF(CF58=100%,"DONE",IF(CR58&gt;100%,"AS",IF(CR58&lt;75%,"BS",IF(CR58&lt;89.9%,"AR","OS")))))</f>
        <v>BS</v>
      </c>
      <c r="DE58" t="str">
        <f>IF(BI58=0%,"NS",IF(CG58=100%,"DONE",IF(CS58&gt;100%,"AS",IF(CS58&lt;75%,"BS",IF(CS58&lt;89.9%,"AR","OS")))))</f>
        <v>BS</v>
      </c>
      <c r="DF58" t="str">
        <f>IF(BJ58=0%,"NS",IF(CH58=100%,"DONE",IF(CT58&gt;100%,"AS",IF(CT58&lt;75%,"BS",IF(CT58&lt;89.9%,"AR","OS")))))</f>
        <v>BS</v>
      </c>
      <c r="DG58" t="str">
        <f>IF(BK58=0%,"NS",IF(CI58=100%,"DONE",IF(CU58&gt;100%,"AS",IF(CU58&lt;75%,"BS",IF(CU58&lt;89.9%,"AR","OS")))))</f>
        <v>BS</v>
      </c>
      <c r="DH58" t="str">
        <f>IF(BL58=0%,"NS",IF(CJ58=100%,"DONE",IF(CV58&gt;100%,"AS",IF(CV58&lt;75%,"BS",IF(CV58&lt;89.9%,"AR","OS")))))</f>
        <v>BS</v>
      </c>
      <c r="DI58" t="str">
        <f>IF(BM58=0%,"NS",IF(CK58=100%,"DONE",IF(CW58&gt;100%,"AS",IF(CW58&lt;75%,"BS",IF(CW58&lt;89.9%,"AR","OS")))))</f>
        <v>BS</v>
      </c>
      <c r="DJ58" t="str">
        <f>IF(BN58=0%,"NS",IF(CL58=100%,"DONE",IF(CX58&gt;100%,"AS",IF(CX58&lt;75%,"BS",IF(CX58&lt;89.9%,"AR","OS")))))</f>
        <v>BS</v>
      </c>
      <c r="DK58" t="str">
        <f>IF(BO58=0%,"NS",IF(CM58=100%,"DONE",IF(CY58&gt;100%,"AS",IF(CY58&lt;75%,"BS",IF(CY58&lt;89.9%,"AR","OS")))))</f>
        <v>BS</v>
      </c>
      <c r="DL58" t="str">
        <f>IF(BP58=0%,"NS",IF(CN58=100%,"DONE",IF(CZ58&gt;100%,"AS",IF(CZ58&lt;75%,"BS",IF(CZ58&lt;89.9%,"AR","OS")))))</f>
        <v>BS</v>
      </c>
      <c r="DM58">
        <f>CC58/$BP58</f>
        <v>0.30294117647058827</v>
      </c>
      <c r="DN58">
        <f>CD58/$BP58</f>
        <v>0</v>
      </c>
      <c r="DO58">
        <f>CE58/$BP58</f>
        <v>0</v>
      </c>
      <c r="DP58">
        <f>CF58/$BP58</f>
        <v>0</v>
      </c>
      <c r="DQ58">
        <f>CG58/$BP58</f>
        <v>0</v>
      </c>
      <c r="DR58">
        <f>CH58/$BP58</f>
        <v>0</v>
      </c>
      <c r="DS58">
        <f>CI58/$BP58</f>
        <v>0</v>
      </c>
      <c r="DT58">
        <f>CJ58/$BP58</f>
        <v>0</v>
      </c>
      <c r="DU58">
        <f>CK58/$BP58</f>
        <v>0</v>
      </c>
      <c r="DV58">
        <f>CL58/$BP58</f>
        <v>0</v>
      </c>
      <c r="DW58">
        <f>CM58/$BP58</f>
        <v>0</v>
      </c>
      <c r="DX58">
        <f>CN58/$BP58</f>
        <v>0</v>
      </c>
      <c r="DY58">
        <v>0.9</v>
      </c>
      <c r="DZ58">
        <v>0.9</v>
      </c>
      <c r="EA58">
        <v>0.4</v>
      </c>
      <c r="EB58">
        <v>1</v>
      </c>
      <c r="EC58">
        <v>0.05</v>
      </c>
      <c r="ED58">
        <v>0</v>
      </c>
      <c r="EE58">
        <v>0</v>
      </c>
      <c r="EF58">
        <v>0</v>
      </c>
      <c r="EG58">
        <v>0</v>
      </c>
      <c r="EH58" t="str" xml:space="preserve">
        <v xml:space="preserve">On Progress :_x000d_
- Draft T.1.4 review KPPA_x000d_
- Akan ada 2 kali implementasi untuk sisi DKu Jawa Timur   _x000d_
  dan SPU Karawang_x000d_
- SP3 sudah ditandatangani per 16 Januari 2025_x000d_
- Sedang dilakukan asesmen oleh vendor ICT untuk service yg terdampak (baru &amp; enhancement)_x000d_
-akan ada update untuk BRD SOA setelah dok FDD baru selesai_x000d_
Update Progress:_x000d_
1. Vendor ICT sudah kirimkan penawaran kepada pihak KPPA pada tgl 22 September 2025_x000d_
2. Menunggu tahapan negosiasi dengan Vendor dan KPPA,yang blm dilakukan diakrenakan masih menunggu Finalisasi service dan atribut yang melekat di service SOA ke COS (Cash Operating System)_x000d_
3. untuk SOA akan ada beberapa WO untuk pengerjaan proyek MHE IS dan yg akan lebih dahulu dikerjakan yaitu untuk DKU terlebih dahulu dan paralel untuk SPU</v>
      </c>
      <c r="EJ58">
        <f>AR58</f>
        <v>46518</v>
      </c>
      <c r="EO58" t="str">
        <v xml:space="preserve">Timeline implementasi masih bergerak mundur namun durasi pengembangan tidak berubah </v>
      </c>
      <c r="FM58" t="str">
        <v>Dona Kartika</v>
      </c>
      <c r="FN58" t="str">
        <v>Rangga Dhaniarto</v>
      </c>
      <c r="FO58" t="str">
        <v>Ayar Fauzan</v>
      </c>
      <c r="FP58" t="str" xml:space="preserve">
        <v xml:space="preserve">1. Eko Rachmanto_x000d_
2. Anton Sucipto</v>
      </c>
      <c r="FQ58" t="str" xml:space="preserve">
        <v xml:space="preserve">1. Erfa_x000d_
2. Agung_x000d_
3. Ufaira_x000d_
4. Dian</v>
      </c>
      <c r="FR58" t="str">
        <v>Outsource</v>
      </c>
      <c r="FS58" t="str">
        <v>ICT</v>
      </c>
      <c r="FT58" t="str">
        <v>Rio, Fendi</v>
      </c>
      <c r="FU58">
        <v>4</v>
      </c>
      <c r="GS58" t="str">
        <v>c4f26d3a-0de7-4906-abf6-acca78c9a1d9</v>
      </c>
    </row>
    <row r="59" xml:space="preserve">
      <c r="A59" t="str">
        <v>PR-08D-2023</v>
      </c>
      <c r="B59" t="str">
        <v>BPPUR</v>
      </c>
      <c r="C59" t="str">
        <v>IDT</v>
      </c>
      <c r="D59" t="str">
        <v>Continuity Technology</v>
      </c>
      <c r="E59" t="str">
        <v>P-47</v>
      </c>
      <c r="F59">
        <v>4</v>
      </c>
      <c r="G59" t="str">
        <v>Modifikasi Sistem Legacy Surrounding MHE-IS</v>
      </c>
      <c r="H59" t="str">
        <v>Enhancement Aplikasi Legacy untuk MHE-IS</v>
      </c>
      <c r="I59" t="str">
        <v>Surrounding MHE-IS: CBS SPU</v>
      </c>
      <c r="J59">
        <v>2024</v>
      </c>
      <c r="K59">
        <v>2027</v>
      </c>
      <c r="L59" t="str">
        <v>S</v>
      </c>
      <c r="M59" t="str">
        <v>K3</v>
      </c>
      <c r="N59" t="str">
        <v>Pemimpin Satker</v>
      </c>
      <c r="O59" t="str">
        <v>DPU</v>
      </c>
      <c r="P59" t="str">
        <v>PPLBI</v>
      </c>
      <c r="Q59" t="str">
        <v>SP</v>
      </c>
      <c r="R59" t="str">
        <v>CBS, SOA</v>
      </c>
      <c r="S59" t="str">
        <f>BQ59</f>
        <v>Proses Desain</v>
      </c>
      <c r="T59" t="str">
        <f>IF(V59=0%,"Not Started",IF(V59&lt;100%,"On Progress",IF(V59=100%,"DONE")))</f>
        <v>On Progress</v>
      </c>
      <c r="U59" t="str">
        <f>FN59</f>
        <v>Aldo Fernanda</v>
      </c>
      <c r="V59">
        <f>CC59</f>
        <v>0.33249999999999996</v>
      </c>
      <c r="W59" t="str">
        <v>BRD Existing</v>
      </c>
      <c r="X59">
        <f>AR59</f>
        <v>46518</v>
      </c>
      <c r="Y59" t="str">
        <v>Inhouse</v>
      </c>
      <c r="AB59">
        <v>2024</v>
      </c>
      <c r="AD59">
        <v>2024</v>
      </c>
      <c r="AI59">
        <v>46023</v>
      </c>
      <c r="AJ59">
        <v>46120</v>
      </c>
      <c r="AK59">
        <v>46123</v>
      </c>
      <c r="AL59">
        <v>46332</v>
      </c>
      <c r="AM59">
        <v>46335</v>
      </c>
      <c r="AN59">
        <v>46392</v>
      </c>
      <c r="AO59">
        <v>46395</v>
      </c>
      <c r="AP59">
        <v>46484</v>
      </c>
      <c r="AQ59">
        <v>46486</v>
      </c>
      <c r="AR59">
        <v>46518</v>
      </c>
      <c r="AS59" t="str">
        <f>IF(BE59=0%,"Not Started",IF(BE59&lt;5%,"Proses RBT-RBB",IF(BE59=5%,"Selesai RBT-RBB",IF(BE59&lt;10%,"Proses RBT-RBL",IF(BE59=10%,"Selesai RBT-RBL",IF(BE59&lt;15%,"Proses RBT-RBTD",IF(BE59=15%,"Selesai RBT-RBTD",IF(BE59&lt;20%,"Proses RPP",IF(BE59=20%,"Selesai RPP",IF(BE59&lt;25%,"Proses KAK",IF(BE59=25%,"Selesai KAK",IF(BE59&lt;30%,"Proses Pengadaan",IF(BE59=30%,"Selesai Pengadaan",IF(BE59&lt;45%,"Proses Desain",IF(BE59=45%,"Selesai Desain",IF(BE59&lt;80%,"Proses Pengembangan",IF(BE59=80%,"Selesai Pengembangan",IF(BE59&lt;87.5%,"Proses SIT",IF(BE59=87.5%,"Selesai SIT",IF(BE59&lt;95%,"Proses UAT",IF(BE59=95%,"Selesai UAT",IF(BE59&lt;100%,"Proses Implementasi","Selesai Implementasi"))))))))))))))))))))))</f>
        <v>Proses Desain</v>
      </c>
      <c r="AT59" t="str">
        <f>IF(BF59=0%,"Not Started",IF(BF59&lt;5%,"Proses RBT-RBB",IF(BF59=5%,"Selesai RBT-RBB",IF(BF59&lt;10%,"Proses RBT-RBL",IF(BF59=10%,"Selesai RBT-RBL",IF(BF59&lt;15%,"Proses RBT-RBTD",IF(BF59=15%,"Selesai RBT-RBTD",IF(BF59&lt;20%,"Proses RPP",IF(BF59=20%,"Selesai RPP",IF(BF59&lt;25%,"Proses KAK",IF(BF59=25%,"Selesai KAK",IF(BF59&lt;30%,"Proses Pengadaan",IF(BF59=30%,"Selesai Pengadaan",IF(BF59&lt;45%,"Proses Desain",IF(BF59=45%,"Selesai Desain",IF(BF59&lt;80%,"Proses Pengembangan",IF(BF59=80%,"Selesai Pengembangan",IF(BF59&lt;87.5%,"Proses SIT",IF(BF59=87.5%,"Selesai SIT",IF(BF59&lt;95%,"Proses UAT",IF(BF59=95%,"Selesai UAT",IF(BF59&lt;100%,"Proses Implementasi","Selesai Implementasi"))))))))))))))))))))))</f>
        <v>Proses Desain</v>
      </c>
      <c r="AU59" t="str">
        <f>IF(BG59=0%,"Not Started",IF(BG59&lt;5%,"Proses RBT-RBB",IF(BG59=5%,"Selesai RBT-RBB",IF(BG59&lt;10%,"Proses RBT-RBL",IF(BG59=10%,"Selesai RBT-RBL",IF(BG59&lt;15%,"Proses RBT-RBTD",IF(BG59=15%,"Selesai RBT-RBTD",IF(BG59&lt;20%,"Proses RPP",IF(BG59=20%,"Selesai RPP",IF(BG59&lt;25%,"Proses KAK",IF(BG59=25%,"Selesai KAK",IF(BG59&lt;30%,"Proses Pengadaan",IF(BG59=30%,"Selesai Pengadaan",IF(BG59&lt;45%,"Proses Desain",IF(BG59=45%,"Selesai Desain",IF(BG59&lt;80%,"Proses Pengembangan",IF(BG59=80%,"Selesai Pengembangan",IF(BG59&lt;87.5%,"Proses SIT",IF(BG59=87.5%,"Selesai SIT",IF(BG59&lt;95%,"Proses UAT",IF(BG59=95%,"Selesai UAT",IF(BG59&lt;100%,"Proses Implementasi","Selesai Implementasi"))))))))))))))))))))))</f>
        <v>Selesai Desain</v>
      </c>
      <c r="AV59" t="str">
        <f>IF(BH59=0%,"Not Started",IF(BH59&lt;5%,"Proses RBT-RBB",IF(BH59=5%,"Selesai RBT-RBB",IF(BH59&lt;10%,"Proses RBT-RBL",IF(BH59=10%,"Selesai RBT-RBL",IF(BH59&lt;15%,"Proses RBT-RBTD",IF(BH59=15%,"Selesai RBT-RBTD",IF(BH59&lt;20%,"Proses RPP",IF(BH59=20%,"Selesai RPP",IF(BH59&lt;25%,"Proses KAK",IF(BH59=25%,"Selesai KAK",IF(BH59&lt;30%,"Proses Pengadaan",IF(BH59=30%,"Selesai Pengadaan",IF(BH59&lt;45%,"Proses Desain",IF(BH59=45%,"Selesai Desain",IF(BH59&lt;80%,"Proses Pengembangan",IF(BH59=80%,"Selesai Pengembangan",IF(BH59&lt;87.5%,"Proses SIT",IF(BH59=87.5%,"Selesai SIT",IF(BH59&lt;95%,"Proses UAT",IF(BH59=95%,"Selesai UAT",IF(BH59&lt;100%,"Proses Implementasi","Selesai Implementasi"))))))))))))))))))))))</f>
        <v>Proses Pengembangan</v>
      </c>
      <c r="AW59" t="str">
        <f>IF(BI59=0%,"Not Started",IF(BI59&lt;5%,"Proses RBT-RBB",IF(BI59=5%,"Selesai RBT-RBB",IF(BI59&lt;10%,"Proses RBT-RBL",IF(BI59=10%,"Selesai RBT-RBL",IF(BI59&lt;15%,"Proses RBT-RBTD",IF(BI59=15%,"Selesai RBT-RBTD",IF(BI59&lt;20%,"Proses RPP",IF(BI59=20%,"Selesai RPP",IF(BI59&lt;25%,"Proses KAK",IF(BI59=25%,"Selesai KAK",IF(BI59&lt;30%,"Proses Pengadaan",IF(BI59=30%,"Selesai Pengadaan",IF(BI59&lt;45%,"Proses Desain",IF(BI59=45%,"Selesai Desain",IF(BI59&lt;80%,"Proses Pengembangan",IF(BI59=80%,"Selesai Pengembangan",IF(BI59&lt;87.5%,"Proses SIT",IF(BI59=87.5%,"Selesai SIT",IF(BI59&lt;95%,"Proses UAT",IF(BI59=95%,"Selesai UAT",IF(BI59&lt;100%,"Proses Implementasi","Selesai Implementasi"))))))))))))))))))))))</f>
        <v>Proses Pengembangan</v>
      </c>
      <c r="AX59" t="str">
        <f>IF(BJ59=0%,"Not Started",IF(BJ59&lt;5%,"Proses RBT-RBB",IF(BJ59=5%,"Selesai RBT-RBB",IF(BJ59&lt;10%,"Proses RBT-RBL",IF(BJ59=10%,"Selesai RBT-RBL",IF(BJ59&lt;15%,"Proses RBT-RBTD",IF(BJ59=15%,"Selesai RBT-RBTD",IF(BJ59&lt;20%,"Proses RPP",IF(BJ59=20%,"Selesai RPP",IF(BJ59&lt;25%,"Proses KAK",IF(BJ59=25%,"Selesai KAK",IF(BJ59&lt;30%,"Proses Pengadaan",IF(BJ59=30%,"Selesai Pengadaan",IF(BJ59&lt;45%,"Proses Desain",IF(BJ59=45%,"Selesai Desain",IF(BJ59&lt;80%,"Proses Pengembangan",IF(BJ59=80%,"Selesai Pengembangan",IF(BJ59&lt;87.5%,"Proses SIT",IF(BJ59=87.5%,"Selesai SIT",IF(BJ59&lt;95%,"Proses UAT",IF(BJ59=95%,"Selesai UAT",IF(BJ59&lt;100%,"Proses Implementasi","Selesai Implementasi"))))))))))))))))))))))</f>
        <v>Proses Pengembangan</v>
      </c>
      <c r="AY59" t="str">
        <f>IF(BK59=0%,"Not Started",IF(BK59&lt;5%,"Proses RBT-RBB",IF(BK59=5%,"Selesai RBT-RBB",IF(BK59&lt;10%,"Proses RBT-RBL",IF(BK59=10%,"Selesai RBT-RBL",IF(BK59&lt;15%,"Proses RBT-RBTD",IF(BK59=15%,"Selesai RBT-RBTD",IF(BK59&lt;20%,"Proses RPP",IF(BK59=20%,"Selesai RPP",IF(BK59&lt;25%,"Proses KAK",IF(BK59=25%,"Selesai KAK",IF(BK59&lt;30%,"Proses Pengadaan",IF(BK59=30%,"Selesai Pengadaan",IF(BK59&lt;45%,"Proses Desain",IF(BK59=45%,"Selesai Desain",IF(BK59&lt;80%,"Proses Pengembangan",IF(BK59=80%,"Selesai Pengembangan",IF(BK59&lt;87.5%,"Proses SIT",IF(BK59=87.5%,"Selesai SIT",IF(BK59&lt;95%,"Proses UAT",IF(BK59=95%,"Selesai UAT",IF(BK59&lt;100%,"Proses Implementasi","Selesai Implementasi"))))))))))))))))))))))</f>
        <v>Proses Pengembangan</v>
      </c>
      <c r="AZ59" t="str">
        <f>IF(BL59=0%,"Not Started",IF(BL59&lt;5%,"Proses RBT-RBB",IF(BL59=5%,"Selesai RBT-RBB",IF(BL59&lt;10%,"Proses RBT-RBL",IF(BL59=10%,"Selesai RBT-RBL",IF(BL59&lt;15%,"Proses RBT-RBTD",IF(BL59=15%,"Selesai RBT-RBTD",IF(BL59&lt;20%,"Proses RPP",IF(BL59=20%,"Selesai RPP",IF(BL59&lt;25%,"Proses KAK",IF(BL59=25%,"Selesai KAK",IF(BL59&lt;30%,"Proses Pengadaan",IF(BL59=30%,"Selesai Pengadaan",IF(BL59&lt;45%,"Proses Desain",IF(BL59=45%,"Selesai Desain",IF(BL59&lt;80%,"Proses Pengembangan",IF(BL59=80%,"Selesai Pengembangan",IF(BL59&lt;87.5%,"Proses SIT",IF(BL59=87.5%,"Selesai SIT",IF(BL59&lt;95%,"Proses UAT",IF(BL59=95%,"Selesai UAT",IF(BL59&lt;100%,"Proses Implementasi","Selesai Implementasi"))))))))))))))))))))))</f>
        <v>Proses Pengembangan</v>
      </c>
      <c r="BA59" t="str">
        <f>IF(BM59=0%,"Not Started",IF(BM59&lt;5%,"Proses RBT-RBB",IF(BM59=5%,"Selesai RBT-RBB",IF(BM59&lt;10%,"Proses RBT-RBL",IF(BM59=10%,"Selesai RBT-RBL",IF(BM59&lt;15%,"Proses RBT-RBTD",IF(BM59=15%,"Selesai RBT-RBTD",IF(BM59&lt;20%,"Proses RPP",IF(BM59=20%,"Selesai RPP",IF(BM59&lt;25%,"Proses KAK",IF(BM59=25%,"Selesai KAK",IF(BM59&lt;30%,"Proses Pengadaan",IF(BM59=30%,"Selesai Pengadaan",IF(BM59&lt;45%,"Proses Desain",IF(BM59=45%,"Selesai Desain",IF(BM59&lt;80%,"Proses Pengembangan",IF(BM59=80%,"Selesai Pengembangan",IF(BM59&lt;87.5%,"Proses SIT",IF(BM59=87.5%,"Selesai SIT",IF(BM59&lt;95%,"Proses UAT",IF(BM59=95%,"Selesai UAT",IF(BM59&lt;100%,"Proses Implementasi","Selesai Implementasi"))))))))))))))))))))))</f>
        <v>Proses Pengembangan</v>
      </c>
      <c r="BB59" t="str">
        <f>IF(BN59=0%,"Not Started",IF(BN59&lt;5%,"Proses RBT-RBB",IF(BN59=5%,"Selesai RBT-RBB",IF(BN59&lt;10%,"Proses RBT-RBL",IF(BN59=10%,"Selesai RBT-RBL",IF(BN59&lt;15%,"Proses RBT-RBTD",IF(BN59=15%,"Selesai RBT-RBTD",IF(BN59&lt;20%,"Proses RPP",IF(BN59=20%,"Selesai RPP",IF(BN59&lt;25%,"Proses KAK",IF(BN59=25%,"Selesai KAK",IF(BN59&lt;30%,"Proses Pengadaan",IF(BN59=30%,"Selesai Pengadaan",IF(BN59&lt;45%,"Proses Desain",IF(BN59=45%,"Selesai Desain",IF(BN59&lt;80%,"Proses Pengembangan",IF(BN59=80%,"Selesai Pengembangan",IF(BN59&lt;87.5%,"Proses SIT",IF(BN59=87.5%,"Selesai SIT",IF(BN59&lt;95%,"Proses UAT",IF(BN59=95%,"Selesai UAT",IF(BN59&lt;100%,"Proses Implementasi","Selesai Implementasi"))))))))))))))))))))))</f>
        <v>Selesai Pengembangan</v>
      </c>
      <c r="BC59" t="str">
        <f>IF(BO59=0%,"Not Started",IF(BO59&lt;5%,"Proses RBT-RBB",IF(BO59=5%,"Selesai RBT-RBB",IF(BO59&lt;10%,"Proses RBT-RBL",IF(BO59=10%,"Selesai RBT-RBL",IF(BO59&lt;15%,"Proses RBT-RBTD",IF(BO59=15%,"Selesai RBT-RBTD",IF(BO59&lt;20%,"Proses RPP",IF(BO59=20%,"Selesai RPP",IF(BO59&lt;25%,"Proses KAK",IF(BO59=25%,"Selesai KAK",IF(BO59&lt;30%,"Proses Pengadaan",IF(BO59=30%,"Selesai Pengadaan",IF(BO59&lt;45%,"Proses Desain",IF(BO59=45%,"Selesai Desain",IF(BO59&lt;80%,"Proses Pengembangan",IF(BO59=80%,"Selesai Pengembangan",IF(BO59&lt;87.5%,"Proses SIT",IF(BO59=87.5%,"Selesai SIT",IF(BO59&lt;95%,"Proses UAT",IF(BO59=95%,"Selesai UAT",IF(BO59&lt;100%,"Proses Implementasi","Selesai Implementasi"))))))))))))))))))))))</f>
        <v>Proses SIT</v>
      </c>
      <c r="BD59" t="str">
        <f>IF(BP59=0%,"Not Started",IF(BP59&lt;5%,"Proses RBT-RBB",IF(BP59=5%,"Selesai RBT-RBB",IF(BP59&lt;10%,"Proses RBT-RBL",IF(BP59=10%,"Selesai RBT-RBL",IF(BP59&lt;15%,"Proses RBT-RBTD",IF(BP59=15%,"Selesai RBT-RBTD",IF(BP59&lt;20%,"Proses RPP",IF(BP59=20%,"Selesai RPP",IF(BP59&lt;25%,"Proses KAK",IF(BP59=25%,"Selesai KAK",IF(BP59&lt;30%,"Proses Pengadaan",IF(BP59=30%,"Selesai Pengadaan",IF(BP59&lt;45%,"Proses Desain",IF(BP59=45%,"Selesai Desain",IF(BP59&lt;80%,"Proses Pengembangan",IF(BP59=80%,"Selesai Pengembangan",IF(BP59&lt;87.5%,"Proses SIT",IF(BP59=87.5%,"Selesai SIT",IF(BP59&lt;95%,"Proses UAT",IF(BP59=95%,"Selesai UAT",IF(BP59&lt;100%,"Proses Implementasi","Selesai Implementasi"))))))))))))))))))))))</f>
        <v>Proses SIT</v>
      </c>
      <c r="BE59">
        <v>0.35</v>
      </c>
      <c r="BF59">
        <v>0.4</v>
      </c>
      <c r="BG59">
        <v>0.45</v>
      </c>
      <c r="BH59">
        <v>0.5</v>
      </c>
      <c r="BI59">
        <v>0.55</v>
      </c>
      <c r="BJ59">
        <v>0.6</v>
      </c>
      <c r="BK59">
        <v>0.65</v>
      </c>
      <c r="BL59">
        <v>0.7</v>
      </c>
      <c r="BM59">
        <v>0.75</v>
      </c>
      <c r="BN59">
        <v>0.8</v>
      </c>
      <c r="BO59">
        <v>0.82</v>
      </c>
      <c r="BP59">
        <v>0.85</v>
      </c>
      <c r="BQ59" t="str">
        <f>IF(CC59=0%,"Not Started",IF(CC59&lt;5%,"Proses RBT-RBB",IF(CC59=5%,"Selesai RBT-RBB",IF(CC59&lt;10%,"Proses RBT-RBL",IF(CC59=10%,"Selesai RBT-RBL",IF(CC59&lt;15%,"Proses RBT-RBTD",IF(CC59=15%,"Selesai RBT-RBTD",IF(CC59&lt;20%,"Proses RPP",IF(CC59=20%,"Selesai RPP",IF(CC59&lt;25%,"Proses KAK",IF(CC59=25%,"Selesai KAK",IF(CC59&lt;30%,"Proses Pengadaan",IF(CC59=30%,"Selesai Pengadaan",IF(CC59&lt;45%,"Proses Desain",IF(CC59=45%,"Selesai Desain",IF(CC59&lt;80%,"Proses Pengembangan",IF(CC59=80%,"Selesai Pengembangan",IF(CC59&lt;87.5%,"Proses SIT",IF(CC59=87.5%,"Selesai SIT",IF(CC59&lt;95%,"Proses UAT",IF(CC59=95%,"Selesai UAT",IF(CC59&lt;100%,"Proses Implementasi","Selesai Implementasi"))))))))))))))))))))))</f>
        <v>Proses Desain</v>
      </c>
      <c r="BR59" t="str">
        <f>IF(CD59=0%,"Not Started",IF(CD59&lt;5%,"Proses RBT-RBB",IF(CD59=5%,"Selesai RBT-RBB",IF(CD59&lt;10%,"Proses RBT-RBL",IF(CD59=10%,"Selesai RBT-RBL",IF(CD59&lt;15%,"Proses RBT-RBTD",IF(CD59=15%,"Selesai RBT-RBTD",IF(CD59&lt;20%,"Proses RPP",IF(CD59=20%,"Selesai RPP",IF(CD59&lt;25%,"Proses KAK",IF(CD59=25%,"Selesai KAK",IF(CD59&lt;30%,"Proses Pengadaan",IF(CD59=30%,"Selesai Pengadaan",IF(CD59&lt;45%,"Proses Desain",IF(CD59=45%,"Selesai Desain",IF(CD59&lt;80%,"Proses Pengembangan",IF(CD59=80%,"Selesai Pengembangan",IF(CD59&lt;87.5%,"Proses SIT",IF(CD59=87.5%,"Selesai SIT",IF(CD59&lt;95%,"Proses UAT",IF(CD59=95%,"Selesai UAT",IF(CD59&lt;100%,"Proses Implementasi","Selesai Implementasi"))))))))))))))))))))))</f>
        <v>Not Started</v>
      </c>
      <c r="BS59" t="str">
        <f>IF(CE59=0%,"Not Started",IF(CE59&lt;5%,"Proses RBT-RBB",IF(CE59=5%,"Selesai RBT-RBB",IF(CE59&lt;10%,"Proses RBT-RBL",IF(CE59=10%,"Selesai RBT-RBL",IF(CE59&lt;15%,"Proses RBT-RBTD",IF(CE59=15%,"Selesai RBT-RBTD",IF(CE59&lt;20%,"Proses RPP",IF(CE59=20%,"Selesai RPP",IF(CE59&lt;25%,"Proses KAK",IF(CE59=25%,"Selesai KAK",IF(CE59&lt;30%,"Proses Pengadaan",IF(CE59=30%,"Selesai Pengadaan",IF(CE59&lt;45%,"Proses Desain",IF(CE59=45%,"Selesai Desain",IF(CE59&lt;80%,"Proses Pengembangan",IF(CE59=80%,"Selesai Pengembangan",IF(CE59&lt;87.5%,"Proses SIT",IF(CE59=87.5%,"Selesai SIT",IF(CE59&lt;95%,"Proses UAT",IF(CE59=95%,"Selesai UAT",IF(CE59&lt;100%,"Proses Implementasi","Selesai Implementasi"))))))))))))))))))))))</f>
        <v>Not Started</v>
      </c>
      <c r="BT59" t="str">
        <f>IF(CF59=0%,"Not Started",IF(CF59&lt;5%,"Proses RBT-RBB",IF(CF59=5%,"Selesai RBT-RBB",IF(CF59&lt;10%,"Proses RBT-RBL",IF(CF59=10%,"Selesai RBT-RBL",IF(CF59&lt;15%,"Proses RBT-RBTD",IF(CF59=15%,"Selesai RBT-RBTD",IF(CF59&lt;20%,"Proses RPP",IF(CF59=20%,"Selesai RPP",IF(CF59&lt;25%,"Proses KAK",IF(CF59=25%,"Selesai KAK",IF(CF59&lt;30%,"Proses Pengadaan",IF(CF59=30%,"Selesai Pengadaan",IF(CF59&lt;45%,"Proses Desain",IF(CF59=45%,"Selesai Desain",IF(CF59&lt;80%,"Proses Pengembangan",IF(CF59=80%,"Selesai Pengembangan",IF(CF59&lt;87.5%,"Proses SIT",IF(CF59=87.5%,"Selesai SIT",IF(CF59&lt;95%,"Proses UAT",IF(CF59=95%,"Selesai UAT",IF(CF59&lt;100%,"Proses Implementasi","Selesai Implementasi"))))))))))))))))))))))</f>
        <v>Not Started</v>
      </c>
      <c r="BU59" t="str">
        <f>IF(CG59=0%,"Not Started",IF(CG59&lt;5%,"Proses RBT-RBB",IF(CG59=5%,"Selesai RBT-RBB",IF(CG59&lt;10%,"Proses RBT-RBL",IF(CG59=10%,"Selesai RBT-RBL",IF(CG59&lt;15%,"Proses RBT-RBTD",IF(CG59=15%,"Selesai RBT-RBTD",IF(CG59&lt;20%,"Proses RPP",IF(CG59=20%,"Selesai RPP",IF(CG59&lt;25%,"Proses KAK",IF(CG59=25%,"Selesai KAK",IF(CG59&lt;30%,"Proses Pengadaan",IF(CG59=30%,"Selesai Pengadaan",IF(CG59&lt;45%,"Proses Desain",IF(CG59=45%,"Selesai Desain",IF(CG59&lt;80%,"Proses Pengembangan",IF(CG59=80%,"Selesai Pengembangan",IF(CG59&lt;87.5%,"Proses SIT",IF(CG59=87.5%,"Selesai SIT",IF(CG59&lt;95%,"Proses UAT",IF(CG59=95%,"Selesai UAT",IF(CG59&lt;100%,"Proses Implementasi","Selesai Implementasi"))))))))))))))))))))))</f>
        <v>Not Started</v>
      </c>
      <c r="BV59" t="str">
        <f>IF(CH59=0%,"Not Started",IF(CH59&lt;5%,"Proses RBT-RBB",IF(CH59=5%,"Selesai RBT-RBB",IF(CH59&lt;10%,"Proses RBT-RBL",IF(CH59=10%,"Selesai RBT-RBL",IF(CH59&lt;15%,"Proses RBT-RBTD",IF(CH59=15%,"Selesai RBT-RBTD",IF(CH59&lt;20%,"Proses RPP",IF(CH59=20%,"Selesai RPP",IF(CH59&lt;25%,"Proses KAK",IF(CH59=25%,"Selesai KAK",IF(CH59&lt;30%,"Proses Pengadaan",IF(CH59=30%,"Selesai Pengadaan",IF(CH59&lt;45%,"Proses Desain",IF(CH59=45%,"Selesai Desain",IF(CH59&lt;80%,"Proses Pengembangan",IF(CH59=80%,"Selesai Pengembangan",IF(CH59&lt;87.5%,"Proses SIT",IF(CH59=87.5%,"Selesai SIT",IF(CH59&lt;95%,"Proses UAT",IF(CH59=95%,"Selesai UAT",IF(CH59&lt;100%,"Proses Implementasi","Selesai Implementasi"))))))))))))))))))))))</f>
        <v>Not Started</v>
      </c>
      <c r="BW59" t="str">
        <f>IF(CI59=0%,"Not Started",IF(CI59&lt;5%,"Proses RBT-RBB",IF(CI59=5%,"Selesai RBT-RBB",IF(CI59&lt;10%,"Proses RBT-RBL",IF(CI59=10%,"Selesai RBT-RBL",IF(CI59&lt;15%,"Proses RBT-RBTD",IF(CI59=15%,"Selesai RBT-RBTD",IF(CI59&lt;20%,"Proses RPP",IF(CI59=20%,"Selesai RPP",IF(CI59&lt;25%,"Proses KAK",IF(CI59=25%,"Selesai KAK",IF(CI59&lt;30%,"Proses Pengadaan",IF(CI59=30%,"Selesai Pengadaan",IF(CI59&lt;45%,"Proses Desain",IF(CI59=45%,"Selesai Desain",IF(CI59&lt;80%,"Proses Pengembangan",IF(CI59=80%,"Selesai Pengembangan",IF(CI59&lt;87.5%,"Proses SIT",IF(CI59=87.5%,"Selesai SIT",IF(CI59&lt;95%,"Proses UAT",IF(CI59=95%,"Selesai UAT",IF(CI59&lt;100%,"Proses Implementasi","Selesai Implementasi"))))))))))))))))))))))</f>
        <v>Not Started</v>
      </c>
      <c r="BX59" t="str">
        <f>IF(CJ59=0%,"Not Started",IF(CJ59&lt;5%,"Proses RBT-RBB",IF(CJ59=5%,"Selesai RBT-RBB",IF(CJ59&lt;10%,"Proses RBT-RBL",IF(CJ59=10%,"Selesai RBT-RBL",IF(CJ59&lt;15%,"Proses RBT-RBTD",IF(CJ59=15%,"Selesai RBT-RBTD",IF(CJ59&lt;20%,"Proses RPP",IF(CJ59=20%,"Selesai RPP",IF(CJ59&lt;25%,"Proses KAK",IF(CJ59=25%,"Selesai KAK",IF(CJ59&lt;30%,"Proses Pengadaan",IF(CJ59=30%,"Selesai Pengadaan",IF(CJ59&lt;45%,"Proses Desain",IF(CJ59=45%,"Selesai Desain",IF(CJ59&lt;80%,"Proses Pengembangan",IF(CJ59=80%,"Selesai Pengembangan",IF(CJ59&lt;87.5%,"Proses SIT",IF(CJ59=87.5%,"Selesai SIT",IF(CJ59&lt;95%,"Proses UAT",IF(CJ59=95%,"Selesai UAT",IF(CJ59&lt;100%,"Proses Implementasi","Selesai Implementasi"))))))))))))))))))))))</f>
        <v>Not Started</v>
      </c>
      <c r="BY59" t="str">
        <f>IF(CK59=0%,"Not Started",IF(CK59&lt;5%,"Proses RBT-RBB",IF(CK59=5%,"Selesai RBT-RBB",IF(CK59&lt;10%,"Proses RBT-RBL",IF(CK59=10%,"Selesai RBT-RBL",IF(CK59&lt;15%,"Proses RBT-RBTD",IF(CK59=15%,"Selesai RBT-RBTD",IF(CK59&lt;20%,"Proses RPP",IF(CK59=20%,"Selesai RPP",IF(CK59&lt;25%,"Proses KAK",IF(CK59=25%,"Selesai KAK",IF(CK59&lt;30%,"Proses Pengadaan",IF(CK59=30%,"Selesai Pengadaan",IF(CK59&lt;45%,"Proses Desain",IF(CK59=45%,"Selesai Desain",IF(CK59&lt;80%,"Proses Pengembangan",IF(CK59=80%,"Selesai Pengembangan",IF(CK59&lt;87.5%,"Proses SIT",IF(CK59=87.5%,"Selesai SIT",IF(CK59&lt;95%,"Proses UAT",IF(CK59=95%,"Selesai UAT",IF(CK59&lt;100%,"Proses Implementasi","Selesai Implementasi"))))))))))))))))))))))</f>
        <v>Not Started</v>
      </c>
      <c r="BZ59" t="str">
        <f>IF(CL59=0%,"Not Started",IF(CL59&lt;5%,"Proses RBT-RBB",IF(CL59=5%,"Selesai RBT-RBB",IF(CL59&lt;10%,"Proses RBT-RBL",IF(CL59=10%,"Selesai RBT-RBL",IF(CL59&lt;15%,"Proses RBT-RBTD",IF(CL59=15%,"Selesai RBT-RBTD",IF(CL59&lt;20%,"Proses RPP",IF(CL59=20%,"Selesai RPP",IF(CL59&lt;25%,"Proses KAK",IF(CL59=25%,"Selesai KAK",IF(CL59&lt;30%,"Proses Pengadaan",IF(CL59=30%,"Selesai Pengadaan",IF(CL59&lt;45%,"Proses Desain",IF(CL59=45%,"Selesai Desain",IF(CL59&lt;80%,"Proses Pengembangan",IF(CL59=80%,"Selesai Pengembangan",IF(CL59&lt;87.5%,"Proses SIT",IF(CL59=87.5%,"Selesai SIT",IF(CL59&lt;95%,"Proses UAT",IF(CL59=95%,"Selesai UAT",IF(CL59&lt;100%,"Proses Implementasi","Selesai Implementasi"))))))))))))))))))))))</f>
        <v>Not Started</v>
      </c>
      <c r="CA59" t="str">
        <f>IF(CM59=0%,"Not Started",IF(CM59&lt;5%,"Proses RBT-RBB",IF(CM59=5%,"Selesai RBT-RBB",IF(CM59&lt;10%,"Proses RBT-RBL",IF(CM59=10%,"Selesai RBT-RBL",IF(CM59&lt;15%,"Proses RBT-RBTD",IF(CM59=15%,"Selesai RBT-RBTD",IF(CM59&lt;20%,"Proses RPP",IF(CM59=20%,"Selesai RPP",IF(CM59&lt;25%,"Proses KAK",IF(CM59=25%,"Selesai KAK",IF(CM59&lt;30%,"Proses Pengadaan",IF(CM59=30%,"Selesai Pengadaan",IF(CM59&lt;45%,"Proses Desain",IF(CM59=45%,"Selesai Desain",IF(CM59&lt;80%,"Proses Pengembangan",IF(CM59=80%,"Selesai Pengembangan",IF(CM59&lt;87.5%,"Proses SIT",IF(CM59=87.5%,"Selesai SIT",IF(CM59&lt;95%,"Proses UAT",IF(CM59=95%,"Selesai UAT",IF(CM59&lt;100%,"Proses Implementasi","Selesai Implementasi"))))))))))))))))))))))</f>
        <v>Not Started</v>
      </c>
      <c r="CB59" t="str">
        <f>IF(CN59=0%,"Not Started",IF(CN59&lt;5%,"Proses RBT-RBB",IF(CN59=5%,"Selesai RBT-RBB",IF(CN59&lt;10%,"Proses RBT-RBL",IF(CN59=10%,"Selesai RBT-RBL",IF(CN59&lt;15%,"Proses RBT-RBTD",IF(CN59=15%,"Selesai RBT-RBTD",IF(CN59&lt;20%,"Proses RPP",IF(CN59=20%,"Selesai RPP",IF(CN59&lt;25%,"Proses KAK",IF(CN59=25%,"Selesai KAK",IF(CN59&lt;30%,"Proses Pengadaan",IF(CN59=30%,"Selesai Pengadaan",IF(CN59&lt;45%,"Proses Desain",IF(CN59=45%,"Selesai Desain",IF(CN59&lt;80%,"Proses Pengembangan",IF(CN59=80%,"Selesai Pengembangan",IF(CN59&lt;87.5%,"Proses SIT",IF(CN59=87.5%,"Selesai SIT",IF(CN59&lt;95%,"Proses UAT",IF(CN59=95%,"Selesai UAT",IF(CN59&lt;100%,"Proses Implementasi","Selesai Implementasi"))))))))))))))))))))))</f>
        <v>Not Started</v>
      </c>
      <c r="CC59">
        <f>(($DY59/100%)*15%)+(($DZ59/100%)*5%)+(($EA59/100%)*5%)+(($EB59/100%)*5%)+(($EC59/100%)*15%)+(($ED59/100%)*35%)+(($EE59/100%)*7.5%)+(($EF59/100%)*7.5%)+(($EG59/100%)*5%)</f>
        <v>0.33249999999999996</v>
      </c>
      <c r="CO59">
        <f>IF(BE59=0%, 100%, (CC59/BE59))</f>
        <v>0.95</v>
      </c>
      <c r="CP59">
        <f>IF(BF59=0%, 100%, (CD59/BF59))</f>
        <v>0</v>
      </c>
      <c r="CQ59">
        <f>IF(BG59=0%, 100%, (CE59/BG59))</f>
        <v>0</v>
      </c>
      <c r="CR59">
        <f>IF(BH59=0%, 100%, (CF59/BH59))</f>
        <v>0</v>
      </c>
      <c r="CS59">
        <f>IF(BI59=0%, 100%, (CG59/BI59))</f>
        <v>0</v>
      </c>
      <c r="CT59">
        <f>IF(BJ59=0%, 100%, (CH59/BJ59))</f>
        <v>0</v>
      </c>
      <c r="CU59">
        <f>IF(BK59=0%, 100%, (CI59/BK59))</f>
        <v>0</v>
      </c>
      <c r="CV59">
        <f>IF(BL59=0%, 100%, (CJ59/BL59))</f>
        <v>0</v>
      </c>
      <c r="CW59">
        <f>IF(BM59=0%, 100%, (CK59/BM59))</f>
        <v>0</v>
      </c>
      <c r="CX59">
        <f>IF(BN59=0%, 100%, (CL59/BN59))</f>
        <v>0</v>
      </c>
      <c r="CY59">
        <f>IF(BO59=0%, 100%, (CM59/BO59))</f>
        <v>0</v>
      </c>
      <c r="DA59" t="str">
        <f>IF(BE59=0%,"NS",IF(CC59=100%,"DONE",IF(CO59&gt;100%,"AS",IF(CO59&lt;75%,"BS",IF(CO59&lt;89.9%,"AR","OS")))))</f>
        <v>OS</v>
      </c>
      <c r="DB59" t="str">
        <f>IF(BF59=0%,"NS",IF(CD59=100%,"DONE",IF(CP59&gt;100%,"AS",IF(CP59&lt;75%,"BS",IF(CP59&lt;89.9%,"AR","OS")))))</f>
        <v>BS</v>
      </c>
      <c r="DC59" t="str">
        <f>IF(BG59=0%,"NS",IF(CE59=100%,"DONE",IF(CQ59&gt;100%,"AS",IF(CQ59&lt;75%,"BS",IF(CQ59&lt;89.9%,"AR","OS")))))</f>
        <v>BS</v>
      </c>
      <c r="DD59" t="str">
        <f>IF(BH59=0%,"NS",IF(CF59=100%,"DONE",IF(CR59&gt;100%,"AS",IF(CR59&lt;75%,"BS",IF(CR59&lt;89.9%,"AR","OS")))))</f>
        <v>BS</v>
      </c>
      <c r="DE59" t="str">
        <f>IF(BI59=0%,"NS",IF(CG59=100%,"DONE",IF(CS59&gt;100%,"AS",IF(CS59&lt;75%,"BS",IF(CS59&lt;89.9%,"AR","OS")))))</f>
        <v>BS</v>
      </c>
      <c r="DF59" t="str">
        <f>IF(BJ59=0%,"NS",IF(CH59=100%,"DONE",IF(CT59&gt;100%,"AS",IF(CT59&lt;75%,"BS",IF(CT59&lt;89.9%,"AR","OS")))))</f>
        <v>BS</v>
      </c>
      <c r="DG59" t="str">
        <f>IF(BK59=0%,"NS",IF(CI59=100%,"DONE",IF(CU59&gt;100%,"AS",IF(CU59&lt;75%,"BS",IF(CU59&lt;89.9%,"AR","OS")))))</f>
        <v>BS</v>
      </c>
      <c r="DH59" t="str">
        <f>IF(BL59=0%,"NS",IF(CJ59=100%,"DONE",IF(CV59&gt;100%,"AS",IF(CV59&lt;75%,"BS",IF(CV59&lt;89.9%,"AR","OS")))))</f>
        <v>BS</v>
      </c>
      <c r="DI59" t="str">
        <f>IF(BM59=0%,"NS",IF(CK59=100%,"DONE",IF(CW59&gt;100%,"AS",IF(CW59&lt;75%,"BS",IF(CW59&lt;89.9%,"AR","OS")))))</f>
        <v>BS</v>
      </c>
      <c r="DJ59" t="str">
        <f>IF(BN59=0%,"NS",IF(CL59=100%,"DONE",IF(CX59&gt;100%,"AS",IF(CX59&lt;75%,"BS",IF(CX59&lt;89.9%,"AR","OS")))))</f>
        <v>BS</v>
      </c>
      <c r="DK59" t="str">
        <f>IF(BO59=0%,"NS",IF(CM59=100%,"DONE",IF(CY59&gt;100%,"AS",IF(CY59&lt;75%,"BS",IF(CY59&lt;89.9%,"AR","OS")))))</f>
        <v>BS</v>
      </c>
      <c r="DL59" t="str">
        <f>IF(BP59=0%,"NS",IF(CN59=100%,"DONE",IF(CZ59&gt;100%,"AS",IF(CZ59&lt;75%,"BS",IF(CZ59&lt;89.9%,"AR","OS")))))</f>
        <v>BS</v>
      </c>
      <c r="DM59">
        <f>CC59/$BP59</f>
        <v>0.39117647058823524</v>
      </c>
      <c r="DN59">
        <f>CD59/$BP59</f>
        <v>0</v>
      </c>
      <c r="DO59">
        <f>CE59/$BP59</f>
        <v>0</v>
      </c>
      <c r="DP59">
        <f>CF59/$BP59</f>
        <v>0</v>
      </c>
      <c r="DQ59">
        <f>CG59/$BP59</f>
        <v>0</v>
      </c>
      <c r="DR59">
        <f>CH59/$BP59</f>
        <v>0</v>
      </c>
      <c r="DS59">
        <f>CI59/$BP59</f>
        <v>0</v>
      </c>
      <c r="DT59">
        <f>CJ59/$BP59</f>
        <v>0</v>
      </c>
      <c r="DU59">
        <f>CK59/$BP59</f>
        <v>0</v>
      </c>
      <c r="DV59">
        <f>CL59/$BP59</f>
        <v>0</v>
      </c>
      <c r="DW59">
        <f>CM59/$BP59</f>
        <v>0</v>
      </c>
      <c r="DX59">
        <f>CN59/$BP59</f>
        <v>0</v>
      </c>
      <c r="DY59">
        <v>1</v>
      </c>
      <c r="DZ59">
        <v>0.7</v>
      </c>
      <c r="EA59">
        <v>1</v>
      </c>
      <c r="EB59">
        <v>1</v>
      </c>
      <c r="EC59">
        <v>0.2</v>
      </c>
      <c r="ED59">
        <v>0.05</v>
      </c>
      <c r="EH59" t="str" xml:space="preserve">
        <v xml:space="preserve">01 Januari 2025_x000d_
1. Pembahasan awal SRS  (to do)_x000d_
_x000d_
Note:_x000d_
1. UKPS menyampaikan timeline terbaru, dan usulan DPU untuk diilkukan meeting penetapan timeline yang disepakati meeting Kadiv / Pejabat (27 Mei 2025)_x000d_
2. On progress request server MHE IS khusus CBS yang terpisah dari CBS Existing (join server dengan CBS MT MX) - (Done)_x000d_
3. Secara fungsi sudah di develop API nya pada https://integratorcbsdevku.corp.bi.go.id/swagger-ui/index.html_x000d_
key : jxgEQeXHuPq8VdbyYFNkANdudQ53YUn4</v>
      </c>
      <c r="EJ59">
        <f>AR59</f>
        <v>46518</v>
      </c>
      <c r="EO59" t="str">
        <v xml:space="preserve">Timeline implementasi masih bergerak mundur namun durasi pengembangan tidak berubah </v>
      </c>
      <c r="FA59" t="str">
        <v xml:space="preserve"> Diskusi dengan user mengenai concern jadwal implementasi masih ada potensi bergeser kembali</v>
      </c>
      <c r="FM59" t="str" xml:space="preserve">
        <v xml:space="preserve">Dona Kartika_x000d_
</v>
      </c>
      <c r="FN59" t="str">
        <v>Aldo Fernanda</v>
      </c>
      <c r="FO59" t="str">
        <v>Ayar Fauzan</v>
      </c>
      <c r="FP59" t="str" xml:space="preserve">
        <v xml:space="preserve">1. Welly Ramantika_x000d_
2. Lie Tung Kiam_x000d_
3. M. Anggasta Paramartha</v>
      </c>
      <c r="FQ59" t="str" xml:space="preserve">
        <v xml:space="preserve">1. Erfa_x000d_
2. Dian</v>
      </c>
      <c r="FR59" t="str">
        <v>Inhouse</v>
      </c>
      <c r="FT59" t="str">
        <v>Akbar</v>
      </c>
      <c r="FU59">
        <v>10</v>
      </c>
      <c r="GS59" t="str">
        <v>c492ad25-9fd1-49af-aaee-c16a5486a3b8</v>
      </c>
    </row>
    <row r="60" xml:space="preserve">
      <c r="A60" t="str">
        <v>PR-08A-2023</v>
      </c>
      <c r="B60" t="str">
        <v>BPPUR</v>
      </c>
      <c r="C60" t="str">
        <v>IDT</v>
      </c>
      <c r="D60" t="str">
        <v>Continuity Technology</v>
      </c>
      <c r="E60" t="str">
        <v>P-47</v>
      </c>
      <c r="F60">
        <v>1</v>
      </c>
      <c r="G60" t="str">
        <v>Modifikasi Sistem Legacy Surrounding MHE-IS</v>
      </c>
      <c r="H60" t="str">
        <v>Enhancement Aplikasi Legacy untuk MHE-IS</v>
      </c>
      <c r="I60" t="str">
        <v>Surrounding MHE-IS: BI-SILK DKU</v>
      </c>
      <c r="J60">
        <v>2024</v>
      </c>
      <c r="K60">
        <v>2026</v>
      </c>
      <c r="L60" t="str">
        <v>K</v>
      </c>
      <c r="M60" t="str">
        <v>K3</v>
      </c>
      <c r="N60" t="str">
        <v>Pemimpin Satker</v>
      </c>
      <c r="O60" t="str">
        <v>DPU</v>
      </c>
      <c r="P60" t="str">
        <v>PPLBI</v>
      </c>
      <c r="Q60" t="str">
        <v>SP</v>
      </c>
      <c r="R60" t="str">
        <v>BI-SILK, SOA</v>
      </c>
      <c r="S60" t="str">
        <f>BQ60</f>
        <v>Proses Desain</v>
      </c>
      <c r="T60" t="str">
        <f>IF(V60=0%,"Not Started",IF(V60&lt;100%,"On Progress",IF(V60=100%,"DONE")))</f>
        <v>On Progress</v>
      </c>
      <c r="U60" t="str">
        <f>FN60</f>
        <v>Aldo Fernanda</v>
      </c>
      <c r="V60">
        <f>CC60</f>
        <v>0.385</v>
      </c>
      <c r="W60" t="str">
        <v>BRD existing</v>
      </c>
      <c r="X60">
        <f>AR60</f>
        <v>46340</v>
      </c>
      <c r="Y60">
        <v>0</v>
      </c>
      <c r="AB60">
        <v>2024</v>
      </c>
      <c r="AD60">
        <v>2024</v>
      </c>
      <c r="AI60">
        <v>45870</v>
      </c>
      <c r="AJ60">
        <v>45961</v>
      </c>
      <c r="AK60">
        <v>45931</v>
      </c>
      <c r="AL60">
        <v>46157</v>
      </c>
      <c r="AM60">
        <v>46160</v>
      </c>
      <c r="AN60">
        <v>46206</v>
      </c>
      <c r="AO60">
        <v>46209</v>
      </c>
      <c r="AP60">
        <v>46301</v>
      </c>
      <c r="AQ60">
        <v>46304</v>
      </c>
      <c r="AR60">
        <v>46340</v>
      </c>
      <c r="AS60" t="str">
        <f>IF(BE60=0%,"Not Started",IF(BE60&lt;5%,"Proses RBT-RBB",IF(BE60=5%,"Selesai RBT-RBB",IF(BE60&lt;10%,"Proses RBT-RBL",IF(BE60=10%,"Selesai RBT-RBL",IF(BE60&lt;15%,"Proses RBT-RBTD",IF(BE60=15%,"Selesai RBT-RBTD",IF(BE60&lt;20%,"Proses RPP",IF(BE60=20%,"Selesai RPP",IF(BE60&lt;25%,"Proses KAK",IF(BE60=25%,"Selesai KAK",IF(BE60&lt;30%,"Proses Pengadaan",IF(BE60=30%,"Selesai Pengadaan",IF(BE60&lt;45%,"Proses Desain",IF(BE60=45%,"Selesai Desain",IF(BE60&lt;80%,"Proses Pengembangan",IF(BE60=80%,"Selesai Pengembangan",IF(BE60&lt;87.5%,"Proses SIT",IF(BE60=87.5%,"Selesai SIT",IF(BE60&lt;95%,"Proses UAT",IF(BE60=95%,"Selesai UAT",IF(BE60&lt;100%,"Proses Implementasi","Selesai Implementasi"))))))))))))))))))))))</f>
        <v>Proses Pengembangan</v>
      </c>
      <c r="AT60" t="str">
        <f>IF(BF60=0%,"Not Started",IF(BF60&lt;5%,"Proses RBT-RBB",IF(BF60=5%,"Selesai RBT-RBB",IF(BF60&lt;10%,"Proses RBT-RBL",IF(BF60=10%,"Selesai RBT-RBL",IF(BF60&lt;15%,"Proses RBT-RBTD",IF(BF60=15%,"Selesai RBT-RBTD",IF(BF60&lt;20%,"Proses RPP",IF(BF60=20%,"Selesai RPP",IF(BF60&lt;25%,"Proses KAK",IF(BF60=25%,"Selesai KAK",IF(BF60&lt;30%,"Proses Pengadaan",IF(BF60=30%,"Selesai Pengadaan",IF(BF60&lt;45%,"Proses Desain",IF(BF60=45%,"Selesai Desain",IF(BF60&lt;80%,"Proses Pengembangan",IF(BF60=80%,"Selesai Pengembangan",IF(BF60&lt;87.5%,"Proses SIT",IF(BF60=87.5%,"Selesai SIT",IF(BF60&lt;95%,"Proses UAT",IF(BF60=95%,"Selesai UAT",IF(BF60&lt;100%,"Proses Implementasi","Selesai Implementasi"))))))))))))))))))))))</f>
        <v>Proses Pengembangan</v>
      </c>
      <c r="AU60" t="str">
        <f>IF(BG60=0%,"Not Started",IF(BG60&lt;5%,"Proses RBT-RBB",IF(BG60=5%,"Selesai RBT-RBB",IF(BG60&lt;10%,"Proses RBT-RBL",IF(BG60=10%,"Selesai RBT-RBL",IF(BG60&lt;15%,"Proses RBT-RBTD",IF(BG60=15%,"Selesai RBT-RBTD",IF(BG60&lt;20%,"Proses RPP",IF(BG60=20%,"Selesai RPP",IF(BG60&lt;25%,"Proses KAK",IF(BG60=25%,"Selesai KAK",IF(BG60&lt;30%,"Proses Pengadaan",IF(BG60=30%,"Selesai Pengadaan",IF(BG60&lt;45%,"Proses Desain",IF(BG60=45%,"Selesai Desain",IF(BG60&lt;80%,"Proses Pengembangan",IF(BG60=80%,"Selesai Pengembangan",IF(BG60&lt;87.5%,"Proses SIT",IF(BG60=87.5%,"Selesai SIT",IF(BG60&lt;95%,"Proses UAT",IF(BG60=95%,"Selesai UAT",IF(BG60&lt;100%,"Proses Implementasi","Selesai Implementasi"))))))))))))))))))))))</f>
        <v>Proses Pengembangan</v>
      </c>
      <c r="AV60" t="str">
        <f>IF(BH60=0%,"Not Started",IF(BH60&lt;5%,"Proses RBT-RBB",IF(BH60=5%,"Selesai RBT-RBB",IF(BH60&lt;10%,"Proses RBT-RBL",IF(BH60=10%,"Selesai RBT-RBL",IF(BH60&lt;15%,"Proses RBT-RBTD",IF(BH60=15%,"Selesai RBT-RBTD",IF(BH60&lt;20%,"Proses RPP",IF(BH60=20%,"Selesai RPP",IF(BH60&lt;25%,"Proses KAK",IF(BH60=25%,"Selesai KAK",IF(BH60&lt;30%,"Proses Pengadaan",IF(BH60=30%,"Selesai Pengadaan",IF(BH60&lt;45%,"Proses Desain",IF(BH60=45%,"Selesai Desain",IF(BH60&lt;80%,"Proses Pengembangan",IF(BH60=80%,"Selesai Pengembangan",IF(BH60&lt;87.5%,"Proses SIT",IF(BH60=87.5%,"Selesai SIT",IF(BH60&lt;95%,"Proses UAT",IF(BH60=95%,"Selesai UAT",IF(BH60&lt;100%,"Proses Implementasi","Selesai Implementasi"))))))))))))))))))))))</f>
        <v>Proses Pengembangan</v>
      </c>
      <c r="AW60" t="str">
        <f>IF(BI60=0%,"Not Started",IF(BI60&lt;5%,"Proses RBT-RBB",IF(BI60=5%,"Selesai RBT-RBB",IF(BI60&lt;10%,"Proses RBT-RBL",IF(BI60=10%,"Selesai RBT-RBL",IF(BI60&lt;15%,"Proses RBT-RBTD",IF(BI60=15%,"Selesai RBT-RBTD",IF(BI60&lt;20%,"Proses RPP",IF(BI60=20%,"Selesai RPP",IF(BI60&lt;25%,"Proses KAK",IF(BI60=25%,"Selesai KAK",IF(BI60&lt;30%,"Proses Pengadaan",IF(BI60=30%,"Selesai Pengadaan",IF(BI60&lt;45%,"Proses Desain",IF(BI60=45%,"Selesai Desain",IF(BI60&lt;80%,"Proses Pengembangan",IF(BI60=80%,"Selesai Pengembangan",IF(BI60&lt;87.5%,"Proses SIT",IF(BI60=87.5%,"Selesai SIT",IF(BI60&lt;95%,"Proses UAT",IF(BI60=95%,"Selesai UAT",IF(BI60&lt;100%,"Proses Implementasi","Selesai Implementasi"))))))))))))))))))))))</f>
        <v>Selesai Pengembangan</v>
      </c>
      <c r="AX60" t="str">
        <f>IF(BJ60=0%,"Not Started",IF(BJ60&lt;5%,"Proses RBT-RBB",IF(BJ60=5%,"Selesai RBT-RBB",IF(BJ60&lt;10%,"Proses RBT-RBL",IF(BJ60=10%,"Selesai RBT-RBL",IF(BJ60&lt;15%,"Proses RBT-RBTD",IF(BJ60=15%,"Selesai RBT-RBTD",IF(BJ60&lt;20%,"Proses RPP",IF(BJ60=20%,"Selesai RPP",IF(BJ60&lt;25%,"Proses KAK",IF(BJ60=25%,"Selesai KAK",IF(BJ60&lt;30%,"Proses Pengadaan",IF(BJ60=30%,"Selesai Pengadaan",IF(BJ60&lt;45%,"Proses Desain",IF(BJ60=45%,"Selesai Desain",IF(BJ60&lt;80%,"Proses Pengembangan",IF(BJ60=80%,"Selesai Pengembangan",IF(BJ60&lt;87.5%,"Proses SIT",IF(BJ60=87.5%,"Selesai SIT",IF(BJ60&lt;95%,"Proses UAT",IF(BJ60=95%,"Selesai UAT",IF(BJ60&lt;100%,"Proses Implementasi","Selesai Implementasi"))))))))))))))))))))))</f>
        <v>Proses SIT</v>
      </c>
      <c r="AY60" t="str">
        <f>IF(BK60=0%,"Not Started",IF(BK60&lt;5%,"Proses RBT-RBB",IF(BK60=5%,"Selesai RBT-RBB",IF(BK60&lt;10%,"Proses RBT-RBL",IF(BK60=10%,"Selesai RBT-RBL",IF(BK60&lt;15%,"Proses RBT-RBTD",IF(BK60=15%,"Selesai RBT-RBTD",IF(BK60&lt;20%,"Proses RPP",IF(BK60=20%,"Selesai RPP",IF(BK60&lt;25%,"Proses KAK",IF(BK60=25%,"Selesai KAK",IF(BK60&lt;30%,"Proses Pengadaan",IF(BK60=30%,"Selesai Pengadaan",IF(BK60&lt;45%,"Proses Desain",IF(BK60=45%,"Selesai Desain",IF(BK60&lt;80%,"Proses Pengembangan",IF(BK60=80%,"Selesai Pengembangan",IF(BK60&lt;87.5%,"Proses SIT",IF(BK60=87.5%,"Selesai SIT",IF(BK60&lt;95%,"Proses UAT",IF(BK60=95%,"Selesai UAT",IF(BK60&lt;100%,"Proses Implementasi","Selesai Implementasi"))))))))))))))))))))))</f>
        <v>Proses SIT</v>
      </c>
      <c r="AZ60" t="str">
        <f>IF(BL60=0%,"Not Started",IF(BL60&lt;5%,"Proses RBT-RBB",IF(BL60=5%,"Selesai RBT-RBB",IF(BL60&lt;10%,"Proses RBT-RBL",IF(BL60=10%,"Selesai RBT-RBL",IF(BL60&lt;15%,"Proses RBT-RBTD",IF(BL60=15%,"Selesai RBT-RBTD",IF(BL60&lt;20%,"Proses RPP",IF(BL60=20%,"Selesai RPP",IF(BL60&lt;25%,"Proses KAK",IF(BL60=25%,"Selesai KAK",IF(BL60&lt;30%,"Proses Pengadaan",IF(BL60=30%,"Selesai Pengadaan",IF(BL60&lt;45%,"Proses Desain",IF(BL60=45%,"Selesai Desain",IF(BL60&lt;80%,"Proses Pengembangan",IF(BL60=80%,"Selesai Pengembangan",IF(BL60&lt;87.5%,"Proses SIT",IF(BL60=87.5%,"Selesai SIT",IF(BL60&lt;95%,"Proses UAT",IF(BL60=95%,"Selesai UAT",IF(BL60&lt;100%,"Proses Implementasi","Selesai Implementasi"))))))))))))))))))))))</f>
        <v>Proses UAT</v>
      </c>
      <c r="BA60" t="str">
        <f>IF(BM60=0%,"Not Started",IF(BM60&lt;5%,"Proses RBT-RBB",IF(BM60=5%,"Selesai RBT-RBB",IF(BM60&lt;10%,"Proses RBT-RBL",IF(BM60=10%,"Selesai RBT-RBL",IF(BM60&lt;15%,"Proses RBT-RBTD",IF(BM60=15%,"Selesai RBT-RBTD",IF(BM60&lt;20%,"Proses RPP",IF(BM60=20%,"Selesai RPP",IF(BM60&lt;25%,"Proses KAK",IF(BM60=25%,"Selesai KAK",IF(BM60&lt;30%,"Proses Pengadaan",IF(BM60=30%,"Selesai Pengadaan",IF(BM60&lt;45%,"Proses Desain",IF(BM60=45%,"Selesai Desain",IF(BM60&lt;80%,"Proses Pengembangan",IF(BM60=80%,"Selesai Pengembangan",IF(BM60&lt;87.5%,"Proses SIT",IF(BM60=87.5%,"Selesai SIT",IF(BM60&lt;95%,"Proses UAT",IF(BM60=95%,"Selesai UAT",IF(BM60&lt;100%,"Proses Implementasi","Selesai Implementasi"))))))))))))))))))))))</f>
        <v>Proses UAT</v>
      </c>
      <c r="BB60" t="str">
        <f>IF(BN60=0%,"Not Started",IF(BN60&lt;5%,"Proses RBT-RBB",IF(BN60=5%,"Selesai RBT-RBB",IF(BN60&lt;10%,"Proses RBT-RBL",IF(BN60=10%,"Selesai RBT-RBL",IF(BN60&lt;15%,"Proses RBT-RBTD",IF(BN60=15%,"Selesai RBT-RBTD",IF(BN60&lt;20%,"Proses RPP",IF(BN60=20%,"Selesai RPP",IF(BN60&lt;25%,"Proses KAK",IF(BN60=25%,"Selesai KAK",IF(BN60&lt;30%,"Proses Pengadaan",IF(BN60=30%,"Selesai Pengadaan",IF(BN60&lt;45%,"Proses Desain",IF(BN60=45%,"Selesai Desain",IF(BN60&lt;80%,"Proses Pengembangan",IF(BN60=80%,"Selesai Pengembangan",IF(BN60&lt;87.5%,"Proses SIT",IF(BN60=87.5%,"Selesai SIT",IF(BN60&lt;95%,"Proses UAT",IF(BN60=95%,"Selesai UAT",IF(BN60&lt;100%,"Proses Implementasi","Selesai Implementasi"))))))))))))))))))))))</f>
        <v>Selesai UAT</v>
      </c>
      <c r="BC60" t="str">
        <f>IF(BO60=0%,"Not Started",IF(BO60&lt;5%,"Proses RBT-RBB",IF(BO60=5%,"Selesai RBT-RBB",IF(BO60&lt;10%,"Proses RBT-RBL",IF(BO60=10%,"Selesai RBT-RBL",IF(BO60&lt;15%,"Proses RBT-RBTD",IF(BO60=15%,"Selesai RBT-RBTD",IF(BO60&lt;20%,"Proses RPP",IF(BO60=20%,"Selesai RPP",IF(BO60&lt;25%,"Proses KAK",IF(BO60=25%,"Selesai KAK",IF(BO60&lt;30%,"Proses Pengadaan",IF(BO60=30%,"Selesai Pengadaan",IF(BO60&lt;45%,"Proses Desain",IF(BO60=45%,"Selesai Desain",IF(BO60&lt;80%,"Proses Pengembangan",IF(BO60=80%,"Selesai Pengembangan",IF(BO60&lt;87.5%,"Proses SIT",IF(BO60=87.5%,"Selesai SIT",IF(BO60&lt;95%,"Proses UAT",IF(BO60=95%,"Selesai UAT",IF(BO60&lt;100%,"Proses Implementasi","Selesai Implementasi"))))))))))))))))))))))</f>
        <v>Selesai Implementasi</v>
      </c>
      <c r="BD60" t="str">
        <f>IF(BP60=0%,"Not Started",IF(BP60&lt;5%,"Proses RBT-RBB",IF(BP60=5%,"Selesai RBT-RBB",IF(BP60&lt;10%,"Proses RBT-RBL",IF(BP60=10%,"Selesai RBT-RBL",IF(BP60&lt;15%,"Proses RBT-RBTD",IF(BP60=15%,"Selesai RBT-RBTD",IF(BP60&lt;20%,"Proses RPP",IF(BP60=20%,"Selesai RPP",IF(BP60&lt;25%,"Proses KAK",IF(BP60=25%,"Selesai KAK",IF(BP60&lt;30%,"Proses Pengadaan",IF(BP60=30%,"Selesai Pengadaan",IF(BP60&lt;45%,"Proses Desain",IF(BP60=45%,"Selesai Desain",IF(BP60&lt;80%,"Proses Pengembangan",IF(BP60=80%,"Selesai Pengembangan",IF(BP60&lt;87.5%,"Proses SIT",IF(BP60=87.5%,"Selesai SIT",IF(BP60&lt;95%,"Proses UAT",IF(BP60=95%,"Selesai UAT",IF(BP60&lt;100%,"Proses Implementasi","Selesai Implementasi"))))))))))))))))))))))</f>
        <v>Selesai Implementasi</v>
      </c>
      <c r="BE60">
        <v>0.55</v>
      </c>
      <c r="BF60">
        <v>0.65</v>
      </c>
      <c r="BG60">
        <v>0.7</v>
      </c>
      <c r="BH60">
        <v>0.75</v>
      </c>
      <c r="BI60">
        <v>0.8</v>
      </c>
      <c r="BJ60">
        <v>0.84</v>
      </c>
      <c r="BK60">
        <v>0.87</v>
      </c>
      <c r="BL60">
        <v>0.9</v>
      </c>
      <c r="BM60">
        <v>0.92</v>
      </c>
      <c r="BN60">
        <v>0.95</v>
      </c>
      <c r="BO60">
        <v>1</v>
      </c>
      <c r="BP60">
        <v>1</v>
      </c>
      <c r="BQ60" t="str">
        <f>IF(CC60=0%,"Not Started",IF(CC60&lt;5%,"Proses RBT-RBB",IF(CC60=5%,"Selesai RBT-RBB",IF(CC60&lt;10%,"Proses RBT-RBL",IF(CC60=10%,"Selesai RBT-RBL",IF(CC60&lt;15%,"Proses RBT-RBTD",IF(CC60=15%,"Selesai RBT-RBTD",IF(CC60&lt;20%,"Proses RPP",IF(CC60=20%,"Selesai RPP",IF(CC60&lt;25%,"Proses KAK",IF(CC60=25%,"Selesai KAK",IF(CC60&lt;30%,"Proses Pengadaan",IF(CC60=30%,"Selesai Pengadaan",IF(CC60&lt;45%,"Proses Desain",IF(CC60=45%,"Selesai Desain",IF(CC60&lt;80%,"Proses Pengembangan",IF(CC60=80%,"Selesai Pengembangan",IF(CC60&lt;87.5%,"Proses SIT",IF(CC60=87.5%,"Selesai SIT",IF(CC60&lt;95%,"Proses UAT",IF(CC60=95%,"Selesai UAT",IF(CC60&lt;100%,"Proses Implementasi","Selesai Implementasi"))))))))))))))))))))))</f>
        <v>Proses Desain</v>
      </c>
      <c r="BR60" t="str">
        <f>IF(CD60=0%,"Not Started",IF(CD60&lt;5%,"Proses RBT-RBB",IF(CD60=5%,"Selesai RBT-RBB",IF(CD60&lt;10%,"Proses RBT-RBL",IF(CD60=10%,"Selesai RBT-RBL",IF(CD60&lt;15%,"Proses RBT-RBTD",IF(CD60=15%,"Selesai RBT-RBTD",IF(CD60&lt;20%,"Proses RPP",IF(CD60=20%,"Selesai RPP",IF(CD60&lt;25%,"Proses KAK",IF(CD60=25%,"Selesai KAK",IF(CD60&lt;30%,"Proses Pengadaan",IF(CD60=30%,"Selesai Pengadaan",IF(CD60&lt;45%,"Proses Desain",IF(CD60=45%,"Selesai Desain",IF(CD60&lt;80%,"Proses Pengembangan",IF(CD60=80%,"Selesai Pengembangan",IF(CD60&lt;87.5%,"Proses SIT",IF(CD60=87.5%,"Selesai SIT",IF(CD60&lt;95%,"Proses UAT",IF(CD60=95%,"Selesai UAT",IF(CD60&lt;100%,"Proses Implementasi","Selesai Implementasi"))))))))))))))))))))))</f>
        <v>Not Started</v>
      </c>
      <c r="BS60" t="str">
        <f>IF(CE60=0%,"Not Started",IF(CE60&lt;5%,"Proses RBT-RBB",IF(CE60=5%,"Selesai RBT-RBB",IF(CE60&lt;10%,"Proses RBT-RBL",IF(CE60=10%,"Selesai RBT-RBL",IF(CE60&lt;15%,"Proses RBT-RBTD",IF(CE60=15%,"Selesai RBT-RBTD",IF(CE60&lt;20%,"Proses RPP",IF(CE60=20%,"Selesai RPP",IF(CE60&lt;25%,"Proses KAK",IF(CE60=25%,"Selesai KAK",IF(CE60&lt;30%,"Proses Pengadaan",IF(CE60=30%,"Selesai Pengadaan",IF(CE60&lt;45%,"Proses Desain",IF(CE60=45%,"Selesai Desain",IF(CE60&lt;80%,"Proses Pengembangan",IF(CE60=80%,"Selesai Pengembangan",IF(CE60&lt;87.5%,"Proses SIT",IF(CE60=87.5%,"Selesai SIT",IF(CE60&lt;95%,"Proses UAT",IF(CE60=95%,"Selesai UAT",IF(CE60&lt;100%,"Proses Implementasi","Selesai Implementasi"))))))))))))))))))))))</f>
        <v>Not Started</v>
      </c>
      <c r="BT60" t="str">
        <f>IF(CF60=0%,"Not Started",IF(CF60&lt;5%,"Proses RBT-RBB",IF(CF60=5%,"Selesai RBT-RBB",IF(CF60&lt;10%,"Proses RBT-RBL",IF(CF60=10%,"Selesai RBT-RBL",IF(CF60&lt;15%,"Proses RBT-RBTD",IF(CF60=15%,"Selesai RBT-RBTD",IF(CF60&lt;20%,"Proses RPP",IF(CF60=20%,"Selesai RPP",IF(CF60&lt;25%,"Proses KAK",IF(CF60=25%,"Selesai KAK",IF(CF60&lt;30%,"Proses Pengadaan",IF(CF60=30%,"Selesai Pengadaan",IF(CF60&lt;45%,"Proses Desain",IF(CF60=45%,"Selesai Desain",IF(CF60&lt;80%,"Proses Pengembangan",IF(CF60=80%,"Selesai Pengembangan",IF(CF60&lt;87.5%,"Proses SIT",IF(CF60=87.5%,"Selesai SIT",IF(CF60&lt;95%,"Proses UAT",IF(CF60=95%,"Selesai UAT",IF(CF60&lt;100%,"Proses Implementasi","Selesai Implementasi"))))))))))))))))))))))</f>
        <v>Not Started</v>
      </c>
      <c r="BU60" t="str">
        <f>IF(CG60=0%,"Not Started",IF(CG60&lt;5%,"Proses RBT-RBB",IF(CG60=5%,"Selesai RBT-RBB",IF(CG60&lt;10%,"Proses RBT-RBL",IF(CG60=10%,"Selesai RBT-RBL",IF(CG60&lt;15%,"Proses RBT-RBTD",IF(CG60=15%,"Selesai RBT-RBTD",IF(CG60&lt;20%,"Proses RPP",IF(CG60=20%,"Selesai RPP",IF(CG60&lt;25%,"Proses KAK",IF(CG60=25%,"Selesai KAK",IF(CG60&lt;30%,"Proses Pengadaan",IF(CG60=30%,"Selesai Pengadaan",IF(CG60&lt;45%,"Proses Desain",IF(CG60=45%,"Selesai Desain",IF(CG60&lt;80%,"Proses Pengembangan",IF(CG60=80%,"Selesai Pengembangan",IF(CG60&lt;87.5%,"Proses SIT",IF(CG60=87.5%,"Selesai SIT",IF(CG60&lt;95%,"Proses UAT",IF(CG60=95%,"Selesai UAT",IF(CG60&lt;100%,"Proses Implementasi","Selesai Implementasi"))))))))))))))))))))))</f>
        <v>Not Started</v>
      </c>
      <c r="BV60" t="str">
        <f>IF(CH60=0%,"Not Started",IF(CH60&lt;5%,"Proses RBT-RBB",IF(CH60=5%,"Selesai RBT-RBB",IF(CH60&lt;10%,"Proses RBT-RBL",IF(CH60=10%,"Selesai RBT-RBL",IF(CH60&lt;15%,"Proses RBT-RBTD",IF(CH60=15%,"Selesai RBT-RBTD",IF(CH60&lt;20%,"Proses RPP",IF(CH60=20%,"Selesai RPP",IF(CH60&lt;25%,"Proses KAK",IF(CH60=25%,"Selesai KAK",IF(CH60&lt;30%,"Proses Pengadaan",IF(CH60=30%,"Selesai Pengadaan",IF(CH60&lt;45%,"Proses Desain",IF(CH60=45%,"Selesai Desain",IF(CH60&lt;80%,"Proses Pengembangan",IF(CH60=80%,"Selesai Pengembangan",IF(CH60&lt;87.5%,"Proses SIT",IF(CH60=87.5%,"Selesai SIT",IF(CH60&lt;95%,"Proses UAT",IF(CH60=95%,"Selesai UAT",IF(CH60&lt;100%,"Proses Implementasi","Selesai Implementasi"))))))))))))))))))))))</f>
        <v>Not Started</v>
      </c>
      <c r="BW60" t="str">
        <f>IF(CI60=0%,"Not Started",IF(CI60&lt;5%,"Proses RBT-RBB",IF(CI60=5%,"Selesai RBT-RBB",IF(CI60&lt;10%,"Proses RBT-RBL",IF(CI60=10%,"Selesai RBT-RBL",IF(CI60&lt;15%,"Proses RBT-RBTD",IF(CI60=15%,"Selesai RBT-RBTD",IF(CI60&lt;20%,"Proses RPP",IF(CI60=20%,"Selesai RPP",IF(CI60&lt;25%,"Proses KAK",IF(CI60=25%,"Selesai KAK",IF(CI60&lt;30%,"Proses Pengadaan",IF(CI60=30%,"Selesai Pengadaan",IF(CI60&lt;45%,"Proses Desain",IF(CI60=45%,"Selesai Desain",IF(CI60&lt;80%,"Proses Pengembangan",IF(CI60=80%,"Selesai Pengembangan",IF(CI60&lt;87.5%,"Proses SIT",IF(CI60=87.5%,"Selesai SIT",IF(CI60&lt;95%,"Proses UAT",IF(CI60=95%,"Selesai UAT",IF(CI60&lt;100%,"Proses Implementasi","Selesai Implementasi"))))))))))))))))))))))</f>
        <v>Not Started</v>
      </c>
      <c r="BX60" t="str">
        <f>IF(CJ60=0%,"Not Started",IF(CJ60&lt;5%,"Proses RBT-RBB",IF(CJ60=5%,"Selesai RBT-RBB",IF(CJ60&lt;10%,"Proses RBT-RBL",IF(CJ60=10%,"Selesai RBT-RBL",IF(CJ60&lt;15%,"Proses RBT-RBTD",IF(CJ60=15%,"Selesai RBT-RBTD",IF(CJ60&lt;20%,"Proses RPP",IF(CJ60=20%,"Selesai RPP",IF(CJ60&lt;25%,"Proses KAK",IF(CJ60=25%,"Selesai KAK",IF(CJ60&lt;30%,"Proses Pengadaan",IF(CJ60=30%,"Selesai Pengadaan",IF(CJ60&lt;45%,"Proses Desain",IF(CJ60=45%,"Selesai Desain",IF(CJ60&lt;80%,"Proses Pengembangan",IF(CJ60=80%,"Selesai Pengembangan",IF(CJ60&lt;87.5%,"Proses SIT",IF(CJ60=87.5%,"Selesai SIT",IF(CJ60&lt;95%,"Proses UAT",IF(CJ60=95%,"Selesai UAT",IF(CJ60&lt;100%,"Proses Implementasi","Selesai Implementasi"))))))))))))))))))))))</f>
        <v>Not Started</v>
      </c>
      <c r="BY60" t="str">
        <f>IF(CK60=0%,"Not Started",IF(CK60&lt;5%,"Proses RBT-RBB",IF(CK60=5%,"Selesai RBT-RBB",IF(CK60&lt;10%,"Proses RBT-RBL",IF(CK60=10%,"Selesai RBT-RBL",IF(CK60&lt;15%,"Proses RBT-RBTD",IF(CK60=15%,"Selesai RBT-RBTD",IF(CK60&lt;20%,"Proses RPP",IF(CK60=20%,"Selesai RPP",IF(CK60&lt;25%,"Proses KAK",IF(CK60=25%,"Selesai KAK",IF(CK60&lt;30%,"Proses Pengadaan",IF(CK60=30%,"Selesai Pengadaan",IF(CK60&lt;45%,"Proses Desain",IF(CK60=45%,"Selesai Desain",IF(CK60&lt;80%,"Proses Pengembangan",IF(CK60=80%,"Selesai Pengembangan",IF(CK60&lt;87.5%,"Proses SIT",IF(CK60=87.5%,"Selesai SIT",IF(CK60&lt;95%,"Proses UAT",IF(CK60=95%,"Selesai UAT",IF(CK60&lt;100%,"Proses Implementasi","Selesai Implementasi"))))))))))))))))))))))</f>
        <v>Not Started</v>
      </c>
      <c r="BZ60" t="str">
        <f>IF(CL60=0%,"Not Started",IF(CL60&lt;5%,"Proses RBT-RBB",IF(CL60=5%,"Selesai RBT-RBB",IF(CL60&lt;10%,"Proses RBT-RBL",IF(CL60=10%,"Selesai RBT-RBL",IF(CL60&lt;15%,"Proses RBT-RBTD",IF(CL60=15%,"Selesai RBT-RBTD",IF(CL60&lt;20%,"Proses RPP",IF(CL60=20%,"Selesai RPP",IF(CL60&lt;25%,"Proses KAK",IF(CL60=25%,"Selesai KAK",IF(CL60&lt;30%,"Proses Pengadaan",IF(CL60=30%,"Selesai Pengadaan",IF(CL60&lt;45%,"Proses Desain",IF(CL60=45%,"Selesai Desain",IF(CL60&lt;80%,"Proses Pengembangan",IF(CL60=80%,"Selesai Pengembangan",IF(CL60&lt;87.5%,"Proses SIT",IF(CL60=87.5%,"Selesai SIT",IF(CL60&lt;95%,"Proses UAT",IF(CL60=95%,"Selesai UAT",IF(CL60&lt;100%,"Proses Implementasi","Selesai Implementasi"))))))))))))))))))))))</f>
        <v>Not Started</v>
      </c>
      <c r="CA60" t="str">
        <f>IF(CM60=0%,"Not Started",IF(CM60&lt;5%,"Proses RBT-RBB",IF(CM60=5%,"Selesai RBT-RBB",IF(CM60&lt;10%,"Proses RBT-RBL",IF(CM60=10%,"Selesai RBT-RBL",IF(CM60&lt;15%,"Proses RBT-RBTD",IF(CM60=15%,"Selesai RBT-RBTD",IF(CM60&lt;20%,"Proses RPP",IF(CM60=20%,"Selesai RPP",IF(CM60&lt;25%,"Proses KAK",IF(CM60=25%,"Selesai KAK",IF(CM60&lt;30%,"Proses Pengadaan",IF(CM60=30%,"Selesai Pengadaan",IF(CM60&lt;45%,"Proses Desain",IF(CM60=45%,"Selesai Desain",IF(CM60&lt;80%,"Proses Pengembangan",IF(CM60=80%,"Selesai Pengembangan",IF(CM60&lt;87.5%,"Proses SIT",IF(CM60=87.5%,"Selesai SIT",IF(CM60&lt;95%,"Proses UAT",IF(CM60=95%,"Selesai UAT",IF(CM60&lt;100%,"Proses Implementasi","Selesai Implementasi"))))))))))))))))))))))</f>
        <v>Not Started</v>
      </c>
      <c r="CB60" t="str">
        <f>IF(CN60=0%,"Not Started",IF(CN60&lt;5%,"Proses RBT-RBB",IF(CN60=5%,"Selesai RBT-RBB",IF(CN60&lt;10%,"Proses RBT-RBL",IF(CN60=10%,"Selesai RBT-RBL",IF(CN60&lt;15%,"Proses RBT-RBTD",IF(CN60=15%,"Selesai RBT-RBTD",IF(CN60&lt;20%,"Proses RPP",IF(CN60=20%,"Selesai RPP",IF(CN60&lt;25%,"Proses KAK",IF(CN60=25%,"Selesai KAK",IF(CN60&lt;30%,"Proses Pengadaan",IF(CN60=30%,"Selesai Pengadaan",IF(CN60&lt;45%,"Proses Desain",IF(CN60=45%,"Selesai Desain",IF(CN60&lt;80%,"Proses Pengembangan",IF(CN60=80%,"Selesai Pengembangan",IF(CN60&lt;87.5%,"Proses SIT",IF(CN60=87.5%,"Selesai SIT",IF(CN60&lt;95%,"Proses UAT",IF(CN60=95%,"Selesai UAT",IF(CN60&lt;100%,"Proses Implementasi","Selesai Implementasi"))))))))))))))))))))))</f>
        <v>Not Started</v>
      </c>
      <c r="CC60">
        <f>(($DY60/100%)*15%)+(($DZ60/100%)*5%)+(($EA60/100%)*5%)+(($EB60/100%)*5%)+(($EC60/100%)*15%)+(($ED60/100%)*35%)+(($EE60/100%)*7.5%)+(($EF60/100%)*7.5%)+(($EG60/100%)*5%)</f>
        <v>0.385</v>
      </c>
      <c r="CO60">
        <f>IF(BE60=0%, 100%, (CC60/BE60))</f>
        <v>0.7</v>
      </c>
      <c r="CP60">
        <f>IF(BF60=0%, 100%, (CD60/BF60))</f>
        <v>0</v>
      </c>
      <c r="CQ60">
        <f>IF(BG60=0%, 100%, (CE60/BG60))</f>
        <v>0</v>
      </c>
      <c r="CR60">
        <f>IF(BH60=0%, 100%, (CF60/BH60))</f>
        <v>0</v>
      </c>
      <c r="CS60">
        <f>IF(BI60=0%, 100%, (CG60/BI60))</f>
        <v>0</v>
      </c>
      <c r="CT60">
        <f>IF(BJ60=0%, 100%, (CH60/BJ60))</f>
        <v>0</v>
      </c>
      <c r="CU60">
        <f>IF(BK60=0%, 100%, (CI60/BK60))</f>
        <v>0</v>
      </c>
      <c r="CV60">
        <f>IF(BL60=0%, 100%, (CJ60/BL60))</f>
        <v>0</v>
      </c>
      <c r="CW60">
        <f>IF(BM60=0%, 100%, (CK60/BM60))</f>
        <v>0</v>
      </c>
      <c r="CX60">
        <f>IF(BN60=0%, 100%, (CL60/BN60))</f>
        <v>0</v>
      </c>
      <c r="CY60">
        <f>IF(BO60=0%, 100%, (CM60/BO60))</f>
        <v>0</v>
      </c>
      <c r="DA60" t="str">
        <f>IF(BE60=0%,"NS",IF(CC60=100%,"DONE",IF(CO60&gt;100%,"AS",IF(CO60&lt;75%,"BS",IF(CO60&lt;89.9%,"AR","OS")))))</f>
        <v>BS</v>
      </c>
      <c r="DB60" t="str">
        <f>IF(BF60=0%,"NS",IF(CD60=100%,"DONE",IF(CP60&gt;100%,"AS",IF(CP60&lt;75%,"BS",IF(CP60&lt;89.9%,"AR","OS")))))</f>
        <v>BS</v>
      </c>
      <c r="DC60" t="str">
        <f>IF(BG60=0%,"NS",IF(CE60=100%,"DONE",IF(CQ60&gt;100%,"AS",IF(CQ60&lt;75%,"BS",IF(CQ60&lt;89.9%,"AR","OS")))))</f>
        <v>BS</v>
      </c>
      <c r="DD60" t="str">
        <f>IF(BH60=0%,"NS",IF(CF60=100%,"DONE",IF(CR60&gt;100%,"AS",IF(CR60&lt;75%,"BS",IF(CR60&lt;89.9%,"AR","OS")))))</f>
        <v>BS</v>
      </c>
      <c r="DE60" t="str">
        <f>IF(BI60=0%,"NS",IF(CG60=100%,"DONE",IF(CS60&gt;100%,"AS",IF(CS60&lt;75%,"BS",IF(CS60&lt;89.9%,"AR","OS")))))</f>
        <v>BS</v>
      </c>
      <c r="DF60" t="str">
        <f>IF(BJ60=0%,"NS",IF(CH60=100%,"DONE",IF(CT60&gt;100%,"AS",IF(CT60&lt;75%,"BS",IF(CT60&lt;89.9%,"AR","OS")))))</f>
        <v>BS</v>
      </c>
      <c r="DG60" t="str">
        <f>IF(BK60=0%,"NS",IF(CI60=100%,"DONE",IF(CU60&gt;100%,"AS",IF(CU60&lt;75%,"BS",IF(CU60&lt;89.9%,"AR","OS")))))</f>
        <v>BS</v>
      </c>
      <c r="DH60" t="str">
        <f>IF(BL60=0%,"NS",IF(CJ60=100%,"DONE",IF(CV60&gt;100%,"AS",IF(CV60&lt;75%,"BS",IF(CV60&lt;89.9%,"AR","OS")))))</f>
        <v>BS</v>
      </c>
      <c r="DI60" t="str">
        <f>IF(BM60=0%,"NS",IF(CK60=100%,"DONE",IF(CW60&gt;100%,"AS",IF(CW60&lt;75%,"BS",IF(CW60&lt;89.9%,"AR","OS")))))</f>
        <v>BS</v>
      </c>
      <c r="DJ60" t="str">
        <f>IF(BN60=0%,"NS",IF(CL60=100%,"DONE",IF(CX60&gt;100%,"AS",IF(CX60&lt;75%,"BS",IF(CX60&lt;89.9%,"AR","OS")))))</f>
        <v>BS</v>
      </c>
      <c r="DK60" t="str">
        <f>IF(BO60=0%,"NS",IF(CM60=100%,"DONE",IF(CY60&gt;100%,"AS",IF(CY60&lt;75%,"BS",IF(CY60&lt;89.9%,"AR","OS")))))</f>
        <v>BS</v>
      </c>
      <c r="DL60" t="str">
        <f>IF(BP60=0%,"NS",IF(CN60=100%,"DONE",IF(CZ60&gt;100%,"AS",IF(CZ60&lt;75%,"BS",IF(CZ60&lt;89.9%,"AR","OS")))))</f>
        <v>BS</v>
      </c>
      <c r="DM60">
        <f>CC60/$BP60</f>
        <v>0.385</v>
      </c>
      <c r="DN60">
        <f>CD60/$BP60</f>
        <v>0</v>
      </c>
      <c r="DO60">
        <f>CE60/$BP60</f>
        <v>0</v>
      </c>
      <c r="DP60">
        <f>CF60/$BP60</f>
        <v>0</v>
      </c>
      <c r="DQ60">
        <f>CG60/$BP60</f>
        <v>0</v>
      </c>
      <c r="DR60">
        <f>CH60/$BP60</f>
        <v>0</v>
      </c>
      <c r="DS60">
        <f>CI60/$BP60</f>
        <v>0</v>
      </c>
      <c r="DT60">
        <f>CJ60/$BP60</f>
        <v>0</v>
      </c>
      <c r="DU60">
        <f>CK60/$BP60</f>
        <v>0</v>
      </c>
      <c r="DV60">
        <f>CL60/$BP60</f>
        <v>0</v>
      </c>
      <c r="DW60">
        <f>CM60/$BP60</f>
        <v>0</v>
      </c>
      <c r="DX60">
        <f>CN60/$BP60</f>
        <v>0</v>
      </c>
      <c r="DY60">
        <v>0.9</v>
      </c>
      <c r="DZ60">
        <v>0.7</v>
      </c>
      <c r="EA60">
        <v>1</v>
      </c>
      <c r="EB60">
        <v>0.9</v>
      </c>
      <c r="EC60">
        <v>0.8</v>
      </c>
      <c r="EH60" t="str" xml:space="preserve">
        <v xml:space="preserve">Update 26 Januari 2025:_x000d_
1. FinalisasiSRS MHE IS BISILK (on progres)_x000d_
2. Update BRD  (On Progres  DPU)_x000d_
3. Drafting RPP &amp; T.1.4 project charter BISILK MHE IS (on progres)_x000d_
4. Target waktu terbit SPPP di 15 Januari 2026 (done)_x000d_
6. Pembahasan interface COS SOA BISILK (to do)_x000d_
7. Finalisasi risalah rapat SRS Nov 2025 (on reveiw KMBD)_x000d_
_x000d_
Note:_x000d_
1. UKPS menyampaikan timeline terbaru, dan usulan DPU untuk diilkukan meeting penetapan timeline yang disepakati meeting Kadiv / Pejabat (27 Mei 2025)</v>
      </c>
      <c r="EJ60">
        <f>AR60</f>
        <v>46340</v>
      </c>
      <c r="EO60" t="str">
        <v xml:space="preserve">Timeline implementasi masih bergerak mundur namun durasi pengembangan tidak berubah </v>
      </c>
      <c r="ET60" t="str">
        <v>timeline baru disampaikan UKPS ke DPU dan DLDS sebagai acuan surrounding MHE IS</v>
      </c>
      <c r="EU60" t="str">
        <v>RKP penyampaian disepakati timeline mulai desain pada agustus 2025, dan kebutuhan update BRD final sebagai landasan dasar pekerjaan</v>
      </c>
      <c r="FA60" t="str">
        <v>Diskusi dengan user mengenai concern jadwal implementasi masih ada potensi bergeser kembali</v>
      </c>
      <c r="FF60" t="str">
        <v>Pembahasan BRD</v>
      </c>
      <c r="FM60" t="str" xml:space="preserve">
        <v xml:space="preserve">Dona Kartika_x000d_
</v>
      </c>
      <c r="FN60" t="str">
        <v>Aldo Fernanda</v>
      </c>
      <c r="FO60" t="str">
        <v>Ayar Fauzan</v>
      </c>
      <c r="FP60" t="str" xml:space="preserve">
        <v xml:space="preserve">1. Welly Ramantika_x000d_
2. Lie Tung Kiam_x000d_
3. M. Anggasta Paramartha</v>
      </c>
      <c r="FQ60" t="str" xml:space="preserve">
        <v xml:space="preserve">1. Erfa_x000d_
2. Dian</v>
      </c>
      <c r="FR60" t="str">
        <v xml:space="preserve">Outsource </v>
      </c>
      <c r="FS60" t="str">
        <v>PT PCI</v>
      </c>
      <c r="FT60" t="str" xml:space="preserve">
        <v xml:space="preserve">Akbar_x000d_
Fadhil_x000d_
Hasan</v>
      </c>
      <c r="FU60">
        <v>10</v>
      </c>
      <c r="GS60" t="str">
        <v>29d55386-4817-4594-8f35-d3c1502e0772</v>
      </c>
    </row>
    <row r="61" xml:space="preserve">
      <c r="A61" t="str">
        <v>PR-08B-2023</v>
      </c>
      <c r="B61" t="str">
        <v>BPPUR</v>
      </c>
      <c r="C61" t="str">
        <v>IDT</v>
      </c>
      <c r="D61" t="str">
        <v>Continuity Technology</v>
      </c>
      <c r="E61" t="str">
        <v>P-47</v>
      </c>
      <c r="F61">
        <v>2</v>
      </c>
      <c r="G61" t="str">
        <v>Modifikasi Sistem Legacy Surrounding MHE-IS</v>
      </c>
      <c r="H61" t="str">
        <v>Enhancement Aplikasi Legacy untuk MHE-IS</v>
      </c>
      <c r="I61" t="str">
        <v>Surrounding MHE-IS: ERP DKU</v>
      </c>
      <c r="J61">
        <v>2024</v>
      </c>
      <c r="K61">
        <v>2026</v>
      </c>
      <c r="L61" t="str">
        <v>K</v>
      </c>
      <c r="M61" t="str">
        <v>K3</v>
      </c>
      <c r="N61" t="str">
        <v>Pemimpin Satker</v>
      </c>
      <c r="O61" t="str">
        <v>DKEU, DPU</v>
      </c>
      <c r="P61" t="str">
        <v>PPLBI</v>
      </c>
      <c r="Q61" t="str">
        <v>MI</v>
      </c>
      <c r="R61" t="str">
        <v>ERPHRIS</v>
      </c>
      <c r="S61" t="str">
        <f>BQ61</f>
        <v>Proses Desain</v>
      </c>
      <c r="T61" t="str">
        <f>IF(V61=0%,"Not Started",IF(V61&lt;100%,"On Progress",IF(V61=100%,"DONE")))</f>
        <v>On Progress</v>
      </c>
      <c r="U61" t="str">
        <f>FN61</f>
        <v>Pahman Hasibuan</v>
      </c>
      <c r="V61">
        <f>CC61</f>
        <v>0.435</v>
      </c>
      <c r="W61" t="str">
        <v>BRD Existing</v>
      </c>
      <c r="X61">
        <f>AR61</f>
        <v>46356</v>
      </c>
      <c r="Y61">
        <v>2025</v>
      </c>
      <c r="AA61">
        <v>45413</v>
      </c>
      <c r="AB61">
        <v>45565</v>
      </c>
      <c r="AC61">
        <v>45413</v>
      </c>
      <c r="AE61">
        <v>45566</v>
      </c>
      <c r="AF61">
        <v>45625</v>
      </c>
      <c r="AG61">
        <v>45628</v>
      </c>
      <c r="AH61">
        <v>45716</v>
      </c>
      <c r="AI61">
        <v>45901</v>
      </c>
      <c r="AJ61">
        <v>46053</v>
      </c>
      <c r="AK61">
        <v>46054</v>
      </c>
      <c r="AL61">
        <v>46157</v>
      </c>
      <c r="AM61">
        <v>46158</v>
      </c>
      <c r="AN61">
        <v>46218</v>
      </c>
      <c r="AO61">
        <v>46219</v>
      </c>
      <c r="AP61">
        <v>46310</v>
      </c>
      <c r="AQ61">
        <v>46311</v>
      </c>
      <c r="AR61">
        <v>46356</v>
      </c>
      <c r="AS61" t="str">
        <f>IF(BE61=0%,"Not Started",IF(BE61&lt;5%,"Proses RBT-RBB",IF(BE61=5%,"Selesai RBT-RBB",IF(BE61&lt;10%,"Proses RBT-RBL",IF(BE61=10%,"Selesai RBT-RBL",IF(BE61&lt;15%,"Proses RBT-RBTD",IF(BE61=15%,"Selesai RBT-RBTD",IF(BE61&lt;20%,"Proses RPP",IF(BE61=20%,"Selesai RPP",IF(BE61&lt;25%,"Proses KAK",IF(BE61=25%,"Selesai KAK",IF(BE61&lt;30%,"Proses Pengadaan",IF(BE61=30%,"Selesai Pengadaan",IF(BE61&lt;45%,"Proses Desain",IF(BE61=45%,"Selesai Desain",IF(BE61&lt;80%,"Proses Pengembangan",IF(BE61=80%,"Selesai Pengembangan",IF(BE61&lt;87.5%,"Proses SIT",IF(BE61=87.5%,"Selesai SIT",IF(BE61&lt;95%,"Proses UAT",IF(BE61=95%,"Selesai UAT",IF(BE61&lt;100%,"Proses Implementasi","Selesai Implementasi"))))))))))))))))))))))</f>
        <v>Selesai Desain</v>
      </c>
      <c r="AT61" t="str">
        <f>IF(BF61=0%,"Not Started",IF(BF61&lt;5%,"Proses RBT-RBB",IF(BF61=5%,"Selesai RBT-RBB",IF(BF61&lt;10%,"Proses RBT-RBL",IF(BF61=10%,"Selesai RBT-RBL",IF(BF61&lt;15%,"Proses RBT-RBTD",IF(BF61=15%,"Selesai RBT-RBTD",IF(BF61&lt;20%,"Proses RPP",IF(BF61=20%,"Selesai RPP",IF(BF61&lt;25%,"Proses KAK",IF(BF61=25%,"Selesai KAK",IF(BF61&lt;30%,"Proses Pengadaan",IF(BF61=30%,"Selesai Pengadaan",IF(BF61&lt;45%,"Proses Desain",IF(BF61=45%,"Selesai Desain",IF(BF61&lt;80%,"Proses Pengembangan",IF(BF61=80%,"Selesai Pengembangan",IF(BF61&lt;87.5%,"Proses SIT",IF(BF61=87.5%,"Selesai SIT",IF(BF61&lt;95%,"Proses UAT",IF(BF61=95%,"Selesai UAT",IF(BF61&lt;100%,"Proses Implementasi","Selesai Implementasi"))))))))))))))))))))))</f>
        <v>Proses Pengembangan</v>
      </c>
      <c r="AU61" t="str">
        <f>IF(BG61=0%,"Not Started",IF(BG61&lt;5%,"Proses RBT-RBB",IF(BG61=5%,"Selesai RBT-RBB",IF(BG61&lt;10%,"Proses RBT-RBL",IF(BG61=10%,"Selesai RBT-RBL",IF(BG61&lt;15%,"Proses RBT-RBTD",IF(BG61=15%,"Selesai RBT-RBTD",IF(BG61&lt;20%,"Proses RPP",IF(BG61=20%,"Selesai RPP",IF(BG61&lt;25%,"Proses KAK",IF(BG61=25%,"Selesai KAK",IF(BG61&lt;30%,"Proses Pengadaan",IF(BG61=30%,"Selesai Pengadaan",IF(BG61&lt;45%,"Proses Desain",IF(BG61=45%,"Selesai Desain",IF(BG61&lt;80%,"Proses Pengembangan",IF(BG61=80%,"Selesai Pengembangan",IF(BG61&lt;87.5%,"Proses SIT",IF(BG61=87.5%,"Selesai SIT",IF(BG61&lt;95%,"Proses UAT",IF(BG61=95%,"Selesai UAT",IF(BG61&lt;100%,"Proses Implementasi","Selesai Implementasi"))))))))))))))))))))))</f>
        <v>Proses Pengembangan</v>
      </c>
      <c r="AV61" t="str">
        <f>IF(BH61=0%,"Not Started",IF(BH61&lt;5%,"Proses RBT-RBB",IF(BH61=5%,"Selesai RBT-RBB",IF(BH61&lt;10%,"Proses RBT-RBL",IF(BH61=10%,"Selesai RBT-RBL",IF(BH61&lt;15%,"Proses RBT-RBTD",IF(BH61=15%,"Selesai RBT-RBTD",IF(BH61&lt;20%,"Proses RPP",IF(BH61=20%,"Selesai RPP",IF(BH61&lt;25%,"Proses KAK",IF(BH61=25%,"Selesai KAK",IF(BH61&lt;30%,"Proses Pengadaan",IF(BH61=30%,"Selesai Pengadaan",IF(BH61&lt;45%,"Proses Desain",IF(BH61=45%,"Selesai Desain",IF(BH61&lt;80%,"Proses Pengembangan",IF(BH61=80%,"Selesai Pengembangan",IF(BH61&lt;87.5%,"Proses SIT",IF(BH61=87.5%,"Selesai SIT",IF(BH61&lt;95%,"Proses UAT",IF(BH61=95%,"Selesai UAT",IF(BH61&lt;100%,"Proses Implementasi","Selesai Implementasi"))))))))))))))))))))))</f>
        <v>Proses Pengembangan</v>
      </c>
      <c r="AW61" t="str">
        <f>IF(BI61=0%,"Not Started",IF(BI61&lt;5%,"Proses RBT-RBB",IF(BI61=5%,"Selesai RBT-RBB",IF(BI61&lt;10%,"Proses RBT-RBL",IF(BI61=10%,"Selesai RBT-RBL",IF(BI61&lt;15%,"Proses RBT-RBTD",IF(BI61=15%,"Selesai RBT-RBTD",IF(BI61&lt;20%,"Proses RPP",IF(BI61=20%,"Selesai RPP",IF(BI61&lt;25%,"Proses KAK",IF(BI61=25%,"Selesai KAK",IF(BI61&lt;30%,"Proses Pengadaan",IF(BI61=30%,"Selesai Pengadaan",IF(BI61&lt;45%,"Proses Desain",IF(BI61=45%,"Selesai Desain",IF(BI61&lt;80%,"Proses Pengembangan",IF(BI61=80%,"Selesai Pengembangan",IF(BI61&lt;87.5%,"Proses SIT",IF(BI61=87.5%,"Selesai SIT",IF(BI61&lt;95%,"Proses UAT",IF(BI61=95%,"Selesai UAT",IF(BI61&lt;100%,"Proses Implementasi","Selesai Implementasi"))))))))))))))))))))))</f>
        <v>Selesai Pengembangan</v>
      </c>
      <c r="AX61" t="str">
        <f>IF(BJ61=0%,"Not Started",IF(BJ61&lt;5%,"Proses RBT-RBB",IF(BJ61=5%,"Selesai RBT-RBB",IF(BJ61&lt;10%,"Proses RBT-RBL",IF(BJ61=10%,"Selesai RBT-RBL",IF(BJ61&lt;15%,"Proses RBT-RBTD",IF(BJ61=15%,"Selesai RBT-RBTD",IF(BJ61&lt;20%,"Proses RPP",IF(BJ61=20%,"Selesai RPP",IF(BJ61&lt;25%,"Proses KAK",IF(BJ61=25%,"Selesai KAK",IF(BJ61&lt;30%,"Proses Pengadaan",IF(BJ61=30%,"Selesai Pengadaan",IF(BJ61&lt;45%,"Proses Desain",IF(BJ61=45%,"Selesai Desain",IF(BJ61&lt;80%,"Proses Pengembangan",IF(BJ61=80%,"Selesai Pengembangan",IF(BJ61&lt;87.5%,"Proses SIT",IF(BJ61=87.5%,"Selesai SIT",IF(BJ61&lt;95%,"Proses UAT",IF(BJ61=95%,"Selesai UAT",IF(BJ61&lt;100%,"Proses Implementasi","Selesai Implementasi"))))))))))))))))))))))</f>
        <v>Proses SIT</v>
      </c>
      <c r="AY61" t="str">
        <f>IF(BK61=0%,"Not Started",IF(BK61&lt;5%,"Proses RBT-RBB",IF(BK61=5%,"Selesai RBT-RBB",IF(BK61&lt;10%,"Proses RBT-RBL",IF(BK61=10%,"Selesai RBT-RBL",IF(BK61&lt;15%,"Proses RBT-RBTD",IF(BK61=15%,"Selesai RBT-RBTD",IF(BK61&lt;20%,"Proses RPP",IF(BK61=20%,"Selesai RPP",IF(BK61&lt;25%,"Proses KAK",IF(BK61=25%,"Selesai KAK",IF(BK61&lt;30%,"Proses Pengadaan",IF(BK61=30%,"Selesai Pengadaan",IF(BK61&lt;45%,"Proses Desain",IF(BK61=45%,"Selesai Desain",IF(BK61&lt;80%,"Proses Pengembangan",IF(BK61=80%,"Selesai Pengembangan",IF(BK61&lt;87.5%,"Proses SIT",IF(BK61=87.5%,"Selesai SIT",IF(BK61&lt;95%,"Proses UAT",IF(BK61=95%,"Selesai UAT",IF(BK61&lt;100%,"Proses Implementasi","Selesai Implementasi"))))))))))))))))))))))</f>
        <v>Proses SIT</v>
      </c>
      <c r="AZ61" t="str">
        <f>IF(BL61=0%,"Not Started",IF(BL61&lt;5%,"Proses RBT-RBB",IF(BL61=5%,"Selesai RBT-RBB",IF(BL61&lt;10%,"Proses RBT-RBL",IF(BL61=10%,"Selesai RBT-RBL",IF(BL61&lt;15%,"Proses RBT-RBTD",IF(BL61=15%,"Selesai RBT-RBTD",IF(BL61&lt;20%,"Proses RPP",IF(BL61=20%,"Selesai RPP",IF(BL61&lt;25%,"Proses KAK",IF(BL61=25%,"Selesai KAK",IF(BL61&lt;30%,"Proses Pengadaan",IF(BL61=30%,"Selesai Pengadaan",IF(BL61&lt;45%,"Proses Desain",IF(BL61=45%,"Selesai Desain",IF(BL61&lt;80%,"Proses Pengembangan",IF(BL61=80%,"Selesai Pengembangan",IF(BL61&lt;87.5%,"Proses SIT",IF(BL61=87.5%,"Selesai SIT",IF(BL61&lt;95%,"Proses UAT",IF(BL61=95%,"Selesai UAT",IF(BL61&lt;100%,"Proses Implementasi","Selesai Implementasi"))))))))))))))))))))))</f>
        <v>Proses UAT</v>
      </c>
      <c r="BA61" t="str">
        <f>IF(BM61=0%,"Not Started",IF(BM61&lt;5%,"Proses RBT-RBB",IF(BM61=5%,"Selesai RBT-RBB",IF(BM61&lt;10%,"Proses RBT-RBL",IF(BM61=10%,"Selesai RBT-RBL",IF(BM61&lt;15%,"Proses RBT-RBTD",IF(BM61=15%,"Selesai RBT-RBTD",IF(BM61&lt;20%,"Proses RPP",IF(BM61=20%,"Selesai RPP",IF(BM61&lt;25%,"Proses KAK",IF(BM61=25%,"Selesai KAK",IF(BM61&lt;30%,"Proses Pengadaan",IF(BM61=30%,"Selesai Pengadaan",IF(BM61&lt;45%,"Proses Desain",IF(BM61=45%,"Selesai Desain",IF(BM61&lt;80%,"Proses Pengembangan",IF(BM61=80%,"Selesai Pengembangan",IF(BM61&lt;87.5%,"Proses SIT",IF(BM61=87.5%,"Selesai SIT",IF(BM61&lt;95%,"Proses UAT",IF(BM61=95%,"Selesai UAT",IF(BM61&lt;100%,"Proses Implementasi","Selesai Implementasi"))))))))))))))))))))))</f>
        <v>Proses UAT</v>
      </c>
      <c r="BB61" t="str">
        <f>IF(BN61=0%,"Not Started",IF(BN61&lt;5%,"Proses RBT-RBB",IF(BN61=5%,"Selesai RBT-RBB",IF(BN61&lt;10%,"Proses RBT-RBL",IF(BN61=10%,"Selesai RBT-RBL",IF(BN61&lt;15%,"Proses RBT-RBTD",IF(BN61=15%,"Selesai RBT-RBTD",IF(BN61&lt;20%,"Proses RPP",IF(BN61=20%,"Selesai RPP",IF(BN61&lt;25%,"Proses KAK",IF(BN61=25%,"Selesai KAK",IF(BN61&lt;30%,"Proses Pengadaan",IF(BN61=30%,"Selesai Pengadaan",IF(BN61&lt;45%,"Proses Desain",IF(BN61=45%,"Selesai Desain",IF(BN61&lt;80%,"Proses Pengembangan",IF(BN61=80%,"Selesai Pengembangan",IF(BN61&lt;87.5%,"Proses SIT",IF(BN61=87.5%,"Selesai SIT",IF(BN61&lt;95%,"Proses UAT",IF(BN61=95%,"Selesai UAT",IF(BN61&lt;100%,"Proses Implementasi","Selesai Implementasi"))))))))))))))))))))))</f>
        <v>Selesai UAT</v>
      </c>
      <c r="BC61" t="str">
        <f>IF(BO61=0%,"Not Started",IF(BO61&lt;5%,"Proses RBT-RBB",IF(BO61=5%,"Selesai RBT-RBB",IF(BO61&lt;10%,"Proses RBT-RBL",IF(BO61=10%,"Selesai RBT-RBL",IF(BO61&lt;15%,"Proses RBT-RBTD",IF(BO61=15%,"Selesai RBT-RBTD",IF(BO61&lt;20%,"Proses RPP",IF(BO61=20%,"Selesai RPP",IF(BO61&lt;25%,"Proses KAK",IF(BO61=25%,"Selesai KAK",IF(BO61&lt;30%,"Proses Pengadaan",IF(BO61=30%,"Selesai Pengadaan",IF(BO61&lt;45%,"Proses Desain",IF(BO61=45%,"Selesai Desain",IF(BO61&lt;80%,"Proses Pengembangan",IF(BO61=80%,"Selesai Pengembangan",IF(BO61&lt;87.5%,"Proses SIT",IF(BO61=87.5%,"Selesai SIT",IF(BO61&lt;95%,"Proses UAT",IF(BO61=95%,"Selesai UAT",IF(BO61&lt;100%,"Proses Implementasi","Selesai Implementasi"))))))))))))))))))))))</f>
        <v>Selesai Implementasi</v>
      </c>
      <c r="BD61" t="str">
        <f>IF(BP61=0%,"Not Started",IF(BP61&lt;5%,"Proses RBT-RBB",IF(BP61=5%,"Selesai RBT-RBB",IF(BP61&lt;10%,"Proses RBT-RBL",IF(BP61=10%,"Selesai RBT-RBL",IF(BP61&lt;15%,"Proses RBT-RBTD",IF(BP61=15%,"Selesai RBT-RBTD",IF(BP61&lt;20%,"Proses RPP",IF(BP61=20%,"Selesai RPP",IF(BP61&lt;25%,"Proses KAK",IF(BP61=25%,"Selesai KAK",IF(BP61&lt;30%,"Proses Pengadaan",IF(BP61=30%,"Selesai Pengadaan",IF(BP61&lt;45%,"Proses Desain",IF(BP61=45%,"Selesai Desain",IF(BP61&lt;80%,"Proses Pengembangan",IF(BP61=80%,"Selesai Pengembangan",IF(BP61&lt;87.5%,"Proses SIT",IF(BP61=87.5%,"Selesai SIT",IF(BP61&lt;95%,"Proses UAT",IF(BP61=95%,"Selesai UAT",IF(BP61&lt;100%,"Proses Implementasi","Selesai Implementasi"))))))))))))))))))))))</f>
        <v>Selesai Implementasi</v>
      </c>
      <c r="BE61">
        <v>0.45</v>
      </c>
      <c r="BF61">
        <v>0.52</v>
      </c>
      <c r="BG61">
        <v>0.6</v>
      </c>
      <c r="BH61">
        <v>0.72</v>
      </c>
      <c r="BI61">
        <v>0.8</v>
      </c>
      <c r="BJ61">
        <v>0.84</v>
      </c>
      <c r="BK61">
        <v>0.87</v>
      </c>
      <c r="BL61">
        <v>0.9</v>
      </c>
      <c r="BM61">
        <v>0.92</v>
      </c>
      <c r="BN61">
        <v>0.95</v>
      </c>
      <c r="BO61">
        <v>1</v>
      </c>
      <c r="BP61">
        <v>1</v>
      </c>
      <c r="BQ61" t="str">
        <f>IF(CC61=0%,"Not Started",IF(CC61&lt;5%,"Proses RBT-RBB",IF(CC61=5%,"Selesai RBT-RBB",IF(CC61&lt;10%,"Proses RBT-RBL",IF(CC61=10%,"Selesai RBT-RBL",IF(CC61&lt;15%,"Proses RBT-RBTD",IF(CC61=15%,"Selesai RBT-RBTD",IF(CC61&lt;20%,"Proses RPP",IF(CC61=20%,"Selesai RPP",IF(CC61&lt;25%,"Proses KAK",IF(CC61=25%,"Selesai KAK",IF(CC61&lt;30%,"Proses Pengadaan",IF(CC61=30%,"Selesai Pengadaan",IF(CC61&lt;45%,"Proses Desain",IF(CC61=45%,"Selesai Desain",IF(CC61&lt;80%,"Proses Pengembangan",IF(CC61=80%,"Selesai Pengembangan",IF(CC61&lt;87.5%,"Proses SIT",IF(CC61=87.5%,"Selesai SIT",IF(CC61&lt;95%,"Proses UAT",IF(CC61=95%,"Selesai UAT",IF(CC61&lt;100%,"Proses Implementasi","Selesai Implementasi"))))))))))))))))))))))</f>
        <v>Proses Desain</v>
      </c>
      <c r="BR61" t="str">
        <f>IF(CD61=0%,"Not Started",IF(CD61&lt;5%,"Proses RBT-RBB",IF(CD61=5%,"Selesai RBT-RBB",IF(CD61&lt;10%,"Proses RBT-RBL",IF(CD61=10%,"Selesai RBT-RBL",IF(CD61&lt;15%,"Proses RBT-RBTD",IF(CD61=15%,"Selesai RBT-RBTD",IF(CD61&lt;20%,"Proses RPP",IF(CD61=20%,"Selesai RPP",IF(CD61&lt;25%,"Proses KAK",IF(CD61=25%,"Selesai KAK",IF(CD61&lt;30%,"Proses Pengadaan",IF(CD61=30%,"Selesai Pengadaan",IF(CD61&lt;45%,"Proses Desain",IF(CD61=45%,"Selesai Desain",IF(CD61&lt;80%,"Proses Pengembangan",IF(CD61=80%,"Selesai Pengembangan",IF(CD61&lt;87.5%,"Proses SIT",IF(CD61=87.5%,"Selesai SIT",IF(CD61&lt;95%,"Proses UAT",IF(CD61=95%,"Selesai UAT",IF(CD61&lt;100%,"Proses Implementasi","Selesai Implementasi"))))))))))))))))))))))</f>
        <v>Not Started</v>
      </c>
      <c r="BS61" t="str">
        <f>IF(CE61=0%,"Not Started",IF(CE61&lt;5%,"Proses RBT-RBB",IF(CE61=5%,"Selesai RBT-RBB",IF(CE61&lt;10%,"Proses RBT-RBL",IF(CE61=10%,"Selesai RBT-RBL",IF(CE61&lt;15%,"Proses RBT-RBTD",IF(CE61=15%,"Selesai RBT-RBTD",IF(CE61&lt;20%,"Proses RPP",IF(CE61=20%,"Selesai RPP",IF(CE61&lt;25%,"Proses KAK",IF(CE61=25%,"Selesai KAK",IF(CE61&lt;30%,"Proses Pengadaan",IF(CE61=30%,"Selesai Pengadaan",IF(CE61&lt;45%,"Proses Desain",IF(CE61=45%,"Selesai Desain",IF(CE61&lt;80%,"Proses Pengembangan",IF(CE61=80%,"Selesai Pengembangan",IF(CE61&lt;87.5%,"Proses SIT",IF(CE61=87.5%,"Selesai SIT",IF(CE61&lt;95%,"Proses UAT",IF(CE61=95%,"Selesai UAT",IF(CE61&lt;100%,"Proses Implementasi","Selesai Implementasi"))))))))))))))))))))))</f>
        <v>Not Started</v>
      </c>
      <c r="BT61" t="str">
        <f>IF(CF61=0%,"Not Started",IF(CF61&lt;5%,"Proses RBT-RBB",IF(CF61=5%,"Selesai RBT-RBB",IF(CF61&lt;10%,"Proses RBT-RBL",IF(CF61=10%,"Selesai RBT-RBL",IF(CF61&lt;15%,"Proses RBT-RBTD",IF(CF61=15%,"Selesai RBT-RBTD",IF(CF61&lt;20%,"Proses RPP",IF(CF61=20%,"Selesai RPP",IF(CF61&lt;25%,"Proses KAK",IF(CF61=25%,"Selesai KAK",IF(CF61&lt;30%,"Proses Pengadaan",IF(CF61=30%,"Selesai Pengadaan",IF(CF61&lt;45%,"Proses Desain",IF(CF61=45%,"Selesai Desain",IF(CF61&lt;80%,"Proses Pengembangan",IF(CF61=80%,"Selesai Pengembangan",IF(CF61&lt;87.5%,"Proses SIT",IF(CF61=87.5%,"Selesai SIT",IF(CF61&lt;95%,"Proses UAT",IF(CF61=95%,"Selesai UAT",IF(CF61&lt;100%,"Proses Implementasi","Selesai Implementasi"))))))))))))))))))))))</f>
        <v>Not Started</v>
      </c>
      <c r="BU61" t="str">
        <f>IF(CG61=0%,"Not Started",IF(CG61&lt;5%,"Proses RBT-RBB",IF(CG61=5%,"Selesai RBT-RBB",IF(CG61&lt;10%,"Proses RBT-RBL",IF(CG61=10%,"Selesai RBT-RBL",IF(CG61&lt;15%,"Proses RBT-RBTD",IF(CG61=15%,"Selesai RBT-RBTD",IF(CG61&lt;20%,"Proses RPP",IF(CG61=20%,"Selesai RPP",IF(CG61&lt;25%,"Proses KAK",IF(CG61=25%,"Selesai KAK",IF(CG61&lt;30%,"Proses Pengadaan",IF(CG61=30%,"Selesai Pengadaan",IF(CG61&lt;45%,"Proses Desain",IF(CG61=45%,"Selesai Desain",IF(CG61&lt;80%,"Proses Pengembangan",IF(CG61=80%,"Selesai Pengembangan",IF(CG61&lt;87.5%,"Proses SIT",IF(CG61=87.5%,"Selesai SIT",IF(CG61&lt;95%,"Proses UAT",IF(CG61=95%,"Selesai UAT",IF(CG61&lt;100%,"Proses Implementasi","Selesai Implementasi"))))))))))))))))))))))</f>
        <v>Not Started</v>
      </c>
      <c r="BV61" t="str">
        <f>IF(CH61=0%,"Not Started",IF(CH61&lt;5%,"Proses RBT-RBB",IF(CH61=5%,"Selesai RBT-RBB",IF(CH61&lt;10%,"Proses RBT-RBL",IF(CH61=10%,"Selesai RBT-RBL",IF(CH61&lt;15%,"Proses RBT-RBTD",IF(CH61=15%,"Selesai RBT-RBTD",IF(CH61&lt;20%,"Proses RPP",IF(CH61=20%,"Selesai RPP",IF(CH61&lt;25%,"Proses KAK",IF(CH61=25%,"Selesai KAK",IF(CH61&lt;30%,"Proses Pengadaan",IF(CH61=30%,"Selesai Pengadaan",IF(CH61&lt;45%,"Proses Desain",IF(CH61=45%,"Selesai Desain",IF(CH61&lt;80%,"Proses Pengembangan",IF(CH61=80%,"Selesai Pengembangan",IF(CH61&lt;87.5%,"Proses SIT",IF(CH61=87.5%,"Selesai SIT",IF(CH61&lt;95%,"Proses UAT",IF(CH61=95%,"Selesai UAT",IF(CH61&lt;100%,"Proses Implementasi","Selesai Implementasi"))))))))))))))))))))))</f>
        <v>Not Started</v>
      </c>
      <c r="BW61" t="str">
        <f>IF(CI61=0%,"Not Started",IF(CI61&lt;5%,"Proses RBT-RBB",IF(CI61=5%,"Selesai RBT-RBB",IF(CI61&lt;10%,"Proses RBT-RBL",IF(CI61=10%,"Selesai RBT-RBL",IF(CI61&lt;15%,"Proses RBT-RBTD",IF(CI61=15%,"Selesai RBT-RBTD",IF(CI61&lt;20%,"Proses RPP",IF(CI61=20%,"Selesai RPP",IF(CI61&lt;25%,"Proses KAK",IF(CI61=25%,"Selesai KAK",IF(CI61&lt;30%,"Proses Pengadaan",IF(CI61=30%,"Selesai Pengadaan",IF(CI61&lt;45%,"Proses Desain",IF(CI61=45%,"Selesai Desain",IF(CI61&lt;80%,"Proses Pengembangan",IF(CI61=80%,"Selesai Pengembangan",IF(CI61&lt;87.5%,"Proses SIT",IF(CI61=87.5%,"Selesai SIT",IF(CI61&lt;95%,"Proses UAT",IF(CI61=95%,"Selesai UAT",IF(CI61&lt;100%,"Proses Implementasi","Selesai Implementasi"))))))))))))))))))))))</f>
        <v>Not Started</v>
      </c>
      <c r="BX61" t="str">
        <f>IF(CJ61=0%,"Not Started",IF(CJ61&lt;5%,"Proses RBT-RBB",IF(CJ61=5%,"Selesai RBT-RBB",IF(CJ61&lt;10%,"Proses RBT-RBL",IF(CJ61=10%,"Selesai RBT-RBL",IF(CJ61&lt;15%,"Proses RBT-RBTD",IF(CJ61=15%,"Selesai RBT-RBTD",IF(CJ61&lt;20%,"Proses RPP",IF(CJ61=20%,"Selesai RPP",IF(CJ61&lt;25%,"Proses KAK",IF(CJ61=25%,"Selesai KAK",IF(CJ61&lt;30%,"Proses Pengadaan",IF(CJ61=30%,"Selesai Pengadaan",IF(CJ61&lt;45%,"Proses Desain",IF(CJ61=45%,"Selesai Desain",IF(CJ61&lt;80%,"Proses Pengembangan",IF(CJ61=80%,"Selesai Pengembangan",IF(CJ61&lt;87.5%,"Proses SIT",IF(CJ61=87.5%,"Selesai SIT",IF(CJ61&lt;95%,"Proses UAT",IF(CJ61=95%,"Selesai UAT",IF(CJ61&lt;100%,"Proses Implementasi","Selesai Implementasi"))))))))))))))))))))))</f>
        <v>Not Started</v>
      </c>
      <c r="BY61" t="str">
        <f>IF(CK61=0%,"Not Started",IF(CK61&lt;5%,"Proses RBT-RBB",IF(CK61=5%,"Selesai RBT-RBB",IF(CK61&lt;10%,"Proses RBT-RBL",IF(CK61=10%,"Selesai RBT-RBL",IF(CK61&lt;15%,"Proses RBT-RBTD",IF(CK61=15%,"Selesai RBT-RBTD",IF(CK61&lt;20%,"Proses RPP",IF(CK61=20%,"Selesai RPP",IF(CK61&lt;25%,"Proses KAK",IF(CK61=25%,"Selesai KAK",IF(CK61&lt;30%,"Proses Pengadaan",IF(CK61=30%,"Selesai Pengadaan",IF(CK61&lt;45%,"Proses Desain",IF(CK61=45%,"Selesai Desain",IF(CK61&lt;80%,"Proses Pengembangan",IF(CK61=80%,"Selesai Pengembangan",IF(CK61&lt;87.5%,"Proses SIT",IF(CK61=87.5%,"Selesai SIT",IF(CK61&lt;95%,"Proses UAT",IF(CK61=95%,"Selesai UAT",IF(CK61&lt;100%,"Proses Implementasi","Selesai Implementasi"))))))))))))))))))))))</f>
        <v>Not Started</v>
      </c>
      <c r="BZ61" t="str">
        <f>IF(CL61=0%,"Not Started",IF(CL61&lt;5%,"Proses RBT-RBB",IF(CL61=5%,"Selesai RBT-RBB",IF(CL61&lt;10%,"Proses RBT-RBL",IF(CL61=10%,"Selesai RBT-RBL",IF(CL61&lt;15%,"Proses RBT-RBTD",IF(CL61=15%,"Selesai RBT-RBTD",IF(CL61&lt;20%,"Proses RPP",IF(CL61=20%,"Selesai RPP",IF(CL61&lt;25%,"Proses KAK",IF(CL61=25%,"Selesai KAK",IF(CL61&lt;30%,"Proses Pengadaan",IF(CL61=30%,"Selesai Pengadaan",IF(CL61&lt;45%,"Proses Desain",IF(CL61=45%,"Selesai Desain",IF(CL61&lt;80%,"Proses Pengembangan",IF(CL61=80%,"Selesai Pengembangan",IF(CL61&lt;87.5%,"Proses SIT",IF(CL61=87.5%,"Selesai SIT",IF(CL61&lt;95%,"Proses UAT",IF(CL61=95%,"Selesai UAT",IF(CL61&lt;100%,"Proses Implementasi","Selesai Implementasi"))))))))))))))))))))))</f>
        <v>Not Started</v>
      </c>
      <c r="CA61" t="str">
        <f>IF(CM61=0%,"Not Started",IF(CM61&lt;5%,"Proses RBT-RBB",IF(CM61=5%,"Selesai RBT-RBB",IF(CM61&lt;10%,"Proses RBT-RBL",IF(CM61=10%,"Selesai RBT-RBL",IF(CM61&lt;15%,"Proses RBT-RBTD",IF(CM61=15%,"Selesai RBT-RBTD",IF(CM61&lt;20%,"Proses RPP",IF(CM61=20%,"Selesai RPP",IF(CM61&lt;25%,"Proses KAK",IF(CM61=25%,"Selesai KAK",IF(CM61&lt;30%,"Proses Pengadaan",IF(CM61=30%,"Selesai Pengadaan",IF(CM61&lt;45%,"Proses Desain",IF(CM61=45%,"Selesai Desain",IF(CM61&lt;80%,"Proses Pengembangan",IF(CM61=80%,"Selesai Pengembangan",IF(CM61&lt;87.5%,"Proses SIT",IF(CM61=87.5%,"Selesai SIT",IF(CM61&lt;95%,"Proses UAT",IF(CM61=95%,"Selesai UAT",IF(CM61&lt;100%,"Proses Implementasi","Selesai Implementasi"))))))))))))))))))))))</f>
        <v>Not Started</v>
      </c>
      <c r="CB61" t="str">
        <f>IF(CN61=0%,"Not Started",IF(CN61&lt;5%,"Proses RBT-RBB",IF(CN61=5%,"Selesai RBT-RBB",IF(CN61&lt;10%,"Proses RBT-RBL",IF(CN61=10%,"Selesai RBT-RBL",IF(CN61&lt;15%,"Proses RBT-RBTD",IF(CN61=15%,"Selesai RBT-RBTD",IF(CN61&lt;20%,"Proses RPP",IF(CN61=20%,"Selesai RPP",IF(CN61&lt;25%,"Proses KAK",IF(CN61=25%,"Selesai KAK",IF(CN61&lt;30%,"Proses Pengadaan",IF(CN61=30%,"Selesai Pengadaan",IF(CN61&lt;45%,"Proses Desain",IF(CN61=45%,"Selesai Desain",IF(CN61&lt;80%,"Proses Pengembangan",IF(CN61=80%,"Selesai Pengembangan",IF(CN61&lt;87.5%,"Proses SIT",IF(CN61=87.5%,"Selesai SIT",IF(CN61&lt;95%,"Proses UAT",IF(CN61=95%,"Selesai UAT",IF(CN61&lt;100%,"Proses Implementasi","Selesai Implementasi"))))))))))))))))))))))</f>
        <v>Not Started</v>
      </c>
      <c r="CC61">
        <f>(($DY61/100%)*15%)+(($DZ61/100%)*5%)+(($EA61/100%)*5%)+(($EB61/100%)*5%)+(($EC61/100%)*15%)+(($ED61/100%)*35%)+(($EE61/100%)*7.5%)+(($EF61/100%)*7.5%)+(($EG61/100%)*5%)</f>
        <v>0.435</v>
      </c>
      <c r="CO61">
        <f>IF(BE61=0%, 100%, (CC61/BE61))</f>
        <v>0.9666666666666667</v>
      </c>
      <c r="CP61">
        <f>IF(BF61=0%, 100%, (CD61/BF61))</f>
        <v>0</v>
      </c>
      <c r="CQ61">
        <f>IF(BG61=0%, 100%, (CE61/BG61))</f>
        <v>0</v>
      </c>
      <c r="CR61">
        <f>IF(BH61=0%, 100%, (CF61/BH61))</f>
        <v>0</v>
      </c>
      <c r="CS61">
        <f>IF(BI61=0%, 100%, (CG61/BI61))</f>
        <v>0</v>
      </c>
      <c r="CT61">
        <f>IF(BJ61=0%, 100%, (CH61/BJ61))</f>
        <v>0</v>
      </c>
      <c r="CU61">
        <f>IF(BK61=0%, 100%, (CI61/BK61))</f>
        <v>0</v>
      </c>
      <c r="CV61">
        <f>IF(BL61=0%, 100%, (CJ61/BL61))</f>
        <v>0</v>
      </c>
      <c r="CW61">
        <f>IF(BM61=0%, 100%, (CK61/BM61))</f>
        <v>0</v>
      </c>
      <c r="CX61">
        <f>IF(BN61=0%, 100%, (CL61/BN61))</f>
        <v>0</v>
      </c>
      <c r="CY61">
        <f>IF(BO61=0%, 100%, (CM61/BO61))</f>
        <v>0</v>
      </c>
      <c r="DA61" t="str">
        <f>IF(BE61=0%,"NS",IF(CC61=100%,"DONE",IF(CO61&gt;100%,"AS",IF(CO61&lt;75%,"BS",IF(CO61&lt;89.9%,"AR","OS")))))</f>
        <v>OS</v>
      </c>
      <c r="DB61" t="str">
        <f>IF(BF61=0%,"NS",IF(CD61=100%,"DONE",IF(CP61&gt;100%,"AS",IF(CP61&lt;75%,"BS",IF(CP61&lt;89.9%,"AR","OS")))))</f>
        <v>BS</v>
      </c>
      <c r="DC61" t="str">
        <f>IF(BG61=0%,"NS",IF(CE61=100%,"DONE",IF(CQ61&gt;100%,"AS",IF(CQ61&lt;75%,"BS",IF(CQ61&lt;89.9%,"AR","OS")))))</f>
        <v>BS</v>
      </c>
      <c r="DD61" t="str">
        <f>IF(BH61=0%,"NS",IF(CF61=100%,"DONE",IF(CR61&gt;100%,"AS",IF(CR61&lt;75%,"BS",IF(CR61&lt;89.9%,"AR","OS")))))</f>
        <v>BS</v>
      </c>
      <c r="DE61" t="str">
        <f>IF(BI61=0%,"NS",IF(CG61=100%,"DONE",IF(CS61&gt;100%,"AS",IF(CS61&lt;75%,"BS",IF(CS61&lt;89.9%,"AR","OS")))))</f>
        <v>BS</v>
      </c>
      <c r="DF61" t="str">
        <f>IF(BJ61=0%,"NS",IF(CH61=100%,"DONE",IF(CT61&gt;100%,"AS",IF(CT61&lt;75%,"BS",IF(CT61&lt;89.9%,"AR","OS")))))</f>
        <v>BS</v>
      </c>
      <c r="DG61" t="str">
        <f>IF(BK61=0%,"NS",IF(CI61=100%,"DONE",IF(CU61&gt;100%,"AS",IF(CU61&lt;75%,"BS",IF(CU61&lt;89.9%,"AR","OS")))))</f>
        <v>BS</v>
      </c>
      <c r="DH61" t="str">
        <f>IF(BL61=0%,"NS",IF(CJ61=100%,"DONE",IF(CV61&gt;100%,"AS",IF(CV61&lt;75%,"BS",IF(CV61&lt;89.9%,"AR","OS")))))</f>
        <v>BS</v>
      </c>
      <c r="DI61" t="str">
        <f>IF(BM61=0%,"NS",IF(CK61=100%,"DONE",IF(CW61&gt;100%,"AS",IF(CW61&lt;75%,"BS",IF(CW61&lt;89.9%,"AR","OS")))))</f>
        <v>BS</v>
      </c>
      <c r="DJ61" t="str">
        <f>IF(BN61=0%,"NS",IF(CL61=100%,"DONE",IF(CX61&gt;100%,"AS",IF(CX61&lt;75%,"BS",IF(CX61&lt;89.9%,"AR","OS")))))</f>
        <v>BS</v>
      </c>
      <c r="DK61" t="str">
        <f>IF(BO61=0%,"NS",IF(CM61=100%,"DONE",IF(CY61&gt;100%,"AS",IF(CY61&lt;75%,"BS",IF(CY61&lt;89.9%,"AR","OS")))))</f>
        <v>BS</v>
      </c>
      <c r="DL61" t="str">
        <f>IF(BP61=0%,"NS",IF(CN61=100%,"DONE",IF(CZ61&gt;100%,"AS",IF(CZ61&lt;75%,"BS",IF(CZ61&lt;89.9%,"AR","OS")))))</f>
        <v>BS</v>
      </c>
      <c r="DM61">
        <f>CC61/$BP61</f>
        <v>0.435</v>
      </c>
      <c r="DN61">
        <f>CD61/$BP61</f>
        <v>0</v>
      </c>
      <c r="DO61">
        <f>CE61/$BP61</f>
        <v>0</v>
      </c>
      <c r="DP61">
        <f>CF61/$BP61</f>
        <v>0</v>
      </c>
      <c r="DQ61">
        <f>CG61/$BP61</f>
        <v>0</v>
      </c>
      <c r="DR61">
        <f>CH61/$BP61</f>
        <v>0</v>
      </c>
      <c r="DS61">
        <f>CI61/$BP61</f>
        <v>0</v>
      </c>
      <c r="DT61">
        <f>CJ61/$BP61</f>
        <v>0</v>
      </c>
      <c r="DU61">
        <f>CK61/$BP61</f>
        <v>0</v>
      </c>
      <c r="DV61">
        <f>CL61/$BP61</f>
        <v>0</v>
      </c>
      <c r="DW61">
        <f>CM61/$BP61</f>
        <v>0</v>
      </c>
      <c r="DX61">
        <f>CN61/$BP61</f>
        <v>0</v>
      </c>
      <c r="DY61">
        <v>1</v>
      </c>
      <c r="DZ61">
        <v>1</v>
      </c>
      <c r="EA61">
        <v>1</v>
      </c>
      <c r="EB61">
        <v>1</v>
      </c>
      <c r="EC61">
        <v>0.9</v>
      </c>
      <c r="ED61">
        <v>0</v>
      </c>
      <c r="EE61">
        <v>0</v>
      </c>
      <c r="EF61">
        <v>0</v>
      </c>
      <c r="EG61">
        <v>0</v>
      </c>
      <c r="EH61" t="str" xml:space="preserve">
        <v xml:space="preserve">Update Progress _x000d_
20-01-2026_x000d_
1. Untuk WO-7 sudah terbit dari KPPA untuk MHE IS ERP SPU_x000d_
2. Pembahasan  SRS sudah selesai minggu kemaren termasuk cakupan SPU dan DKU, akan disirkulasikan oleh KMBD_x000d_
</v>
      </c>
      <c r="EJ61">
        <f>AR61</f>
        <v>46356</v>
      </c>
      <c r="EO61" t="str">
        <v xml:space="preserve">Timeline implementasi masih bergerak mundur namun durasi pengembangan tidak berubah </v>
      </c>
      <c r="FM61" t="str">
        <v>TBC MI</v>
      </c>
      <c r="FN61" t="str">
        <v>Pahman Hasibuan</v>
      </c>
      <c r="FO61" t="str">
        <v>Ayar Fauzan</v>
      </c>
      <c r="FP61" t="str" xml:space="preserve">
        <v xml:space="preserve">1. Rendi Budiman  _x000d_
2. Hafizh Haritsa - PKWT  _x000d_
3. Khoirul Huda_x000d_
_x000d_
</v>
      </c>
      <c r="FR61" t="str">
        <v xml:space="preserve">Outsource </v>
      </c>
      <c r="FS61" t="str">
        <v>PT Trees</v>
      </c>
      <c r="FT61" t="str" xml:space="preserve">
        <v xml:space="preserve">Santi_x000d_
Nindy</v>
      </c>
      <c r="FU61">
        <v>4</v>
      </c>
      <c r="GS61" t="str">
        <v>9ddd054e-1dfe-4a0c-9a52-1dc8389f34c2</v>
      </c>
    </row>
    <row r="62" xml:space="preserve">
      <c r="A62" t="str">
        <v>PR-08C-2023</v>
      </c>
      <c r="B62" t="str">
        <v>BPPUR</v>
      </c>
      <c r="C62" t="str">
        <v>IDT</v>
      </c>
      <c r="D62" t="str">
        <v>Continuity Technology</v>
      </c>
      <c r="E62" t="str">
        <v>P-47</v>
      </c>
      <c r="F62">
        <v>3</v>
      </c>
      <c r="G62" t="str">
        <v>Modifikasi Sistem Legacy Surrounding MHE-IS</v>
      </c>
      <c r="H62" t="str">
        <v>Enhancement Aplikasi Legacy untuk MHE-IS</v>
      </c>
      <c r="I62" t="str">
        <v>Surrounding MHE-IS: SOA DKU</v>
      </c>
      <c r="J62">
        <v>2024</v>
      </c>
      <c r="K62">
        <v>2026</v>
      </c>
      <c r="L62" t="str">
        <v>K</v>
      </c>
      <c r="M62" t="str">
        <v>K3</v>
      </c>
      <c r="N62" t="str">
        <v>Pemimpin Satker</v>
      </c>
      <c r="O62" t="str">
        <v>DLDS</v>
      </c>
      <c r="P62" t="str">
        <v>PPLBI</v>
      </c>
      <c r="Q62" t="str">
        <v>MD</v>
      </c>
      <c r="R62" t="str">
        <v>SOA</v>
      </c>
      <c r="S62" t="str">
        <f>BQ62</f>
        <v>Proses Pengadaan</v>
      </c>
      <c r="T62" t="str">
        <f>IF(V62=0%,"Not Started",IF(V62&lt;100%,"On Progress",IF(V62=100%,"DONE")))</f>
        <v>On Progress</v>
      </c>
      <c r="U62" t="str">
        <f>FN62</f>
        <v>Rangga Dhaniarto</v>
      </c>
      <c r="V62">
        <f>CC62</f>
        <v>0.28750000000000003</v>
      </c>
      <c r="W62" t="str">
        <v>BRD Existing</v>
      </c>
      <c r="X62">
        <f>AR62</f>
        <v>46325</v>
      </c>
      <c r="Y62">
        <v>1</v>
      </c>
      <c r="AB62" t="str">
        <v>BRD</v>
      </c>
      <c r="AI62">
        <v>46027</v>
      </c>
      <c r="AJ62">
        <v>46073</v>
      </c>
      <c r="AK62">
        <v>46076</v>
      </c>
      <c r="AL62">
        <v>46192</v>
      </c>
      <c r="AM62">
        <v>46195</v>
      </c>
      <c r="AN62">
        <v>46206</v>
      </c>
      <c r="AO62">
        <v>46209</v>
      </c>
      <c r="AP62">
        <v>46304</v>
      </c>
      <c r="AQ62">
        <v>46321</v>
      </c>
      <c r="AR62">
        <v>46325</v>
      </c>
      <c r="AS62" t="str">
        <f>IF(BE62=0%,"Not Started",IF(BE62&lt;5%,"Proses RBT-RBB",IF(BE62=5%,"Selesai RBT-RBB",IF(BE62&lt;10%,"Proses RBT-RBL",IF(BE62=10%,"Selesai RBT-RBL",IF(BE62&lt;15%,"Proses RBT-RBTD",IF(BE62=15%,"Selesai RBT-RBTD",IF(BE62&lt;20%,"Proses RPP",IF(BE62=20%,"Selesai RPP",IF(BE62&lt;25%,"Proses KAK",IF(BE62=25%,"Selesai KAK",IF(BE62&lt;30%,"Proses Pengadaan",IF(BE62=30%,"Selesai Pengadaan",IF(BE62&lt;45%,"Proses Desain",IF(BE62=45%,"Selesai Desain",IF(BE62&lt;80%,"Proses Pengembangan",IF(BE62=80%,"Selesai Pengembangan",IF(BE62&lt;87.5%,"Proses SIT",IF(BE62=87.5%,"Selesai SIT",IF(BE62&lt;95%,"Proses UAT",IF(BE62=95%,"Selesai UAT",IF(BE62&lt;100%,"Proses Implementasi","Selesai Implementasi"))))))))))))))))))))))</f>
        <v>Proses Desain</v>
      </c>
      <c r="AT62" t="str">
        <f>IF(BF62=0%,"Not Started",IF(BF62&lt;5%,"Proses RBT-RBB",IF(BF62=5%,"Selesai RBT-RBB",IF(BF62&lt;10%,"Proses RBT-RBL",IF(BF62=10%,"Selesai RBT-RBL",IF(BF62&lt;15%,"Proses RBT-RBTD",IF(BF62=15%,"Selesai RBT-RBTD",IF(BF62&lt;20%,"Proses RPP",IF(BF62=20%,"Selesai RPP",IF(BF62&lt;25%,"Proses KAK",IF(BF62=25%,"Selesai KAK",IF(BF62&lt;30%,"Proses Pengadaan",IF(BF62=30%,"Selesai Pengadaan",IF(BF62&lt;45%,"Proses Desain",IF(BF62=45%,"Selesai Desain",IF(BF62&lt;80%,"Proses Pengembangan",IF(BF62=80%,"Selesai Pengembangan",IF(BF62&lt;87.5%,"Proses SIT",IF(BF62=87.5%,"Selesai SIT",IF(BF62&lt;95%,"Proses UAT",IF(BF62=95%,"Selesai UAT",IF(BF62&lt;100%,"Proses Implementasi","Selesai Implementasi"))))))))))))))))))))))</f>
        <v>Selesai Desain</v>
      </c>
      <c r="AU62" t="str">
        <f>IF(BG62=0%,"Not Started",IF(BG62&lt;5%,"Proses RBT-RBB",IF(BG62=5%,"Selesai RBT-RBB",IF(BG62&lt;10%,"Proses RBT-RBL",IF(BG62=10%,"Selesai RBT-RBL",IF(BG62&lt;15%,"Proses RBT-RBTD",IF(BG62=15%,"Selesai RBT-RBTD",IF(BG62&lt;20%,"Proses RPP",IF(BG62=20%,"Selesai RPP",IF(BG62&lt;25%,"Proses KAK",IF(BG62=25%,"Selesai KAK",IF(BG62&lt;30%,"Proses Pengadaan",IF(BG62=30%,"Selesai Pengadaan",IF(BG62&lt;45%,"Proses Desain",IF(BG62=45%,"Selesai Desain",IF(BG62&lt;80%,"Proses Pengembangan",IF(BG62=80%,"Selesai Pengembangan",IF(BG62&lt;87.5%,"Proses SIT",IF(BG62=87.5%,"Selesai SIT",IF(BG62&lt;95%,"Proses UAT",IF(BG62=95%,"Selesai UAT",IF(BG62&lt;100%,"Proses Implementasi","Selesai Implementasi"))))))))))))))))))))))</f>
        <v>Proses Pengembangan</v>
      </c>
      <c r="AV62" t="str">
        <f>IF(BH62=0%,"Not Started",IF(BH62&lt;5%,"Proses RBT-RBB",IF(BH62=5%,"Selesai RBT-RBB",IF(BH62&lt;10%,"Proses RBT-RBL",IF(BH62=10%,"Selesai RBT-RBL",IF(BH62&lt;15%,"Proses RBT-RBTD",IF(BH62=15%,"Selesai RBT-RBTD",IF(BH62&lt;20%,"Proses RPP",IF(BH62=20%,"Selesai RPP",IF(BH62&lt;25%,"Proses KAK",IF(BH62=25%,"Selesai KAK",IF(BH62&lt;30%,"Proses Pengadaan",IF(BH62=30%,"Selesai Pengadaan",IF(BH62&lt;45%,"Proses Desain",IF(BH62=45%,"Selesai Desain",IF(BH62&lt;80%,"Proses Pengembangan",IF(BH62=80%,"Selesai Pengembangan",IF(BH62&lt;87.5%,"Proses SIT",IF(BH62=87.5%,"Selesai SIT",IF(BH62&lt;95%,"Proses UAT",IF(BH62=95%,"Selesai UAT",IF(BH62&lt;100%,"Proses Implementasi","Selesai Implementasi"))))))))))))))))))))))</f>
        <v>Proses Pengembangan</v>
      </c>
      <c r="AW62" t="str">
        <f>IF(BI62=0%,"Not Started",IF(BI62&lt;5%,"Proses RBT-RBB",IF(BI62=5%,"Selesai RBT-RBB",IF(BI62&lt;10%,"Proses RBT-RBL",IF(BI62=10%,"Selesai RBT-RBL",IF(BI62&lt;15%,"Proses RBT-RBTD",IF(BI62=15%,"Selesai RBT-RBTD",IF(BI62&lt;20%,"Proses RPP",IF(BI62=20%,"Selesai RPP",IF(BI62&lt;25%,"Proses KAK",IF(BI62=25%,"Selesai KAK",IF(BI62&lt;30%,"Proses Pengadaan",IF(BI62=30%,"Selesai Pengadaan",IF(BI62&lt;45%,"Proses Desain",IF(BI62=45%,"Selesai Desain",IF(BI62&lt;80%,"Proses Pengembangan",IF(BI62=80%,"Selesai Pengembangan",IF(BI62&lt;87.5%,"Proses SIT",IF(BI62=87.5%,"Selesai SIT",IF(BI62&lt;95%,"Proses UAT",IF(BI62=95%,"Selesai UAT",IF(BI62&lt;100%,"Proses Implementasi","Selesai Implementasi"))))))))))))))))))))))</f>
        <v>Proses Pengembangan</v>
      </c>
      <c r="AX62" t="str">
        <f>IF(BJ62=0%,"Not Started",IF(BJ62&lt;5%,"Proses RBT-RBB",IF(BJ62=5%,"Selesai RBT-RBB",IF(BJ62&lt;10%,"Proses RBT-RBL",IF(BJ62=10%,"Selesai RBT-RBL",IF(BJ62&lt;15%,"Proses RBT-RBTD",IF(BJ62=15%,"Selesai RBT-RBTD",IF(BJ62&lt;20%,"Proses RPP",IF(BJ62=20%,"Selesai RPP",IF(BJ62&lt;25%,"Proses KAK",IF(BJ62=25%,"Selesai KAK",IF(BJ62&lt;30%,"Proses Pengadaan",IF(BJ62=30%,"Selesai Pengadaan",IF(BJ62&lt;45%,"Proses Desain",IF(BJ62=45%,"Selesai Desain",IF(BJ62&lt;80%,"Proses Pengembangan",IF(BJ62=80%,"Selesai Pengembangan",IF(BJ62&lt;87.5%,"Proses SIT",IF(BJ62=87.5%,"Selesai SIT",IF(BJ62&lt;95%,"Proses UAT",IF(BJ62=95%,"Selesai UAT",IF(BJ62&lt;100%,"Proses Implementasi","Selesai Implementasi"))))))))))))))))))))))</f>
        <v>Selesai Pengembangan</v>
      </c>
      <c r="AY62" t="str">
        <f>IF(BK62=0%,"Not Started",IF(BK62&lt;5%,"Proses RBT-RBB",IF(BK62=5%,"Selesai RBT-RBB",IF(BK62&lt;10%,"Proses RBT-RBL",IF(BK62=10%,"Selesai RBT-RBL",IF(BK62&lt;15%,"Proses RBT-RBTD",IF(BK62=15%,"Selesai RBT-RBTD",IF(BK62&lt;20%,"Proses RPP",IF(BK62=20%,"Selesai RPP",IF(BK62&lt;25%,"Proses KAK",IF(BK62=25%,"Selesai KAK",IF(BK62&lt;30%,"Proses Pengadaan",IF(BK62=30%,"Selesai Pengadaan",IF(BK62&lt;45%,"Proses Desain",IF(BK62=45%,"Selesai Desain",IF(BK62&lt;80%,"Proses Pengembangan",IF(BK62=80%,"Selesai Pengembangan",IF(BK62&lt;87.5%,"Proses SIT",IF(BK62=87.5%,"Selesai SIT",IF(BK62&lt;95%,"Proses UAT",IF(BK62=95%,"Selesai UAT",IF(BK62&lt;100%,"Proses Implementasi","Selesai Implementasi"))))))))))))))))))))))</f>
        <v>Proses SIT</v>
      </c>
      <c r="AZ62" t="str">
        <f>IF(BL62=0%,"Not Started",IF(BL62&lt;5%,"Proses RBT-RBB",IF(BL62=5%,"Selesai RBT-RBB",IF(BL62&lt;10%,"Proses RBT-RBL",IF(BL62=10%,"Selesai RBT-RBL",IF(BL62&lt;15%,"Proses RBT-RBTD",IF(BL62=15%,"Selesai RBT-RBTD",IF(BL62&lt;20%,"Proses RPP",IF(BL62=20%,"Selesai RPP",IF(BL62&lt;25%,"Proses KAK",IF(BL62=25%,"Selesai KAK",IF(BL62&lt;30%,"Proses Pengadaan",IF(BL62=30%,"Selesai Pengadaan",IF(BL62&lt;45%,"Proses Desain",IF(BL62=45%,"Selesai Desain",IF(BL62&lt;80%,"Proses Pengembangan",IF(BL62=80%,"Selesai Pengembangan",IF(BL62&lt;87.5%,"Proses SIT",IF(BL62=87.5%,"Selesai SIT",IF(BL62&lt;95%,"Proses UAT",IF(BL62=95%,"Selesai UAT",IF(BL62&lt;100%,"Proses Implementasi","Selesai Implementasi"))))))))))))))))))))))</f>
        <v>Proses UAT</v>
      </c>
      <c r="BA62" t="str">
        <f>IF(BM62=0%,"Not Started",IF(BM62&lt;5%,"Proses RBT-RBB",IF(BM62=5%,"Selesai RBT-RBB",IF(BM62&lt;10%,"Proses RBT-RBL",IF(BM62=10%,"Selesai RBT-RBL",IF(BM62&lt;15%,"Proses RBT-RBTD",IF(BM62=15%,"Selesai RBT-RBTD",IF(BM62&lt;20%,"Proses RPP",IF(BM62=20%,"Selesai RPP",IF(BM62&lt;25%,"Proses KAK",IF(BM62=25%,"Selesai KAK",IF(BM62&lt;30%,"Proses Pengadaan",IF(BM62=30%,"Selesai Pengadaan",IF(BM62&lt;45%,"Proses Desain",IF(BM62=45%,"Selesai Desain",IF(BM62&lt;80%,"Proses Pengembangan",IF(BM62=80%,"Selesai Pengembangan",IF(BM62&lt;87.5%,"Proses SIT",IF(BM62=87.5%,"Selesai SIT",IF(BM62&lt;95%,"Proses UAT",IF(BM62=95%,"Selesai UAT",IF(BM62&lt;100%,"Proses Implementasi","Selesai Implementasi"))))))))))))))))))))))</f>
        <v>Proses UAT</v>
      </c>
      <c r="BB62" t="str">
        <f>IF(BN62=0%,"Not Started",IF(BN62&lt;5%,"Proses RBT-RBB",IF(BN62=5%,"Selesai RBT-RBB",IF(BN62&lt;10%,"Proses RBT-RBL",IF(BN62=10%,"Selesai RBT-RBL",IF(BN62&lt;15%,"Proses RBT-RBTD",IF(BN62=15%,"Selesai RBT-RBTD",IF(BN62&lt;20%,"Proses RPP",IF(BN62=20%,"Selesai RPP",IF(BN62&lt;25%,"Proses KAK",IF(BN62=25%,"Selesai KAK",IF(BN62&lt;30%,"Proses Pengadaan",IF(BN62=30%,"Selesai Pengadaan",IF(BN62&lt;45%,"Proses Desain",IF(BN62=45%,"Selesai Desain",IF(BN62&lt;80%,"Proses Pengembangan",IF(BN62=80%,"Selesai Pengembangan",IF(BN62&lt;87.5%,"Proses SIT",IF(BN62=87.5%,"Selesai SIT",IF(BN62&lt;95%,"Proses UAT",IF(BN62=95%,"Selesai UAT",IF(BN62&lt;100%,"Proses Implementasi","Selesai Implementasi"))))))))))))))))))))))</f>
        <v>Selesai Implementasi</v>
      </c>
      <c r="BC62" t="str">
        <f>IF(BO62=0%,"Not Started",IF(BO62&lt;5%,"Proses RBT-RBB",IF(BO62=5%,"Selesai RBT-RBB",IF(BO62&lt;10%,"Proses RBT-RBL",IF(BO62=10%,"Selesai RBT-RBL",IF(BO62&lt;15%,"Proses RBT-RBTD",IF(BO62=15%,"Selesai RBT-RBTD",IF(BO62&lt;20%,"Proses RPP",IF(BO62=20%,"Selesai RPP",IF(BO62&lt;25%,"Proses KAK",IF(BO62=25%,"Selesai KAK",IF(BO62&lt;30%,"Proses Pengadaan",IF(BO62=30%,"Selesai Pengadaan",IF(BO62&lt;45%,"Proses Desain",IF(BO62=45%,"Selesai Desain",IF(BO62&lt;80%,"Proses Pengembangan",IF(BO62=80%,"Selesai Pengembangan",IF(BO62&lt;87.5%,"Proses SIT",IF(BO62=87.5%,"Selesai SIT",IF(BO62&lt;95%,"Proses UAT",IF(BO62=95%,"Selesai UAT",IF(BO62&lt;100%,"Proses Implementasi","Selesai Implementasi"))))))))))))))))))))))</f>
        <v>Selesai Implementasi</v>
      </c>
      <c r="BD62" t="str">
        <f>IF(BP62=0%,"Not Started",IF(BP62&lt;5%,"Proses RBT-RBB",IF(BP62=5%,"Selesai RBT-RBB",IF(BP62&lt;10%,"Proses RBT-RBL",IF(BP62=10%,"Selesai RBT-RBL",IF(BP62&lt;15%,"Proses RBT-RBTD",IF(BP62=15%,"Selesai RBT-RBTD",IF(BP62&lt;20%,"Proses RPP",IF(BP62=20%,"Selesai RPP",IF(BP62&lt;25%,"Proses KAK",IF(BP62=25%,"Selesai KAK",IF(BP62&lt;30%,"Proses Pengadaan",IF(BP62=30%,"Selesai Pengadaan",IF(BP62&lt;45%,"Proses Desain",IF(BP62=45%,"Selesai Desain",IF(BP62&lt;80%,"Proses Pengembangan",IF(BP62=80%,"Selesai Pengembangan",IF(BP62&lt;87.5%,"Proses SIT",IF(BP62=87.5%,"Selesai SIT",IF(BP62&lt;95%,"Proses UAT",IF(BP62=95%,"Selesai UAT",IF(BP62&lt;100%,"Proses Implementasi","Selesai Implementasi"))))))))))))))))))))))</f>
        <v>Selesai Implementasi</v>
      </c>
      <c r="BE62">
        <v>0.37</v>
      </c>
      <c r="BF62">
        <v>0.45</v>
      </c>
      <c r="BG62">
        <v>0.56</v>
      </c>
      <c r="BH62">
        <v>0.67</v>
      </c>
      <c r="BI62">
        <v>0.78</v>
      </c>
      <c r="BJ62">
        <v>0.8</v>
      </c>
      <c r="BK62">
        <v>0.87</v>
      </c>
      <c r="BL62">
        <v>0.9</v>
      </c>
      <c r="BM62">
        <v>0.92</v>
      </c>
      <c r="BN62">
        <v>1</v>
      </c>
      <c r="BO62">
        <v>1</v>
      </c>
      <c r="BP62">
        <v>1</v>
      </c>
      <c r="BQ62" t="str">
        <f>IF(CC62=0%,"Not Started",IF(CC62&lt;5%,"Proses RBT-RBB",IF(CC62=5%,"Selesai RBT-RBB",IF(CC62&lt;10%,"Proses RBT-RBL",IF(CC62=10%,"Selesai RBT-RBL",IF(CC62&lt;15%,"Proses RBT-RBTD",IF(CC62=15%,"Selesai RBT-RBTD",IF(CC62&lt;20%,"Proses RPP",IF(CC62=20%,"Selesai RPP",IF(CC62&lt;25%,"Proses KAK",IF(CC62=25%,"Selesai KAK",IF(CC62&lt;30%,"Proses Pengadaan",IF(CC62=30%,"Selesai Pengadaan",IF(CC62&lt;45%,"Proses Desain",IF(CC62=45%,"Selesai Desain",IF(CC62&lt;80%,"Proses Pengembangan",IF(CC62=80%,"Selesai Pengembangan",IF(CC62&lt;87.5%,"Proses SIT",IF(CC62=87.5%,"Selesai SIT",IF(CC62&lt;95%,"Proses UAT",IF(CC62=95%,"Selesai UAT",IF(CC62&lt;100%,"Proses Implementasi","Selesai Implementasi"))))))))))))))))))))))</f>
        <v>Proses Pengadaan</v>
      </c>
      <c r="BR62" t="str">
        <f>IF(CD62=0%,"Not Started",IF(CD62&lt;5%,"Proses RBT-RBB",IF(CD62=5%,"Selesai RBT-RBB",IF(CD62&lt;10%,"Proses RBT-RBL",IF(CD62=10%,"Selesai RBT-RBL",IF(CD62&lt;15%,"Proses RBT-RBTD",IF(CD62=15%,"Selesai RBT-RBTD",IF(CD62&lt;20%,"Proses RPP",IF(CD62=20%,"Selesai RPP",IF(CD62&lt;25%,"Proses KAK",IF(CD62=25%,"Selesai KAK",IF(CD62&lt;30%,"Proses Pengadaan",IF(CD62=30%,"Selesai Pengadaan",IF(CD62&lt;45%,"Proses Desain",IF(CD62=45%,"Selesai Desain",IF(CD62&lt;80%,"Proses Pengembangan",IF(CD62=80%,"Selesai Pengembangan",IF(CD62&lt;87.5%,"Proses SIT",IF(CD62=87.5%,"Selesai SIT",IF(CD62&lt;95%,"Proses UAT",IF(CD62=95%,"Selesai UAT",IF(CD62&lt;100%,"Proses Implementasi","Selesai Implementasi"))))))))))))))))))))))</f>
        <v>Not Started</v>
      </c>
      <c r="BS62" t="str">
        <f>IF(CE62=0%,"Not Started",IF(CE62&lt;5%,"Proses RBT-RBB",IF(CE62=5%,"Selesai RBT-RBB",IF(CE62&lt;10%,"Proses RBT-RBL",IF(CE62=10%,"Selesai RBT-RBL",IF(CE62&lt;15%,"Proses RBT-RBTD",IF(CE62=15%,"Selesai RBT-RBTD",IF(CE62&lt;20%,"Proses RPP",IF(CE62=20%,"Selesai RPP",IF(CE62&lt;25%,"Proses KAK",IF(CE62=25%,"Selesai KAK",IF(CE62&lt;30%,"Proses Pengadaan",IF(CE62=30%,"Selesai Pengadaan",IF(CE62&lt;45%,"Proses Desain",IF(CE62=45%,"Selesai Desain",IF(CE62&lt;80%,"Proses Pengembangan",IF(CE62=80%,"Selesai Pengembangan",IF(CE62&lt;87.5%,"Proses SIT",IF(CE62=87.5%,"Selesai SIT",IF(CE62&lt;95%,"Proses UAT",IF(CE62=95%,"Selesai UAT",IF(CE62&lt;100%,"Proses Implementasi","Selesai Implementasi"))))))))))))))))))))))</f>
        <v>Not Started</v>
      </c>
      <c r="BT62" t="str">
        <f>IF(CF62=0%,"Not Started",IF(CF62&lt;5%,"Proses RBT-RBB",IF(CF62=5%,"Selesai RBT-RBB",IF(CF62&lt;10%,"Proses RBT-RBL",IF(CF62=10%,"Selesai RBT-RBL",IF(CF62&lt;15%,"Proses RBT-RBTD",IF(CF62=15%,"Selesai RBT-RBTD",IF(CF62&lt;20%,"Proses RPP",IF(CF62=20%,"Selesai RPP",IF(CF62&lt;25%,"Proses KAK",IF(CF62=25%,"Selesai KAK",IF(CF62&lt;30%,"Proses Pengadaan",IF(CF62=30%,"Selesai Pengadaan",IF(CF62&lt;45%,"Proses Desain",IF(CF62=45%,"Selesai Desain",IF(CF62&lt;80%,"Proses Pengembangan",IF(CF62=80%,"Selesai Pengembangan",IF(CF62&lt;87.5%,"Proses SIT",IF(CF62=87.5%,"Selesai SIT",IF(CF62&lt;95%,"Proses UAT",IF(CF62=95%,"Selesai UAT",IF(CF62&lt;100%,"Proses Implementasi","Selesai Implementasi"))))))))))))))))))))))</f>
        <v>Not Started</v>
      </c>
      <c r="BU62" t="str">
        <f>IF(CG62=0%,"Not Started",IF(CG62&lt;5%,"Proses RBT-RBB",IF(CG62=5%,"Selesai RBT-RBB",IF(CG62&lt;10%,"Proses RBT-RBL",IF(CG62=10%,"Selesai RBT-RBL",IF(CG62&lt;15%,"Proses RBT-RBTD",IF(CG62=15%,"Selesai RBT-RBTD",IF(CG62&lt;20%,"Proses RPP",IF(CG62=20%,"Selesai RPP",IF(CG62&lt;25%,"Proses KAK",IF(CG62=25%,"Selesai KAK",IF(CG62&lt;30%,"Proses Pengadaan",IF(CG62=30%,"Selesai Pengadaan",IF(CG62&lt;45%,"Proses Desain",IF(CG62=45%,"Selesai Desain",IF(CG62&lt;80%,"Proses Pengembangan",IF(CG62=80%,"Selesai Pengembangan",IF(CG62&lt;87.5%,"Proses SIT",IF(CG62=87.5%,"Selesai SIT",IF(CG62&lt;95%,"Proses UAT",IF(CG62=95%,"Selesai UAT",IF(CG62&lt;100%,"Proses Implementasi","Selesai Implementasi"))))))))))))))))))))))</f>
        <v>Not Started</v>
      </c>
      <c r="BV62" t="str">
        <f>IF(CH62=0%,"Not Started",IF(CH62&lt;5%,"Proses RBT-RBB",IF(CH62=5%,"Selesai RBT-RBB",IF(CH62&lt;10%,"Proses RBT-RBL",IF(CH62=10%,"Selesai RBT-RBL",IF(CH62&lt;15%,"Proses RBT-RBTD",IF(CH62=15%,"Selesai RBT-RBTD",IF(CH62&lt;20%,"Proses RPP",IF(CH62=20%,"Selesai RPP",IF(CH62&lt;25%,"Proses KAK",IF(CH62=25%,"Selesai KAK",IF(CH62&lt;30%,"Proses Pengadaan",IF(CH62=30%,"Selesai Pengadaan",IF(CH62&lt;45%,"Proses Desain",IF(CH62=45%,"Selesai Desain",IF(CH62&lt;80%,"Proses Pengembangan",IF(CH62=80%,"Selesai Pengembangan",IF(CH62&lt;87.5%,"Proses SIT",IF(CH62=87.5%,"Selesai SIT",IF(CH62&lt;95%,"Proses UAT",IF(CH62=95%,"Selesai UAT",IF(CH62&lt;100%,"Proses Implementasi","Selesai Implementasi"))))))))))))))))))))))</f>
        <v>Not Started</v>
      </c>
      <c r="BW62" t="str">
        <f>IF(CI62=0%,"Not Started",IF(CI62&lt;5%,"Proses RBT-RBB",IF(CI62=5%,"Selesai RBT-RBB",IF(CI62&lt;10%,"Proses RBT-RBL",IF(CI62=10%,"Selesai RBT-RBL",IF(CI62&lt;15%,"Proses RBT-RBTD",IF(CI62=15%,"Selesai RBT-RBTD",IF(CI62&lt;20%,"Proses RPP",IF(CI62=20%,"Selesai RPP",IF(CI62&lt;25%,"Proses KAK",IF(CI62=25%,"Selesai KAK",IF(CI62&lt;30%,"Proses Pengadaan",IF(CI62=30%,"Selesai Pengadaan",IF(CI62&lt;45%,"Proses Desain",IF(CI62=45%,"Selesai Desain",IF(CI62&lt;80%,"Proses Pengembangan",IF(CI62=80%,"Selesai Pengembangan",IF(CI62&lt;87.5%,"Proses SIT",IF(CI62=87.5%,"Selesai SIT",IF(CI62&lt;95%,"Proses UAT",IF(CI62=95%,"Selesai UAT",IF(CI62&lt;100%,"Proses Implementasi","Selesai Implementasi"))))))))))))))))))))))</f>
        <v>Not Started</v>
      </c>
      <c r="BX62" t="str">
        <f>IF(CJ62=0%,"Not Started",IF(CJ62&lt;5%,"Proses RBT-RBB",IF(CJ62=5%,"Selesai RBT-RBB",IF(CJ62&lt;10%,"Proses RBT-RBL",IF(CJ62=10%,"Selesai RBT-RBL",IF(CJ62&lt;15%,"Proses RBT-RBTD",IF(CJ62=15%,"Selesai RBT-RBTD",IF(CJ62&lt;20%,"Proses RPP",IF(CJ62=20%,"Selesai RPP",IF(CJ62&lt;25%,"Proses KAK",IF(CJ62=25%,"Selesai KAK",IF(CJ62&lt;30%,"Proses Pengadaan",IF(CJ62=30%,"Selesai Pengadaan",IF(CJ62&lt;45%,"Proses Desain",IF(CJ62=45%,"Selesai Desain",IF(CJ62&lt;80%,"Proses Pengembangan",IF(CJ62=80%,"Selesai Pengembangan",IF(CJ62&lt;87.5%,"Proses SIT",IF(CJ62=87.5%,"Selesai SIT",IF(CJ62&lt;95%,"Proses UAT",IF(CJ62=95%,"Selesai UAT",IF(CJ62&lt;100%,"Proses Implementasi","Selesai Implementasi"))))))))))))))))))))))</f>
        <v>Not Started</v>
      </c>
      <c r="BY62" t="str">
        <f>IF(CK62=0%,"Not Started",IF(CK62&lt;5%,"Proses RBT-RBB",IF(CK62=5%,"Selesai RBT-RBB",IF(CK62&lt;10%,"Proses RBT-RBL",IF(CK62=10%,"Selesai RBT-RBL",IF(CK62&lt;15%,"Proses RBT-RBTD",IF(CK62=15%,"Selesai RBT-RBTD",IF(CK62&lt;20%,"Proses RPP",IF(CK62=20%,"Selesai RPP",IF(CK62&lt;25%,"Proses KAK",IF(CK62=25%,"Selesai KAK",IF(CK62&lt;30%,"Proses Pengadaan",IF(CK62=30%,"Selesai Pengadaan",IF(CK62&lt;45%,"Proses Desain",IF(CK62=45%,"Selesai Desain",IF(CK62&lt;80%,"Proses Pengembangan",IF(CK62=80%,"Selesai Pengembangan",IF(CK62&lt;87.5%,"Proses SIT",IF(CK62=87.5%,"Selesai SIT",IF(CK62&lt;95%,"Proses UAT",IF(CK62=95%,"Selesai UAT",IF(CK62&lt;100%,"Proses Implementasi","Selesai Implementasi"))))))))))))))))))))))</f>
        <v>Not Started</v>
      </c>
      <c r="BZ62" t="str">
        <f>IF(CL62=0%,"Not Started",IF(CL62&lt;5%,"Proses RBT-RBB",IF(CL62=5%,"Selesai RBT-RBB",IF(CL62&lt;10%,"Proses RBT-RBL",IF(CL62=10%,"Selesai RBT-RBL",IF(CL62&lt;15%,"Proses RBT-RBTD",IF(CL62=15%,"Selesai RBT-RBTD",IF(CL62&lt;20%,"Proses RPP",IF(CL62=20%,"Selesai RPP",IF(CL62&lt;25%,"Proses KAK",IF(CL62=25%,"Selesai KAK",IF(CL62&lt;30%,"Proses Pengadaan",IF(CL62=30%,"Selesai Pengadaan",IF(CL62&lt;45%,"Proses Desain",IF(CL62=45%,"Selesai Desain",IF(CL62&lt;80%,"Proses Pengembangan",IF(CL62=80%,"Selesai Pengembangan",IF(CL62&lt;87.5%,"Proses SIT",IF(CL62=87.5%,"Selesai SIT",IF(CL62&lt;95%,"Proses UAT",IF(CL62=95%,"Selesai UAT",IF(CL62&lt;100%,"Proses Implementasi","Selesai Implementasi"))))))))))))))))))))))</f>
        <v>Not Started</v>
      </c>
      <c r="CA62" t="str">
        <f>IF(CM62=0%,"Not Started",IF(CM62&lt;5%,"Proses RBT-RBB",IF(CM62=5%,"Selesai RBT-RBB",IF(CM62&lt;10%,"Proses RBT-RBL",IF(CM62=10%,"Selesai RBT-RBL",IF(CM62&lt;15%,"Proses RBT-RBTD",IF(CM62=15%,"Selesai RBT-RBTD",IF(CM62&lt;20%,"Proses RPP",IF(CM62=20%,"Selesai RPP",IF(CM62&lt;25%,"Proses KAK",IF(CM62=25%,"Selesai KAK",IF(CM62&lt;30%,"Proses Pengadaan",IF(CM62=30%,"Selesai Pengadaan",IF(CM62&lt;45%,"Proses Desain",IF(CM62=45%,"Selesai Desain",IF(CM62&lt;80%,"Proses Pengembangan",IF(CM62=80%,"Selesai Pengembangan",IF(CM62&lt;87.5%,"Proses SIT",IF(CM62=87.5%,"Selesai SIT",IF(CM62&lt;95%,"Proses UAT",IF(CM62=95%,"Selesai UAT",IF(CM62&lt;100%,"Proses Implementasi","Selesai Implementasi"))))))))))))))))))))))</f>
        <v>Not Started</v>
      </c>
      <c r="CB62" t="str">
        <f>IF(CN62=0%,"Not Started",IF(CN62&lt;5%,"Proses RBT-RBB",IF(CN62=5%,"Selesai RBT-RBB",IF(CN62&lt;10%,"Proses RBT-RBL",IF(CN62=10%,"Selesai RBT-RBL",IF(CN62&lt;15%,"Proses RBT-RBTD",IF(CN62=15%,"Selesai RBT-RBTD",IF(CN62&lt;20%,"Proses RPP",IF(CN62=20%,"Selesai RPP",IF(CN62&lt;25%,"Proses KAK",IF(CN62=25%,"Selesai KAK",IF(CN62&lt;30%,"Proses Pengadaan",IF(CN62=30%,"Selesai Pengadaan",IF(CN62&lt;45%,"Proses Desain",IF(CN62=45%,"Selesai Desain",IF(CN62&lt;80%,"Proses Pengembangan",IF(CN62=80%,"Selesai Pengembangan",IF(CN62&lt;87.5%,"Proses SIT",IF(CN62=87.5%,"Selesai SIT",IF(CN62&lt;95%,"Proses UAT",IF(CN62=95%,"Selesai UAT",IF(CN62&lt;100%,"Proses Implementasi","Selesai Implementasi"))))))))))))))))))))))</f>
        <v>Not Started</v>
      </c>
      <c r="CC62">
        <f>(($DY62/100%)*15%)+(($DZ62/100%)*5%)+(($EA62/100%)*5%)+(($EB62/100%)*5%)+(($EC62/100%)*15%)+(($ED62/100%)*35%)+(($EE62/100%)*7.5%)+(($EF62/100%)*7.5%)+(($EG62/100%)*5%)</f>
        <v>0.28750000000000003</v>
      </c>
      <c r="CO62">
        <f>IF(BE62=0%, 100%, (CC62/BE62))</f>
        <v>0.7770270270270271</v>
      </c>
      <c r="CP62">
        <f>IF(BF62=0%, 100%, (CD62/BF62))</f>
        <v>0</v>
      </c>
      <c r="CQ62">
        <f>IF(BG62=0%, 100%, (CE62/BG62))</f>
        <v>0</v>
      </c>
      <c r="CR62">
        <f>IF(BH62=0%, 100%, (CF62/BH62))</f>
        <v>0</v>
      </c>
      <c r="CS62">
        <f>IF(BI62=0%, 100%, (CG62/BI62))</f>
        <v>0</v>
      </c>
      <c r="CT62">
        <f>IF(BJ62=0%, 100%, (CH62/BJ62))</f>
        <v>0</v>
      </c>
      <c r="CU62">
        <f>IF(BK62=0%, 100%, (CI62/BK62))</f>
        <v>0</v>
      </c>
      <c r="CV62">
        <f>IF(BL62=0%, 100%, (CJ62/BL62))</f>
        <v>0</v>
      </c>
      <c r="CW62">
        <f>IF(BM62=0%, 100%, (CK62/BM62))</f>
        <v>0</v>
      </c>
      <c r="CX62">
        <f>IF(BN62=0%, 100%, (CL62/BN62))</f>
        <v>0</v>
      </c>
      <c r="CY62">
        <f>IF(BO62=0%, 100%, (CM62/BO62))</f>
        <v>0</v>
      </c>
      <c r="DA62" t="str">
        <f>IF(BE62=0%,"NS",IF(CC62=100%,"DONE",IF(CO62&gt;100%,"AS",IF(CO62&lt;75%,"BS",IF(CO62&lt;89.9%,"AR","OS")))))</f>
        <v>AR</v>
      </c>
      <c r="DB62" t="str">
        <f>IF(BF62=0%,"NS",IF(CD62=100%,"DONE",IF(CP62&gt;100%,"AS",IF(CP62&lt;75%,"BS",IF(CP62&lt;89.9%,"AR","OS")))))</f>
        <v>BS</v>
      </c>
      <c r="DC62" t="str">
        <f>IF(BG62=0%,"NS",IF(CE62=100%,"DONE",IF(CQ62&gt;100%,"AS",IF(CQ62&lt;75%,"BS",IF(CQ62&lt;89.9%,"AR","OS")))))</f>
        <v>BS</v>
      </c>
      <c r="DD62" t="str">
        <f>IF(BH62=0%,"NS",IF(CF62=100%,"DONE",IF(CR62&gt;100%,"AS",IF(CR62&lt;75%,"BS",IF(CR62&lt;89.9%,"AR","OS")))))</f>
        <v>BS</v>
      </c>
      <c r="DE62" t="str">
        <f>IF(BI62=0%,"NS",IF(CG62=100%,"DONE",IF(CS62&gt;100%,"AS",IF(CS62&lt;75%,"BS",IF(CS62&lt;89.9%,"AR","OS")))))</f>
        <v>BS</v>
      </c>
      <c r="DF62" t="str">
        <f>IF(BJ62=0%,"NS",IF(CH62=100%,"DONE",IF(CT62&gt;100%,"AS",IF(CT62&lt;75%,"BS",IF(CT62&lt;89.9%,"AR","OS")))))</f>
        <v>BS</v>
      </c>
      <c r="DG62" t="str">
        <f>IF(BK62=0%,"NS",IF(CI62=100%,"DONE",IF(CU62&gt;100%,"AS",IF(CU62&lt;75%,"BS",IF(CU62&lt;89.9%,"AR","OS")))))</f>
        <v>BS</v>
      </c>
      <c r="DH62" t="str">
        <f>IF(BL62=0%,"NS",IF(CJ62=100%,"DONE",IF(CV62&gt;100%,"AS",IF(CV62&lt;75%,"BS",IF(CV62&lt;89.9%,"AR","OS")))))</f>
        <v>BS</v>
      </c>
      <c r="DI62" t="str">
        <f>IF(BM62=0%,"NS",IF(CK62=100%,"DONE",IF(CW62&gt;100%,"AS",IF(CW62&lt;75%,"BS",IF(CW62&lt;89.9%,"AR","OS")))))</f>
        <v>BS</v>
      </c>
      <c r="DJ62" t="str">
        <f>IF(BN62=0%,"NS",IF(CL62=100%,"DONE",IF(CX62&gt;100%,"AS",IF(CX62&lt;75%,"BS",IF(CX62&lt;89.9%,"AR","OS")))))</f>
        <v>BS</v>
      </c>
      <c r="DK62" t="str">
        <f>IF(BO62=0%,"NS",IF(CM62=100%,"DONE",IF(CY62&gt;100%,"AS",IF(CY62&lt;75%,"BS",IF(CY62&lt;89.9%,"AR","OS")))))</f>
        <v>BS</v>
      </c>
      <c r="DL62" t="str">
        <f>IF(BP62=0%,"NS",IF(CN62=100%,"DONE",IF(CZ62&gt;100%,"AS",IF(CZ62&lt;75%,"BS",IF(CZ62&lt;89.9%,"AR","OS")))))</f>
        <v>BS</v>
      </c>
      <c r="DM62">
        <f>CC62/$BP62</f>
        <v>0.28750000000000003</v>
      </c>
      <c r="DN62">
        <f>CD62/$BP62</f>
        <v>0</v>
      </c>
      <c r="DO62">
        <f>CE62/$BP62</f>
        <v>0</v>
      </c>
      <c r="DP62">
        <f>CF62/$BP62</f>
        <v>0</v>
      </c>
      <c r="DQ62">
        <f>CG62/$BP62</f>
        <v>0</v>
      </c>
      <c r="DR62">
        <f>CH62/$BP62</f>
        <v>0</v>
      </c>
      <c r="DS62">
        <f>CI62/$BP62</f>
        <v>0</v>
      </c>
      <c r="DT62">
        <f>CJ62/$BP62</f>
        <v>0</v>
      </c>
      <c r="DU62">
        <f>CK62/$BP62</f>
        <v>0</v>
      </c>
      <c r="DV62">
        <f>CL62/$BP62</f>
        <v>0</v>
      </c>
      <c r="DW62">
        <f>CM62/$BP62</f>
        <v>0</v>
      </c>
      <c r="DX62">
        <f>CN62/$BP62</f>
        <v>0</v>
      </c>
      <c r="DY62">
        <v>0.9</v>
      </c>
      <c r="DZ62">
        <v>0.9</v>
      </c>
      <c r="EA62">
        <v>1</v>
      </c>
      <c r="EB62">
        <v>1</v>
      </c>
      <c r="EC62">
        <v>0.05</v>
      </c>
      <c r="ED62">
        <v>0</v>
      </c>
      <c r="EE62">
        <v>0</v>
      </c>
      <c r="EF62">
        <v>0</v>
      </c>
      <c r="EG62">
        <v>0</v>
      </c>
      <c r="EH62" t="str" xml:space="preserve">
        <v xml:space="preserve">On Progress :_x000d_
- Draft T.1.4 review KPPA_x000d_
- Akan ada 2 kali implementasi untuk sisi DKu Jawa Timur   _x000d_
  dan SPU Karawang_x000d_
- SP3 sudah ditandatangani per 16 Januari 2025_x000d_
- Sedang dilakukan asesmen oleh vendor ICT untuk service yg terdampak (baru &amp; enhancement)_x000d_
-akan ada update untuk BRD SOA setelah dok FDD baru selesai_x000d_
Update Progress:_x000d_
1. WO untuk SOA DKU sudah terbit tgl 19 Desember 2025_x000d_
2. Awal Desain akan di mulai M1 Januari-m3 Februari 2026_x000d_
3. untuk SOA akan ada beberapa WO untuk pengerjaan proyek MHE IS dan yg akan lebih dahulu dikerjakan yaitu untuk DKU terlebih dahulu dan paralel untuk SPU</v>
      </c>
      <c r="EJ62">
        <f>AR62</f>
        <v>46325</v>
      </c>
      <c r="EO62" t="str">
        <v xml:space="preserve">Timeline implementasi masih bergerak mundur namun durasi pengembangan tidak berubah </v>
      </c>
      <c r="FM62" t="str">
        <v>Dona Kartika</v>
      </c>
      <c r="FN62" t="str">
        <v>Rangga Dhaniarto</v>
      </c>
      <c r="FO62" t="str">
        <v>Ayar Fauzan</v>
      </c>
      <c r="FP62" t="str" xml:space="preserve">
        <v xml:space="preserve">1. Eko Rachmanto_x000d_
2. Anton Sucipto</v>
      </c>
      <c r="FQ62" t="str" xml:space="preserve">
        <v xml:space="preserve">1. Erfa_x000d_
2. Dian</v>
      </c>
      <c r="FR62" t="str">
        <v>Outsource</v>
      </c>
      <c r="FS62" t="str">
        <v>ICT</v>
      </c>
      <c r="FT62" t="str">
        <v>Rio, Fendi</v>
      </c>
      <c r="FU62">
        <v>4</v>
      </c>
      <c r="GS62" t="str">
        <v>acde165a-cfa6-4f13-9ccb-7d42e4cff812</v>
      </c>
    </row>
    <row r="63" xml:space="preserve">
      <c r="A63" t="str">
        <v>PT-02C-2024</v>
      </c>
      <c r="C63" t="str">
        <v>IDT</v>
      </c>
      <c r="D63" t="str">
        <v>Continuity Technology</v>
      </c>
      <c r="E63" t="str">
        <v>P-48</v>
      </c>
      <c r="F63">
        <v>1</v>
      </c>
      <c r="G63" t="str">
        <v>Digital Library</v>
      </c>
      <c r="H63" t="str">
        <v>Digital Library</v>
      </c>
      <c r="I63" t="str">
        <v>Modernize Digital Library</v>
      </c>
      <c r="J63">
        <v>2024</v>
      </c>
      <c r="K63">
        <v>2027</v>
      </c>
      <c r="L63" t="str">
        <v>U</v>
      </c>
      <c r="M63" t="str">
        <v>K3</v>
      </c>
      <c r="N63" t="str">
        <v>Pemimpin Satker</v>
      </c>
      <c r="O63" t="str">
        <v>BINS</v>
      </c>
      <c r="P63" t="str">
        <v>Satker</v>
      </c>
      <c r="Q63" t="str">
        <v>MI</v>
      </c>
      <c r="R63" t="str">
        <v>Digital Library</v>
      </c>
      <c r="S63" t="str">
        <f>BQ63</f>
        <v>Proses Desain</v>
      </c>
      <c r="T63" t="str">
        <f>IF(V63=0%,"Not Started",IF(V63&lt;100%,"On Progress",IF(V63=100%,"DONE")))</f>
        <v>On Progress</v>
      </c>
      <c r="U63" t="str">
        <f>FN63</f>
        <v>Yolanda Dini</v>
      </c>
      <c r="V63">
        <f>CC63</f>
        <v>0.375</v>
      </c>
      <c r="W63" t="str">
        <v>BRD Existing</v>
      </c>
      <c r="X63">
        <f>AR63</f>
        <v>46446</v>
      </c>
      <c r="Y63">
        <v>1</v>
      </c>
      <c r="AE63">
        <v>45689</v>
      </c>
      <c r="AF63">
        <v>45716</v>
      </c>
      <c r="AG63">
        <v>45689</v>
      </c>
      <c r="AH63">
        <v>45991</v>
      </c>
      <c r="AI63">
        <v>45992</v>
      </c>
      <c r="AJ63">
        <v>46053</v>
      </c>
      <c r="AK63">
        <v>46054</v>
      </c>
      <c r="AL63">
        <v>46265</v>
      </c>
      <c r="AM63">
        <v>46266</v>
      </c>
      <c r="AN63">
        <v>46341</v>
      </c>
      <c r="AO63">
        <v>46342</v>
      </c>
      <c r="AP63">
        <v>46418</v>
      </c>
      <c r="AQ63">
        <v>46419</v>
      </c>
      <c r="AR63">
        <v>46446</v>
      </c>
      <c r="AS63" t="str">
        <f>IF(BE63=0%,"Not Started",IF(BE63&lt;5%,"Proses RBT-RBB",IF(BE63=5%,"Selesai RBT-RBB",IF(BE63&lt;10%,"Proses RBT-RBL",IF(BE63=10%,"Selesai RBT-RBL",IF(BE63&lt;15%,"Proses RBT-RBTD",IF(BE63=15%,"Selesai RBT-RBTD",IF(BE63&lt;20%,"Proses RPP",IF(BE63=20%,"Selesai RPP",IF(BE63&lt;25%,"Proses KAK",IF(BE63=25%,"Selesai KAK",IF(BE63&lt;30%,"Proses Pengadaan",IF(BE63=30%,"Selesai Pengadaan",IF(BE63&lt;45%,"Proses Desain",IF(BE63=45%,"Selesai Desain",IF(BE63&lt;80%,"Proses Pengembangan",IF(BE63=80%,"Selesai Pengembangan",IF(BE63&lt;87.5%,"Proses SIT",IF(BE63=87.5%,"Selesai SIT",IF(BE63&lt;95%,"Proses UAT",IF(BE63=95%,"Selesai UAT",IF(BE63&lt;100%,"Proses Implementasi","Selesai Implementasi"))))))))))))))))))))))</f>
        <v>Selesai Desain</v>
      </c>
      <c r="AT63" t="str">
        <f>IF(BF63=0%,"Not Started",IF(BF63&lt;5%,"Proses RBT-RBB",IF(BF63=5%,"Selesai RBT-RBB",IF(BF63&lt;10%,"Proses RBT-RBL",IF(BF63=10%,"Selesai RBT-RBL",IF(BF63&lt;15%,"Proses RBT-RBTD",IF(BF63=15%,"Selesai RBT-RBTD",IF(BF63&lt;20%,"Proses RPP",IF(BF63=20%,"Selesai RPP",IF(BF63&lt;25%,"Proses KAK",IF(BF63=25%,"Selesai KAK",IF(BF63&lt;30%,"Proses Pengadaan",IF(BF63=30%,"Selesai Pengadaan",IF(BF63&lt;45%,"Proses Desain",IF(BF63=45%,"Selesai Desain",IF(BF63&lt;80%,"Proses Pengembangan",IF(BF63=80%,"Selesai Pengembangan",IF(BF63&lt;87.5%,"Proses SIT",IF(BF63=87.5%,"Selesai SIT",IF(BF63&lt;95%,"Proses UAT",IF(BF63=95%,"Selesai UAT",IF(BF63&lt;100%,"Proses Implementasi","Selesai Implementasi"))))))))))))))))))))))</f>
        <v>Proses Pengembangan</v>
      </c>
      <c r="AU63" t="str">
        <f>IF(BG63=0%,"Not Started",IF(BG63&lt;5%,"Proses RBT-RBB",IF(BG63=5%,"Selesai RBT-RBB",IF(BG63&lt;10%,"Proses RBT-RBL",IF(BG63=10%,"Selesai RBT-RBL",IF(BG63&lt;15%,"Proses RBT-RBTD",IF(BG63=15%,"Selesai RBT-RBTD",IF(BG63&lt;20%,"Proses RPP",IF(BG63=20%,"Selesai RPP",IF(BG63&lt;25%,"Proses KAK",IF(BG63=25%,"Selesai KAK",IF(BG63&lt;30%,"Proses Pengadaan",IF(BG63=30%,"Selesai Pengadaan",IF(BG63&lt;45%,"Proses Desain",IF(BG63=45%,"Selesai Desain",IF(BG63&lt;80%,"Proses Pengembangan",IF(BG63=80%,"Selesai Pengembangan",IF(BG63&lt;87.5%,"Proses SIT",IF(BG63=87.5%,"Selesai SIT",IF(BG63&lt;95%,"Proses UAT",IF(BG63=95%,"Selesai UAT",IF(BG63&lt;100%,"Proses Implementasi","Selesai Implementasi"))))))))))))))))))))))</f>
        <v>Proses Pengembangan</v>
      </c>
      <c r="AV63" t="str">
        <f>IF(BH63=0%,"Not Started",IF(BH63&lt;5%,"Proses RBT-RBB",IF(BH63=5%,"Selesai RBT-RBB",IF(BH63&lt;10%,"Proses RBT-RBL",IF(BH63=10%,"Selesai RBT-RBL",IF(BH63&lt;15%,"Proses RBT-RBTD",IF(BH63=15%,"Selesai RBT-RBTD",IF(BH63&lt;20%,"Proses RPP",IF(BH63=20%,"Selesai RPP",IF(BH63&lt;25%,"Proses KAK",IF(BH63=25%,"Selesai KAK",IF(BH63&lt;30%,"Proses Pengadaan",IF(BH63=30%,"Selesai Pengadaan",IF(BH63&lt;45%,"Proses Desain",IF(BH63=45%,"Selesai Desain",IF(BH63&lt;80%,"Proses Pengembangan",IF(BH63=80%,"Selesai Pengembangan",IF(BH63&lt;87.5%,"Proses SIT",IF(BH63=87.5%,"Selesai SIT",IF(BH63&lt;95%,"Proses UAT",IF(BH63=95%,"Selesai UAT",IF(BH63&lt;100%,"Proses Implementasi","Selesai Implementasi"))))))))))))))))))))))</f>
        <v>Proses Pengembangan</v>
      </c>
      <c r="AW63" t="str">
        <f>IF(BI63=0%,"Not Started",IF(BI63&lt;5%,"Proses RBT-RBB",IF(BI63=5%,"Selesai RBT-RBB",IF(BI63&lt;10%,"Proses RBT-RBL",IF(BI63=10%,"Selesai RBT-RBL",IF(BI63&lt;15%,"Proses RBT-RBTD",IF(BI63=15%,"Selesai RBT-RBTD",IF(BI63&lt;20%,"Proses RPP",IF(BI63=20%,"Selesai RPP",IF(BI63&lt;25%,"Proses KAK",IF(BI63=25%,"Selesai KAK",IF(BI63&lt;30%,"Proses Pengadaan",IF(BI63=30%,"Selesai Pengadaan",IF(BI63&lt;45%,"Proses Desain",IF(BI63=45%,"Selesai Desain",IF(BI63&lt;80%,"Proses Pengembangan",IF(BI63=80%,"Selesai Pengembangan",IF(BI63&lt;87.5%,"Proses SIT",IF(BI63=87.5%,"Selesai SIT",IF(BI63&lt;95%,"Proses UAT",IF(BI63=95%,"Selesai UAT",IF(BI63&lt;100%,"Proses Implementasi","Selesai Implementasi"))))))))))))))))))))))</f>
        <v>Proses Pengembangan</v>
      </c>
      <c r="AX63" t="str">
        <f>IF(BJ63=0%,"Not Started",IF(BJ63&lt;5%,"Proses RBT-RBB",IF(BJ63=5%,"Selesai RBT-RBB",IF(BJ63&lt;10%,"Proses RBT-RBL",IF(BJ63=10%,"Selesai RBT-RBL",IF(BJ63&lt;15%,"Proses RBT-RBTD",IF(BJ63=15%,"Selesai RBT-RBTD",IF(BJ63&lt;20%,"Proses RPP",IF(BJ63=20%,"Selesai RPP",IF(BJ63&lt;25%,"Proses KAK",IF(BJ63=25%,"Selesai KAK",IF(BJ63&lt;30%,"Proses Pengadaan",IF(BJ63=30%,"Selesai Pengadaan",IF(BJ63&lt;45%,"Proses Desain",IF(BJ63=45%,"Selesai Desain",IF(BJ63&lt;80%,"Proses Pengembangan",IF(BJ63=80%,"Selesai Pengembangan",IF(BJ63&lt;87.5%,"Proses SIT",IF(BJ63=87.5%,"Selesai SIT",IF(BJ63&lt;95%,"Proses UAT",IF(BJ63=95%,"Selesai UAT",IF(BJ63&lt;100%,"Proses Implementasi","Selesai Implementasi"))))))))))))))))))))))</f>
        <v>Proses Pengembangan</v>
      </c>
      <c r="AY63" t="str">
        <f>IF(BK63=0%,"Not Started",IF(BK63&lt;5%,"Proses RBT-RBB",IF(BK63=5%,"Selesai RBT-RBB",IF(BK63&lt;10%,"Proses RBT-RBL",IF(BK63=10%,"Selesai RBT-RBL",IF(BK63&lt;15%,"Proses RBT-RBTD",IF(BK63=15%,"Selesai RBT-RBTD",IF(BK63&lt;20%,"Proses RPP",IF(BK63=20%,"Selesai RPP",IF(BK63&lt;25%,"Proses KAK",IF(BK63=25%,"Selesai KAK",IF(BK63&lt;30%,"Proses Pengadaan",IF(BK63=30%,"Selesai Pengadaan",IF(BK63&lt;45%,"Proses Desain",IF(BK63=45%,"Selesai Desain",IF(BK63&lt;80%,"Proses Pengembangan",IF(BK63=80%,"Selesai Pengembangan",IF(BK63&lt;87.5%,"Proses SIT",IF(BK63=87.5%,"Selesai SIT",IF(BK63&lt;95%,"Proses UAT",IF(BK63=95%,"Selesai UAT",IF(BK63&lt;100%,"Proses Implementasi","Selesai Implementasi"))))))))))))))))))))))</f>
        <v>Proses Pengembangan</v>
      </c>
      <c r="AZ63" t="str">
        <f>IF(BL63=0%,"Not Started",IF(BL63&lt;5%,"Proses RBT-RBB",IF(BL63=5%,"Selesai RBT-RBB",IF(BL63&lt;10%,"Proses RBT-RBL",IF(BL63=10%,"Selesai RBT-RBL",IF(BL63&lt;15%,"Proses RBT-RBTD",IF(BL63=15%,"Selesai RBT-RBTD",IF(BL63&lt;20%,"Proses RPP",IF(BL63=20%,"Selesai RPP",IF(BL63&lt;25%,"Proses KAK",IF(BL63=25%,"Selesai KAK",IF(BL63&lt;30%,"Proses Pengadaan",IF(BL63=30%,"Selesai Pengadaan",IF(BL63&lt;45%,"Proses Desain",IF(BL63=45%,"Selesai Desain",IF(BL63&lt;80%,"Proses Pengembangan",IF(BL63=80%,"Selesai Pengembangan",IF(BL63&lt;87.5%,"Proses SIT",IF(BL63=87.5%,"Selesai SIT",IF(BL63&lt;95%,"Proses UAT",IF(BL63=95%,"Selesai UAT",IF(BL63&lt;100%,"Proses Implementasi","Selesai Implementasi"))))))))))))))))))))))</f>
        <v>Selesai Pengembangan</v>
      </c>
      <c r="BA63" t="str">
        <f>IF(BM63=0%,"Not Started",IF(BM63&lt;5%,"Proses RBT-RBB",IF(BM63=5%,"Selesai RBT-RBB",IF(BM63&lt;10%,"Proses RBT-RBL",IF(BM63=10%,"Selesai RBT-RBL",IF(BM63&lt;15%,"Proses RBT-RBTD",IF(BM63=15%,"Selesai RBT-RBTD",IF(BM63&lt;20%,"Proses RPP",IF(BM63=20%,"Selesai RPP",IF(BM63&lt;25%,"Proses KAK",IF(BM63=25%,"Selesai KAK",IF(BM63&lt;30%,"Proses Pengadaan",IF(BM63=30%,"Selesai Pengadaan",IF(BM63&lt;45%,"Proses Desain",IF(BM63=45%,"Selesai Desain",IF(BM63&lt;80%,"Proses Pengembangan",IF(BM63=80%,"Selesai Pengembangan",IF(BM63&lt;87.5%,"Proses SIT",IF(BM63=87.5%,"Selesai SIT",IF(BM63&lt;95%,"Proses UAT",IF(BM63=95%,"Selesai UAT",IF(BM63&lt;100%,"Proses Implementasi","Selesai Implementasi"))))))))))))))))))))))</f>
        <v>Proses SIT</v>
      </c>
      <c r="BB63" t="str">
        <f>IF(BN63=0%,"Not Started",IF(BN63&lt;5%,"Proses RBT-RBB",IF(BN63=5%,"Selesai RBT-RBB",IF(BN63&lt;10%,"Proses RBT-RBL",IF(BN63=10%,"Selesai RBT-RBL",IF(BN63&lt;15%,"Proses RBT-RBTD",IF(BN63=15%,"Selesai RBT-RBTD",IF(BN63&lt;20%,"Proses RPP",IF(BN63=20%,"Selesai RPP",IF(BN63&lt;25%,"Proses KAK",IF(BN63=25%,"Selesai KAK",IF(BN63&lt;30%,"Proses Pengadaan",IF(BN63=30%,"Selesai Pengadaan",IF(BN63&lt;45%,"Proses Desain",IF(BN63=45%,"Selesai Desain",IF(BN63&lt;80%,"Proses Pengembangan",IF(BN63=80%,"Selesai Pengembangan",IF(BN63&lt;87.5%,"Proses SIT",IF(BN63=87.5%,"Selesai SIT",IF(BN63&lt;95%,"Proses UAT",IF(BN63=95%,"Selesai UAT",IF(BN63&lt;100%,"Proses Implementasi","Selesai Implementasi"))))))))))))))))))))))</f>
        <v>Proses SIT</v>
      </c>
      <c r="BC63" t="str">
        <f>IF(BO63=0%,"Not Started",IF(BO63&lt;5%,"Proses RBT-RBB",IF(BO63=5%,"Selesai RBT-RBB",IF(BO63&lt;10%,"Proses RBT-RBL",IF(BO63=10%,"Selesai RBT-RBL",IF(BO63&lt;15%,"Proses RBT-RBTD",IF(BO63=15%,"Selesai RBT-RBTD",IF(BO63&lt;20%,"Proses RPP",IF(BO63=20%,"Selesai RPP",IF(BO63&lt;25%,"Proses KAK",IF(BO63=25%,"Selesai KAK",IF(BO63&lt;30%,"Proses Pengadaan",IF(BO63=30%,"Selesai Pengadaan",IF(BO63&lt;45%,"Proses Desain",IF(BO63=45%,"Selesai Desain",IF(BO63&lt;80%,"Proses Pengembangan",IF(BO63=80%,"Selesai Pengembangan",IF(BO63&lt;87.5%,"Proses SIT",IF(BO63=87.5%,"Selesai SIT",IF(BO63&lt;95%,"Proses UAT",IF(BO63=95%,"Selesai UAT",IF(BO63&lt;100%,"Proses Implementasi","Selesai Implementasi"))))))))))))))))))))))</f>
        <v>Proses SIT</v>
      </c>
      <c r="BD63" t="str">
        <f>IF(BP63=0%,"Not Started",IF(BP63&lt;5%,"Proses RBT-RBB",IF(BP63=5%,"Selesai RBT-RBB",IF(BP63&lt;10%,"Proses RBT-RBL",IF(BP63=10%,"Selesai RBT-RBL",IF(BP63&lt;15%,"Proses RBT-RBTD",IF(BP63=15%,"Selesai RBT-RBTD",IF(BP63&lt;20%,"Proses RPP",IF(BP63=20%,"Selesai RPP",IF(BP63&lt;25%,"Proses KAK",IF(BP63=25%,"Selesai KAK",IF(BP63&lt;30%,"Proses Pengadaan",IF(BP63=30%,"Selesai Pengadaan",IF(BP63&lt;45%,"Proses Desain",IF(BP63=45%,"Selesai Desain",IF(BP63&lt;80%,"Proses Pengembangan",IF(BP63=80%,"Selesai Pengembangan",IF(BP63&lt;87.5%,"Proses SIT",IF(BP63=87.5%,"Selesai SIT",IF(BP63&lt;95%,"Proses UAT",IF(BP63=95%,"Selesai UAT",IF(BP63&lt;100%,"Proses Implementasi","Selesai Implementasi"))))))))))))))))))))))</f>
        <v>Proses UAT</v>
      </c>
      <c r="BE63">
        <v>0.45</v>
      </c>
      <c r="BF63">
        <v>0.5</v>
      </c>
      <c r="BG63">
        <v>0.55</v>
      </c>
      <c r="BH63">
        <v>0.6</v>
      </c>
      <c r="BI63">
        <v>0.65</v>
      </c>
      <c r="BJ63">
        <v>0.7</v>
      </c>
      <c r="BK63">
        <v>0.75</v>
      </c>
      <c r="BL63">
        <v>0.8</v>
      </c>
      <c r="BM63">
        <v>0.82</v>
      </c>
      <c r="BN63">
        <v>0.85</v>
      </c>
      <c r="BO63">
        <v>0.87</v>
      </c>
      <c r="BP63">
        <v>0.9</v>
      </c>
      <c r="BQ63" t="str">
        <f>IF(CC63=0%,"Not Started",IF(CC63&lt;5%,"Proses RBT-RBB",IF(CC63=5%,"Selesai RBT-RBB",IF(CC63&lt;10%,"Proses RBT-RBL",IF(CC63=10%,"Selesai RBT-RBL",IF(CC63&lt;15%,"Proses RBT-RBTD",IF(CC63=15%,"Selesai RBT-RBTD",IF(CC63&lt;20%,"Proses RPP",IF(CC63=20%,"Selesai RPP",IF(CC63&lt;25%,"Proses KAK",IF(CC63=25%,"Selesai KAK",IF(CC63&lt;30%,"Proses Pengadaan",IF(CC63=30%,"Selesai Pengadaan",IF(CC63&lt;45%,"Proses Desain",IF(CC63=45%,"Selesai Desain",IF(CC63&lt;80%,"Proses Pengembangan",IF(CC63=80%,"Selesai Pengembangan",IF(CC63&lt;87.5%,"Proses SIT",IF(CC63=87.5%,"Selesai SIT",IF(CC63&lt;95%,"Proses UAT",IF(CC63=95%,"Selesai UAT",IF(CC63&lt;100%,"Proses Implementasi","Selesai Implementasi"))))))))))))))))))))))</f>
        <v>Proses Desain</v>
      </c>
      <c r="BR63" t="str">
        <f>IF(CD63=0%,"Not Started",IF(CD63&lt;5%,"Proses RBT-RBB",IF(CD63=5%,"Selesai RBT-RBB",IF(CD63&lt;10%,"Proses RBT-RBL",IF(CD63=10%,"Selesai RBT-RBL",IF(CD63&lt;15%,"Proses RBT-RBTD",IF(CD63=15%,"Selesai RBT-RBTD",IF(CD63&lt;20%,"Proses RPP",IF(CD63=20%,"Selesai RPP",IF(CD63&lt;25%,"Proses KAK",IF(CD63=25%,"Selesai KAK",IF(CD63&lt;30%,"Proses Pengadaan",IF(CD63=30%,"Selesai Pengadaan",IF(CD63&lt;45%,"Proses Desain",IF(CD63=45%,"Selesai Desain",IF(CD63&lt;80%,"Proses Pengembangan",IF(CD63=80%,"Selesai Pengembangan",IF(CD63&lt;87.5%,"Proses SIT",IF(CD63=87.5%,"Selesai SIT",IF(CD63&lt;95%,"Proses UAT",IF(CD63=95%,"Selesai UAT",IF(CD63&lt;100%,"Proses Implementasi","Selesai Implementasi"))))))))))))))))))))))</f>
        <v>Not Started</v>
      </c>
      <c r="BS63" t="str">
        <f>IF(CE63=0%,"Not Started",IF(CE63&lt;5%,"Proses RBT-RBB",IF(CE63=5%,"Selesai RBT-RBB",IF(CE63&lt;10%,"Proses RBT-RBL",IF(CE63=10%,"Selesai RBT-RBL",IF(CE63&lt;15%,"Proses RBT-RBTD",IF(CE63=15%,"Selesai RBT-RBTD",IF(CE63&lt;20%,"Proses RPP",IF(CE63=20%,"Selesai RPP",IF(CE63&lt;25%,"Proses KAK",IF(CE63=25%,"Selesai KAK",IF(CE63&lt;30%,"Proses Pengadaan",IF(CE63=30%,"Selesai Pengadaan",IF(CE63&lt;45%,"Proses Desain",IF(CE63=45%,"Selesai Desain",IF(CE63&lt;80%,"Proses Pengembangan",IF(CE63=80%,"Selesai Pengembangan",IF(CE63&lt;87.5%,"Proses SIT",IF(CE63=87.5%,"Selesai SIT",IF(CE63&lt;95%,"Proses UAT",IF(CE63=95%,"Selesai UAT",IF(CE63&lt;100%,"Proses Implementasi","Selesai Implementasi"))))))))))))))))))))))</f>
        <v>Not Started</v>
      </c>
      <c r="BT63" t="str">
        <f>IF(CF63=0%,"Not Started",IF(CF63&lt;5%,"Proses RBT-RBB",IF(CF63=5%,"Selesai RBT-RBB",IF(CF63&lt;10%,"Proses RBT-RBL",IF(CF63=10%,"Selesai RBT-RBL",IF(CF63&lt;15%,"Proses RBT-RBTD",IF(CF63=15%,"Selesai RBT-RBTD",IF(CF63&lt;20%,"Proses RPP",IF(CF63=20%,"Selesai RPP",IF(CF63&lt;25%,"Proses KAK",IF(CF63=25%,"Selesai KAK",IF(CF63&lt;30%,"Proses Pengadaan",IF(CF63=30%,"Selesai Pengadaan",IF(CF63&lt;45%,"Proses Desain",IF(CF63=45%,"Selesai Desain",IF(CF63&lt;80%,"Proses Pengembangan",IF(CF63=80%,"Selesai Pengembangan",IF(CF63&lt;87.5%,"Proses SIT",IF(CF63=87.5%,"Selesai SIT",IF(CF63&lt;95%,"Proses UAT",IF(CF63=95%,"Selesai UAT",IF(CF63&lt;100%,"Proses Implementasi","Selesai Implementasi"))))))))))))))))))))))</f>
        <v>Not Started</v>
      </c>
      <c r="BU63" t="str">
        <f>IF(CG63=0%,"Not Started",IF(CG63&lt;5%,"Proses RBT-RBB",IF(CG63=5%,"Selesai RBT-RBB",IF(CG63&lt;10%,"Proses RBT-RBL",IF(CG63=10%,"Selesai RBT-RBL",IF(CG63&lt;15%,"Proses RBT-RBTD",IF(CG63=15%,"Selesai RBT-RBTD",IF(CG63&lt;20%,"Proses RPP",IF(CG63=20%,"Selesai RPP",IF(CG63&lt;25%,"Proses KAK",IF(CG63=25%,"Selesai KAK",IF(CG63&lt;30%,"Proses Pengadaan",IF(CG63=30%,"Selesai Pengadaan",IF(CG63&lt;45%,"Proses Desain",IF(CG63=45%,"Selesai Desain",IF(CG63&lt;80%,"Proses Pengembangan",IF(CG63=80%,"Selesai Pengembangan",IF(CG63&lt;87.5%,"Proses SIT",IF(CG63=87.5%,"Selesai SIT",IF(CG63&lt;95%,"Proses UAT",IF(CG63=95%,"Selesai UAT",IF(CG63&lt;100%,"Proses Implementasi","Selesai Implementasi"))))))))))))))))))))))</f>
        <v>Not Started</v>
      </c>
      <c r="BV63" t="str">
        <f>IF(CH63=0%,"Not Started",IF(CH63&lt;5%,"Proses RBT-RBB",IF(CH63=5%,"Selesai RBT-RBB",IF(CH63&lt;10%,"Proses RBT-RBL",IF(CH63=10%,"Selesai RBT-RBL",IF(CH63&lt;15%,"Proses RBT-RBTD",IF(CH63=15%,"Selesai RBT-RBTD",IF(CH63&lt;20%,"Proses RPP",IF(CH63=20%,"Selesai RPP",IF(CH63&lt;25%,"Proses KAK",IF(CH63=25%,"Selesai KAK",IF(CH63&lt;30%,"Proses Pengadaan",IF(CH63=30%,"Selesai Pengadaan",IF(CH63&lt;45%,"Proses Desain",IF(CH63=45%,"Selesai Desain",IF(CH63&lt;80%,"Proses Pengembangan",IF(CH63=80%,"Selesai Pengembangan",IF(CH63&lt;87.5%,"Proses SIT",IF(CH63=87.5%,"Selesai SIT",IF(CH63&lt;95%,"Proses UAT",IF(CH63=95%,"Selesai UAT",IF(CH63&lt;100%,"Proses Implementasi","Selesai Implementasi"))))))))))))))))))))))</f>
        <v>Not Started</v>
      </c>
      <c r="BW63" t="str">
        <f>IF(CI63=0%,"Not Started",IF(CI63&lt;5%,"Proses RBT-RBB",IF(CI63=5%,"Selesai RBT-RBB",IF(CI63&lt;10%,"Proses RBT-RBL",IF(CI63=10%,"Selesai RBT-RBL",IF(CI63&lt;15%,"Proses RBT-RBTD",IF(CI63=15%,"Selesai RBT-RBTD",IF(CI63&lt;20%,"Proses RPP",IF(CI63=20%,"Selesai RPP",IF(CI63&lt;25%,"Proses KAK",IF(CI63=25%,"Selesai KAK",IF(CI63&lt;30%,"Proses Pengadaan",IF(CI63=30%,"Selesai Pengadaan",IF(CI63&lt;45%,"Proses Desain",IF(CI63=45%,"Selesai Desain",IF(CI63&lt;80%,"Proses Pengembangan",IF(CI63=80%,"Selesai Pengembangan",IF(CI63&lt;87.5%,"Proses SIT",IF(CI63=87.5%,"Selesai SIT",IF(CI63&lt;95%,"Proses UAT",IF(CI63=95%,"Selesai UAT",IF(CI63&lt;100%,"Proses Implementasi","Selesai Implementasi"))))))))))))))))))))))</f>
        <v>Not Started</v>
      </c>
      <c r="BX63" t="str">
        <f>IF(CJ63=0%,"Not Started",IF(CJ63&lt;5%,"Proses RBT-RBB",IF(CJ63=5%,"Selesai RBT-RBB",IF(CJ63&lt;10%,"Proses RBT-RBL",IF(CJ63=10%,"Selesai RBT-RBL",IF(CJ63&lt;15%,"Proses RBT-RBTD",IF(CJ63=15%,"Selesai RBT-RBTD",IF(CJ63&lt;20%,"Proses RPP",IF(CJ63=20%,"Selesai RPP",IF(CJ63&lt;25%,"Proses KAK",IF(CJ63=25%,"Selesai KAK",IF(CJ63&lt;30%,"Proses Pengadaan",IF(CJ63=30%,"Selesai Pengadaan",IF(CJ63&lt;45%,"Proses Desain",IF(CJ63=45%,"Selesai Desain",IF(CJ63&lt;80%,"Proses Pengembangan",IF(CJ63=80%,"Selesai Pengembangan",IF(CJ63&lt;87.5%,"Proses SIT",IF(CJ63=87.5%,"Selesai SIT",IF(CJ63&lt;95%,"Proses UAT",IF(CJ63=95%,"Selesai UAT",IF(CJ63&lt;100%,"Proses Implementasi","Selesai Implementasi"))))))))))))))))))))))</f>
        <v>Not Started</v>
      </c>
      <c r="BY63" t="str">
        <f>IF(CK63=0%,"Not Started",IF(CK63&lt;5%,"Proses RBT-RBB",IF(CK63=5%,"Selesai RBT-RBB",IF(CK63&lt;10%,"Proses RBT-RBL",IF(CK63=10%,"Selesai RBT-RBL",IF(CK63&lt;15%,"Proses RBT-RBTD",IF(CK63=15%,"Selesai RBT-RBTD",IF(CK63&lt;20%,"Proses RPP",IF(CK63=20%,"Selesai RPP",IF(CK63&lt;25%,"Proses KAK",IF(CK63=25%,"Selesai KAK",IF(CK63&lt;30%,"Proses Pengadaan",IF(CK63=30%,"Selesai Pengadaan",IF(CK63&lt;45%,"Proses Desain",IF(CK63=45%,"Selesai Desain",IF(CK63&lt;80%,"Proses Pengembangan",IF(CK63=80%,"Selesai Pengembangan",IF(CK63&lt;87.5%,"Proses SIT",IF(CK63=87.5%,"Selesai SIT",IF(CK63&lt;95%,"Proses UAT",IF(CK63=95%,"Selesai UAT",IF(CK63&lt;100%,"Proses Implementasi","Selesai Implementasi"))))))))))))))))))))))</f>
        <v>Not Started</v>
      </c>
      <c r="BZ63" t="str">
        <f>IF(CL63=0%,"Not Started",IF(CL63&lt;5%,"Proses RBT-RBB",IF(CL63=5%,"Selesai RBT-RBB",IF(CL63&lt;10%,"Proses RBT-RBL",IF(CL63=10%,"Selesai RBT-RBL",IF(CL63&lt;15%,"Proses RBT-RBTD",IF(CL63=15%,"Selesai RBT-RBTD",IF(CL63&lt;20%,"Proses RPP",IF(CL63=20%,"Selesai RPP",IF(CL63&lt;25%,"Proses KAK",IF(CL63=25%,"Selesai KAK",IF(CL63&lt;30%,"Proses Pengadaan",IF(CL63=30%,"Selesai Pengadaan",IF(CL63&lt;45%,"Proses Desain",IF(CL63=45%,"Selesai Desain",IF(CL63&lt;80%,"Proses Pengembangan",IF(CL63=80%,"Selesai Pengembangan",IF(CL63&lt;87.5%,"Proses SIT",IF(CL63=87.5%,"Selesai SIT",IF(CL63&lt;95%,"Proses UAT",IF(CL63=95%,"Selesai UAT",IF(CL63&lt;100%,"Proses Implementasi","Selesai Implementasi"))))))))))))))))))))))</f>
        <v>Not Started</v>
      </c>
      <c r="CA63" t="str">
        <f>IF(CM63=0%,"Not Started",IF(CM63&lt;5%,"Proses RBT-RBB",IF(CM63=5%,"Selesai RBT-RBB",IF(CM63&lt;10%,"Proses RBT-RBL",IF(CM63=10%,"Selesai RBT-RBL",IF(CM63&lt;15%,"Proses RBT-RBTD",IF(CM63=15%,"Selesai RBT-RBTD",IF(CM63&lt;20%,"Proses RPP",IF(CM63=20%,"Selesai RPP",IF(CM63&lt;25%,"Proses KAK",IF(CM63=25%,"Selesai KAK",IF(CM63&lt;30%,"Proses Pengadaan",IF(CM63=30%,"Selesai Pengadaan",IF(CM63&lt;45%,"Proses Desain",IF(CM63=45%,"Selesai Desain",IF(CM63&lt;80%,"Proses Pengembangan",IF(CM63=80%,"Selesai Pengembangan",IF(CM63&lt;87.5%,"Proses SIT",IF(CM63=87.5%,"Selesai SIT",IF(CM63&lt;95%,"Proses UAT",IF(CM63=95%,"Selesai UAT",IF(CM63&lt;100%,"Proses Implementasi","Selesai Implementasi"))))))))))))))))))))))</f>
        <v>Not Started</v>
      </c>
      <c r="CB63" t="str">
        <f>IF(CN63=0%,"Not Started",IF(CN63&lt;5%,"Proses RBT-RBB",IF(CN63=5%,"Selesai RBT-RBB",IF(CN63&lt;10%,"Proses RBT-RBL",IF(CN63=10%,"Selesai RBT-RBL",IF(CN63&lt;15%,"Proses RBT-RBTD",IF(CN63=15%,"Selesai RBT-RBTD",IF(CN63&lt;20%,"Proses RPP",IF(CN63=20%,"Selesai RPP",IF(CN63&lt;25%,"Proses KAK",IF(CN63=25%,"Selesai KAK",IF(CN63&lt;30%,"Proses Pengadaan",IF(CN63=30%,"Selesai Pengadaan",IF(CN63&lt;45%,"Proses Desain",IF(CN63=45%,"Selesai Desain",IF(CN63&lt;80%,"Proses Pengembangan",IF(CN63=80%,"Selesai Pengembangan",IF(CN63&lt;87.5%,"Proses SIT",IF(CN63=87.5%,"Selesai SIT",IF(CN63&lt;95%,"Proses UAT",IF(CN63=95%,"Selesai UAT",IF(CN63&lt;100%,"Proses Implementasi","Selesai Implementasi"))))))))))))))))))))))</f>
        <v>Not Started</v>
      </c>
      <c r="CC63">
        <f>(($DY63/100%)*15%)+(($DZ63/100%)*5%)+(($EA63/100%)*5%)+(($EB63/100%)*5%)+(($EC63/100%)*15%)+(($ED63/100%)*35%)+(($EE63/100%)*7.5%)+(($EF63/100%)*7.5%)+(($EG63/100%)*5%)</f>
        <v>0.375</v>
      </c>
      <c r="CO63">
        <f>IF(BE63=0%, 100%, (CC63/BE63))</f>
        <v>0.8333333333333333</v>
      </c>
      <c r="CP63">
        <f>IF(BF63=0%, 100%, (CD63/BF63))</f>
        <v>0</v>
      </c>
      <c r="CQ63">
        <f>IF(BG63=0%, 100%, (CE63/BG63))</f>
        <v>0</v>
      </c>
      <c r="CR63">
        <f>IF(BH63=0%, 100%, (CF63/BH63))</f>
        <v>0</v>
      </c>
      <c r="CS63">
        <f>IF(BI63=0%, 100%, (CG63/BI63))</f>
        <v>0</v>
      </c>
      <c r="CT63">
        <f>IF(BJ63=0%, 100%, (CH63/BJ63))</f>
        <v>0</v>
      </c>
      <c r="CU63">
        <f>IF(BK63=0%, 100%, (CI63/BK63))</f>
        <v>0</v>
      </c>
      <c r="CV63">
        <f>IF(BL63=0%, 100%, (CJ63/BL63))</f>
        <v>0</v>
      </c>
      <c r="CW63">
        <f>IF(BM63=0%, 100%, (CK63/BM63))</f>
        <v>0</v>
      </c>
      <c r="CX63">
        <f>IF(BN63=0%, 100%, (CL63/BN63))</f>
        <v>0</v>
      </c>
      <c r="CY63">
        <f>IF(BO63=0%, 100%, (CM63/BO63))</f>
        <v>0</v>
      </c>
      <c r="DA63" t="str">
        <f>IF(BE63=0%,"NS",IF(CC63=100%,"DONE",IF(CO63&gt;100%,"AS",IF(CO63&lt;75%,"BS",IF(CO63&lt;89.9%,"AR","OS")))))</f>
        <v>AR</v>
      </c>
      <c r="DB63" t="str">
        <f>IF(BF63=0%,"NS",IF(CD63=100%,"DONE",IF(CP63&gt;100%,"AS",IF(CP63&lt;75%,"BS",IF(CP63&lt;89.9%,"AR","OS")))))</f>
        <v>BS</v>
      </c>
      <c r="DC63" t="str">
        <f>IF(BG63=0%,"NS",IF(CE63=100%,"DONE",IF(CQ63&gt;100%,"AS",IF(CQ63&lt;75%,"BS",IF(CQ63&lt;89.9%,"AR","OS")))))</f>
        <v>BS</v>
      </c>
      <c r="DD63" t="str">
        <f>IF(BH63=0%,"NS",IF(CF63=100%,"DONE",IF(CR63&gt;100%,"AS",IF(CR63&lt;75%,"BS",IF(CR63&lt;89.9%,"AR","OS")))))</f>
        <v>BS</v>
      </c>
      <c r="DE63" t="str">
        <f>IF(BI63=0%,"NS",IF(CG63=100%,"DONE",IF(CS63&gt;100%,"AS",IF(CS63&lt;75%,"BS",IF(CS63&lt;89.9%,"AR","OS")))))</f>
        <v>BS</v>
      </c>
      <c r="DF63" t="str">
        <f>IF(BJ63=0%,"NS",IF(CH63=100%,"DONE",IF(CT63&gt;100%,"AS",IF(CT63&lt;75%,"BS",IF(CT63&lt;89.9%,"AR","OS")))))</f>
        <v>BS</v>
      </c>
      <c r="DG63" t="str">
        <f>IF(BK63=0%,"NS",IF(CI63=100%,"DONE",IF(CU63&gt;100%,"AS",IF(CU63&lt;75%,"BS",IF(CU63&lt;89.9%,"AR","OS")))))</f>
        <v>BS</v>
      </c>
      <c r="DH63" t="str">
        <f>IF(BL63=0%,"NS",IF(CJ63=100%,"DONE",IF(CV63&gt;100%,"AS",IF(CV63&lt;75%,"BS",IF(CV63&lt;89.9%,"AR","OS")))))</f>
        <v>BS</v>
      </c>
      <c r="DI63" t="str">
        <f>IF(BM63=0%,"NS",IF(CK63=100%,"DONE",IF(CW63&gt;100%,"AS",IF(CW63&lt;75%,"BS",IF(CW63&lt;89.9%,"AR","OS")))))</f>
        <v>BS</v>
      </c>
      <c r="DJ63" t="str">
        <f>IF(BN63=0%,"NS",IF(CL63=100%,"DONE",IF(CX63&gt;100%,"AS",IF(CX63&lt;75%,"BS",IF(CX63&lt;89.9%,"AR","OS")))))</f>
        <v>BS</v>
      </c>
      <c r="DK63" t="str">
        <f>IF(BO63=0%,"NS",IF(CM63=100%,"DONE",IF(CY63&gt;100%,"AS",IF(CY63&lt;75%,"BS",IF(CY63&lt;89.9%,"AR","OS")))))</f>
        <v>BS</v>
      </c>
      <c r="DL63" t="str">
        <f>IF(BP63=0%,"NS",IF(CN63=100%,"DONE",IF(CZ63&gt;100%,"AS",IF(CZ63&lt;75%,"BS",IF(CZ63&lt;89.9%,"AR","OS")))))</f>
        <v>BS</v>
      </c>
      <c r="DM63">
        <f>CC63/$BP63</f>
        <v>0.41666666666666663</v>
      </c>
      <c r="DN63">
        <f>CD63/$BP63</f>
        <v>0</v>
      </c>
      <c r="DO63">
        <f>CE63/$BP63</f>
        <v>0</v>
      </c>
      <c r="DP63">
        <f>CF63/$BP63</f>
        <v>0</v>
      </c>
      <c r="DQ63">
        <f>CG63/$BP63</f>
        <v>0</v>
      </c>
      <c r="DR63">
        <f>CH63/$BP63</f>
        <v>0</v>
      </c>
      <c r="DS63">
        <f>CI63/$BP63</f>
        <v>0</v>
      </c>
      <c r="DT63">
        <f>CJ63/$BP63</f>
        <v>0</v>
      </c>
      <c r="DU63">
        <f>CK63/$BP63</f>
        <v>0</v>
      </c>
      <c r="DV63">
        <f>CL63/$BP63</f>
        <v>0</v>
      </c>
      <c r="DW63">
        <f>CM63/$BP63</f>
        <v>0</v>
      </c>
      <c r="DX63">
        <f>CN63/$BP63</f>
        <v>0</v>
      </c>
      <c r="DY63">
        <v>1</v>
      </c>
      <c r="DZ63">
        <v>1</v>
      </c>
      <c r="EA63">
        <v>1</v>
      </c>
      <c r="EB63">
        <v>1</v>
      </c>
      <c r="EC63">
        <v>0.5</v>
      </c>
      <c r="EH63" t="str" xml:space="preserve">
        <v xml:space="preserve">Update Terkini: _x000d_
On Progress pengerjaan SRS &amp; Desain SI. Target selesai tahapan desain di M1 Maret 2026. Telah dilakukan pemaparan Kickoff Pengembangan/RPP di 8 Januari 2026 _x000d_
_x000d_
Progres Proyek: _x000d_
a. M4 Des Tahapan pengadaan di DMAP, untuk SPPP diperkirakan terbit di Desember 2025 dimana target awal selesai di September 2025 (behind schedle). _x000d_
Pemasukan dokumen Pengadaan Digital Library: s.d. 25 November 2025 pukul 12.00 WIB_x000d_
Presentasi Teknis dan Wawancara Tenaga Ahli: 26 - 27 November 2025_x000d_
b.M2 Oktober 2025  Terdapat revisi dokumen pengadaan (RAB) sampai saat ini belum ada vendor yang menawarkan harga di bawah RAB Satker dan terdapat revisi terkait form penilaian teknis _x000d_
c.Senin, 30 Juni 2025 DMAP meminta kepada vendor untuk mengirimkan pengajuan penawaran harga terkini, bukti pajak, surat pernyataan, dengan deadline 4 Juli 2025_x000d_
d. Jumat 23 Mei 2025 KAK dikirimkan dari MKA menuju DMAP_x000d_
e. KAK telah dikirimkan ke MKA pada 16 Mei 2025. RPP masih berbentuk draft _x000d_
f. RFI untuk pengadaan proyek dengan beberapa calon vendor, terakhir dengan Datacaraka pada 10 April 2025  _x000d_
g. Review KAK oleh DMAP _x000d_
h. KAK 100% M2 Feb 2025 _x000d_
i. Draft Estimation Effort telah selesai disusun pada M2 Jan 2025</v>
      </c>
      <c r="EJ63">
        <f>AR63</f>
        <v>46446</v>
      </c>
      <c r="FM63" t="str" xml:space="preserve">
        <v xml:space="preserve">1. Yoe One Ariestya Niovitta (PKWT)_x000d_
2. Santi Dwi Hapsari - PA</v>
      </c>
      <c r="FN63" t="str">
        <v>Yolanda Dini</v>
      </c>
      <c r="FO63" t="str">
        <v>Ayar Fauzan</v>
      </c>
      <c r="FP63" t="str" xml:space="preserve">
        <v xml:space="preserve">1. Aryo Nugroho _x000d_
2. Eddry Fandra Kurnia_x000d_
3. Genda Prasetya_x000d_
4. Claudy Nindy - TW_x000d_
5. Rendi budiman_x000d_
6. I Gusti Ngurah Guna</v>
      </c>
      <c r="FQ63" t="str" xml:space="preserve">
        <v xml:space="preserve">1. Erfa_x000d_
2. Agung_x000d_
</v>
      </c>
      <c r="FR63" t="str">
        <v xml:space="preserve">Outsource </v>
      </c>
      <c r="FS63" t="str">
        <v>TBC</v>
      </c>
      <c r="FT63" t="str" xml:space="preserve">
        <v xml:space="preserve">Santi_x000d_
Nindy</v>
      </c>
      <c r="FU63">
        <v>9</v>
      </c>
      <c r="GS63" t="str">
        <v>99744692-bf6b-4543-abd4-070483b64164</v>
      </c>
    </row>
    <row r="64" xml:space="preserve">
      <c r="A64" t="str">
        <v>RD-09A-2024</v>
      </c>
      <c r="C64" t="str">
        <v>Non PT</v>
      </c>
      <c r="D64" t="str">
        <v>Continuity Technology</v>
      </c>
      <c r="E64" t="str">
        <v>P-49</v>
      </c>
      <c r="F64">
        <v>1</v>
      </c>
      <c r="G64" t="str">
        <v>SIMODIS</v>
      </c>
      <c r="H64" t="str">
        <v>Capturing Devisa (SIMODIS)</v>
      </c>
      <c r="I64" t="str">
        <v>Penyesuaian SIMODIS DHE SDA Tahap 2</v>
      </c>
      <c r="J64">
        <v>2024</v>
      </c>
      <c r="K64">
        <v>2025</v>
      </c>
      <c r="L64" t="str">
        <v>K</v>
      </c>
      <c r="M64" t="str">
        <v>K3</v>
      </c>
      <c r="N64" t="str">
        <v>Pemimpin Satker</v>
      </c>
      <c r="O64" t="str">
        <v>DPKL</v>
      </c>
      <c r="P64" t="str">
        <v>Satker</v>
      </c>
      <c r="Q64" t="str">
        <v>Moneter</v>
      </c>
      <c r="R64" t="str">
        <v>SIMODIS</v>
      </c>
      <c r="S64" t="str">
        <f>BQ64</f>
        <v>Selesai Implementasi</v>
      </c>
      <c r="T64" t="str">
        <f>IF(V64=0%,"Not Started",IF(V64&lt;100%,"On Progress",IF(V64=100%,"DONE")))</f>
        <v>DONE</v>
      </c>
      <c r="U64" t="str">
        <f>FN64</f>
        <v>Rifanda Yulio</v>
      </c>
      <c r="V64">
        <f>CC64</f>
        <v>0.9999999999999999</v>
      </c>
      <c r="W64" t="str">
        <v>BRD existing</v>
      </c>
      <c r="X64">
        <f>AR64</f>
        <v>45777</v>
      </c>
      <c r="Y64" t="str">
        <v>Proses pengadaan</v>
      </c>
      <c r="AI64">
        <v>45728</v>
      </c>
      <c r="AJ64">
        <v>45729</v>
      </c>
      <c r="AK64">
        <v>45728</v>
      </c>
      <c r="AL64">
        <v>45758</v>
      </c>
      <c r="AM64">
        <v>45761</v>
      </c>
      <c r="AN64">
        <v>45768</v>
      </c>
      <c r="AO64">
        <v>45769</v>
      </c>
      <c r="AP64">
        <v>45775</v>
      </c>
      <c r="AQ64">
        <v>45776</v>
      </c>
      <c r="AR64">
        <v>45777</v>
      </c>
      <c r="AS64" t="str">
        <f>IF(BE64=0%,"Not Started",IF(BE64&lt;5%,"Proses RBT-RBB",IF(BE64=5%,"Selesai RBT-RBB",IF(BE64&lt;10%,"Proses RBT-RBL",IF(BE64=10%,"Selesai RBT-RBL",IF(BE64&lt;15%,"Proses RBT-RBTD",IF(BE64=15%,"Selesai RBT-RBTD",IF(BE64&lt;20%,"Proses RPP",IF(BE64=20%,"Selesai RPP",IF(BE64&lt;25%,"Proses KAK",IF(BE64=25%,"Selesai KAK",IF(BE64&lt;30%,"Proses Pengadaan",IF(BE64=30%,"Selesai Pengadaan",IF(BE64&lt;45%,"Proses Desain",IF(BE64=45%,"Selesai Desain",IF(BE64&lt;80%,"Proses Pengembangan",IF(BE64=80%,"Selesai Pengembangan",IF(BE64&lt;87.5%,"Proses SIT",IF(BE64=87.5%,"Selesai SIT",IF(BE64&lt;95%,"Proses UAT",IF(BE64=95%,"Selesai UAT",IF(BE64&lt;100%,"Proses Implementasi","Selesai Implementasi"))))))))))))))))))))))</f>
        <v>Selesai Implementasi</v>
      </c>
      <c r="AT64" t="str">
        <f>IF(BF64=0%,"Not Started",IF(BF64&lt;5%,"Proses RBT-RBB",IF(BF64=5%,"Selesai RBT-RBB",IF(BF64&lt;10%,"Proses RBT-RBL",IF(BF64=10%,"Selesai RBT-RBL",IF(BF64&lt;15%,"Proses RBT-RBTD",IF(BF64=15%,"Selesai RBT-RBTD",IF(BF64&lt;20%,"Proses RPP",IF(BF64=20%,"Selesai RPP",IF(BF64&lt;25%,"Proses KAK",IF(BF64=25%,"Selesai KAK",IF(BF64&lt;30%,"Proses Pengadaan",IF(BF64=30%,"Selesai Pengadaan",IF(BF64&lt;45%,"Proses Desain",IF(BF64=45%,"Selesai Desain",IF(BF64&lt;80%,"Proses Pengembangan",IF(BF64=80%,"Selesai Pengembangan",IF(BF64&lt;87.5%,"Proses SIT",IF(BF64=87.5%,"Selesai SIT",IF(BF64&lt;95%,"Proses UAT",IF(BF64=95%,"Selesai UAT",IF(BF64&lt;100%,"Proses Implementasi","Selesai Implementasi"))))))))))))))))))))))</f>
        <v>Selesai Implementasi</v>
      </c>
      <c r="AU64" t="str">
        <f>IF(BG64=0%,"Not Started",IF(BG64&lt;5%,"Proses RBT-RBB",IF(BG64=5%,"Selesai RBT-RBB",IF(BG64&lt;10%,"Proses RBT-RBL",IF(BG64=10%,"Selesai RBT-RBL",IF(BG64&lt;15%,"Proses RBT-RBTD",IF(BG64=15%,"Selesai RBT-RBTD",IF(BG64&lt;20%,"Proses RPP",IF(BG64=20%,"Selesai RPP",IF(BG64&lt;25%,"Proses KAK",IF(BG64=25%,"Selesai KAK",IF(BG64&lt;30%,"Proses Pengadaan",IF(BG64=30%,"Selesai Pengadaan",IF(BG64&lt;45%,"Proses Desain",IF(BG64=45%,"Selesai Desain",IF(BG64&lt;80%,"Proses Pengembangan",IF(BG64=80%,"Selesai Pengembangan",IF(BG64&lt;87.5%,"Proses SIT",IF(BG64=87.5%,"Selesai SIT",IF(BG64&lt;95%,"Proses UAT",IF(BG64=95%,"Selesai UAT",IF(BG64&lt;100%,"Proses Implementasi","Selesai Implementasi"))))))))))))))))))))))</f>
        <v>Selesai Implementasi</v>
      </c>
      <c r="AV64" t="str">
        <f>IF(BH64=0%,"Not Started",IF(BH64&lt;5%,"Proses RBT-RBB",IF(BH64=5%,"Selesai RBT-RBB",IF(BH64&lt;10%,"Proses RBT-RBL",IF(BH64=10%,"Selesai RBT-RBL",IF(BH64&lt;15%,"Proses RBT-RBTD",IF(BH64=15%,"Selesai RBT-RBTD",IF(BH64&lt;20%,"Proses RPP",IF(BH64=20%,"Selesai RPP",IF(BH64&lt;25%,"Proses KAK",IF(BH64=25%,"Selesai KAK",IF(BH64&lt;30%,"Proses Pengadaan",IF(BH64=30%,"Selesai Pengadaan",IF(BH64&lt;45%,"Proses Desain",IF(BH64=45%,"Selesai Desain",IF(BH64&lt;80%,"Proses Pengembangan",IF(BH64=80%,"Selesai Pengembangan",IF(BH64&lt;87.5%,"Proses SIT",IF(BH64=87.5%,"Selesai SIT",IF(BH64&lt;95%,"Proses UAT",IF(BH64=95%,"Selesai UAT",IF(BH64&lt;100%,"Proses Implementasi","Selesai Implementasi"))))))))))))))))))))))</f>
        <v>Selesai Implementasi</v>
      </c>
      <c r="AW64" t="str">
        <f>IF(BI64=0%,"Not Started",IF(BI64&lt;5%,"Proses RBT-RBB",IF(BI64=5%,"Selesai RBT-RBB",IF(BI64&lt;10%,"Proses RBT-RBL",IF(BI64=10%,"Selesai RBT-RBL",IF(BI64&lt;15%,"Proses RBT-RBTD",IF(BI64=15%,"Selesai RBT-RBTD",IF(BI64&lt;20%,"Proses RPP",IF(BI64=20%,"Selesai RPP",IF(BI64&lt;25%,"Proses KAK",IF(BI64=25%,"Selesai KAK",IF(BI64&lt;30%,"Proses Pengadaan",IF(BI64=30%,"Selesai Pengadaan",IF(BI64&lt;45%,"Proses Desain",IF(BI64=45%,"Selesai Desain",IF(BI64&lt;80%,"Proses Pengembangan",IF(BI64=80%,"Selesai Pengembangan",IF(BI64&lt;87.5%,"Proses SIT",IF(BI64=87.5%,"Selesai SIT",IF(BI64&lt;95%,"Proses UAT",IF(BI64=95%,"Selesai UAT",IF(BI64&lt;100%,"Proses Implementasi","Selesai Implementasi"))))))))))))))))))))))</f>
        <v>Selesai Implementasi</v>
      </c>
      <c r="AX64" t="str">
        <f>IF(BJ64=0%,"Not Started",IF(BJ64&lt;5%,"Proses RBT-RBB",IF(BJ64=5%,"Selesai RBT-RBB",IF(BJ64&lt;10%,"Proses RBT-RBL",IF(BJ64=10%,"Selesai RBT-RBL",IF(BJ64&lt;15%,"Proses RBT-RBTD",IF(BJ64=15%,"Selesai RBT-RBTD",IF(BJ64&lt;20%,"Proses RPP",IF(BJ64=20%,"Selesai RPP",IF(BJ64&lt;25%,"Proses KAK",IF(BJ64=25%,"Selesai KAK",IF(BJ64&lt;30%,"Proses Pengadaan",IF(BJ64=30%,"Selesai Pengadaan",IF(BJ64&lt;45%,"Proses Desain",IF(BJ64=45%,"Selesai Desain",IF(BJ64&lt;80%,"Proses Pengembangan",IF(BJ64=80%,"Selesai Pengembangan",IF(BJ64&lt;87.5%,"Proses SIT",IF(BJ64=87.5%,"Selesai SIT",IF(BJ64&lt;95%,"Proses UAT",IF(BJ64=95%,"Selesai UAT",IF(BJ64&lt;100%,"Proses Implementasi","Selesai Implementasi"))))))))))))))))))))))</f>
        <v>Selesai Implementasi</v>
      </c>
      <c r="AY64" t="str">
        <f>IF(BK64=0%,"Not Started",IF(BK64&lt;5%,"Proses RBT-RBB",IF(BK64=5%,"Selesai RBT-RBB",IF(BK64&lt;10%,"Proses RBT-RBL",IF(BK64=10%,"Selesai RBT-RBL",IF(BK64&lt;15%,"Proses RBT-RBTD",IF(BK64=15%,"Selesai RBT-RBTD",IF(BK64&lt;20%,"Proses RPP",IF(BK64=20%,"Selesai RPP",IF(BK64&lt;25%,"Proses KAK",IF(BK64=25%,"Selesai KAK",IF(BK64&lt;30%,"Proses Pengadaan",IF(BK64=30%,"Selesai Pengadaan",IF(BK64&lt;45%,"Proses Desain",IF(BK64=45%,"Selesai Desain",IF(BK64&lt;80%,"Proses Pengembangan",IF(BK64=80%,"Selesai Pengembangan",IF(BK64&lt;87.5%,"Proses SIT",IF(BK64=87.5%,"Selesai SIT",IF(BK64&lt;95%,"Proses UAT",IF(BK64=95%,"Selesai UAT",IF(BK64&lt;100%,"Proses Implementasi","Selesai Implementasi"))))))))))))))))))))))</f>
        <v>Selesai Implementasi</v>
      </c>
      <c r="AZ64" t="str">
        <f>IF(BL64=0%,"Not Started",IF(BL64&lt;5%,"Proses RBT-RBB",IF(BL64=5%,"Selesai RBT-RBB",IF(BL64&lt;10%,"Proses RBT-RBL",IF(BL64=10%,"Selesai RBT-RBL",IF(BL64&lt;15%,"Proses RBT-RBTD",IF(BL64=15%,"Selesai RBT-RBTD",IF(BL64&lt;20%,"Proses RPP",IF(BL64=20%,"Selesai RPP",IF(BL64&lt;25%,"Proses KAK",IF(BL64=25%,"Selesai KAK",IF(BL64&lt;30%,"Proses Pengadaan",IF(BL64=30%,"Selesai Pengadaan",IF(BL64&lt;45%,"Proses Desain",IF(BL64=45%,"Selesai Desain",IF(BL64&lt;80%,"Proses Pengembangan",IF(BL64=80%,"Selesai Pengembangan",IF(BL64&lt;87.5%,"Proses SIT",IF(BL64=87.5%,"Selesai SIT",IF(BL64&lt;95%,"Proses UAT",IF(BL64=95%,"Selesai UAT",IF(BL64&lt;100%,"Proses Implementasi","Selesai Implementasi"))))))))))))))))))))))</f>
        <v>Selesai Implementasi</v>
      </c>
      <c r="BA64" t="str">
        <f>IF(BM64=0%,"Not Started",IF(BM64&lt;5%,"Proses RBT-RBB",IF(BM64=5%,"Selesai RBT-RBB",IF(BM64&lt;10%,"Proses RBT-RBL",IF(BM64=10%,"Selesai RBT-RBL",IF(BM64&lt;15%,"Proses RBT-RBTD",IF(BM64=15%,"Selesai RBT-RBTD",IF(BM64&lt;20%,"Proses RPP",IF(BM64=20%,"Selesai RPP",IF(BM64&lt;25%,"Proses KAK",IF(BM64=25%,"Selesai KAK",IF(BM64&lt;30%,"Proses Pengadaan",IF(BM64=30%,"Selesai Pengadaan",IF(BM64&lt;45%,"Proses Desain",IF(BM64=45%,"Selesai Desain",IF(BM64&lt;80%,"Proses Pengembangan",IF(BM64=80%,"Selesai Pengembangan",IF(BM64&lt;87.5%,"Proses SIT",IF(BM64=87.5%,"Selesai SIT",IF(BM64&lt;95%,"Proses UAT",IF(BM64=95%,"Selesai UAT",IF(BM64&lt;100%,"Proses Implementasi","Selesai Implementasi"))))))))))))))))))))))</f>
        <v>Selesai Implementasi</v>
      </c>
      <c r="BB64" t="str">
        <f>IF(BN64=0%,"Not Started",IF(BN64&lt;5%,"Proses RBT-RBB",IF(BN64=5%,"Selesai RBT-RBB",IF(BN64&lt;10%,"Proses RBT-RBL",IF(BN64=10%,"Selesai RBT-RBL",IF(BN64&lt;15%,"Proses RBT-RBTD",IF(BN64=15%,"Selesai RBT-RBTD",IF(BN64&lt;20%,"Proses RPP",IF(BN64=20%,"Selesai RPP",IF(BN64&lt;25%,"Proses KAK",IF(BN64=25%,"Selesai KAK",IF(BN64&lt;30%,"Proses Pengadaan",IF(BN64=30%,"Selesai Pengadaan",IF(BN64&lt;45%,"Proses Desain",IF(BN64=45%,"Selesai Desain",IF(BN64&lt;80%,"Proses Pengembangan",IF(BN64=80%,"Selesai Pengembangan",IF(BN64&lt;87.5%,"Proses SIT",IF(BN64=87.5%,"Selesai SIT",IF(BN64&lt;95%,"Proses UAT",IF(BN64=95%,"Selesai UAT",IF(BN64&lt;100%,"Proses Implementasi","Selesai Implementasi"))))))))))))))))))))))</f>
        <v>Selesai Implementasi</v>
      </c>
      <c r="BC64" t="str">
        <f>IF(BO64=0%,"Not Started",IF(BO64&lt;5%,"Proses RBT-RBB",IF(BO64=5%,"Selesai RBT-RBB",IF(BO64&lt;10%,"Proses RBT-RBL",IF(BO64=10%,"Selesai RBT-RBL",IF(BO64&lt;15%,"Proses RBT-RBTD",IF(BO64=15%,"Selesai RBT-RBTD",IF(BO64&lt;20%,"Proses RPP",IF(BO64=20%,"Selesai RPP",IF(BO64&lt;25%,"Proses KAK",IF(BO64=25%,"Selesai KAK",IF(BO64&lt;30%,"Proses Pengadaan",IF(BO64=30%,"Selesai Pengadaan",IF(BO64&lt;45%,"Proses Desain",IF(BO64=45%,"Selesai Desain",IF(BO64&lt;80%,"Proses Pengembangan",IF(BO64=80%,"Selesai Pengembangan",IF(BO64&lt;87.5%,"Proses SIT",IF(BO64=87.5%,"Selesai SIT",IF(BO64&lt;95%,"Proses UAT",IF(BO64=95%,"Selesai UAT",IF(BO64&lt;100%,"Proses Implementasi","Selesai Implementasi"))))))))))))))))))))))</f>
        <v>Selesai Implementasi</v>
      </c>
      <c r="BD64" t="str">
        <f>IF(BP64=0%,"Not Started",IF(BP64&lt;5%,"Proses RBT-RBB",IF(BP64=5%,"Selesai RBT-RBB",IF(BP64&lt;10%,"Proses RBT-RBL",IF(BP64=10%,"Selesai RBT-RBL",IF(BP64&lt;15%,"Proses RBT-RBTD",IF(BP64=15%,"Selesai RBT-RBTD",IF(BP64&lt;20%,"Proses RPP",IF(BP64=20%,"Selesai RPP",IF(BP64&lt;25%,"Proses KAK",IF(BP64=25%,"Selesai KAK",IF(BP64&lt;30%,"Proses Pengadaan",IF(BP64=30%,"Selesai Pengadaan",IF(BP64&lt;45%,"Proses Desain",IF(BP64=45%,"Selesai Desain",IF(BP64&lt;80%,"Proses Pengembangan",IF(BP64=80%,"Selesai Pengembangan",IF(BP64&lt;87.5%,"Proses SIT",IF(BP64=87.5%,"Selesai SIT",IF(BP64&lt;95%,"Proses UAT",IF(BP64=95%,"Selesai UAT",IF(BP64&lt;100%,"Proses Implementasi","Selesai Implementasi"))))))))))))))))))))))</f>
        <v>Selesai Implementasi</v>
      </c>
      <c r="BE64">
        <v>1</v>
      </c>
      <c r="BF64">
        <v>1</v>
      </c>
      <c r="BG64">
        <v>1</v>
      </c>
      <c r="BH64">
        <v>1</v>
      </c>
      <c r="BI64">
        <v>1</v>
      </c>
      <c r="BJ64">
        <v>1</v>
      </c>
      <c r="BK64">
        <v>1</v>
      </c>
      <c r="BL64">
        <v>1</v>
      </c>
      <c r="BM64">
        <v>1</v>
      </c>
      <c r="BN64">
        <v>1</v>
      </c>
      <c r="BO64">
        <v>1</v>
      </c>
      <c r="BP64">
        <v>1</v>
      </c>
      <c r="BQ64" t="str">
        <f>IF(CC64=0%,"Not Started",IF(CC64&lt;5%,"Proses RBT-RBB",IF(CC64=5%,"Selesai RBT-RBB",IF(CC64&lt;10%,"Proses RBT-RBL",IF(CC64=10%,"Selesai RBT-RBL",IF(CC64&lt;15%,"Proses RBT-RBTD",IF(CC64=15%,"Selesai RBT-RBTD",IF(CC64&lt;20%,"Proses RPP",IF(CC64=20%,"Selesai RPP",IF(CC64&lt;25%,"Proses KAK",IF(CC64=25%,"Selesai KAK",IF(CC64&lt;30%,"Proses Pengadaan",IF(CC64=30%,"Selesai Pengadaan",IF(CC64&lt;45%,"Proses Desain",IF(CC64=45%,"Selesai Desain",IF(CC64&lt;80%,"Proses Pengembangan",IF(CC64=80%,"Selesai Pengembangan",IF(CC64&lt;87.5%,"Proses SIT",IF(CC64=87.5%,"Selesai SIT",IF(CC64&lt;95%,"Proses UAT",IF(CC64=95%,"Selesai UAT",IF(CC64&lt;100%,"Proses Implementasi","Selesai Implementasi"))))))))))))))))))))))</f>
        <v>Selesai Implementasi</v>
      </c>
      <c r="BR64" t="str">
        <f>IF(CD64=0%,"Not Started",IF(CD64&lt;5%,"Proses RBT-RBB",IF(CD64=5%,"Selesai RBT-RBB",IF(CD64&lt;10%,"Proses RBT-RBL",IF(CD64=10%,"Selesai RBT-RBL",IF(CD64&lt;15%,"Proses RBT-RBTD",IF(CD64=15%,"Selesai RBT-RBTD",IF(CD64&lt;20%,"Proses RPP",IF(CD64=20%,"Selesai RPP",IF(CD64&lt;25%,"Proses KAK",IF(CD64=25%,"Selesai KAK",IF(CD64&lt;30%,"Proses Pengadaan",IF(CD64=30%,"Selesai Pengadaan",IF(CD64&lt;45%,"Proses Desain",IF(CD64=45%,"Selesai Desain",IF(CD64&lt;80%,"Proses Pengembangan",IF(CD64=80%,"Selesai Pengembangan",IF(CD64&lt;87.5%,"Proses SIT",IF(CD64=87.5%,"Selesai SIT",IF(CD64&lt;95%,"Proses UAT",IF(CD64=95%,"Selesai UAT",IF(CD64&lt;100%,"Proses Implementasi","Selesai Implementasi"))))))))))))))))))))))</f>
        <v>Not Started</v>
      </c>
      <c r="BS64" t="str">
        <f>IF(CE64=0%,"Not Started",IF(CE64&lt;5%,"Proses RBT-RBB",IF(CE64=5%,"Selesai RBT-RBB",IF(CE64&lt;10%,"Proses RBT-RBL",IF(CE64=10%,"Selesai RBT-RBL",IF(CE64&lt;15%,"Proses RBT-RBTD",IF(CE64=15%,"Selesai RBT-RBTD",IF(CE64&lt;20%,"Proses RPP",IF(CE64=20%,"Selesai RPP",IF(CE64&lt;25%,"Proses KAK",IF(CE64=25%,"Selesai KAK",IF(CE64&lt;30%,"Proses Pengadaan",IF(CE64=30%,"Selesai Pengadaan",IF(CE64&lt;45%,"Proses Desain",IF(CE64=45%,"Selesai Desain",IF(CE64&lt;80%,"Proses Pengembangan",IF(CE64=80%,"Selesai Pengembangan",IF(CE64&lt;87.5%,"Proses SIT",IF(CE64=87.5%,"Selesai SIT",IF(CE64&lt;95%,"Proses UAT",IF(CE64=95%,"Selesai UAT",IF(CE64&lt;100%,"Proses Implementasi","Selesai Implementasi"))))))))))))))))))))))</f>
        <v>Not Started</v>
      </c>
      <c r="BT64" t="str">
        <f>IF(CF64=0%,"Not Started",IF(CF64&lt;5%,"Proses RBT-RBB",IF(CF64=5%,"Selesai RBT-RBB",IF(CF64&lt;10%,"Proses RBT-RBL",IF(CF64=10%,"Selesai RBT-RBL",IF(CF64&lt;15%,"Proses RBT-RBTD",IF(CF64=15%,"Selesai RBT-RBTD",IF(CF64&lt;20%,"Proses RPP",IF(CF64=20%,"Selesai RPP",IF(CF64&lt;25%,"Proses KAK",IF(CF64=25%,"Selesai KAK",IF(CF64&lt;30%,"Proses Pengadaan",IF(CF64=30%,"Selesai Pengadaan",IF(CF64&lt;45%,"Proses Desain",IF(CF64=45%,"Selesai Desain",IF(CF64&lt;80%,"Proses Pengembangan",IF(CF64=80%,"Selesai Pengembangan",IF(CF64&lt;87.5%,"Proses SIT",IF(CF64=87.5%,"Selesai SIT",IF(CF64&lt;95%,"Proses UAT",IF(CF64=95%,"Selesai UAT",IF(CF64&lt;100%,"Proses Implementasi","Selesai Implementasi"))))))))))))))))))))))</f>
        <v>Not Started</v>
      </c>
      <c r="BU64" t="str">
        <f>IF(CG64=0%,"Not Started",IF(CG64&lt;5%,"Proses RBT-RBB",IF(CG64=5%,"Selesai RBT-RBB",IF(CG64&lt;10%,"Proses RBT-RBL",IF(CG64=10%,"Selesai RBT-RBL",IF(CG64&lt;15%,"Proses RBT-RBTD",IF(CG64=15%,"Selesai RBT-RBTD",IF(CG64&lt;20%,"Proses RPP",IF(CG64=20%,"Selesai RPP",IF(CG64&lt;25%,"Proses KAK",IF(CG64=25%,"Selesai KAK",IF(CG64&lt;30%,"Proses Pengadaan",IF(CG64=30%,"Selesai Pengadaan",IF(CG64&lt;45%,"Proses Desain",IF(CG64=45%,"Selesai Desain",IF(CG64&lt;80%,"Proses Pengembangan",IF(CG64=80%,"Selesai Pengembangan",IF(CG64&lt;87.5%,"Proses SIT",IF(CG64=87.5%,"Selesai SIT",IF(CG64&lt;95%,"Proses UAT",IF(CG64=95%,"Selesai UAT",IF(CG64&lt;100%,"Proses Implementasi","Selesai Implementasi"))))))))))))))))))))))</f>
        <v>Not Started</v>
      </c>
      <c r="BV64" t="str">
        <f>IF(CH64=0%,"Not Started",IF(CH64&lt;5%,"Proses RBT-RBB",IF(CH64=5%,"Selesai RBT-RBB",IF(CH64&lt;10%,"Proses RBT-RBL",IF(CH64=10%,"Selesai RBT-RBL",IF(CH64&lt;15%,"Proses RBT-RBTD",IF(CH64=15%,"Selesai RBT-RBTD",IF(CH64&lt;20%,"Proses RPP",IF(CH64=20%,"Selesai RPP",IF(CH64&lt;25%,"Proses KAK",IF(CH64=25%,"Selesai KAK",IF(CH64&lt;30%,"Proses Pengadaan",IF(CH64=30%,"Selesai Pengadaan",IF(CH64&lt;45%,"Proses Desain",IF(CH64=45%,"Selesai Desain",IF(CH64&lt;80%,"Proses Pengembangan",IF(CH64=80%,"Selesai Pengembangan",IF(CH64&lt;87.5%,"Proses SIT",IF(CH64=87.5%,"Selesai SIT",IF(CH64&lt;95%,"Proses UAT",IF(CH64=95%,"Selesai UAT",IF(CH64&lt;100%,"Proses Implementasi","Selesai Implementasi"))))))))))))))))))))))</f>
        <v>Not Started</v>
      </c>
      <c r="BW64" t="str">
        <f>IF(CI64=0%,"Not Started",IF(CI64&lt;5%,"Proses RBT-RBB",IF(CI64=5%,"Selesai RBT-RBB",IF(CI64&lt;10%,"Proses RBT-RBL",IF(CI64=10%,"Selesai RBT-RBL",IF(CI64&lt;15%,"Proses RBT-RBTD",IF(CI64=15%,"Selesai RBT-RBTD",IF(CI64&lt;20%,"Proses RPP",IF(CI64=20%,"Selesai RPP",IF(CI64&lt;25%,"Proses KAK",IF(CI64=25%,"Selesai KAK",IF(CI64&lt;30%,"Proses Pengadaan",IF(CI64=30%,"Selesai Pengadaan",IF(CI64&lt;45%,"Proses Desain",IF(CI64=45%,"Selesai Desain",IF(CI64&lt;80%,"Proses Pengembangan",IF(CI64=80%,"Selesai Pengembangan",IF(CI64&lt;87.5%,"Proses SIT",IF(CI64=87.5%,"Selesai SIT",IF(CI64&lt;95%,"Proses UAT",IF(CI64=95%,"Selesai UAT",IF(CI64&lt;100%,"Proses Implementasi","Selesai Implementasi"))))))))))))))))))))))</f>
        <v>Not Started</v>
      </c>
      <c r="BX64" t="str">
        <f>IF(CJ64=0%,"Not Started",IF(CJ64&lt;5%,"Proses RBT-RBB",IF(CJ64=5%,"Selesai RBT-RBB",IF(CJ64&lt;10%,"Proses RBT-RBL",IF(CJ64=10%,"Selesai RBT-RBL",IF(CJ64&lt;15%,"Proses RBT-RBTD",IF(CJ64=15%,"Selesai RBT-RBTD",IF(CJ64&lt;20%,"Proses RPP",IF(CJ64=20%,"Selesai RPP",IF(CJ64&lt;25%,"Proses KAK",IF(CJ64=25%,"Selesai KAK",IF(CJ64&lt;30%,"Proses Pengadaan",IF(CJ64=30%,"Selesai Pengadaan",IF(CJ64&lt;45%,"Proses Desain",IF(CJ64=45%,"Selesai Desain",IF(CJ64&lt;80%,"Proses Pengembangan",IF(CJ64=80%,"Selesai Pengembangan",IF(CJ64&lt;87.5%,"Proses SIT",IF(CJ64=87.5%,"Selesai SIT",IF(CJ64&lt;95%,"Proses UAT",IF(CJ64=95%,"Selesai UAT",IF(CJ64&lt;100%,"Proses Implementasi","Selesai Implementasi"))))))))))))))))))))))</f>
        <v>Not Started</v>
      </c>
      <c r="BY64" t="str">
        <f>IF(CK64=0%,"Not Started",IF(CK64&lt;5%,"Proses RBT-RBB",IF(CK64=5%,"Selesai RBT-RBB",IF(CK64&lt;10%,"Proses RBT-RBL",IF(CK64=10%,"Selesai RBT-RBL",IF(CK64&lt;15%,"Proses RBT-RBTD",IF(CK64=15%,"Selesai RBT-RBTD",IF(CK64&lt;20%,"Proses RPP",IF(CK64=20%,"Selesai RPP",IF(CK64&lt;25%,"Proses KAK",IF(CK64=25%,"Selesai KAK",IF(CK64&lt;30%,"Proses Pengadaan",IF(CK64=30%,"Selesai Pengadaan",IF(CK64&lt;45%,"Proses Desain",IF(CK64=45%,"Selesai Desain",IF(CK64&lt;80%,"Proses Pengembangan",IF(CK64=80%,"Selesai Pengembangan",IF(CK64&lt;87.5%,"Proses SIT",IF(CK64=87.5%,"Selesai SIT",IF(CK64&lt;95%,"Proses UAT",IF(CK64=95%,"Selesai UAT",IF(CK64&lt;100%,"Proses Implementasi","Selesai Implementasi"))))))))))))))))))))))</f>
        <v>Not Started</v>
      </c>
      <c r="BZ64" t="str">
        <f>IF(CL64=0%,"Not Started",IF(CL64&lt;5%,"Proses RBT-RBB",IF(CL64=5%,"Selesai RBT-RBB",IF(CL64&lt;10%,"Proses RBT-RBL",IF(CL64=10%,"Selesai RBT-RBL",IF(CL64&lt;15%,"Proses RBT-RBTD",IF(CL64=15%,"Selesai RBT-RBTD",IF(CL64&lt;20%,"Proses RPP",IF(CL64=20%,"Selesai RPP",IF(CL64&lt;25%,"Proses KAK",IF(CL64=25%,"Selesai KAK",IF(CL64&lt;30%,"Proses Pengadaan",IF(CL64=30%,"Selesai Pengadaan",IF(CL64&lt;45%,"Proses Desain",IF(CL64=45%,"Selesai Desain",IF(CL64&lt;80%,"Proses Pengembangan",IF(CL64=80%,"Selesai Pengembangan",IF(CL64&lt;87.5%,"Proses SIT",IF(CL64=87.5%,"Selesai SIT",IF(CL64&lt;95%,"Proses UAT",IF(CL64=95%,"Selesai UAT",IF(CL64&lt;100%,"Proses Implementasi","Selesai Implementasi"))))))))))))))))))))))</f>
        <v>Not Started</v>
      </c>
      <c r="CA64" t="str">
        <f>IF(CM64=0%,"Not Started",IF(CM64&lt;5%,"Proses RBT-RBB",IF(CM64=5%,"Selesai RBT-RBB",IF(CM64&lt;10%,"Proses RBT-RBL",IF(CM64=10%,"Selesai RBT-RBL",IF(CM64&lt;15%,"Proses RBT-RBTD",IF(CM64=15%,"Selesai RBT-RBTD",IF(CM64&lt;20%,"Proses RPP",IF(CM64=20%,"Selesai RPP",IF(CM64&lt;25%,"Proses KAK",IF(CM64=25%,"Selesai KAK",IF(CM64&lt;30%,"Proses Pengadaan",IF(CM64=30%,"Selesai Pengadaan",IF(CM64&lt;45%,"Proses Desain",IF(CM64=45%,"Selesai Desain",IF(CM64&lt;80%,"Proses Pengembangan",IF(CM64=80%,"Selesai Pengembangan",IF(CM64&lt;87.5%,"Proses SIT",IF(CM64=87.5%,"Selesai SIT",IF(CM64&lt;95%,"Proses UAT",IF(CM64=95%,"Selesai UAT",IF(CM64&lt;100%,"Proses Implementasi","Selesai Implementasi"))))))))))))))))))))))</f>
        <v>Not Started</v>
      </c>
      <c r="CB64" t="str">
        <f>IF(CN64=0%,"Not Started",IF(CN64&lt;5%,"Proses RBT-RBB",IF(CN64=5%,"Selesai RBT-RBB",IF(CN64&lt;10%,"Proses RBT-RBL",IF(CN64=10%,"Selesai RBT-RBL",IF(CN64&lt;15%,"Proses RBT-RBTD",IF(CN64=15%,"Selesai RBT-RBTD",IF(CN64&lt;20%,"Proses RPP",IF(CN64=20%,"Selesai RPP",IF(CN64&lt;25%,"Proses KAK",IF(CN64=25%,"Selesai KAK",IF(CN64&lt;30%,"Proses Pengadaan",IF(CN64=30%,"Selesai Pengadaan",IF(CN64&lt;45%,"Proses Desain",IF(CN64=45%,"Selesai Desain",IF(CN64&lt;80%,"Proses Pengembangan",IF(CN64=80%,"Selesai Pengembangan",IF(CN64&lt;87.5%,"Proses SIT",IF(CN64=87.5%,"Selesai SIT",IF(CN64&lt;95%,"Proses UAT",IF(CN64=95%,"Selesai UAT",IF(CN64&lt;100%,"Proses Implementasi","Selesai Implementasi"))))))))))))))))))))))</f>
        <v>Not Started</v>
      </c>
      <c r="CC64">
        <f>(($DY64/100%)*15%)+(($DZ64/100%)*5%)+(($EA64/100%)*5%)+(($EB64/100%)*5%)+(($EC64/100%)*15%)+(($ED64/100%)*35%)+(($EE64/100%)*7.5%)+(($EF64/100%)*7.5%)+(($EG64/100%)*5%)</f>
        <v>0.9999999999999999</v>
      </c>
      <c r="CO64">
        <f>IF(BE64=0%, 100%, (CC64/BE64))</f>
        <v>0.9999999999999999</v>
      </c>
      <c r="CP64">
        <f>IF(BF64=0%, 100%, (CD64/BF64))</f>
        <v>0</v>
      </c>
      <c r="CQ64">
        <f>IF(BG64=0%, 100%, (CE64/BG64))</f>
        <v>0</v>
      </c>
      <c r="CR64">
        <f>IF(BH64=0%, 100%, (CF64/BH64))</f>
        <v>0</v>
      </c>
      <c r="CS64">
        <f>IF(BI64=0%, 100%, (CG64/BI64))</f>
        <v>0</v>
      </c>
      <c r="CT64">
        <f>IF(BJ64=0%, 100%, (CH64/BJ64))</f>
        <v>0</v>
      </c>
      <c r="CU64">
        <f>IF(BK64=0%, 100%, (CI64/BK64))</f>
        <v>0</v>
      </c>
      <c r="CV64">
        <f>IF(BL64=0%, 100%, (CJ64/BL64))</f>
        <v>0</v>
      </c>
      <c r="CW64">
        <f>IF(BM64=0%, 100%, (CK64/BM64))</f>
        <v>0</v>
      </c>
      <c r="CX64">
        <f>IF(BN64=0%, 100%, (CL64/BN64))</f>
        <v>0</v>
      </c>
      <c r="CY64">
        <f>IF(BO64=0%, 100%, (CM64/BO64))</f>
        <v>0</v>
      </c>
      <c r="DA64" t="str">
        <f>IF(BE64=0%,"NS",IF(CC64=100%,"DONE",IF(CO64&gt;100%,"AS",IF(CO64&lt;75%,"BS",IF(CO64&lt;89.9%,"AR","OS")))))</f>
        <v>DONE</v>
      </c>
      <c r="DB64" t="str">
        <f>IF(BF64=0%,"NS",IF(CD64=100%,"DONE",IF(CP64&gt;100%,"AS",IF(CP64&lt;75%,"BS",IF(CP64&lt;89.9%,"AR","OS")))))</f>
        <v>BS</v>
      </c>
      <c r="DC64" t="str">
        <f>IF(BG64=0%,"NS",IF(CE64=100%,"DONE",IF(CQ64&gt;100%,"AS",IF(CQ64&lt;75%,"BS",IF(CQ64&lt;89.9%,"AR","OS")))))</f>
        <v>BS</v>
      </c>
      <c r="DD64" t="str">
        <f>IF(BH64=0%,"NS",IF(CF64=100%,"DONE",IF(CR64&gt;100%,"AS",IF(CR64&lt;75%,"BS",IF(CR64&lt;89.9%,"AR","OS")))))</f>
        <v>BS</v>
      </c>
      <c r="DE64" t="str">
        <f>IF(BI64=0%,"NS",IF(CG64=100%,"DONE",IF(CS64&gt;100%,"AS",IF(CS64&lt;75%,"BS",IF(CS64&lt;89.9%,"AR","OS")))))</f>
        <v>BS</v>
      </c>
      <c r="DF64" t="str">
        <f>IF(BJ64=0%,"NS",IF(CH64=100%,"DONE",IF(CT64&gt;100%,"AS",IF(CT64&lt;75%,"BS",IF(CT64&lt;89.9%,"AR","OS")))))</f>
        <v>BS</v>
      </c>
      <c r="DG64" t="str">
        <f>IF(BK64=0%,"NS",IF(CI64=100%,"DONE",IF(CU64&gt;100%,"AS",IF(CU64&lt;75%,"BS",IF(CU64&lt;89.9%,"AR","OS")))))</f>
        <v>BS</v>
      </c>
      <c r="DH64" t="str">
        <f>IF(BL64=0%,"NS",IF(CJ64=100%,"DONE",IF(CV64&gt;100%,"AS",IF(CV64&lt;75%,"BS",IF(CV64&lt;89.9%,"AR","OS")))))</f>
        <v>BS</v>
      </c>
      <c r="DI64" t="str">
        <f>IF(BM64=0%,"NS",IF(CK64=100%,"DONE",IF(CW64&gt;100%,"AS",IF(CW64&lt;75%,"BS",IF(CW64&lt;89.9%,"AR","OS")))))</f>
        <v>BS</v>
      </c>
      <c r="DJ64" t="str">
        <f>IF(BN64=0%,"NS",IF(CL64=100%,"DONE",IF(CX64&gt;100%,"AS",IF(CX64&lt;75%,"BS",IF(CX64&lt;89.9%,"AR","OS")))))</f>
        <v>BS</v>
      </c>
      <c r="DK64" t="str">
        <f>IF(BO64=0%,"NS",IF(CM64=100%,"DONE",IF(CY64&gt;100%,"AS",IF(CY64&lt;75%,"BS",IF(CY64&lt;89.9%,"AR","OS")))))</f>
        <v>BS</v>
      </c>
      <c r="DL64" t="str">
        <f>IF(BP64=0%,"NS",IF(CN64=100%,"DONE",IF(CZ64&gt;100%,"AS",IF(CZ64&lt;75%,"BS",IF(CZ64&lt;89.9%,"AR","OS")))))</f>
        <v>BS</v>
      </c>
      <c r="DM64">
        <f>CC64/$BP64</f>
        <v>0.9999999999999999</v>
      </c>
      <c r="DN64">
        <f>CD64/$BP64</f>
        <v>0</v>
      </c>
      <c r="DO64">
        <f>CE64/$BP64</f>
        <v>0</v>
      </c>
      <c r="DP64">
        <f>CF64/$BP64</f>
        <v>0</v>
      </c>
      <c r="DQ64">
        <f>CG64/$BP64</f>
        <v>0</v>
      </c>
      <c r="DR64">
        <f>CH64/$BP64</f>
        <v>0</v>
      </c>
      <c r="DS64">
        <f>CI64/$BP64</f>
        <v>0</v>
      </c>
      <c r="DT64">
        <f>CJ64/$BP64</f>
        <v>0</v>
      </c>
      <c r="DU64">
        <f>CK64/$BP64</f>
        <v>0</v>
      </c>
      <c r="DV64">
        <f>CL64/$BP64</f>
        <v>0</v>
      </c>
      <c r="DW64">
        <f>CM64/$BP64</f>
        <v>0</v>
      </c>
      <c r="DX64">
        <f>CN64/$BP64</f>
        <v>0</v>
      </c>
      <c r="DY64">
        <v>1</v>
      </c>
      <c r="DZ64">
        <v>1</v>
      </c>
      <c r="EA64">
        <v>1</v>
      </c>
      <c r="EB64">
        <v>1</v>
      </c>
      <c r="EC64">
        <v>1</v>
      </c>
      <c r="ED64">
        <v>1</v>
      </c>
      <c r="EE64">
        <v>1</v>
      </c>
      <c r="EF64">
        <v>1</v>
      </c>
      <c r="EG64">
        <v>1</v>
      </c>
      <c r="EH64" t="str" xml:space="preserve">
        <v xml:space="preserve">Go Live 1 Mei 2025_x000d_
_x000d_
Ket: project charter telah diterima dari DPKL-DHEN per 27 Mei 2025</v>
      </c>
      <c r="EI64" t="str">
        <v>1 Mei 2025</v>
      </c>
      <c r="EJ64">
        <f>AR64</f>
        <v>45777</v>
      </c>
      <c r="EO64" t="str">
        <v>Terdapat perubahan jadwal dan tambahan kebutuhan SIT setelah revisi PP dan adendum WO</v>
      </c>
      <c r="FA64" t="str">
        <v>Diskusi dengan PKLD mengenai kebutuhan SIT pada April 2025</v>
      </c>
      <c r="FM64" t="str">
        <v>Titik Rahayu</v>
      </c>
      <c r="FN64" t="str">
        <v>Rifanda Yulio</v>
      </c>
      <c r="FO64" t="str">
        <v>Adinda Tri Wulandari</v>
      </c>
      <c r="FP64" t="str" xml:space="preserve">
        <v xml:space="preserve">1. Haryani Diah_x000d_
2. Alamsyah_x000d_
3. Luluk Mukarromah</v>
      </c>
      <c r="FQ64" t="str" xml:space="preserve">
        <v xml:space="preserve">1. Erfa_x000d_
2. Agung_x000d_
3. Ufaira_x000d_
4. Dian</v>
      </c>
      <c r="FR64" t="str">
        <v>Outsource</v>
      </c>
      <c r="FS64" t="str">
        <v>Datacaraka</v>
      </c>
      <c r="FT64" t="str" xml:space="preserve">
        <v xml:space="preserve">Teo (KPPA)_x000d_
Jajang (KPPA)_x000d_
Mumin (KPPA)_x000d_
Risda (KPPA)_x000d_
Diah (KMBD)</v>
      </c>
      <c r="FU64">
        <v>6</v>
      </c>
      <c r="GS64" t="str">
        <v>eac9dd73-cd5c-47b6-a37e-f18eefc83bea</v>
      </c>
    </row>
    <row r="65" xml:space="preserve">
      <c r="A65" t="str">
        <v>RIVIBI-PPA-P34-1-DLDS</v>
      </c>
      <c r="C65" t="str">
        <v>IDT</v>
      </c>
      <c r="D65" t="str">
        <v>Continuity Technology</v>
      </c>
      <c r="E65" t="str">
        <v>P-49</v>
      </c>
      <c r="F65">
        <f>F64+1</f>
        <v>2</v>
      </c>
      <c r="G65" t="str">
        <v>SIMODIS</v>
      </c>
      <c r="H65" t="str">
        <v>Capturing Devisa (SIMODIS)</v>
      </c>
      <c r="I65" t="str">
        <v xml:space="preserve">Pelaporan Kepabeanan Versi 1.3 pada SIMODIS </v>
      </c>
      <c r="J65">
        <v>2025</v>
      </c>
      <c r="K65">
        <v>2025</v>
      </c>
      <c r="L65" t="str">
        <v>K</v>
      </c>
      <c r="M65" t="str">
        <v>K3</v>
      </c>
      <c r="N65" t="str">
        <v>Pemimpin Satker</v>
      </c>
      <c r="O65" t="str">
        <v>DPKL</v>
      </c>
      <c r="P65" t="str">
        <v>Satker</v>
      </c>
      <c r="Q65" t="str">
        <v>Moneter</v>
      </c>
      <c r="R65" t="str">
        <v>SIMODIS</v>
      </c>
      <c r="S65" t="str">
        <f>BQ65</f>
        <v>Selesai Implementasi</v>
      </c>
      <c r="T65" t="str">
        <f>IF(V65=0%,"Not Started",IF(V65&lt;100%,"On Progress",IF(V65=100%,"DONE")))</f>
        <v>DONE</v>
      </c>
      <c r="U65" t="str">
        <f>FN65</f>
        <v>Rifanda Yulio</v>
      </c>
      <c r="V65">
        <f>CC65</f>
        <v>0.9999999999999999</v>
      </c>
      <c r="W65" t="str">
        <v>TW I 2025</v>
      </c>
      <c r="X65">
        <f>AR65</f>
        <v>45838</v>
      </c>
      <c r="Y65" t="str">
        <v>Proses pengadaan</v>
      </c>
      <c r="AA65">
        <v>45710</v>
      </c>
      <c r="AB65">
        <v>45747</v>
      </c>
      <c r="AC65">
        <v>45738</v>
      </c>
      <c r="AD65">
        <v>45747</v>
      </c>
      <c r="AI65">
        <v>45761</v>
      </c>
      <c r="AJ65">
        <v>45762</v>
      </c>
      <c r="AK65">
        <v>45761</v>
      </c>
      <c r="AL65">
        <v>45799</v>
      </c>
      <c r="AM65">
        <v>45800</v>
      </c>
      <c r="AN65">
        <v>45821</v>
      </c>
      <c r="AO65">
        <v>45824</v>
      </c>
      <c r="AP65">
        <v>45834</v>
      </c>
      <c r="AQ65">
        <v>45834</v>
      </c>
      <c r="AR65">
        <v>45838</v>
      </c>
      <c r="AS65" t="str">
        <f>IF(BE65=0%,"Not Started",IF(BE65&lt;5%,"Proses RBT-RBB",IF(BE65=5%,"Selesai RBT-RBB",IF(BE65&lt;10%,"Proses RBT-RBL",IF(BE65=10%,"Selesai RBT-RBL",IF(BE65&lt;15%,"Proses RBT-RBTD",IF(BE65=15%,"Selesai RBT-RBTD",IF(BE65&lt;20%,"Proses RPP",IF(BE65=20%,"Selesai RPP",IF(BE65&lt;25%,"Proses KAK",IF(BE65=25%,"Selesai KAK",IF(BE65&lt;30%,"Proses Pengadaan",IF(BE65=30%,"Selesai Pengadaan",IF(BE65&lt;45%,"Proses Desain",IF(BE65=45%,"Selesai Desain",IF(BE65&lt;80%,"Proses Pengembangan",IF(BE65=80%,"Selesai Pengembangan",IF(BE65&lt;87.5%,"Proses SIT",IF(BE65=87.5%,"Selesai SIT",IF(BE65&lt;95%,"Proses UAT",IF(BE65=95%,"Selesai UAT",IF(BE65&lt;100%,"Proses Implementasi","Selesai Implementasi"))))))))))))))))))))))</f>
        <v>Selesai Implementasi</v>
      </c>
      <c r="AT65" t="str">
        <f>IF(BF65=0%,"Not Started",IF(BF65&lt;5%,"Proses RBT-RBB",IF(BF65=5%,"Selesai RBT-RBB",IF(BF65&lt;10%,"Proses RBT-RBL",IF(BF65=10%,"Selesai RBT-RBL",IF(BF65&lt;15%,"Proses RBT-RBTD",IF(BF65=15%,"Selesai RBT-RBTD",IF(BF65&lt;20%,"Proses RPP",IF(BF65=20%,"Selesai RPP",IF(BF65&lt;25%,"Proses KAK",IF(BF65=25%,"Selesai KAK",IF(BF65&lt;30%,"Proses Pengadaan",IF(BF65=30%,"Selesai Pengadaan",IF(BF65&lt;45%,"Proses Desain",IF(BF65=45%,"Selesai Desain",IF(BF65&lt;80%,"Proses Pengembangan",IF(BF65=80%,"Selesai Pengembangan",IF(BF65&lt;87.5%,"Proses SIT",IF(BF65=87.5%,"Selesai SIT",IF(BF65&lt;95%,"Proses UAT",IF(BF65=95%,"Selesai UAT",IF(BF65&lt;100%,"Proses Implementasi","Selesai Implementasi"))))))))))))))))))))))</f>
        <v>Selesai Implementasi</v>
      </c>
      <c r="AU65" t="str">
        <f>IF(BG65=0%,"Not Started",IF(BG65&lt;5%,"Proses RBT-RBB",IF(BG65=5%,"Selesai RBT-RBB",IF(BG65&lt;10%,"Proses RBT-RBL",IF(BG65=10%,"Selesai RBT-RBL",IF(BG65&lt;15%,"Proses RBT-RBTD",IF(BG65=15%,"Selesai RBT-RBTD",IF(BG65&lt;20%,"Proses RPP",IF(BG65=20%,"Selesai RPP",IF(BG65&lt;25%,"Proses KAK",IF(BG65=25%,"Selesai KAK",IF(BG65&lt;30%,"Proses Pengadaan",IF(BG65=30%,"Selesai Pengadaan",IF(BG65&lt;45%,"Proses Desain",IF(BG65=45%,"Selesai Desain",IF(BG65&lt;80%,"Proses Pengembangan",IF(BG65=80%,"Selesai Pengembangan",IF(BG65&lt;87.5%,"Proses SIT",IF(BG65=87.5%,"Selesai SIT",IF(BG65&lt;95%,"Proses UAT",IF(BG65=95%,"Selesai UAT",IF(BG65&lt;100%,"Proses Implementasi","Selesai Implementasi"))))))))))))))))))))))</f>
        <v>Selesai Implementasi</v>
      </c>
      <c r="AV65" t="str">
        <f>IF(BH65=0%,"Not Started",IF(BH65&lt;5%,"Proses RBT-RBB",IF(BH65=5%,"Selesai RBT-RBB",IF(BH65&lt;10%,"Proses RBT-RBL",IF(BH65=10%,"Selesai RBT-RBL",IF(BH65&lt;15%,"Proses RBT-RBTD",IF(BH65=15%,"Selesai RBT-RBTD",IF(BH65&lt;20%,"Proses RPP",IF(BH65=20%,"Selesai RPP",IF(BH65&lt;25%,"Proses KAK",IF(BH65=25%,"Selesai KAK",IF(BH65&lt;30%,"Proses Pengadaan",IF(BH65=30%,"Selesai Pengadaan",IF(BH65&lt;45%,"Proses Desain",IF(BH65=45%,"Selesai Desain",IF(BH65&lt;80%,"Proses Pengembangan",IF(BH65=80%,"Selesai Pengembangan",IF(BH65&lt;87.5%,"Proses SIT",IF(BH65=87.5%,"Selesai SIT",IF(BH65&lt;95%,"Proses UAT",IF(BH65=95%,"Selesai UAT",IF(BH65&lt;100%,"Proses Implementasi","Selesai Implementasi"))))))))))))))))))))))</f>
        <v>Selesai Implementasi</v>
      </c>
      <c r="AW65" t="str">
        <f>IF(BI65=0%,"Not Started",IF(BI65&lt;5%,"Proses RBT-RBB",IF(BI65=5%,"Selesai RBT-RBB",IF(BI65&lt;10%,"Proses RBT-RBL",IF(BI65=10%,"Selesai RBT-RBL",IF(BI65&lt;15%,"Proses RBT-RBTD",IF(BI65=15%,"Selesai RBT-RBTD",IF(BI65&lt;20%,"Proses RPP",IF(BI65=20%,"Selesai RPP",IF(BI65&lt;25%,"Proses KAK",IF(BI65=25%,"Selesai KAK",IF(BI65&lt;30%,"Proses Pengadaan",IF(BI65=30%,"Selesai Pengadaan",IF(BI65&lt;45%,"Proses Desain",IF(BI65=45%,"Selesai Desain",IF(BI65&lt;80%,"Proses Pengembangan",IF(BI65=80%,"Selesai Pengembangan",IF(BI65&lt;87.5%,"Proses SIT",IF(BI65=87.5%,"Selesai SIT",IF(BI65&lt;95%,"Proses UAT",IF(BI65=95%,"Selesai UAT",IF(BI65&lt;100%,"Proses Implementasi","Selesai Implementasi"))))))))))))))))))))))</f>
        <v>Selesai Implementasi</v>
      </c>
      <c r="AX65" t="str">
        <f>IF(BJ65=0%,"Not Started",IF(BJ65&lt;5%,"Proses RBT-RBB",IF(BJ65=5%,"Selesai RBT-RBB",IF(BJ65&lt;10%,"Proses RBT-RBL",IF(BJ65=10%,"Selesai RBT-RBL",IF(BJ65&lt;15%,"Proses RBT-RBTD",IF(BJ65=15%,"Selesai RBT-RBTD",IF(BJ65&lt;20%,"Proses RPP",IF(BJ65=20%,"Selesai RPP",IF(BJ65&lt;25%,"Proses KAK",IF(BJ65=25%,"Selesai KAK",IF(BJ65&lt;30%,"Proses Pengadaan",IF(BJ65=30%,"Selesai Pengadaan",IF(BJ65&lt;45%,"Proses Desain",IF(BJ65=45%,"Selesai Desain",IF(BJ65&lt;80%,"Proses Pengembangan",IF(BJ65=80%,"Selesai Pengembangan",IF(BJ65&lt;87.5%,"Proses SIT",IF(BJ65=87.5%,"Selesai SIT",IF(BJ65&lt;95%,"Proses UAT",IF(BJ65=95%,"Selesai UAT",IF(BJ65&lt;100%,"Proses Implementasi","Selesai Implementasi"))))))))))))))))))))))</f>
        <v>Selesai Implementasi</v>
      </c>
      <c r="AY65" t="str">
        <f>IF(BK65=0%,"Not Started",IF(BK65&lt;5%,"Proses RBT-RBB",IF(BK65=5%,"Selesai RBT-RBB",IF(BK65&lt;10%,"Proses RBT-RBL",IF(BK65=10%,"Selesai RBT-RBL",IF(BK65&lt;15%,"Proses RBT-RBTD",IF(BK65=15%,"Selesai RBT-RBTD",IF(BK65&lt;20%,"Proses RPP",IF(BK65=20%,"Selesai RPP",IF(BK65&lt;25%,"Proses KAK",IF(BK65=25%,"Selesai KAK",IF(BK65&lt;30%,"Proses Pengadaan",IF(BK65=30%,"Selesai Pengadaan",IF(BK65&lt;45%,"Proses Desain",IF(BK65=45%,"Selesai Desain",IF(BK65&lt;80%,"Proses Pengembangan",IF(BK65=80%,"Selesai Pengembangan",IF(BK65&lt;87.5%,"Proses SIT",IF(BK65=87.5%,"Selesai SIT",IF(BK65&lt;95%,"Proses UAT",IF(BK65=95%,"Selesai UAT",IF(BK65&lt;100%,"Proses Implementasi","Selesai Implementasi"))))))))))))))))))))))</f>
        <v>Selesai Implementasi</v>
      </c>
      <c r="AZ65" t="str">
        <f>IF(BL65=0%,"Not Started",IF(BL65&lt;5%,"Proses RBT-RBB",IF(BL65=5%,"Selesai RBT-RBB",IF(BL65&lt;10%,"Proses RBT-RBL",IF(BL65=10%,"Selesai RBT-RBL",IF(BL65&lt;15%,"Proses RBT-RBTD",IF(BL65=15%,"Selesai RBT-RBTD",IF(BL65&lt;20%,"Proses RPP",IF(BL65=20%,"Selesai RPP",IF(BL65&lt;25%,"Proses KAK",IF(BL65=25%,"Selesai KAK",IF(BL65&lt;30%,"Proses Pengadaan",IF(BL65=30%,"Selesai Pengadaan",IF(BL65&lt;45%,"Proses Desain",IF(BL65=45%,"Selesai Desain",IF(BL65&lt;80%,"Proses Pengembangan",IF(BL65=80%,"Selesai Pengembangan",IF(BL65&lt;87.5%,"Proses SIT",IF(BL65=87.5%,"Selesai SIT",IF(BL65&lt;95%,"Proses UAT",IF(BL65=95%,"Selesai UAT",IF(BL65&lt;100%,"Proses Implementasi","Selesai Implementasi"))))))))))))))))))))))</f>
        <v>Selesai Implementasi</v>
      </c>
      <c r="BA65" t="str">
        <f>IF(BM65=0%,"Not Started",IF(BM65&lt;5%,"Proses RBT-RBB",IF(BM65=5%,"Selesai RBT-RBB",IF(BM65&lt;10%,"Proses RBT-RBL",IF(BM65=10%,"Selesai RBT-RBL",IF(BM65&lt;15%,"Proses RBT-RBTD",IF(BM65=15%,"Selesai RBT-RBTD",IF(BM65&lt;20%,"Proses RPP",IF(BM65=20%,"Selesai RPP",IF(BM65&lt;25%,"Proses KAK",IF(BM65=25%,"Selesai KAK",IF(BM65&lt;30%,"Proses Pengadaan",IF(BM65=30%,"Selesai Pengadaan",IF(BM65&lt;45%,"Proses Desain",IF(BM65=45%,"Selesai Desain",IF(BM65&lt;80%,"Proses Pengembangan",IF(BM65=80%,"Selesai Pengembangan",IF(BM65&lt;87.5%,"Proses SIT",IF(BM65=87.5%,"Selesai SIT",IF(BM65&lt;95%,"Proses UAT",IF(BM65=95%,"Selesai UAT",IF(BM65&lt;100%,"Proses Implementasi","Selesai Implementasi"))))))))))))))))))))))</f>
        <v>Selesai Implementasi</v>
      </c>
      <c r="BB65" t="str">
        <f>IF(BN65=0%,"Not Started",IF(BN65&lt;5%,"Proses RBT-RBB",IF(BN65=5%,"Selesai RBT-RBB",IF(BN65&lt;10%,"Proses RBT-RBL",IF(BN65=10%,"Selesai RBT-RBL",IF(BN65&lt;15%,"Proses RBT-RBTD",IF(BN65=15%,"Selesai RBT-RBTD",IF(BN65&lt;20%,"Proses RPP",IF(BN65=20%,"Selesai RPP",IF(BN65&lt;25%,"Proses KAK",IF(BN65=25%,"Selesai KAK",IF(BN65&lt;30%,"Proses Pengadaan",IF(BN65=30%,"Selesai Pengadaan",IF(BN65&lt;45%,"Proses Desain",IF(BN65=45%,"Selesai Desain",IF(BN65&lt;80%,"Proses Pengembangan",IF(BN65=80%,"Selesai Pengembangan",IF(BN65&lt;87.5%,"Proses SIT",IF(BN65=87.5%,"Selesai SIT",IF(BN65&lt;95%,"Proses UAT",IF(BN65=95%,"Selesai UAT",IF(BN65&lt;100%,"Proses Implementasi","Selesai Implementasi"))))))))))))))))))))))</f>
        <v>Selesai Implementasi</v>
      </c>
      <c r="BC65" t="str">
        <f>IF(BO65=0%,"Not Started",IF(BO65&lt;5%,"Proses RBT-RBB",IF(BO65=5%,"Selesai RBT-RBB",IF(BO65&lt;10%,"Proses RBT-RBL",IF(BO65=10%,"Selesai RBT-RBL",IF(BO65&lt;15%,"Proses RBT-RBTD",IF(BO65=15%,"Selesai RBT-RBTD",IF(BO65&lt;20%,"Proses RPP",IF(BO65=20%,"Selesai RPP",IF(BO65&lt;25%,"Proses KAK",IF(BO65=25%,"Selesai KAK",IF(BO65&lt;30%,"Proses Pengadaan",IF(BO65=30%,"Selesai Pengadaan",IF(BO65&lt;45%,"Proses Desain",IF(BO65=45%,"Selesai Desain",IF(BO65&lt;80%,"Proses Pengembangan",IF(BO65=80%,"Selesai Pengembangan",IF(BO65&lt;87.5%,"Proses SIT",IF(BO65=87.5%,"Selesai SIT",IF(BO65&lt;95%,"Proses UAT",IF(BO65=95%,"Selesai UAT",IF(BO65&lt;100%,"Proses Implementasi","Selesai Implementasi"))))))))))))))))))))))</f>
        <v>Selesai Implementasi</v>
      </c>
      <c r="BD65" t="str">
        <f>IF(BP65=0%,"Not Started",IF(BP65&lt;5%,"Proses RBT-RBB",IF(BP65=5%,"Selesai RBT-RBB",IF(BP65&lt;10%,"Proses RBT-RBL",IF(BP65=10%,"Selesai RBT-RBL",IF(BP65&lt;15%,"Proses RBT-RBTD",IF(BP65=15%,"Selesai RBT-RBTD",IF(BP65&lt;20%,"Proses RPP",IF(BP65=20%,"Selesai RPP",IF(BP65&lt;25%,"Proses KAK",IF(BP65=25%,"Selesai KAK",IF(BP65&lt;30%,"Proses Pengadaan",IF(BP65=30%,"Selesai Pengadaan",IF(BP65&lt;45%,"Proses Desain",IF(BP65=45%,"Selesai Desain",IF(BP65&lt;80%,"Proses Pengembangan",IF(BP65=80%,"Selesai Pengembangan",IF(BP65&lt;87.5%,"Proses SIT",IF(BP65=87.5%,"Selesai SIT",IF(BP65&lt;95%,"Proses UAT",IF(BP65=95%,"Selesai UAT",IF(BP65&lt;100%,"Proses Implementasi","Selesai Implementasi"))))))))))))))))))))))</f>
        <v>Selesai Implementasi</v>
      </c>
      <c r="BE65">
        <v>1</v>
      </c>
      <c r="BF65">
        <v>1</v>
      </c>
      <c r="BG65">
        <v>1</v>
      </c>
      <c r="BH65">
        <v>1</v>
      </c>
      <c r="BI65">
        <v>1</v>
      </c>
      <c r="BJ65">
        <v>1</v>
      </c>
      <c r="BK65">
        <v>1</v>
      </c>
      <c r="BL65">
        <v>1</v>
      </c>
      <c r="BM65">
        <v>1</v>
      </c>
      <c r="BN65">
        <v>1</v>
      </c>
      <c r="BO65">
        <v>1</v>
      </c>
      <c r="BP65">
        <v>1</v>
      </c>
      <c r="BQ65" t="str">
        <f>IF(CC65=0%,"Not Started",IF(CC65&lt;5%,"Proses RBT-RBB",IF(CC65=5%,"Selesai RBT-RBB",IF(CC65&lt;10%,"Proses RBT-RBL",IF(CC65=10%,"Selesai RBT-RBL",IF(CC65&lt;15%,"Proses RBT-RBTD",IF(CC65=15%,"Selesai RBT-RBTD",IF(CC65&lt;20%,"Proses RPP",IF(CC65=20%,"Selesai RPP",IF(CC65&lt;25%,"Proses KAK",IF(CC65=25%,"Selesai KAK",IF(CC65&lt;30%,"Proses Pengadaan",IF(CC65=30%,"Selesai Pengadaan",IF(CC65&lt;45%,"Proses Desain",IF(CC65=45%,"Selesai Desain",IF(CC65&lt;80%,"Proses Pengembangan",IF(CC65=80%,"Selesai Pengembangan",IF(CC65&lt;87.5%,"Proses SIT",IF(CC65=87.5%,"Selesai SIT",IF(CC65&lt;95%,"Proses UAT",IF(CC65=95%,"Selesai UAT",IF(CC65&lt;100%,"Proses Implementasi","Selesai Implementasi"))))))))))))))))))))))</f>
        <v>Selesai Implementasi</v>
      </c>
      <c r="BR65" t="str">
        <f>IF(CD65=0%,"Not Started",IF(CD65&lt;5%,"Proses RBT-RBB",IF(CD65=5%,"Selesai RBT-RBB",IF(CD65&lt;10%,"Proses RBT-RBL",IF(CD65=10%,"Selesai RBT-RBL",IF(CD65&lt;15%,"Proses RBT-RBTD",IF(CD65=15%,"Selesai RBT-RBTD",IF(CD65&lt;20%,"Proses RPP",IF(CD65=20%,"Selesai RPP",IF(CD65&lt;25%,"Proses KAK",IF(CD65=25%,"Selesai KAK",IF(CD65&lt;30%,"Proses Pengadaan",IF(CD65=30%,"Selesai Pengadaan",IF(CD65&lt;45%,"Proses Desain",IF(CD65=45%,"Selesai Desain",IF(CD65&lt;80%,"Proses Pengembangan",IF(CD65=80%,"Selesai Pengembangan",IF(CD65&lt;87.5%,"Proses SIT",IF(CD65=87.5%,"Selesai SIT",IF(CD65&lt;95%,"Proses UAT",IF(CD65=95%,"Selesai UAT",IF(CD65&lt;100%,"Proses Implementasi","Selesai Implementasi"))))))))))))))))))))))</f>
        <v>Not Started</v>
      </c>
      <c r="BS65" t="str">
        <f>IF(CE65=0%,"Not Started",IF(CE65&lt;5%,"Proses RBT-RBB",IF(CE65=5%,"Selesai RBT-RBB",IF(CE65&lt;10%,"Proses RBT-RBL",IF(CE65=10%,"Selesai RBT-RBL",IF(CE65&lt;15%,"Proses RBT-RBTD",IF(CE65=15%,"Selesai RBT-RBTD",IF(CE65&lt;20%,"Proses RPP",IF(CE65=20%,"Selesai RPP",IF(CE65&lt;25%,"Proses KAK",IF(CE65=25%,"Selesai KAK",IF(CE65&lt;30%,"Proses Pengadaan",IF(CE65=30%,"Selesai Pengadaan",IF(CE65&lt;45%,"Proses Desain",IF(CE65=45%,"Selesai Desain",IF(CE65&lt;80%,"Proses Pengembangan",IF(CE65=80%,"Selesai Pengembangan",IF(CE65&lt;87.5%,"Proses SIT",IF(CE65=87.5%,"Selesai SIT",IF(CE65&lt;95%,"Proses UAT",IF(CE65=95%,"Selesai UAT",IF(CE65&lt;100%,"Proses Implementasi","Selesai Implementasi"))))))))))))))))))))))</f>
        <v>Not Started</v>
      </c>
      <c r="BT65" t="str">
        <f>IF(CF65=0%,"Not Started",IF(CF65&lt;5%,"Proses RBT-RBB",IF(CF65=5%,"Selesai RBT-RBB",IF(CF65&lt;10%,"Proses RBT-RBL",IF(CF65=10%,"Selesai RBT-RBL",IF(CF65&lt;15%,"Proses RBT-RBTD",IF(CF65=15%,"Selesai RBT-RBTD",IF(CF65&lt;20%,"Proses RPP",IF(CF65=20%,"Selesai RPP",IF(CF65&lt;25%,"Proses KAK",IF(CF65=25%,"Selesai KAK",IF(CF65&lt;30%,"Proses Pengadaan",IF(CF65=30%,"Selesai Pengadaan",IF(CF65&lt;45%,"Proses Desain",IF(CF65=45%,"Selesai Desain",IF(CF65&lt;80%,"Proses Pengembangan",IF(CF65=80%,"Selesai Pengembangan",IF(CF65&lt;87.5%,"Proses SIT",IF(CF65=87.5%,"Selesai SIT",IF(CF65&lt;95%,"Proses UAT",IF(CF65=95%,"Selesai UAT",IF(CF65&lt;100%,"Proses Implementasi","Selesai Implementasi"))))))))))))))))))))))</f>
        <v>Not Started</v>
      </c>
      <c r="BU65" t="str">
        <f>IF(CG65=0%,"Not Started",IF(CG65&lt;5%,"Proses RBT-RBB",IF(CG65=5%,"Selesai RBT-RBB",IF(CG65&lt;10%,"Proses RBT-RBL",IF(CG65=10%,"Selesai RBT-RBL",IF(CG65&lt;15%,"Proses RBT-RBTD",IF(CG65=15%,"Selesai RBT-RBTD",IF(CG65&lt;20%,"Proses RPP",IF(CG65=20%,"Selesai RPP",IF(CG65&lt;25%,"Proses KAK",IF(CG65=25%,"Selesai KAK",IF(CG65&lt;30%,"Proses Pengadaan",IF(CG65=30%,"Selesai Pengadaan",IF(CG65&lt;45%,"Proses Desain",IF(CG65=45%,"Selesai Desain",IF(CG65&lt;80%,"Proses Pengembangan",IF(CG65=80%,"Selesai Pengembangan",IF(CG65&lt;87.5%,"Proses SIT",IF(CG65=87.5%,"Selesai SIT",IF(CG65&lt;95%,"Proses UAT",IF(CG65=95%,"Selesai UAT",IF(CG65&lt;100%,"Proses Implementasi","Selesai Implementasi"))))))))))))))))))))))</f>
        <v>Not Started</v>
      </c>
      <c r="BV65" t="str">
        <f>IF(CH65=0%,"Not Started",IF(CH65&lt;5%,"Proses RBT-RBB",IF(CH65=5%,"Selesai RBT-RBB",IF(CH65&lt;10%,"Proses RBT-RBL",IF(CH65=10%,"Selesai RBT-RBL",IF(CH65&lt;15%,"Proses RBT-RBTD",IF(CH65=15%,"Selesai RBT-RBTD",IF(CH65&lt;20%,"Proses RPP",IF(CH65=20%,"Selesai RPP",IF(CH65&lt;25%,"Proses KAK",IF(CH65=25%,"Selesai KAK",IF(CH65&lt;30%,"Proses Pengadaan",IF(CH65=30%,"Selesai Pengadaan",IF(CH65&lt;45%,"Proses Desain",IF(CH65=45%,"Selesai Desain",IF(CH65&lt;80%,"Proses Pengembangan",IF(CH65=80%,"Selesai Pengembangan",IF(CH65&lt;87.5%,"Proses SIT",IF(CH65=87.5%,"Selesai SIT",IF(CH65&lt;95%,"Proses UAT",IF(CH65=95%,"Selesai UAT",IF(CH65&lt;100%,"Proses Implementasi","Selesai Implementasi"))))))))))))))))))))))</f>
        <v>Not Started</v>
      </c>
      <c r="BW65" t="str">
        <f>IF(CI65=0%,"Not Started",IF(CI65&lt;5%,"Proses RBT-RBB",IF(CI65=5%,"Selesai RBT-RBB",IF(CI65&lt;10%,"Proses RBT-RBL",IF(CI65=10%,"Selesai RBT-RBL",IF(CI65&lt;15%,"Proses RBT-RBTD",IF(CI65=15%,"Selesai RBT-RBTD",IF(CI65&lt;20%,"Proses RPP",IF(CI65=20%,"Selesai RPP",IF(CI65&lt;25%,"Proses KAK",IF(CI65=25%,"Selesai KAK",IF(CI65&lt;30%,"Proses Pengadaan",IF(CI65=30%,"Selesai Pengadaan",IF(CI65&lt;45%,"Proses Desain",IF(CI65=45%,"Selesai Desain",IF(CI65&lt;80%,"Proses Pengembangan",IF(CI65=80%,"Selesai Pengembangan",IF(CI65&lt;87.5%,"Proses SIT",IF(CI65=87.5%,"Selesai SIT",IF(CI65&lt;95%,"Proses UAT",IF(CI65=95%,"Selesai UAT",IF(CI65&lt;100%,"Proses Implementasi","Selesai Implementasi"))))))))))))))))))))))</f>
        <v>Not Started</v>
      </c>
      <c r="BX65" t="str">
        <f>IF(CJ65=0%,"Not Started",IF(CJ65&lt;5%,"Proses RBT-RBB",IF(CJ65=5%,"Selesai RBT-RBB",IF(CJ65&lt;10%,"Proses RBT-RBL",IF(CJ65=10%,"Selesai RBT-RBL",IF(CJ65&lt;15%,"Proses RBT-RBTD",IF(CJ65=15%,"Selesai RBT-RBTD",IF(CJ65&lt;20%,"Proses RPP",IF(CJ65=20%,"Selesai RPP",IF(CJ65&lt;25%,"Proses KAK",IF(CJ65=25%,"Selesai KAK",IF(CJ65&lt;30%,"Proses Pengadaan",IF(CJ65=30%,"Selesai Pengadaan",IF(CJ65&lt;45%,"Proses Desain",IF(CJ65=45%,"Selesai Desain",IF(CJ65&lt;80%,"Proses Pengembangan",IF(CJ65=80%,"Selesai Pengembangan",IF(CJ65&lt;87.5%,"Proses SIT",IF(CJ65=87.5%,"Selesai SIT",IF(CJ65&lt;95%,"Proses UAT",IF(CJ65=95%,"Selesai UAT",IF(CJ65&lt;100%,"Proses Implementasi","Selesai Implementasi"))))))))))))))))))))))</f>
        <v>Not Started</v>
      </c>
      <c r="BY65" t="str">
        <f>IF(CK65=0%,"Not Started",IF(CK65&lt;5%,"Proses RBT-RBB",IF(CK65=5%,"Selesai RBT-RBB",IF(CK65&lt;10%,"Proses RBT-RBL",IF(CK65=10%,"Selesai RBT-RBL",IF(CK65&lt;15%,"Proses RBT-RBTD",IF(CK65=15%,"Selesai RBT-RBTD",IF(CK65&lt;20%,"Proses RPP",IF(CK65=20%,"Selesai RPP",IF(CK65&lt;25%,"Proses KAK",IF(CK65=25%,"Selesai KAK",IF(CK65&lt;30%,"Proses Pengadaan",IF(CK65=30%,"Selesai Pengadaan",IF(CK65&lt;45%,"Proses Desain",IF(CK65=45%,"Selesai Desain",IF(CK65&lt;80%,"Proses Pengembangan",IF(CK65=80%,"Selesai Pengembangan",IF(CK65&lt;87.5%,"Proses SIT",IF(CK65=87.5%,"Selesai SIT",IF(CK65&lt;95%,"Proses UAT",IF(CK65=95%,"Selesai UAT",IF(CK65&lt;100%,"Proses Implementasi","Selesai Implementasi"))))))))))))))))))))))</f>
        <v>Not Started</v>
      </c>
      <c r="BZ65" t="str">
        <f>IF(CL65=0%,"Not Started",IF(CL65&lt;5%,"Proses RBT-RBB",IF(CL65=5%,"Selesai RBT-RBB",IF(CL65&lt;10%,"Proses RBT-RBL",IF(CL65=10%,"Selesai RBT-RBL",IF(CL65&lt;15%,"Proses RBT-RBTD",IF(CL65=15%,"Selesai RBT-RBTD",IF(CL65&lt;20%,"Proses RPP",IF(CL65=20%,"Selesai RPP",IF(CL65&lt;25%,"Proses KAK",IF(CL65=25%,"Selesai KAK",IF(CL65&lt;30%,"Proses Pengadaan",IF(CL65=30%,"Selesai Pengadaan",IF(CL65&lt;45%,"Proses Desain",IF(CL65=45%,"Selesai Desain",IF(CL65&lt;80%,"Proses Pengembangan",IF(CL65=80%,"Selesai Pengembangan",IF(CL65&lt;87.5%,"Proses SIT",IF(CL65=87.5%,"Selesai SIT",IF(CL65&lt;95%,"Proses UAT",IF(CL65=95%,"Selesai UAT",IF(CL65&lt;100%,"Proses Implementasi","Selesai Implementasi"))))))))))))))))))))))</f>
        <v>Not Started</v>
      </c>
      <c r="CA65" t="str">
        <f>IF(CM65=0%,"Not Started",IF(CM65&lt;5%,"Proses RBT-RBB",IF(CM65=5%,"Selesai RBT-RBB",IF(CM65&lt;10%,"Proses RBT-RBL",IF(CM65=10%,"Selesai RBT-RBL",IF(CM65&lt;15%,"Proses RBT-RBTD",IF(CM65=15%,"Selesai RBT-RBTD",IF(CM65&lt;20%,"Proses RPP",IF(CM65=20%,"Selesai RPP",IF(CM65&lt;25%,"Proses KAK",IF(CM65=25%,"Selesai KAK",IF(CM65&lt;30%,"Proses Pengadaan",IF(CM65=30%,"Selesai Pengadaan",IF(CM65&lt;45%,"Proses Desain",IF(CM65=45%,"Selesai Desain",IF(CM65&lt;80%,"Proses Pengembangan",IF(CM65=80%,"Selesai Pengembangan",IF(CM65&lt;87.5%,"Proses SIT",IF(CM65=87.5%,"Selesai SIT",IF(CM65&lt;95%,"Proses UAT",IF(CM65=95%,"Selesai UAT",IF(CM65&lt;100%,"Proses Implementasi","Selesai Implementasi"))))))))))))))))))))))</f>
        <v>Not Started</v>
      </c>
      <c r="CB65" t="str">
        <f>IF(CN65=0%,"Not Started",IF(CN65&lt;5%,"Proses RBT-RBB",IF(CN65=5%,"Selesai RBT-RBB",IF(CN65&lt;10%,"Proses RBT-RBL",IF(CN65=10%,"Selesai RBT-RBL",IF(CN65&lt;15%,"Proses RBT-RBTD",IF(CN65=15%,"Selesai RBT-RBTD",IF(CN65&lt;20%,"Proses RPP",IF(CN65=20%,"Selesai RPP",IF(CN65&lt;25%,"Proses KAK",IF(CN65=25%,"Selesai KAK",IF(CN65&lt;30%,"Proses Pengadaan",IF(CN65=30%,"Selesai Pengadaan",IF(CN65&lt;45%,"Proses Desain",IF(CN65=45%,"Selesai Desain",IF(CN65&lt;80%,"Proses Pengembangan",IF(CN65=80%,"Selesai Pengembangan",IF(CN65&lt;87.5%,"Proses SIT",IF(CN65=87.5%,"Selesai SIT",IF(CN65&lt;95%,"Proses UAT",IF(CN65=95%,"Selesai UAT",IF(CN65&lt;100%,"Proses Implementasi","Selesai Implementasi"))))))))))))))))))))))</f>
        <v>Not Started</v>
      </c>
      <c r="CC65">
        <f>(($DY65/100%)*15%)+(($DZ65/100%)*5%)+(($EA65/100%)*5%)+(($EB65/100%)*5%)+(($EC65/100%)*15%)+(($ED65/100%)*35%)+(($EE65/100%)*7.5%)+(($EF65/100%)*7.5%)+(($EG65/100%)*5%)</f>
        <v>0.9999999999999999</v>
      </c>
      <c r="CO65">
        <f>IF(BE65=0%, 100%, (CC65/BE65))</f>
        <v>0.9999999999999999</v>
      </c>
      <c r="CP65">
        <f>IF(BF65=0%, 100%, (CD65/BF65))</f>
        <v>0</v>
      </c>
      <c r="CQ65">
        <f>IF(BG65=0%, 100%, (CE65/BG65))</f>
        <v>0</v>
      </c>
      <c r="CR65">
        <f>IF(BH65=0%, 100%, (CF65/BH65))</f>
        <v>0</v>
      </c>
      <c r="CS65">
        <f>IF(BI65=0%, 100%, (CG65/BI65))</f>
        <v>0</v>
      </c>
      <c r="CT65">
        <f>IF(BJ65=0%, 100%, (CH65/BJ65))</f>
        <v>0</v>
      </c>
      <c r="CU65">
        <f>IF(BK65=0%, 100%, (CI65/BK65))</f>
        <v>0</v>
      </c>
      <c r="CV65">
        <f>IF(BL65=0%, 100%, (CJ65/BL65))</f>
        <v>0</v>
      </c>
      <c r="CW65">
        <f>IF(BM65=0%, 100%, (CK65/BM65))</f>
        <v>0</v>
      </c>
      <c r="CX65">
        <f>IF(BN65=0%, 100%, (CL65/BN65))</f>
        <v>0</v>
      </c>
      <c r="CY65">
        <f>IF(BO65=0%, 100%, (CM65/BO65))</f>
        <v>0</v>
      </c>
      <c r="DA65" t="str">
        <f>IF(BE65=0%,"NS",IF(CC65=100%,"DONE",IF(CO65&gt;100%,"AS",IF(CO65&lt;75%,"BS",IF(CO65&lt;89.9%,"AR","OS")))))</f>
        <v>DONE</v>
      </c>
      <c r="DB65" t="str">
        <f>IF(BF65=0%,"NS",IF(CD65=100%,"DONE",IF(CP65&gt;100%,"AS",IF(CP65&lt;75%,"BS",IF(CP65&lt;89.9%,"AR","OS")))))</f>
        <v>BS</v>
      </c>
      <c r="DC65" t="str">
        <f>IF(BG65=0%,"NS",IF(CE65=100%,"DONE",IF(CQ65&gt;100%,"AS",IF(CQ65&lt;75%,"BS",IF(CQ65&lt;89.9%,"AR","OS")))))</f>
        <v>BS</v>
      </c>
      <c r="DD65" t="str">
        <f>IF(BH65=0%,"NS",IF(CF65=100%,"DONE",IF(CR65&gt;100%,"AS",IF(CR65&lt;75%,"BS",IF(CR65&lt;89.9%,"AR","OS")))))</f>
        <v>BS</v>
      </c>
      <c r="DE65" t="str">
        <f>IF(BI65=0%,"NS",IF(CG65=100%,"DONE",IF(CS65&gt;100%,"AS",IF(CS65&lt;75%,"BS",IF(CS65&lt;89.9%,"AR","OS")))))</f>
        <v>BS</v>
      </c>
      <c r="DF65" t="str">
        <f>IF(BJ65=0%,"NS",IF(CH65=100%,"DONE",IF(CT65&gt;100%,"AS",IF(CT65&lt;75%,"BS",IF(CT65&lt;89.9%,"AR","OS")))))</f>
        <v>BS</v>
      </c>
      <c r="DG65" t="str">
        <f>IF(BK65=0%,"NS",IF(CI65=100%,"DONE",IF(CU65&gt;100%,"AS",IF(CU65&lt;75%,"BS",IF(CU65&lt;89.9%,"AR","OS")))))</f>
        <v>BS</v>
      </c>
      <c r="DH65" t="str">
        <f>IF(BL65=0%,"NS",IF(CJ65=100%,"DONE",IF(CV65&gt;100%,"AS",IF(CV65&lt;75%,"BS",IF(CV65&lt;89.9%,"AR","OS")))))</f>
        <v>BS</v>
      </c>
      <c r="DI65" t="str">
        <f>IF(BM65=0%,"NS",IF(CK65=100%,"DONE",IF(CW65&gt;100%,"AS",IF(CW65&lt;75%,"BS",IF(CW65&lt;89.9%,"AR","OS")))))</f>
        <v>BS</v>
      </c>
      <c r="DJ65" t="str">
        <f>IF(BN65=0%,"NS",IF(CL65=100%,"DONE",IF(CX65&gt;100%,"AS",IF(CX65&lt;75%,"BS",IF(CX65&lt;89.9%,"AR","OS")))))</f>
        <v>BS</v>
      </c>
      <c r="DK65" t="str">
        <f>IF(BO65=0%,"NS",IF(CM65=100%,"DONE",IF(CY65&gt;100%,"AS",IF(CY65&lt;75%,"BS",IF(CY65&lt;89.9%,"AR","OS")))))</f>
        <v>BS</v>
      </c>
      <c r="DL65" t="str">
        <f>IF(BP65=0%,"NS",IF(CN65=100%,"DONE",IF(CZ65&gt;100%,"AS",IF(CZ65&lt;75%,"BS",IF(CZ65&lt;89.9%,"AR","OS")))))</f>
        <v>BS</v>
      </c>
      <c r="DM65">
        <f>CC65/$BP65</f>
        <v>0.9999999999999999</v>
      </c>
      <c r="DN65">
        <f>CD65/$BP65</f>
        <v>0</v>
      </c>
      <c r="DO65">
        <f>CE65/$BP65</f>
        <v>0</v>
      </c>
      <c r="DP65">
        <f>CF65/$BP65</f>
        <v>0</v>
      </c>
      <c r="DQ65">
        <f>CG65/$BP65</f>
        <v>0</v>
      </c>
      <c r="DR65">
        <f>CH65/$BP65</f>
        <v>0</v>
      </c>
      <c r="DS65">
        <f>CI65/$BP65</f>
        <v>0</v>
      </c>
      <c r="DT65">
        <f>CJ65/$BP65</f>
        <v>0</v>
      </c>
      <c r="DU65">
        <f>CK65/$BP65</f>
        <v>0</v>
      </c>
      <c r="DV65">
        <f>CL65/$BP65</f>
        <v>0</v>
      </c>
      <c r="DW65">
        <f>CM65/$BP65</f>
        <v>0</v>
      </c>
      <c r="DX65">
        <f>CN65/$BP65</f>
        <v>0</v>
      </c>
      <c r="DY65">
        <v>1</v>
      </c>
      <c r="DZ65">
        <v>1</v>
      </c>
      <c r="EA65">
        <v>1</v>
      </c>
      <c r="EB65">
        <v>1</v>
      </c>
      <c r="EC65">
        <v>1</v>
      </c>
      <c r="ED65">
        <v>1</v>
      </c>
      <c r="EE65">
        <v>1</v>
      </c>
      <c r="EF65">
        <v>1</v>
      </c>
      <c r="EG65">
        <v>1</v>
      </c>
      <c r="EH65" t="str" xml:space="preserve">
        <v xml:space="preserve">Pengembangan Go Live 30 Juni 2025_x000d_
_x000d_
Ket: masih terdapat catatan perbedaan data harian dan bulanan, sehingga perlu monitoring lebih lanjut pada masa PIR (estimasi 6 bulan). </v>
      </c>
      <c r="EI65">
        <v>45838</v>
      </c>
      <c r="EJ65">
        <f>AR65</f>
        <v>45838</v>
      </c>
      <c r="FM65" t="str">
        <v>Titik Rahayu</v>
      </c>
      <c r="FN65" t="str">
        <v>Rifanda Yulio</v>
      </c>
      <c r="FO65" t="str">
        <v>Adinda Tri Wulandari</v>
      </c>
      <c r="FP65" t="str" xml:space="preserve">
        <v xml:space="preserve">1. Haryani Diah_x000d_
2. Alamsyah_x000d_
3. Luluk Mukarromah</v>
      </c>
      <c r="FQ65" t="str" xml:space="preserve">
        <v xml:space="preserve">1. Erfa_x000d_
2. Agung</v>
      </c>
      <c r="FR65" t="str">
        <v>Outsource</v>
      </c>
      <c r="FS65" t="str">
        <v>Datacaraka</v>
      </c>
      <c r="FT65" t="str" xml:space="preserve">
        <v xml:space="preserve">Teo (KPPA)_x000d_
Jajang (KPPA)_x000d_
Mumin (KPPA)_x000d_
Risda (KPPA)_x000d_
Diah (KMBD)</v>
      </c>
      <c r="FU65">
        <v>6</v>
      </c>
      <c r="GS65" t="str">
        <v>2a3643ba-6ea6-4b4e-a938-f6991f439bc2</v>
      </c>
    </row>
    <row r="66" xml:space="preserve">
      <c r="E66" t="str">
        <v>P-49</v>
      </c>
      <c r="F66">
        <f>F65+1</f>
        <v>3</v>
      </c>
      <c r="G66" t="str">
        <v>SIMODIS</v>
      </c>
      <c r="H66" t="str">
        <v>Capturing Devisa (SIMODIS)</v>
      </c>
      <c r="I66" t="str">
        <v>Enhancement SIMODIS d.r. Pengawasan Penempatan DHE SDA</v>
      </c>
      <c r="J66">
        <v>2026</v>
      </c>
      <c r="K66">
        <v>2026</v>
      </c>
      <c r="L66" t="str">
        <v>K</v>
      </c>
      <c r="M66" t="str">
        <v>K3</v>
      </c>
      <c r="N66" t="str">
        <v>Pemimpin Satker</v>
      </c>
      <c r="O66" t="str">
        <v>DPKL</v>
      </c>
      <c r="P66" t="str">
        <v>Satker</v>
      </c>
      <c r="Q66" t="str">
        <v>Moneter</v>
      </c>
      <c r="R66" t="str">
        <v>SIMODIS</v>
      </c>
      <c r="S66">
        <f>BQ66</f>
        <v>0</v>
      </c>
      <c r="T66" t="str">
        <f>IF(V66=0%,"Not Started",IF(V66&lt;100%,"On Progress",IF(V66=100%,"DONE")))</f>
        <v>On Progress</v>
      </c>
      <c r="U66" t="str">
        <f>FN66</f>
        <v>Rifanda Yulio</v>
      </c>
      <c r="V66">
        <f>CC66</f>
        <v>0.045</v>
      </c>
      <c r="W66" t="str">
        <v>TW III 2026</v>
      </c>
      <c r="X66">
        <f>AR66</f>
        <v>46387</v>
      </c>
      <c r="AA66">
        <v>46204</v>
      </c>
      <c r="AB66">
        <v>46265</v>
      </c>
      <c r="AC66">
        <v>46266</v>
      </c>
      <c r="AD66">
        <v>46295</v>
      </c>
      <c r="AE66">
        <v>46266</v>
      </c>
      <c r="AF66">
        <v>46295</v>
      </c>
      <c r="AI66">
        <v>46296</v>
      </c>
      <c r="AJ66">
        <v>46305</v>
      </c>
      <c r="AK66">
        <v>46306</v>
      </c>
      <c r="AL66">
        <v>46341</v>
      </c>
      <c r="AM66">
        <v>46342</v>
      </c>
      <c r="AN66">
        <v>46356</v>
      </c>
      <c r="AO66">
        <v>46357</v>
      </c>
      <c r="AP66">
        <v>46371</v>
      </c>
      <c r="AQ66">
        <v>46372</v>
      </c>
      <c r="AR66">
        <v>46387</v>
      </c>
      <c r="AS66" t="str">
        <f>IF(BK66=0%,"Not Started",IF(BK66&lt;5%,"Proses RBT-RBB",IF(BK66=5%,"Selesai RBT-RBB",IF(BK66&lt;10%,"Proses RBT-RBL",IF(BK66=10%,"Selesai RBT-RBL",IF(BK66&lt;15%,"Proses RBT-RBTD",IF(BK66=15%,"Selesai RBT-RBTD",IF(BK66&lt;20%,"Proses RPP",IF(BK66=20%,"Selesai RPP",IF(BK66&lt;25%,"Proses KAK",IF(BK66=25%,"Selesai KAK",IF(BK66&lt;30%,"Proses Pengadaan",IF(BK66=30%,"Selesai Pengadaan",IF(BK66&lt;45%,"Proses Desain",IF(BK66=45%,"Selesai Desain",IF(BK66&lt;80%,"Proses Pengembangan",IF(BK66=80%,"Selesai Pengembangan",IF(BK66&lt;87.5%,"Proses SIT",IF(BK66=87.5%,"Selesai SIT",IF(BK66&lt;95%,"Proses UAT",IF(BK66=95%,"Selesai UAT",IF(BK66&lt;100%,"Proses Implementasi","Selesai Implementasi"))))))))))))))))))))))</f>
        <v>Proses RBT-RBL</v>
      </c>
      <c r="AT66" t="str">
        <f>IF(BL66=0%,"Not Started",IF(BL66&lt;5%,"Proses RBT-RBB",IF(BL66=5%,"Selesai RBT-RBB",IF(BL66&lt;10%,"Proses RBT-RBL",IF(BL66=10%,"Selesai RBT-RBL",IF(BL66&lt;15%,"Proses RBT-RBTD",IF(BL66=15%,"Selesai RBT-RBTD",IF(BL66&lt;20%,"Proses RPP",IF(BL66=20%,"Selesai RPP",IF(BL66&lt;25%,"Proses KAK",IF(BL66=25%,"Selesai KAK",IF(BL66&lt;30%,"Proses Pengadaan",IF(BL66=30%,"Selesai Pengadaan",IF(BL66&lt;45%,"Proses Desain",IF(BL66=45%,"Selesai Desain",IF(BL66&lt;80%,"Proses Pengembangan",IF(BL66=80%,"Selesai Pengembangan",IF(BL66&lt;87.5%,"Proses SIT",IF(BL66=87.5%,"Selesai SIT",IF(BL66&lt;95%,"Proses UAT",IF(BL66=95%,"Selesai UAT",IF(BL66&lt;100%,"Proses Implementasi","Selesai Implementasi"))))))))))))))))))))))</f>
        <v>Selesai RBT-RBTD</v>
      </c>
      <c r="AU66" t="str">
        <f>IF(BM66=0%,"Not Started",IF(BM66&lt;5%,"Proses RBT-RBB",IF(BM66=5%,"Selesai RBT-RBB",IF(BM66&lt;10%,"Proses RBT-RBL",IF(BM66=10%,"Selesai RBT-RBL",IF(BM66&lt;15%,"Proses RBT-RBTD",IF(BM66=15%,"Selesai RBT-RBTD",IF(BM66&lt;20%,"Proses RPP",IF(BM66=20%,"Selesai RPP",IF(BM66&lt;25%,"Proses KAK",IF(BM66=25%,"Selesai KAK",IF(BM66&lt;30%,"Proses Pengadaan",IF(BM66=30%,"Selesai Pengadaan",IF(BM66&lt;45%,"Proses Desain",IF(BM66=45%,"Selesai Desain",IF(BM66&lt;80%,"Proses Pengembangan",IF(BM66=80%,"Selesai Pengembangan",IF(BM66&lt;87.5%,"Proses SIT",IF(BM66=87.5%,"Selesai SIT",IF(BM66&lt;95%,"Proses UAT",IF(BM66=95%,"Selesai UAT",IF(BM66&lt;100%,"Proses Implementasi","Selesai Implementasi"))))))))))))))))))))))</f>
        <v>Selesai RPP</v>
      </c>
      <c r="AV66" t="str">
        <f>IF(BH66=0%,"Not Started",IF(BH66&lt;5%,"Proses RBT-RBB",IF(BH66=5%,"Selesai RBT-RBB",IF(BH66&lt;10%,"Proses RBT-RBL",IF(BH66=10%,"Selesai RBT-RBL",IF(BH66&lt;15%,"Proses RBT-RBTD",IF(BH66=15%,"Selesai RBT-RBTD",IF(BH66&lt;20%,"Proses RPP",IF(BH66=20%,"Selesai RPP",IF(BH66&lt;25%,"Proses KAK",IF(BH66=25%,"Selesai KAK",IF(BH66&lt;30%,"Proses Pengadaan",IF(BH66=30%,"Selesai Pengadaan",IF(BH66&lt;45%,"Proses Desain",IF(BH66=45%,"Selesai Desain",IF(BH66&lt;80%,"Proses Pengembangan",IF(BH66=80%,"Selesai Pengembangan",IF(BH66&lt;87.5%,"Proses SIT",IF(BH66=87.5%,"Selesai SIT",IF(BH66&lt;95%,"Proses UAT",IF(BH66=95%,"Selesai UAT",IF(BH66&lt;100%,"Proses Implementasi","Selesai Implementasi"))))))))))))))))))))))</f>
        <v>Not Started</v>
      </c>
      <c r="AW66" t="str">
        <f>IF(BI66=0%,"Not Started",IF(BI66&lt;5%,"Proses RBT-RBB",IF(BI66=5%,"Selesai RBT-RBB",IF(BI66&lt;10%,"Proses RBT-RBL",IF(BI66=10%,"Selesai RBT-RBL",IF(BI66&lt;15%,"Proses RBT-RBTD",IF(BI66=15%,"Selesai RBT-RBTD",IF(BI66&lt;20%,"Proses RPP",IF(BI66=20%,"Selesai RPP",IF(BI66&lt;25%,"Proses KAK",IF(BI66=25%,"Selesai KAK",IF(BI66&lt;30%,"Proses Pengadaan",IF(BI66=30%,"Selesai Pengadaan",IF(BI66&lt;45%,"Proses Desain",IF(BI66=45%,"Selesai Desain",IF(BI66&lt;80%,"Proses Pengembangan",IF(BI66=80%,"Selesai Pengembangan",IF(BI66&lt;87.5%,"Proses SIT",IF(BI66=87.5%,"Selesai SIT",IF(BI66&lt;95%,"Proses UAT",IF(BI66=95%,"Selesai UAT",IF(BI66&lt;100%,"Proses Implementasi","Selesai Implementasi"))))))))))))))))))))))</f>
        <v>Not Started</v>
      </c>
      <c r="AX66" t="str">
        <f>IF(BJ66=0%,"Not Started",IF(BJ66&lt;5%,"Proses RBT-RBB",IF(BJ66=5%,"Selesai RBT-RBB",IF(BJ66&lt;10%,"Proses RBT-RBL",IF(BJ66=10%,"Selesai RBT-RBL",IF(BJ66&lt;15%,"Proses RBT-RBTD",IF(BJ66=15%,"Selesai RBT-RBTD",IF(BJ66&lt;20%,"Proses RPP",IF(BJ66=20%,"Selesai RPP",IF(BJ66&lt;25%,"Proses KAK",IF(BJ66=25%,"Selesai KAK",IF(BJ66&lt;30%,"Proses Pengadaan",IF(BJ66=30%,"Selesai Pengadaan",IF(BJ66&lt;45%,"Proses Desain",IF(BJ66=45%,"Selesai Desain",IF(BJ66&lt;80%,"Proses Pengembangan",IF(BJ66=80%,"Selesai Pengembangan",IF(BJ66&lt;87.5%,"Proses SIT",IF(BJ66=87.5%,"Selesai SIT",IF(BJ66&lt;95%,"Proses UAT",IF(BJ66=95%,"Selesai UAT",IF(BJ66&lt;100%,"Proses Implementasi","Selesai Implementasi"))))))))))))))))))))))</f>
        <v>Not Started</v>
      </c>
      <c r="AY66" t="str">
        <f>IF(BK66=0%,"Not Started",IF(BK66&lt;5%,"Proses RBT-RBB",IF(BK66=5%,"Selesai RBT-RBB",IF(BK66&lt;10%,"Proses RBT-RBL",IF(BK66=10%,"Selesai RBT-RBL",IF(BK66&lt;15%,"Proses RBT-RBTD",IF(BK66=15%,"Selesai RBT-RBTD",IF(BK66&lt;20%,"Proses RPP",IF(BK66=20%,"Selesai RPP",IF(BK66&lt;25%,"Proses KAK",IF(BK66=25%,"Selesai KAK",IF(BK66&lt;30%,"Proses Pengadaan",IF(BK66=30%,"Selesai Pengadaan",IF(BK66&lt;45%,"Proses Desain",IF(BK66=45%,"Selesai Desain",IF(BK66&lt;80%,"Proses Pengembangan",IF(BK66=80%,"Selesai Pengembangan",IF(BK66&lt;87.5%,"Proses SIT",IF(BK66=87.5%,"Selesai SIT",IF(BK66&lt;95%,"Proses UAT",IF(BK66=95%,"Selesai UAT",IF(BK66&lt;100%,"Proses Implementasi","Selesai Implementasi"))))))))))))))))))))))</f>
        <v>Proses RBT-RBL</v>
      </c>
      <c r="AZ66" t="str">
        <f>IF(BL66=0%,"Not Started",IF(BL66&lt;5%,"Proses RBT-RBB",IF(BL66=5%,"Selesai RBT-RBB",IF(BL66&lt;10%,"Proses RBT-RBL",IF(BL66=10%,"Selesai RBT-RBL",IF(BL66&lt;15%,"Proses RBT-RBTD",IF(BL66=15%,"Selesai RBT-RBTD",IF(BL66&lt;20%,"Proses RPP",IF(BL66=20%,"Selesai RPP",IF(BL66&lt;25%,"Proses KAK",IF(BL66=25%,"Selesai KAK",IF(BL66&lt;30%,"Proses Pengadaan",IF(BL66=30%,"Selesai Pengadaan",IF(BL66&lt;45%,"Proses Desain",IF(BL66=45%,"Selesai Desain",IF(BL66&lt;80%,"Proses Pengembangan",IF(BL66=80%,"Selesai Pengembangan",IF(BL66&lt;87.5%,"Proses SIT",IF(BL66=87.5%,"Selesai SIT",IF(BL66&lt;95%,"Proses UAT",IF(BL66=95%,"Selesai UAT",IF(BL66&lt;100%,"Proses Implementasi","Selesai Implementasi"))))))))))))))))))))))</f>
        <v>Selesai RBT-RBTD</v>
      </c>
      <c r="BA66" t="str">
        <f>IF(BM66=0%,"Not Started",IF(BM66&lt;5%,"Proses RBT-RBB",IF(BM66=5%,"Selesai RBT-RBB",IF(BM66&lt;10%,"Proses RBT-RBL",IF(BM66=10%,"Selesai RBT-RBL",IF(BM66&lt;15%,"Proses RBT-RBTD",IF(BM66=15%,"Selesai RBT-RBTD",IF(BM66&lt;20%,"Proses RPP",IF(BM66=20%,"Selesai RPP",IF(BM66&lt;25%,"Proses KAK",IF(BM66=25%,"Selesai KAK",IF(BM66&lt;30%,"Proses Pengadaan",IF(BM66=30%,"Selesai Pengadaan",IF(BM66&lt;45%,"Proses Desain",IF(BM66=45%,"Selesai Desain",IF(BM66&lt;80%,"Proses Pengembangan",IF(BM66=80%,"Selesai Pengembangan",IF(BM66&lt;87.5%,"Proses SIT",IF(BM66=87.5%,"Selesai SIT",IF(BM66&lt;95%,"Proses UAT",IF(BM66=95%,"Selesai UAT",IF(BM66&lt;100%,"Proses Implementasi","Selesai Implementasi"))))))))))))))))))))))</f>
        <v>Selesai RPP</v>
      </c>
      <c r="BB66" t="str">
        <f>IF(BN66=0%,"Not Started",IF(BN66&lt;5%,"Proses RBT-RBB",IF(BN66=5%,"Selesai RBT-RBB",IF(BN66&lt;10%,"Proses RBT-RBL",IF(BN66=10%,"Selesai RBT-RBL",IF(BN66&lt;15%,"Proses RBT-RBTD",IF(BN66=15%,"Selesai RBT-RBTD",IF(BN66&lt;20%,"Proses RPP",IF(BN66=20%,"Selesai RPP",IF(BN66&lt;25%,"Proses KAK",IF(BN66=25%,"Selesai KAK",IF(BN66&lt;30%,"Proses Pengadaan",IF(BN66=30%,"Selesai Pengadaan",IF(BN66&lt;45%,"Proses Desain",IF(BN66=45%,"Selesai Desain",IF(BN66&lt;80%,"Proses Pengembangan",IF(BN66=80%,"Selesai Pengembangan",IF(BN66&lt;87.5%,"Proses SIT",IF(BN66=87.5%,"Selesai SIT",IF(BN66&lt;95%,"Proses UAT",IF(BN66=95%,"Selesai UAT",IF(BN66&lt;100%,"Proses Implementasi","Selesai Implementasi"))))))))))))))))))))))</f>
        <v>Proses Pengembangan</v>
      </c>
      <c r="BC66" t="str">
        <f>IF(BO66=0%,"Not Started",IF(BO66&lt;5%,"Proses RBT-RBB",IF(BO66=5%,"Selesai RBT-RBB",IF(BO66&lt;10%,"Proses RBT-RBL",IF(BO66=10%,"Selesai RBT-RBL",IF(BO66&lt;15%,"Proses RBT-RBTD",IF(BO66=15%,"Selesai RBT-RBTD",IF(BO66&lt;20%,"Proses RPP",IF(BO66=20%,"Selesai RPP",IF(BO66&lt;25%,"Proses KAK",IF(BO66=25%,"Selesai KAK",IF(BO66&lt;30%,"Proses Pengadaan",IF(BO66=30%,"Selesai Pengadaan",IF(BO66&lt;45%,"Proses Desain",IF(BO66=45%,"Selesai Desain",IF(BO66&lt;80%,"Proses Pengembangan",IF(BO66=80%,"Selesai Pengembangan",IF(BO66&lt;87.5%,"Proses SIT",IF(BO66=87.5%,"Selesai SIT",IF(BO66&lt;95%,"Proses UAT",IF(BO66=95%,"Selesai UAT",IF(BO66&lt;100%,"Proses Implementasi","Selesai Implementasi"))))))))))))))))))))))</f>
        <v>Selesai Pengembangan</v>
      </c>
      <c r="BD66" t="str">
        <f>IF(BP66=0%,"Not Started",IF(BP66&lt;5%,"Proses RBT-RBB",IF(BP66=5%,"Selesai RBT-RBB",IF(BP66&lt;10%,"Proses RBT-RBL",IF(BP66=10%,"Selesai RBT-RBL",IF(BP66&lt;15%,"Proses RBT-RBTD",IF(BP66=15%,"Selesai RBT-RBTD",IF(BP66&lt;20%,"Proses RPP",IF(BP66=20%,"Selesai RPP",IF(BP66&lt;25%,"Proses KAK",IF(BP66=25%,"Selesai KAK",IF(BP66&lt;30%,"Proses Pengadaan",IF(BP66=30%,"Selesai Pengadaan",IF(BP66&lt;45%,"Proses Desain",IF(BP66=45%,"Selesai Desain",IF(BP66&lt;80%,"Proses Pengembangan",IF(BP66=80%,"Selesai Pengembangan",IF(BP66&lt;87.5%,"Proses SIT",IF(BP66=87.5%,"Selesai SIT",IF(BP66&lt;95%,"Proses UAT",IF(BP66=95%,"Selesai UAT",IF(BP66&lt;100%,"Proses Implementasi","Selesai Implementasi"))))))))))))))))))))))</f>
        <v>Selesai Implementasi</v>
      </c>
      <c r="BE66">
        <v>0</v>
      </c>
      <c r="BF66">
        <v>0</v>
      </c>
      <c r="BG66">
        <v>0</v>
      </c>
      <c r="BH66">
        <v>0</v>
      </c>
      <c r="BI66">
        <v>0</v>
      </c>
      <c r="BJ66">
        <v>0</v>
      </c>
      <c r="BK66">
        <v>0.07</v>
      </c>
      <c r="BL66">
        <v>0.15</v>
      </c>
      <c r="BM66">
        <v>0.2</v>
      </c>
      <c r="BN66">
        <v>0.5</v>
      </c>
      <c r="BO66">
        <v>0.8</v>
      </c>
      <c r="BP66">
        <v>1</v>
      </c>
      <c r="CC66">
        <f>(($DY66/100%)*15%)+(($DZ66/100%)*5%)+(($EA66/100%)*5%)+(($EB66/100%)*5%)+(($EC66/100%)*15%)+(($ED66/100%)*35%)+(($EE66/100%)*7.5%)+(($EF66/100%)*7.5%)+(($EG66/100%)*5%)</f>
        <v>0.045</v>
      </c>
      <c r="CY66">
        <f>IF(BO66=0%, 100%, (CM66/BO66))</f>
        <v>0</v>
      </c>
      <c r="DJ66" t="str">
        <v>NS</v>
      </c>
      <c r="DK66" t="str">
        <f>IF(BO66=0%,"NS",IF(CM66=100%,"DONE",IF(CY66&gt;100%,"AS",IF(CY66&lt;75%,"BS",IF(CY66&lt;89.9%,"AR","OS")))))</f>
        <v>BS</v>
      </c>
      <c r="DR66">
        <f>CH66/$BP66</f>
        <v>0</v>
      </c>
      <c r="DT66">
        <f>CJ66/$BP66</f>
        <v>0</v>
      </c>
      <c r="DU66">
        <f>CK66/$BP66</f>
        <v>0</v>
      </c>
      <c r="DY66">
        <v>0.3</v>
      </c>
      <c r="EH66" t="str" xml:space="preserve">
        <v xml:space="preserve">- Dalam penyusunan RBT, paralel menunggu terbitnya PP DHE SDA_x000d_
- KPPA done adendum kontrak, penerbitan WO menunggu RBT fullsign</v>
      </c>
      <c r="EJ66">
        <f>AR66</f>
        <v>46387</v>
      </c>
      <c r="FM66" t="str">
        <v>Titik Rahayu</v>
      </c>
      <c r="FN66" t="str">
        <v>Rifanda Yulio</v>
      </c>
      <c r="FO66" t="str">
        <v>Adinda Tri Wulandari</v>
      </c>
      <c r="FP66" t="str" xml:space="preserve">
        <v xml:space="preserve">1. Haryani Diah_x000d_
2. Alamsyah_x000d_
3. Luluk Mukarromah</v>
      </c>
      <c r="FQ66" t="str" xml:space="preserve">
        <v xml:space="preserve">1. Erfa_x000d_
2. Agung</v>
      </c>
      <c r="GS66" t="str">
        <v>1be9391f-272a-476b-a84c-34f5033cdb69</v>
      </c>
    </row>
    <row r="67" xml:space="preserve">
      <c r="E67" t="str">
        <v>P-49</v>
      </c>
      <c r="F67">
        <f>F66+1</f>
        <v>4</v>
      </c>
      <c r="G67" t="str">
        <v>SIMODIS</v>
      </c>
      <c r="H67" t="str">
        <v>Capturing Devisa (SIMODIS)</v>
      </c>
      <c r="I67" t="str">
        <v>Modernisasi Aplikasi Monitoring DHE</v>
      </c>
      <c r="J67">
        <v>2028</v>
      </c>
      <c r="K67">
        <v>2028</v>
      </c>
      <c r="L67" t="str">
        <v>K</v>
      </c>
      <c r="M67" t="str">
        <v>K3</v>
      </c>
      <c r="N67" t="str">
        <v>Pemimpin Satker</v>
      </c>
      <c r="O67" t="str">
        <v>Dsta, DPKL</v>
      </c>
      <c r="P67" t="str">
        <v>WG-5</v>
      </c>
      <c r="Q67" t="str">
        <v>Moneter</v>
      </c>
      <c r="R67" t="str">
        <v>SIMODIS</v>
      </c>
      <c r="S67">
        <f>BQ67</f>
        <v>0</v>
      </c>
      <c r="T67" t="str">
        <f>IF(V67=0%,"Not Started",IF(V67&lt;100%,"On Progress",IF(V67=100%,"DONE")))</f>
        <v>On Progress</v>
      </c>
      <c r="U67" t="str">
        <f>FN67</f>
        <v>Rifanda Yulio</v>
      </c>
      <c r="V67">
        <f>CC67</f>
        <v>0.19999999999999998</v>
      </c>
      <c r="W67" t="str">
        <v>TW I 2028</v>
      </c>
      <c r="AS67" t="str">
        <f>IF(BK67=0%,"Not Started",IF(BK67&lt;5%,"Proses RBT-RBB",IF(BK67=5%,"Selesai RBT-RBB",IF(BK67&lt;10%,"Proses RBT-RBL",IF(BK67=10%,"Selesai RBT-RBL",IF(BK67&lt;15%,"Proses RBT-RBTD",IF(BK67=15%,"Selesai RBT-RBTD",IF(BK67&lt;20%,"Proses RPP",IF(BK67=20%,"Selesai RPP",IF(BK67&lt;25%,"Proses KAK",IF(BK67=25%,"Selesai KAK",IF(BK67&lt;30%,"Proses Pengadaan",IF(BK67=30%,"Selesai Pengadaan",IF(BK67&lt;45%,"Proses Desain",IF(BK67=45%,"Selesai Desain",IF(BK67&lt;80%,"Proses Pengembangan",IF(BK67=80%,"Selesai Pengembangan",IF(BK67&lt;87.5%,"Proses SIT",IF(BK67=87.5%,"Selesai SIT",IF(BK67&lt;95%,"Proses UAT",IF(BK67=95%,"Selesai UAT",IF(BK67&lt;100%,"Proses Implementasi","Selesai Implementasi"))))))))))))))))))))))</f>
        <v>Not Started</v>
      </c>
      <c r="AT67" t="str">
        <f>IF(BL67=0%,"Not Started",IF(BL67&lt;5%,"Proses RBT-RBB",IF(BL67=5%,"Selesai RBT-RBB",IF(BL67&lt;10%,"Proses RBT-RBL",IF(BL67=10%,"Selesai RBT-RBL",IF(BL67&lt;15%,"Proses RBT-RBTD",IF(BL67=15%,"Selesai RBT-RBTD",IF(BL67&lt;20%,"Proses RPP",IF(BL67=20%,"Selesai RPP",IF(BL67&lt;25%,"Proses KAK",IF(BL67=25%,"Selesai KAK",IF(BL67&lt;30%,"Proses Pengadaan",IF(BL67=30%,"Selesai Pengadaan",IF(BL67&lt;45%,"Proses Desain",IF(BL67=45%,"Selesai Desain",IF(BL67&lt;80%,"Proses Pengembangan",IF(BL67=80%,"Selesai Pengembangan",IF(BL67&lt;87.5%,"Proses SIT",IF(BL67=87.5%,"Selesai SIT",IF(BL67&lt;95%,"Proses UAT",IF(BL67=95%,"Selesai UAT",IF(BL67&lt;100%,"Proses Implementasi","Selesai Implementasi"))))))))))))))))))))))</f>
        <v>Not Started</v>
      </c>
      <c r="AU67" t="str">
        <f>IF(BM67=0%,"Not Started",IF(BM67&lt;5%,"Proses RBT-RBB",IF(BM67=5%,"Selesai RBT-RBB",IF(BM67&lt;10%,"Proses RBT-RBL",IF(BM67=10%,"Selesai RBT-RBL",IF(BM67&lt;15%,"Proses RBT-RBTD",IF(BM67=15%,"Selesai RBT-RBTD",IF(BM67&lt;20%,"Proses RPP",IF(BM67=20%,"Selesai RPP",IF(BM67&lt;25%,"Proses KAK",IF(BM67=25%,"Selesai KAK",IF(BM67&lt;30%,"Proses Pengadaan",IF(BM67=30%,"Selesai Pengadaan",IF(BM67&lt;45%,"Proses Desain",IF(BM67=45%,"Selesai Desain",IF(BM67&lt;80%,"Proses Pengembangan",IF(BM67=80%,"Selesai Pengembangan",IF(BM67&lt;87.5%,"Proses SIT",IF(BM67=87.5%,"Selesai SIT",IF(BM67&lt;95%,"Proses UAT",IF(BM67=95%,"Selesai UAT",IF(BM67&lt;100%,"Proses Implementasi","Selesai Implementasi"))))))))))))))))))))))</f>
        <v>Not Started</v>
      </c>
      <c r="AV67" t="str">
        <f>IF(BH67=0%,"Not Started",IF(BH67&lt;5%,"Proses RBT-RBB",IF(BH67=5%,"Selesai RBT-RBB",IF(BH67&lt;10%,"Proses RBT-RBL",IF(BH67=10%,"Selesai RBT-RBL",IF(BH67&lt;15%,"Proses RBT-RBTD",IF(BH67=15%,"Selesai RBT-RBTD",IF(BH67&lt;20%,"Proses RPP",IF(BH67=20%,"Selesai RPP",IF(BH67&lt;25%,"Proses KAK",IF(BH67=25%,"Selesai KAK",IF(BH67&lt;30%,"Proses Pengadaan",IF(BH67=30%,"Selesai Pengadaan",IF(BH67&lt;45%,"Proses Desain",IF(BH67=45%,"Selesai Desain",IF(BH67&lt;80%,"Proses Pengembangan",IF(BH67=80%,"Selesai Pengembangan",IF(BH67&lt;87.5%,"Proses SIT",IF(BH67=87.5%,"Selesai SIT",IF(BH67&lt;95%,"Proses UAT",IF(BH67=95%,"Selesai UAT",IF(BH67&lt;100%,"Proses Implementasi","Selesai Implementasi"))))))))))))))))))))))</f>
        <v>Not Started</v>
      </c>
      <c r="AW67" t="str">
        <f>IF(BI67=0%,"Not Started",IF(BI67&lt;5%,"Proses RBT-RBB",IF(BI67=5%,"Selesai RBT-RBB",IF(BI67&lt;10%,"Proses RBT-RBL",IF(BI67=10%,"Selesai RBT-RBL",IF(BI67&lt;15%,"Proses RBT-RBTD",IF(BI67=15%,"Selesai RBT-RBTD",IF(BI67&lt;20%,"Proses RPP",IF(BI67=20%,"Selesai RPP",IF(BI67&lt;25%,"Proses KAK",IF(BI67=25%,"Selesai KAK",IF(BI67&lt;30%,"Proses Pengadaan",IF(BI67=30%,"Selesai Pengadaan",IF(BI67&lt;45%,"Proses Desain",IF(BI67=45%,"Selesai Desain",IF(BI67&lt;80%,"Proses Pengembangan",IF(BI67=80%,"Selesai Pengembangan",IF(BI67&lt;87.5%,"Proses SIT",IF(BI67=87.5%,"Selesai SIT",IF(BI67&lt;95%,"Proses UAT",IF(BI67=95%,"Selesai UAT",IF(BI67&lt;100%,"Proses Implementasi","Selesai Implementasi"))))))))))))))))))))))</f>
        <v>Not Started</v>
      </c>
      <c r="AX67" t="str">
        <f>IF(BJ67=0%,"Not Started",IF(BJ67&lt;5%,"Proses RBT-RBB",IF(BJ67=5%,"Selesai RBT-RBB",IF(BJ67&lt;10%,"Proses RBT-RBL",IF(BJ67=10%,"Selesai RBT-RBL",IF(BJ67&lt;15%,"Proses RBT-RBTD",IF(BJ67=15%,"Selesai RBT-RBTD",IF(BJ67&lt;20%,"Proses RPP",IF(BJ67=20%,"Selesai RPP",IF(BJ67&lt;25%,"Proses KAK",IF(BJ67=25%,"Selesai KAK",IF(BJ67&lt;30%,"Proses Pengadaan",IF(BJ67=30%,"Selesai Pengadaan",IF(BJ67&lt;45%,"Proses Desain",IF(BJ67=45%,"Selesai Desain",IF(BJ67&lt;80%,"Proses Pengembangan",IF(BJ67=80%,"Selesai Pengembangan",IF(BJ67&lt;87.5%,"Proses SIT",IF(BJ67=87.5%,"Selesai SIT",IF(BJ67&lt;95%,"Proses UAT",IF(BJ67=95%,"Selesai UAT",IF(BJ67&lt;100%,"Proses Implementasi","Selesai Implementasi"))))))))))))))))))))))</f>
        <v>Not Started</v>
      </c>
      <c r="AY67" t="str">
        <f>IF(BK67=0%,"Not Started",IF(BK67&lt;5%,"Proses RBT-RBB",IF(BK67=5%,"Selesai RBT-RBB",IF(BK67&lt;10%,"Proses RBT-RBL",IF(BK67=10%,"Selesai RBT-RBL",IF(BK67&lt;15%,"Proses RBT-RBTD",IF(BK67=15%,"Selesai RBT-RBTD",IF(BK67&lt;20%,"Proses RPP",IF(BK67=20%,"Selesai RPP",IF(BK67&lt;25%,"Proses KAK",IF(BK67=25%,"Selesai KAK",IF(BK67&lt;30%,"Proses Pengadaan",IF(BK67=30%,"Selesai Pengadaan",IF(BK67&lt;45%,"Proses Desain",IF(BK67=45%,"Selesai Desain",IF(BK67&lt;80%,"Proses Pengembangan",IF(BK67=80%,"Selesai Pengembangan",IF(BK67&lt;87.5%,"Proses SIT",IF(BK67=87.5%,"Selesai SIT",IF(BK67&lt;95%,"Proses UAT",IF(BK67=95%,"Selesai UAT",IF(BK67&lt;100%,"Proses Implementasi","Selesai Implementasi"))))))))))))))))))))))</f>
        <v>Not Started</v>
      </c>
      <c r="AZ67" t="str">
        <f>IF(BL67=0%,"Not Started",IF(BL67&lt;5%,"Proses RBT-RBB",IF(BL67=5%,"Selesai RBT-RBB",IF(BL67&lt;10%,"Proses RBT-RBL",IF(BL67=10%,"Selesai RBT-RBL",IF(BL67&lt;15%,"Proses RBT-RBTD",IF(BL67=15%,"Selesai RBT-RBTD",IF(BL67&lt;20%,"Proses RPP",IF(BL67=20%,"Selesai RPP",IF(BL67&lt;25%,"Proses KAK",IF(BL67=25%,"Selesai KAK",IF(BL67&lt;30%,"Proses Pengadaan",IF(BL67=30%,"Selesai Pengadaan",IF(BL67&lt;45%,"Proses Desain",IF(BL67=45%,"Selesai Desain",IF(BL67&lt;80%,"Proses Pengembangan",IF(BL67=80%,"Selesai Pengembangan",IF(BL67&lt;87.5%,"Proses SIT",IF(BL67=87.5%,"Selesai SIT",IF(BL67&lt;95%,"Proses UAT",IF(BL67=95%,"Selesai UAT",IF(BL67&lt;100%,"Proses Implementasi","Selesai Implementasi"))))))))))))))))))))))</f>
        <v>Not Started</v>
      </c>
      <c r="BA67" t="str">
        <f>IF(BM67=0%,"Not Started",IF(BM67&lt;5%,"Proses RBT-RBB",IF(BM67=5%,"Selesai RBT-RBB",IF(BM67&lt;10%,"Proses RBT-RBL",IF(BM67=10%,"Selesai RBT-RBL",IF(BM67&lt;15%,"Proses RBT-RBTD",IF(BM67=15%,"Selesai RBT-RBTD",IF(BM67&lt;20%,"Proses RPP",IF(BM67=20%,"Selesai RPP",IF(BM67&lt;25%,"Proses KAK",IF(BM67=25%,"Selesai KAK",IF(BM67&lt;30%,"Proses Pengadaan",IF(BM67=30%,"Selesai Pengadaan",IF(BM67&lt;45%,"Proses Desain",IF(BM67=45%,"Selesai Desain",IF(BM67&lt;80%,"Proses Pengembangan",IF(BM67=80%,"Selesai Pengembangan",IF(BM67&lt;87.5%,"Proses SIT",IF(BM67=87.5%,"Selesai SIT",IF(BM67&lt;95%,"Proses UAT",IF(BM67=95%,"Selesai UAT",IF(BM67&lt;100%,"Proses Implementasi","Selesai Implementasi"))))))))))))))))))))))</f>
        <v>Not Started</v>
      </c>
      <c r="BB67" t="str">
        <f>IF(BN67=0%,"Not Started",IF(BN67&lt;5%,"Proses RBT-RBB",IF(BN67=5%,"Selesai RBT-RBB",IF(BN67&lt;10%,"Proses RBT-RBL",IF(BN67=10%,"Selesai RBT-RBL",IF(BN67&lt;15%,"Proses RBT-RBTD",IF(BN67=15%,"Selesai RBT-RBTD",IF(BN67&lt;20%,"Proses RPP",IF(BN67=20%,"Selesai RPP",IF(BN67&lt;25%,"Proses KAK",IF(BN67=25%,"Selesai KAK",IF(BN67&lt;30%,"Proses Pengadaan",IF(BN67=30%,"Selesai Pengadaan",IF(BN67&lt;45%,"Proses Desain",IF(BN67=45%,"Selesai Desain",IF(BN67&lt;80%,"Proses Pengembangan",IF(BN67=80%,"Selesai Pengembangan",IF(BN67&lt;87.5%,"Proses SIT",IF(BN67=87.5%,"Selesai SIT",IF(BN67&lt;95%,"Proses UAT",IF(BN67=95%,"Selesai UAT",IF(BN67&lt;100%,"Proses Implementasi","Selesai Implementasi"))))))))))))))))))))))</f>
        <v>Not Started</v>
      </c>
      <c r="BC67" t="str">
        <f>IF(BO67=0%,"Not Started",IF(BO67&lt;5%,"Proses RBT-RBB",IF(BO67=5%,"Selesai RBT-RBB",IF(BO67&lt;10%,"Proses RBT-RBL",IF(BO67=10%,"Selesai RBT-RBL",IF(BO67&lt;15%,"Proses RBT-RBTD",IF(BO67=15%,"Selesai RBT-RBTD",IF(BO67&lt;20%,"Proses RPP",IF(BO67=20%,"Selesai RPP",IF(BO67&lt;25%,"Proses KAK",IF(BO67=25%,"Selesai KAK",IF(BO67&lt;30%,"Proses Pengadaan",IF(BO67=30%,"Selesai Pengadaan",IF(BO67&lt;45%,"Proses Desain",IF(BO67=45%,"Selesai Desain",IF(BO67&lt;80%,"Proses Pengembangan",IF(BO67=80%,"Selesai Pengembangan",IF(BO67&lt;87.5%,"Proses SIT",IF(BO67=87.5%,"Selesai SIT",IF(BO67&lt;95%,"Proses UAT",IF(BO67=95%,"Selesai UAT",IF(BO67&lt;100%,"Proses Implementasi","Selesai Implementasi"))))))))))))))))))))))</f>
        <v>Not Started</v>
      </c>
      <c r="BD67" t="str">
        <f>IF(BP67=0%,"Not Started",IF(BP67&lt;5%,"Proses RBT-RBB",IF(BP67=5%,"Selesai RBT-RBB",IF(BP67&lt;10%,"Proses RBT-RBL",IF(BP67=10%,"Selesai RBT-RBL",IF(BP67&lt;15%,"Proses RBT-RBTD",IF(BP67=15%,"Selesai RBT-RBTD",IF(BP67&lt;20%,"Proses RPP",IF(BP67=20%,"Selesai RPP",IF(BP67&lt;25%,"Proses KAK",IF(BP67=25%,"Selesai KAK",IF(BP67&lt;30%,"Proses Pengadaan",IF(BP67=30%,"Selesai Pengadaan",IF(BP67&lt;45%,"Proses Desain",IF(BP67=45%,"Selesai Desain",IF(BP67&lt;80%,"Proses Pengembangan",IF(BP67=80%,"Selesai Pengembangan",IF(BP67&lt;87.5%,"Proses SIT",IF(BP67=87.5%,"Selesai SIT",IF(BP67&lt;95%,"Proses UAT",IF(BP67=95%,"Selesai UAT",IF(BP67&lt;100%,"Proses Implementasi","Selesai Implementasi"))))))))))))))))))))))</f>
        <v>Not Started</v>
      </c>
      <c r="BE67">
        <v>0</v>
      </c>
      <c r="BF67">
        <v>0</v>
      </c>
      <c r="BG67">
        <v>0</v>
      </c>
      <c r="BH67">
        <v>0</v>
      </c>
      <c r="BI67">
        <v>0</v>
      </c>
      <c r="BJ67">
        <v>0</v>
      </c>
      <c r="BK67">
        <v>0</v>
      </c>
      <c r="BL67">
        <v>0</v>
      </c>
      <c r="BM67">
        <v>0</v>
      </c>
      <c r="BN67">
        <v>0</v>
      </c>
      <c r="BO67">
        <v>0</v>
      </c>
      <c r="BP67">
        <v>0</v>
      </c>
      <c r="CC67">
        <f>(($DY67/100%)*15%)+(($DZ67/100%)*5%)+(($EA67/100%)*5%)+(($EB67/100%)*5%)+(($EC67/100%)*15%)+(($ED67/100%)*35%)+(($EE67/100%)*7.5%)+(($EF67/100%)*7.5%)+(($EG67/100%)*5%)</f>
        <v>0.19999999999999998</v>
      </c>
      <c r="CY67">
        <f>IF(BO67=0%, 100%, (CM67/BO67))</f>
        <v>1</v>
      </c>
      <c r="DJ67" t="str">
        <v>NS</v>
      </c>
      <c r="DK67" t="str">
        <f>IF(BO67=0%,"NS",IF(CM67=100%,"DONE",IF(CY67&gt;100%,"AS",IF(CY67&lt;75%,"BS",IF(CY67&lt;89.9%,"AR","OS")))))</f>
        <v>NS</v>
      </c>
      <c r="DY67">
        <v>1</v>
      </c>
      <c r="DZ67">
        <v>0.5</v>
      </c>
      <c r="EA67">
        <v>0.5</v>
      </c>
      <c r="FM67" t="str">
        <v>Titik Rahayu</v>
      </c>
      <c r="FN67" t="str">
        <v>Rifanda Yulio</v>
      </c>
      <c r="FO67" t="str">
        <v>Adinda Tri Wulandari</v>
      </c>
      <c r="FP67" t="str" xml:space="preserve">
        <v xml:space="preserve">1. Haryani Diah_x000d_
2. Alamsyah_x000d_
3. Luluk Mukarromah</v>
      </c>
      <c r="FQ67" t="str" xml:space="preserve">
        <v xml:space="preserve">1. Erfa_x000d_
2. Agung</v>
      </c>
      <c r="GS67" t="str">
        <v>798c6a0b-e1cb-41d6-b44e-9437cba6c651</v>
      </c>
    </row>
    <row r="68">
      <c r="E68" t="str">
        <v>P-49</v>
      </c>
      <c r="F68">
        <f>F67+1</f>
        <v>5</v>
      </c>
      <c r="G68" t="str">
        <v>SIMODIS</v>
      </c>
      <c r="H68" t="str">
        <v>Capturing Devisa (SIMODIS)</v>
      </c>
      <c r="I68" t="str">
        <v>Penyesuaian Revisi PP 8 Tahun 2025</v>
      </c>
      <c r="J68">
        <v>2026</v>
      </c>
      <c r="K68">
        <v>2026</v>
      </c>
      <c r="L68" t="str">
        <v>K</v>
      </c>
      <c r="M68" t="str">
        <v>K3</v>
      </c>
      <c r="N68" t="str">
        <v>Pemimpin Satker</v>
      </c>
      <c r="O68" t="str">
        <v>DPKL</v>
      </c>
      <c r="P68" t="str">
        <v>Satker</v>
      </c>
      <c r="Q68" t="str">
        <v>Moneter</v>
      </c>
      <c r="R68" t="str">
        <v>SIMODIS</v>
      </c>
      <c r="S68">
        <f>BQ68</f>
        <v>0</v>
      </c>
      <c r="T68" t="str">
        <f>IF(V68=0%,"Not Started",IF(V68&lt;100%,"On Progress",IF(V68=100%,"DONE")))</f>
        <v>Not Started</v>
      </c>
      <c r="U68">
        <f>FN68</f>
        <v>0</v>
      </c>
      <c r="V68">
        <f>CC68</f>
        <v>0</v>
      </c>
      <c r="W68" t="str">
        <v>TW I 2025</v>
      </c>
      <c r="X68">
        <f>AR68</f>
        <v>46129</v>
      </c>
      <c r="Z68" t="str">
        <v>Penambahan 2026</v>
      </c>
      <c r="AA68">
        <v>46010</v>
      </c>
      <c r="AB68">
        <v>46045</v>
      </c>
      <c r="AC68">
        <v>46048</v>
      </c>
      <c r="AD68">
        <v>46049</v>
      </c>
      <c r="AE68">
        <v>46010</v>
      </c>
      <c r="AF68">
        <v>46045</v>
      </c>
      <c r="AI68">
        <v>46048</v>
      </c>
      <c r="AJ68">
        <v>46052</v>
      </c>
      <c r="AK68">
        <v>46052</v>
      </c>
      <c r="AL68">
        <v>46112</v>
      </c>
      <c r="AM68">
        <v>46069</v>
      </c>
      <c r="AN68">
        <v>46122</v>
      </c>
      <c r="AO68">
        <v>46069</v>
      </c>
      <c r="AP68">
        <v>46127</v>
      </c>
      <c r="AQ68">
        <v>46128</v>
      </c>
      <c r="AR68">
        <v>46129</v>
      </c>
      <c r="AS68" t="str">
        <f>IF(BK68=0%,"Not Started",IF(BK68&lt;5%,"Proses RBT-RBB",IF(BK68=5%,"Selesai RBT-RBB",IF(BK68&lt;10%,"Proses RBT-RBL",IF(BK68=10%,"Selesai RBT-RBL",IF(BK68&lt;15%,"Proses RBT-RBTD",IF(BK68=15%,"Selesai RBT-RBTD",IF(BK68&lt;20%,"Proses RPP",IF(BK68=20%,"Selesai RPP",IF(BK68&lt;25%,"Proses KAK",IF(BK68=25%,"Selesai KAK",IF(BK68&lt;30%,"Proses Pengadaan",IF(BK68=30%,"Selesai Pengadaan",IF(BK68&lt;45%,"Proses Desain",IF(BK68=45%,"Selesai Desain",IF(BK68&lt;80%,"Proses Pengembangan",IF(BK68=80%,"Selesai Pengembangan",IF(BK68&lt;87.5%,"Proses SIT",IF(BK68=87.5%,"Selesai SIT",IF(BK68&lt;95%,"Proses UAT",IF(BK68=95%,"Selesai UAT",IF(BK68&lt;100%,"Proses Implementasi","Selesai Implementasi"))))))))))))))))))))))</f>
        <v>Selesai Implementasi</v>
      </c>
      <c r="AT68" t="str">
        <f>IF(BL68=0%,"Not Started",IF(BL68&lt;5%,"Proses RBT-RBB",IF(BL68=5%,"Selesai RBT-RBB",IF(BL68&lt;10%,"Proses RBT-RBL",IF(BL68=10%,"Selesai RBT-RBL",IF(BL68&lt;15%,"Proses RBT-RBTD",IF(BL68=15%,"Selesai RBT-RBTD",IF(BL68&lt;20%,"Proses RPP",IF(BL68=20%,"Selesai RPP",IF(BL68&lt;25%,"Proses KAK",IF(BL68=25%,"Selesai KAK",IF(BL68&lt;30%,"Proses Pengadaan",IF(BL68=30%,"Selesai Pengadaan",IF(BL68&lt;45%,"Proses Desain",IF(BL68=45%,"Selesai Desain",IF(BL68&lt;80%,"Proses Pengembangan",IF(BL68=80%,"Selesai Pengembangan",IF(BL68&lt;87.5%,"Proses SIT",IF(BL68=87.5%,"Selesai SIT",IF(BL68&lt;95%,"Proses UAT",IF(BL68=95%,"Selesai UAT",IF(BL68&lt;100%,"Proses Implementasi","Selesai Implementasi"))))))))))))))))))))))</f>
        <v>Selesai Implementasi</v>
      </c>
      <c r="AU68" t="str">
        <f>IF(BM68=0%,"Not Started",IF(BM68&lt;5%,"Proses RBT-RBB",IF(BM68=5%,"Selesai RBT-RBB",IF(BM68&lt;10%,"Proses RBT-RBL",IF(BM68=10%,"Selesai RBT-RBL",IF(BM68&lt;15%,"Proses RBT-RBTD",IF(BM68=15%,"Selesai RBT-RBTD",IF(BM68&lt;20%,"Proses RPP",IF(BM68=20%,"Selesai RPP",IF(BM68&lt;25%,"Proses KAK",IF(BM68=25%,"Selesai KAK",IF(BM68&lt;30%,"Proses Pengadaan",IF(BM68=30%,"Selesai Pengadaan",IF(BM68&lt;45%,"Proses Desain",IF(BM68=45%,"Selesai Desain",IF(BM68&lt;80%,"Proses Pengembangan",IF(BM68=80%,"Selesai Pengembangan",IF(BM68&lt;87.5%,"Proses SIT",IF(BM68=87.5%,"Selesai SIT",IF(BM68&lt;95%,"Proses UAT",IF(BM68=95%,"Selesai UAT",IF(BM68&lt;100%,"Proses Implementasi","Selesai Implementasi"))))))))))))))))))))))</f>
        <v>Selesai Implementasi</v>
      </c>
      <c r="AV68" t="str">
        <f>IF(BH68=0%,"Not Started",IF(BH68&lt;5%,"Proses RBT-RBB",IF(BH68=5%,"Selesai RBT-RBB",IF(BH68&lt;10%,"Proses RBT-RBL",IF(BH68=10%,"Selesai RBT-RBL",IF(BH68&lt;15%,"Proses RBT-RBTD",IF(BH68=15%,"Selesai RBT-RBTD",IF(BH68&lt;20%,"Proses RPP",IF(BH68=20%,"Selesai RPP",IF(BH68&lt;25%,"Proses KAK",IF(BH68=25%,"Selesai KAK",IF(BH68&lt;30%,"Proses Pengadaan",IF(BH68=30%,"Selesai Pengadaan",IF(BH68&lt;45%,"Proses Desain",IF(BH68=45%,"Selesai Desain",IF(BH68&lt;80%,"Proses Pengembangan",IF(BH68=80%,"Selesai Pengembangan",IF(BH68&lt;87.5%,"Proses SIT",IF(BH68=87.5%,"Selesai SIT",IF(BH68&lt;95%,"Proses UAT",IF(BH68=95%,"Selesai UAT",IF(BH68&lt;100%,"Proses Implementasi","Selesai Implementasi"))))))))))))))))))))))</f>
        <v>Selesai Implementasi</v>
      </c>
      <c r="AW68" t="str">
        <f>IF(BI68=0%,"Not Started",IF(BI68&lt;5%,"Proses RBT-RBB",IF(BI68=5%,"Selesai RBT-RBB",IF(BI68&lt;10%,"Proses RBT-RBL",IF(BI68=10%,"Selesai RBT-RBL",IF(BI68&lt;15%,"Proses RBT-RBTD",IF(BI68=15%,"Selesai RBT-RBTD",IF(BI68&lt;20%,"Proses RPP",IF(BI68=20%,"Selesai RPP",IF(BI68&lt;25%,"Proses KAK",IF(BI68=25%,"Selesai KAK",IF(BI68&lt;30%,"Proses Pengadaan",IF(BI68=30%,"Selesai Pengadaan",IF(BI68&lt;45%,"Proses Desain",IF(BI68=45%,"Selesai Desain",IF(BI68&lt;80%,"Proses Pengembangan",IF(BI68=80%,"Selesai Pengembangan",IF(BI68&lt;87.5%,"Proses SIT",IF(BI68=87.5%,"Selesai SIT",IF(BI68&lt;95%,"Proses UAT",IF(BI68=95%,"Selesai UAT",IF(BI68&lt;100%,"Proses Implementasi","Selesai Implementasi"))))))))))))))))))))))</f>
        <v>Selesai Implementasi</v>
      </c>
      <c r="AX68" t="str">
        <f>IF(BJ68=0%,"Not Started",IF(BJ68&lt;5%,"Proses RBT-RBB",IF(BJ68=5%,"Selesai RBT-RBB",IF(BJ68&lt;10%,"Proses RBT-RBL",IF(BJ68=10%,"Selesai RBT-RBL",IF(BJ68&lt;15%,"Proses RBT-RBTD",IF(BJ68=15%,"Selesai RBT-RBTD",IF(BJ68&lt;20%,"Proses RPP",IF(BJ68=20%,"Selesai RPP",IF(BJ68&lt;25%,"Proses KAK",IF(BJ68=25%,"Selesai KAK",IF(BJ68&lt;30%,"Proses Pengadaan",IF(BJ68=30%,"Selesai Pengadaan",IF(BJ68&lt;45%,"Proses Desain",IF(BJ68=45%,"Selesai Desain",IF(BJ68&lt;80%,"Proses Pengembangan",IF(BJ68=80%,"Selesai Pengembangan",IF(BJ68&lt;87.5%,"Proses SIT",IF(BJ68=87.5%,"Selesai SIT",IF(BJ68&lt;95%,"Proses UAT",IF(BJ68=95%,"Selesai UAT",IF(BJ68&lt;100%,"Proses Implementasi","Selesai Implementasi"))))))))))))))))))))))</f>
        <v>Selesai Implementasi</v>
      </c>
      <c r="AY68" t="str">
        <f>IF(BK68=0%,"Not Started",IF(BK68&lt;5%,"Proses RBT-RBB",IF(BK68=5%,"Selesai RBT-RBB",IF(BK68&lt;10%,"Proses RBT-RBL",IF(BK68=10%,"Selesai RBT-RBL",IF(BK68&lt;15%,"Proses RBT-RBTD",IF(BK68=15%,"Selesai RBT-RBTD",IF(BK68&lt;20%,"Proses RPP",IF(BK68=20%,"Selesai RPP",IF(BK68&lt;25%,"Proses KAK",IF(BK68=25%,"Selesai KAK",IF(BK68&lt;30%,"Proses Pengadaan",IF(BK68=30%,"Selesai Pengadaan",IF(BK68&lt;45%,"Proses Desain",IF(BK68=45%,"Selesai Desain",IF(BK68&lt;80%,"Proses Pengembangan",IF(BK68=80%,"Selesai Pengembangan",IF(BK68&lt;87.5%,"Proses SIT",IF(BK68=87.5%,"Selesai SIT",IF(BK68&lt;95%,"Proses UAT",IF(BK68=95%,"Selesai UAT",IF(BK68&lt;100%,"Proses Implementasi","Selesai Implementasi"))))))))))))))))))))))</f>
        <v>Selesai Implementasi</v>
      </c>
      <c r="AZ68" t="str">
        <f>IF(BL68=0%,"Not Started",IF(BL68&lt;5%,"Proses RBT-RBB",IF(BL68=5%,"Selesai RBT-RBB",IF(BL68&lt;10%,"Proses RBT-RBL",IF(BL68=10%,"Selesai RBT-RBL",IF(BL68&lt;15%,"Proses RBT-RBTD",IF(BL68=15%,"Selesai RBT-RBTD",IF(BL68&lt;20%,"Proses RPP",IF(BL68=20%,"Selesai RPP",IF(BL68&lt;25%,"Proses KAK",IF(BL68=25%,"Selesai KAK",IF(BL68&lt;30%,"Proses Pengadaan",IF(BL68=30%,"Selesai Pengadaan",IF(BL68&lt;45%,"Proses Desain",IF(BL68=45%,"Selesai Desain",IF(BL68&lt;80%,"Proses Pengembangan",IF(BL68=80%,"Selesai Pengembangan",IF(BL68&lt;87.5%,"Proses SIT",IF(BL68=87.5%,"Selesai SIT",IF(BL68&lt;95%,"Proses UAT",IF(BL68=95%,"Selesai UAT",IF(BL68&lt;100%,"Proses Implementasi","Selesai Implementasi"))))))))))))))))))))))</f>
        <v>Selesai Implementasi</v>
      </c>
      <c r="BA68" t="str">
        <f>IF(BM68=0%,"Not Started",IF(BM68&lt;5%,"Proses RBT-RBB",IF(BM68=5%,"Selesai RBT-RBB",IF(BM68&lt;10%,"Proses RBT-RBL",IF(BM68=10%,"Selesai RBT-RBL",IF(BM68&lt;15%,"Proses RBT-RBTD",IF(BM68=15%,"Selesai RBT-RBTD",IF(BM68&lt;20%,"Proses RPP",IF(BM68=20%,"Selesai RPP",IF(BM68&lt;25%,"Proses KAK",IF(BM68=25%,"Selesai KAK",IF(BM68&lt;30%,"Proses Pengadaan",IF(BM68=30%,"Selesai Pengadaan",IF(BM68&lt;45%,"Proses Desain",IF(BM68=45%,"Selesai Desain",IF(BM68&lt;80%,"Proses Pengembangan",IF(BM68=80%,"Selesai Pengembangan",IF(BM68&lt;87.5%,"Proses SIT",IF(BM68=87.5%,"Selesai SIT",IF(BM68&lt;95%,"Proses UAT",IF(BM68=95%,"Selesai UAT",IF(BM68&lt;100%,"Proses Implementasi","Selesai Implementasi"))))))))))))))))))))))</f>
        <v>Selesai Implementasi</v>
      </c>
      <c r="BB68" t="str">
        <f>IF(BN68=0%,"Not Started",IF(BN68&lt;5%,"Proses RBT-RBB",IF(BN68=5%,"Selesai RBT-RBB",IF(BN68&lt;10%,"Proses RBT-RBL",IF(BN68=10%,"Selesai RBT-RBL",IF(BN68&lt;15%,"Proses RBT-RBTD",IF(BN68=15%,"Selesai RBT-RBTD",IF(BN68&lt;20%,"Proses RPP",IF(BN68=20%,"Selesai RPP",IF(BN68&lt;25%,"Proses KAK",IF(BN68=25%,"Selesai KAK",IF(BN68&lt;30%,"Proses Pengadaan",IF(BN68=30%,"Selesai Pengadaan",IF(BN68&lt;45%,"Proses Desain",IF(BN68=45%,"Selesai Desain",IF(BN68&lt;80%,"Proses Pengembangan",IF(BN68=80%,"Selesai Pengembangan",IF(BN68&lt;87.5%,"Proses SIT",IF(BN68=87.5%,"Selesai SIT",IF(BN68&lt;95%,"Proses UAT",IF(BN68=95%,"Selesai UAT",IF(BN68&lt;100%,"Proses Implementasi","Selesai Implementasi"))))))))))))))))))))))</f>
        <v>Selesai Implementasi</v>
      </c>
      <c r="BC68" t="str">
        <f>IF(BO68=0%,"Not Started",IF(BO68&lt;5%,"Proses RBT-RBB",IF(BO68=5%,"Selesai RBT-RBB",IF(BO68&lt;10%,"Proses RBT-RBL",IF(BO68=10%,"Selesai RBT-RBL",IF(BO68&lt;15%,"Proses RBT-RBTD",IF(BO68=15%,"Selesai RBT-RBTD",IF(BO68&lt;20%,"Proses RPP",IF(BO68=20%,"Selesai RPP",IF(BO68&lt;25%,"Proses KAK",IF(BO68=25%,"Selesai KAK",IF(BO68&lt;30%,"Proses Pengadaan",IF(BO68=30%,"Selesai Pengadaan",IF(BO68&lt;45%,"Proses Desain",IF(BO68=45%,"Selesai Desain",IF(BO68&lt;80%,"Proses Pengembangan",IF(BO68=80%,"Selesai Pengembangan",IF(BO68&lt;87.5%,"Proses SIT",IF(BO68=87.5%,"Selesai SIT",IF(BO68&lt;95%,"Proses UAT",IF(BO68=95%,"Selesai UAT",IF(BO68&lt;100%,"Proses Implementasi","Selesai Implementasi"))))))))))))))))))))))</f>
        <v>Selesai Implementasi</v>
      </c>
      <c r="BD68" t="str">
        <f>IF(BP68=0%,"Not Started",IF(BP68&lt;5%,"Proses RBT-RBB",IF(BP68=5%,"Selesai RBT-RBB",IF(BP68&lt;10%,"Proses RBT-RBL",IF(BP68=10%,"Selesai RBT-RBL",IF(BP68&lt;15%,"Proses RBT-RBTD",IF(BP68=15%,"Selesai RBT-RBTD",IF(BP68&lt;20%,"Proses RPP",IF(BP68=20%,"Selesai RPP",IF(BP68&lt;25%,"Proses KAK",IF(BP68=25%,"Selesai KAK",IF(BP68&lt;30%,"Proses Pengadaan",IF(BP68=30%,"Selesai Pengadaan",IF(BP68&lt;45%,"Proses Desain",IF(BP68=45%,"Selesai Desain",IF(BP68&lt;80%,"Proses Pengembangan",IF(BP68=80%,"Selesai Pengembangan",IF(BP68&lt;87.5%,"Proses SIT",IF(BP68=87.5%,"Selesai SIT",IF(BP68&lt;95%,"Proses UAT",IF(BP68=95%,"Selesai UAT",IF(BP68&lt;100%,"Proses Implementasi","Selesai Implementasi"))))))))))))))))))))))</f>
        <v>Selesai Implementasi</v>
      </c>
      <c r="BE68">
        <v>0.3</v>
      </c>
      <c r="BF68">
        <v>0.5</v>
      </c>
      <c r="BG68">
        <v>0.7</v>
      </c>
      <c r="BH68">
        <v>1</v>
      </c>
      <c r="BI68">
        <v>1</v>
      </c>
      <c r="BJ68">
        <v>1</v>
      </c>
      <c r="BK68">
        <v>1</v>
      </c>
      <c r="BL68">
        <v>1</v>
      </c>
      <c r="BM68">
        <v>1</v>
      </c>
      <c r="BN68">
        <v>1</v>
      </c>
      <c r="BO68">
        <v>1</v>
      </c>
      <c r="BP68">
        <v>1</v>
      </c>
      <c r="GS68" t="str">
        <v>90bf91c9-bda2-40ae-a670-34ba813bd7fd</v>
      </c>
    </row>
    <row r="69" xml:space="preserve">
      <c r="A69" t="str">
        <v>RIVIBI-PPA-P8-1-DLDS</v>
      </c>
      <c r="B69" t="str">
        <v>PT2, BPPU</v>
      </c>
      <c r="C69" t="str">
        <v>IDT</v>
      </c>
      <c r="D69" t="str">
        <v>Continuity Technology</v>
      </c>
      <c r="E69" t="str">
        <v>P-50</v>
      </c>
      <c r="F69">
        <v>1</v>
      </c>
      <c r="G69" t="str">
        <v>FOMOBO</v>
      </c>
      <c r="H69" t="str">
        <v>Sistem Treasuri Bank Indonesia</v>
      </c>
      <c r="I69" t="str">
        <v>Implementasi Transaksi Derivatif FX Swap di FOMOBO</v>
      </c>
      <c r="J69">
        <v>2029</v>
      </c>
      <c r="K69">
        <v>2029</v>
      </c>
      <c r="L69">
        <v>2026</v>
      </c>
      <c r="M69" t="str">
        <v>K3</v>
      </c>
      <c r="N69" t="str">
        <v>Pemimpin Satker</v>
      </c>
      <c r="O69" t="str">
        <v>DPD</v>
      </c>
      <c r="P69" t="str">
        <v>Satker</v>
      </c>
      <c r="Q69" t="str">
        <v>Market</v>
      </c>
      <c r="R69" t="str">
        <v>Bloomberg, FOMOBO, SOA</v>
      </c>
      <c r="S69" t="str">
        <f>BQ69</f>
        <v>Not Started</v>
      </c>
      <c r="T69" t="str">
        <f>IF(V69=0%,"Not Started",IF(V69&lt;100%,"On Progress",IF(V69=100%,"DONE")))</f>
        <v>Not Started</v>
      </c>
      <c r="U69" t="str">
        <f>FN69</f>
        <v>M. Fahmi Ridwan</v>
      </c>
      <c r="V69">
        <f>CC69</f>
        <v>0</v>
      </c>
      <c r="W69" t="str">
        <v>TW I 2029</v>
      </c>
      <c r="X69">
        <f>AR69</f>
        <v>47299</v>
      </c>
      <c r="Y69">
        <v>0</v>
      </c>
      <c r="AA69">
        <v>47119</v>
      </c>
      <c r="AB69">
        <v>47177</v>
      </c>
      <c r="AC69">
        <v>47178</v>
      </c>
      <c r="AD69">
        <v>47192</v>
      </c>
      <c r="AI69">
        <v>47193</v>
      </c>
      <c r="AJ69">
        <v>47208</v>
      </c>
      <c r="AK69">
        <v>47224</v>
      </c>
      <c r="AL69">
        <v>47253</v>
      </c>
      <c r="AM69">
        <v>47254</v>
      </c>
      <c r="AN69">
        <v>47269</v>
      </c>
      <c r="AO69">
        <v>47270</v>
      </c>
      <c r="AP69">
        <v>47284</v>
      </c>
      <c r="AQ69">
        <v>47285</v>
      </c>
      <c r="AR69">
        <v>47299</v>
      </c>
      <c r="AS69" t="str">
        <f>IF(BE69=0%,"Not Started",IF(BE69&lt;5%,"Proses RBT-RBB",IF(BE69=5%,"Selesai RBT-RBB",IF(BE69&lt;10%,"Proses RBT-RBL",IF(BE69=10%,"Selesai RBT-RBL",IF(BE69&lt;15%,"Proses RBT-RBTD",IF(BE69=15%,"Selesai RBT-RBTD",IF(BE69&lt;20%,"Proses RPP",IF(BE69=20%,"Selesai RPP",IF(BE69&lt;25%,"Proses KAK",IF(BE69=25%,"Selesai KAK",IF(BE69&lt;30%,"Proses Pengadaan",IF(BE69=30%,"Selesai Pengadaan",IF(BE69&lt;45%,"Proses Desain",IF(BE69=45%,"Selesai Desain",IF(BE69&lt;80%,"Proses Pengembangan",IF(BE69=80%,"Selesai Pengembangan",IF(BE69&lt;87.5%,"Proses SIT",IF(BE69=87.5%,"Selesai SIT",IF(BE69&lt;95%,"Proses UAT",IF(BE69=95%,"Selesai UAT",IF(BE69&lt;100%,"Proses Implementasi","Selesai Implementasi"))))))))))))))))))))))</f>
        <v>Not Started</v>
      </c>
      <c r="AT69" t="str">
        <f>IF(BF69=0%,"Not Started",IF(BF69&lt;5%,"Proses RBT-RBB",IF(BF69=5%,"Selesai RBT-RBB",IF(BF69&lt;10%,"Proses RBT-RBL",IF(BF69=10%,"Selesai RBT-RBL",IF(BF69&lt;15%,"Proses RBT-RBTD",IF(BF69=15%,"Selesai RBT-RBTD",IF(BF69&lt;20%,"Proses RPP",IF(BF69=20%,"Selesai RPP",IF(BF69&lt;25%,"Proses KAK",IF(BF69=25%,"Selesai KAK",IF(BF69&lt;30%,"Proses Pengadaan",IF(BF69=30%,"Selesai Pengadaan",IF(BF69&lt;45%,"Proses Desain",IF(BF69=45%,"Selesai Desain",IF(BF69&lt;80%,"Proses Pengembangan",IF(BF69=80%,"Selesai Pengembangan",IF(BF69&lt;87.5%,"Proses SIT",IF(BF69=87.5%,"Selesai SIT",IF(BF69&lt;95%,"Proses UAT",IF(BF69=95%,"Selesai UAT",IF(BF69&lt;100%,"Proses Implementasi","Selesai Implementasi"))))))))))))))))))))))</f>
        <v>Not Started</v>
      </c>
      <c r="AU69" t="str">
        <f>IF(BG69=0%,"Not Started",IF(BG69&lt;5%,"Proses RBT-RBB",IF(BG69=5%,"Selesai RBT-RBB",IF(BG69&lt;10%,"Proses RBT-RBL",IF(BG69=10%,"Selesai RBT-RBL",IF(BG69&lt;15%,"Proses RBT-RBTD",IF(BG69=15%,"Selesai RBT-RBTD",IF(BG69&lt;20%,"Proses RPP",IF(BG69=20%,"Selesai RPP",IF(BG69&lt;25%,"Proses KAK",IF(BG69=25%,"Selesai KAK",IF(BG69&lt;30%,"Proses Pengadaan",IF(BG69=30%,"Selesai Pengadaan",IF(BG69&lt;45%,"Proses Desain",IF(BG69=45%,"Selesai Desain",IF(BG69&lt;80%,"Proses Pengembangan",IF(BG69=80%,"Selesai Pengembangan",IF(BG69&lt;87.5%,"Proses SIT",IF(BG69=87.5%,"Selesai SIT",IF(BG69&lt;95%,"Proses UAT",IF(BG69=95%,"Selesai UAT",IF(BG69&lt;100%,"Proses Implementasi","Selesai Implementasi"))))))))))))))))))))))</f>
        <v>Not Started</v>
      </c>
      <c r="AV69" t="str">
        <f>IF(BH69=0%,"Not Started",IF(BH69&lt;5%,"Proses RBT-RBB",IF(BH69=5%,"Selesai RBT-RBB",IF(BH69&lt;10%,"Proses RBT-RBL",IF(BH69=10%,"Selesai RBT-RBL",IF(BH69&lt;15%,"Proses RBT-RBTD",IF(BH69=15%,"Selesai RBT-RBTD",IF(BH69&lt;20%,"Proses RPP",IF(BH69=20%,"Selesai RPP",IF(BH69&lt;25%,"Proses KAK",IF(BH69=25%,"Selesai KAK",IF(BH69&lt;30%,"Proses Pengadaan",IF(BH69=30%,"Selesai Pengadaan",IF(BH69&lt;45%,"Proses Desain",IF(BH69=45%,"Selesai Desain",IF(BH69&lt;80%,"Proses Pengembangan",IF(BH69=80%,"Selesai Pengembangan",IF(BH69&lt;87.5%,"Proses SIT",IF(BH69=87.5%,"Selesai SIT",IF(BH69&lt;95%,"Proses UAT",IF(BH69=95%,"Selesai UAT",IF(BH69&lt;100%,"Proses Implementasi","Selesai Implementasi"))))))))))))))))))))))</f>
        <v>Not Started</v>
      </c>
      <c r="AW69" t="str">
        <f>IF(BI69=0%,"Not Started",IF(BI69&lt;5%,"Proses RBT-RBB",IF(BI69=5%,"Selesai RBT-RBB",IF(BI69&lt;10%,"Proses RBT-RBL",IF(BI69=10%,"Selesai RBT-RBL",IF(BI69&lt;15%,"Proses RBT-RBTD",IF(BI69=15%,"Selesai RBT-RBTD",IF(BI69&lt;20%,"Proses RPP",IF(BI69=20%,"Selesai RPP",IF(BI69&lt;25%,"Proses KAK",IF(BI69=25%,"Selesai KAK",IF(BI69&lt;30%,"Proses Pengadaan",IF(BI69=30%,"Selesai Pengadaan",IF(BI69&lt;45%,"Proses Desain",IF(BI69=45%,"Selesai Desain",IF(BI69&lt;80%,"Proses Pengembangan",IF(BI69=80%,"Selesai Pengembangan",IF(BI69&lt;87.5%,"Proses SIT",IF(BI69=87.5%,"Selesai SIT",IF(BI69&lt;95%,"Proses UAT",IF(BI69=95%,"Selesai UAT",IF(BI69&lt;100%,"Proses Implementasi","Selesai Implementasi"))))))))))))))))))))))</f>
        <v>Not Started</v>
      </c>
      <c r="AX69" t="str">
        <f>IF(BJ69=0%,"Not Started",IF(BJ69&lt;5%,"Proses RBT-RBB",IF(BJ69=5%,"Selesai RBT-RBB",IF(BJ69&lt;10%,"Proses RBT-RBL",IF(BJ69=10%,"Selesai RBT-RBL",IF(BJ69&lt;15%,"Proses RBT-RBTD",IF(BJ69=15%,"Selesai RBT-RBTD",IF(BJ69&lt;20%,"Proses RPP",IF(BJ69=20%,"Selesai RPP",IF(BJ69&lt;25%,"Proses KAK",IF(BJ69=25%,"Selesai KAK",IF(BJ69&lt;30%,"Proses Pengadaan",IF(BJ69=30%,"Selesai Pengadaan",IF(BJ69&lt;45%,"Proses Desain",IF(BJ69=45%,"Selesai Desain",IF(BJ69&lt;80%,"Proses Pengembangan",IF(BJ69=80%,"Selesai Pengembangan",IF(BJ69&lt;87.5%,"Proses SIT",IF(BJ69=87.5%,"Selesai SIT",IF(BJ69&lt;95%,"Proses UAT",IF(BJ69=95%,"Selesai UAT",IF(BJ69&lt;100%,"Proses Implementasi","Selesai Implementasi"))))))))))))))))))))))</f>
        <v>Not Started</v>
      </c>
      <c r="AY69" t="str">
        <f>IF(BK69=0%,"Not Started",IF(BK69&lt;5%,"Proses RBT-RBB",IF(BK69=5%,"Selesai RBT-RBB",IF(BK69&lt;10%,"Proses RBT-RBL",IF(BK69=10%,"Selesai RBT-RBL",IF(BK69&lt;15%,"Proses RBT-RBTD",IF(BK69=15%,"Selesai RBT-RBTD",IF(BK69&lt;20%,"Proses RPP",IF(BK69=20%,"Selesai RPP",IF(BK69&lt;25%,"Proses KAK",IF(BK69=25%,"Selesai KAK",IF(BK69&lt;30%,"Proses Pengadaan",IF(BK69=30%,"Selesai Pengadaan",IF(BK69&lt;45%,"Proses Desain",IF(BK69=45%,"Selesai Desain",IF(BK69&lt;80%,"Proses Pengembangan",IF(BK69=80%,"Selesai Pengembangan",IF(BK69&lt;87.5%,"Proses SIT",IF(BK69=87.5%,"Selesai SIT",IF(BK69&lt;95%,"Proses UAT",IF(BK69=95%,"Selesai UAT",IF(BK69&lt;100%,"Proses Implementasi","Selesai Implementasi"))))))))))))))))))))))</f>
        <v>Not Started</v>
      </c>
      <c r="AZ69" t="str">
        <f>IF(BL69=0%,"Not Started",IF(BL69&lt;5%,"Proses RBT-RBB",IF(BL69=5%,"Selesai RBT-RBB",IF(BL69&lt;10%,"Proses RBT-RBL",IF(BL69=10%,"Selesai RBT-RBL",IF(BL69&lt;15%,"Proses RBT-RBTD",IF(BL69=15%,"Selesai RBT-RBTD",IF(BL69&lt;20%,"Proses RPP",IF(BL69=20%,"Selesai RPP",IF(BL69&lt;25%,"Proses KAK",IF(BL69=25%,"Selesai KAK",IF(BL69&lt;30%,"Proses Pengadaan",IF(BL69=30%,"Selesai Pengadaan",IF(BL69&lt;45%,"Proses Desain",IF(BL69=45%,"Selesai Desain",IF(BL69&lt;80%,"Proses Pengembangan",IF(BL69=80%,"Selesai Pengembangan",IF(BL69&lt;87.5%,"Proses SIT",IF(BL69=87.5%,"Selesai SIT",IF(BL69&lt;95%,"Proses UAT",IF(BL69=95%,"Selesai UAT",IF(BL69&lt;100%,"Proses Implementasi","Selesai Implementasi"))))))))))))))))))))))</f>
        <v>Not Started</v>
      </c>
      <c r="BA69" t="str">
        <f>IF(BM69=0%,"Not Started",IF(BM69&lt;5%,"Proses RBT-RBB",IF(BM69=5%,"Selesai RBT-RBB",IF(BM69&lt;10%,"Proses RBT-RBL",IF(BM69=10%,"Selesai RBT-RBL",IF(BM69&lt;15%,"Proses RBT-RBTD",IF(BM69=15%,"Selesai RBT-RBTD",IF(BM69&lt;20%,"Proses RPP",IF(BM69=20%,"Selesai RPP",IF(BM69&lt;25%,"Proses KAK",IF(BM69=25%,"Selesai KAK",IF(BM69&lt;30%,"Proses Pengadaan",IF(BM69=30%,"Selesai Pengadaan",IF(BM69&lt;45%,"Proses Desain",IF(BM69=45%,"Selesai Desain",IF(BM69&lt;80%,"Proses Pengembangan",IF(BM69=80%,"Selesai Pengembangan",IF(BM69&lt;87.5%,"Proses SIT",IF(BM69=87.5%,"Selesai SIT",IF(BM69&lt;95%,"Proses UAT",IF(BM69=95%,"Selesai UAT",IF(BM69&lt;100%,"Proses Implementasi","Selesai Implementasi"))))))))))))))))))))))</f>
        <v>Not Started</v>
      </c>
      <c r="BB69" t="str">
        <f>IF(BN69=0%,"Not Started",IF(BN69&lt;5%,"Proses RBT-RBB",IF(BN69=5%,"Selesai RBT-RBB",IF(BN69&lt;10%,"Proses RBT-RBL",IF(BN69=10%,"Selesai RBT-RBL",IF(BN69&lt;15%,"Proses RBT-RBTD",IF(BN69=15%,"Selesai RBT-RBTD",IF(BN69&lt;20%,"Proses RPP",IF(BN69=20%,"Selesai RPP",IF(BN69&lt;25%,"Proses KAK",IF(BN69=25%,"Selesai KAK",IF(BN69&lt;30%,"Proses Pengadaan",IF(BN69=30%,"Selesai Pengadaan",IF(BN69&lt;45%,"Proses Desain",IF(BN69=45%,"Selesai Desain",IF(BN69&lt;80%,"Proses Pengembangan",IF(BN69=80%,"Selesai Pengembangan",IF(BN69&lt;87.5%,"Proses SIT",IF(BN69=87.5%,"Selesai SIT",IF(BN69&lt;95%,"Proses UAT",IF(BN69=95%,"Selesai UAT",IF(BN69&lt;100%,"Proses Implementasi","Selesai Implementasi"))))))))))))))))))))))</f>
        <v>Not Started</v>
      </c>
      <c r="BC69" t="str">
        <f>IF(BO69=0%,"Not Started",IF(BO69&lt;5%,"Proses RBT-RBB",IF(BO69=5%,"Selesai RBT-RBB",IF(BO69&lt;10%,"Proses RBT-RBL",IF(BO69=10%,"Selesai RBT-RBL",IF(BO69&lt;15%,"Proses RBT-RBTD",IF(BO69=15%,"Selesai RBT-RBTD",IF(BO69&lt;20%,"Proses RPP",IF(BO69=20%,"Selesai RPP",IF(BO69&lt;25%,"Proses KAK",IF(BO69=25%,"Selesai KAK",IF(BO69&lt;30%,"Proses Pengadaan",IF(BO69=30%,"Selesai Pengadaan",IF(BO69&lt;45%,"Proses Desain",IF(BO69=45%,"Selesai Desain",IF(BO69&lt;80%,"Proses Pengembangan",IF(BO69=80%,"Selesai Pengembangan",IF(BO69&lt;87.5%,"Proses SIT",IF(BO69=87.5%,"Selesai SIT",IF(BO69&lt;95%,"Proses UAT",IF(BO69=95%,"Selesai UAT",IF(BO69&lt;100%,"Proses Implementasi","Selesai Implementasi"))))))))))))))))))))))</f>
        <v>Not Started</v>
      </c>
      <c r="BD69" t="str">
        <f>IF(BP69=0%,"Not Started",IF(BP69&lt;5%,"Proses RBT-RBB",IF(BP69=5%,"Selesai RBT-RBB",IF(BP69&lt;10%,"Proses RBT-RBL",IF(BP69=10%,"Selesai RBT-RBL",IF(BP69&lt;15%,"Proses RBT-RBTD",IF(BP69=15%,"Selesai RBT-RBTD",IF(BP69&lt;20%,"Proses RPP",IF(BP69=20%,"Selesai RPP",IF(BP69&lt;25%,"Proses KAK",IF(BP69=25%,"Selesai KAK",IF(BP69&lt;30%,"Proses Pengadaan",IF(BP69=30%,"Selesai Pengadaan",IF(BP69&lt;45%,"Proses Desain",IF(BP69=45%,"Selesai Desain",IF(BP69&lt;80%,"Proses Pengembangan",IF(BP69=80%,"Selesai Pengembangan",IF(BP69&lt;87.5%,"Proses SIT",IF(BP69=87.5%,"Selesai SIT",IF(BP69&lt;95%,"Proses UAT",IF(BP69=95%,"Selesai UAT",IF(BP69&lt;100%,"Proses Implementasi","Selesai Implementasi"))))))))))))))))))))))</f>
        <v>Not Started</v>
      </c>
      <c r="BE69">
        <v>0</v>
      </c>
      <c r="BF69">
        <v>0</v>
      </c>
      <c r="BG69">
        <v>0</v>
      </c>
      <c r="BH69">
        <v>0</v>
      </c>
      <c r="BI69">
        <v>0</v>
      </c>
      <c r="BJ69">
        <v>0</v>
      </c>
      <c r="BK69">
        <v>0</v>
      </c>
      <c r="BL69">
        <v>0</v>
      </c>
      <c r="BM69">
        <v>0</v>
      </c>
      <c r="BN69">
        <v>0</v>
      </c>
      <c r="BO69">
        <v>0</v>
      </c>
      <c r="BP69">
        <v>0</v>
      </c>
      <c r="BQ69" t="str">
        <f>IF(CC69=0%,"Not Started",IF(CC69&lt;5%,"Proses RBT-RBB",IF(CC69=5%,"Selesai RBT-RBB",IF(CC69&lt;10%,"Proses RBT-RBL",IF(CC69=10%,"Selesai RBT-RBL",IF(CC69&lt;15%,"Proses RBT-RBTD",IF(CC69=15%,"Selesai RBT-RBTD",IF(CC69&lt;20%,"Proses RPP",IF(CC69=20%,"Selesai RPP",IF(CC69&lt;25%,"Proses KAK",IF(CC69=25%,"Selesai KAK",IF(CC69&lt;30%,"Proses Pengadaan",IF(CC69=30%,"Selesai Pengadaan",IF(CC69&lt;45%,"Proses Desain",IF(CC69=45%,"Selesai Desain",IF(CC69&lt;80%,"Proses Pengembangan",IF(CC69=80%,"Selesai Pengembangan",IF(CC69&lt;87.5%,"Proses SIT",IF(CC69=87.5%,"Selesai SIT",IF(CC69&lt;95%,"Proses UAT",IF(CC69=95%,"Selesai UAT",IF(CC69&lt;100%,"Proses Implementasi","Selesai Implementasi"))))))))))))))))))))))</f>
        <v>Not Started</v>
      </c>
      <c r="BR69" t="str">
        <f>IF(CD69=0%,"Not Started",IF(CD69&lt;5%,"Proses RBT-RBB",IF(CD69=5%,"Selesai RBT-RBB",IF(CD69&lt;10%,"Proses RBT-RBL",IF(CD69=10%,"Selesai RBT-RBL",IF(CD69&lt;15%,"Proses RBT-RBTD",IF(CD69=15%,"Selesai RBT-RBTD",IF(CD69&lt;20%,"Proses RPP",IF(CD69=20%,"Selesai RPP",IF(CD69&lt;25%,"Proses KAK",IF(CD69=25%,"Selesai KAK",IF(CD69&lt;30%,"Proses Pengadaan",IF(CD69=30%,"Selesai Pengadaan",IF(CD69&lt;45%,"Proses Desain",IF(CD69=45%,"Selesai Desain",IF(CD69&lt;80%,"Proses Pengembangan",IF(CD69=80%,"Selesai Pengembangan",IF(CD69&lt;87.5%,"Proses SIT",IF(CD69=87.5%,"Selesai SIT",IF(CD69&lt;95%,"Proses UAT",IF(CD69=95%,"Selesai UAT",IF(CD69&lt;100%,"Proses Implementasi","Selesai Implementasi"))))))))))))))))))))))</f>
        <v>Not Started</v>
      </c>
      <c r="BS69" t="str">
        <f>IF(CE69=0%,"Not Started",IF(CE69&lt;5%,"Proses RBT-RBB",IF(CE69=5%,"Selesai RBT-RBB",IF(CE69&lt;10%,"Proses RBT-RBL",IF(CE69=10%,"Selesai RBT-RBL",IF(CE69&lt;15%,"Proses RBT-RBTD",IF(CE69=15%,"Selesai RBT-RBTD",IF(CE69&lt;20%,"Proses RPP",IF(CE69=20%,"Selesai RPP",IF(CE69&lt;25%,"Proses KAK",IF(CE69=25%,"Selesai KAK",IF(CE69&lt;30%,"Proses Pengadaan",IF(CE69=30%,"Selesai Pengadaan",IF(CE69&lt;45%,"Proses Desain",IF(CE69=45%,"Selesai Desain",IF(CE69&lt;80%,"Proses Pengembangan",IF(CE69=80%,"Selesai Pengembangan",IF(CE69&lt;87.5%,"Proses SIT",IF(CE69=87.5%,"Selesai SIT",IF(CE69&lt;95%,"Proses UAT",IF(CE69=95%,"Selesai UAT",IF(CE69&lt;100%,"Proses Implementasi","Selesai Implementasi"))))))))))))))))))))))</f>
        <v>Not Started</v>
      </c>
      <c r="BT69" t="str">
        <f>IF(CF69=0%,"Not Started",IF(CF69&lt;5%,"Proses RBT-RBB",IF(CF69=5%,"Selesai RBT-RBB",IF(CF69&lt;10%,"Proses RBT-RBL",IF(CF69=10%,"Selesai RBT-RBL",IF(CF69&lt;15%,"Proses RBT-RBTD",IF(CF69=15%,"Selesai RBT-RBTD",IF(CF69&lt;20%,"Proses RPP",IF(CF69=20%,"Selesai RPP",IF(CF69&lt;25%,"Proses KAK",IF(CF69=25%,"Selesai KAK",IF(CF69&lt;30%,"Proses Pengadaan",IF(CF69=30%,"Selesai Pengadaan",IF(CF69&lt;45%,"Proses Desain",IF(CF69=45%,"Selesai Desain",IF(CF69&lt;80%,"Proses Pengembangan",IF(CF69=80%,"Selesai Pengembangan",IF(CF69&lt;87.5%,"Proses SIT",IF(CF69=87.5%,"Selesai SIT",IF(CF69&lt;95%,"Proses UAT",IF(CF69=95%,"Selesai UAT",IF(CF69&lt;100%,"Proses Implementasi","Selesai Implementasi"))))))))))))))))))))))</f>
        <v>Not Started</v>
      </c>
      <c r="BU69" t="str">
        <f>IF(CG69=0%,"Not Started",IF(CG69&lt;5%,"Proses RBT-RBB",IF(CG69=5%,"Selesai RBT-RBB",IF(CG69&lt;10%,"Proses RBT-RBL",IF(CG69=10%,"Selesai RBT-RBL",IF(CG69&lt;15%,"Proses RBT-RBTD",IF(CG69=15%,"Selesai RBT-RBTD",IF(CG69&lt;20%,"Proses RPP",IF(CG69=20%,"Selesai RPP",IF(CG69&lt;25%,"Proses KAK",IF(CG69=25%,"Selesai KAK",IF(CG69&lt;30%,"Proses Pengadaan",IF(CG69=30%,"Selesai Pengadaan",IF(CG69&lt;45%,"Proses Desain",IF(CG69=45%,"Selesai Desain",IF(CG69&lt;80%,"Proses Pengembangan",IF(CG69=80%,"Selesai Pengembangan",IF(CG69&lt;87.5%,"Proses SIT",IF(CG69=87.5%,"Selesai SIT",IF(CG69&lt;95%,"Proses UAT",IF(CG69=95%,"Selesai UAT",IF(CG69&lt;100%,"Proses Implementasi","Selesai Implementasi"))))))))))))))))))))))</f>
        <v>Not Started</v>
      </c>
      <c r="BV69" t="str">
        <f>IF(CH69=0%,"Not Started",IF(CH69&lt;5%,"Proses RBT-RBB",IF(CH69=5%,"Selesai RBT-RBB",IF(CH69&lt;10%,"Proses RBT-RBL",IF(CH69=10%,"Selesai RBT-RBL",IF(CH69&lt;15%,"Proses RBT-RBTD",IF(CH69=15%,"Selesai RBT-RBTD",IF(CH69&lt;20%,"Proses RPP",IF(CH69=20%,"Selesai RPP",IF(CH69&lt;25%,"Proses KAK",IF(CH69=25%,"Selesai KAK",IF(CH69&lt;30%,"Proses Pengadaan",IF(CH69=30%,"Selesai Pengadaan",IF(CH69&lt;45%,"Proses Desain",IF(CH69=45%,"Selesai Desain",IF(CH69&lt;80%,"Proses Pengembangan",IF(CH69=80%,"Selesai Pengembangan",IF(CH69&lt;87.5%,"Proses SIT",IF(CH69=87.5%,"Selesai SIT",IF(CH69&lt;95%,"Proses UAT",IF(CH69=95%,"Selesai UAT",IF(CH69&lt;100%,"Proses Implementasi","Selesai Implementasi"))))))))))))))))))))))</f>
        <v>Proses KAK</v>
      </c>
      <c r="BW69" t="str">
        <f>IF(CI69=0%,"Not Started",IF(CI69&lt;5%,"Proses RBT-RBB",IF(CI69=5%,"Selesai RBT-RBB",IF(CI69&lt;10%,"Proses RBT-RBL",IF(CI69=10%,"Selesai RBT-RBL",IF(CI69&lt;15%,"Proses RBT-RBTD",IF(CI69=15%,"Selesai RBT-RBTD",IF(CI69&lt;20%,"Proses RPP",IF(CI69=20%,"Selesai RPP",IF(CI69&lt;25%,"Proses KAK",IF(CI69=25%,"Selesai KAK",IF(CI69&lt;30%,"Proses Pengadaan",IF(CI69=30%,"Selesai Pengadaan",IF(CI69&lt;45%,"Proses Desain",IF(CI69=45%,"Selesai Desain",IF(CI69&lt;80%,"Proses Pengembangan",IF(CI69=80%,"Selesai Pengembangan",IF(CI69&lt;87.5%,"Proses SIT",IF(CI69=87.5%,"Selesai SIT",IF(CI69&lt;95%,"Proses UAT",IF(CI69=95%,"Selesai UAT",IF(CI69&lt;100%,"Proses Implementasi","Selesai Implementasi"))))))))))))))))))))))</f>
        <v>Not Started</v>
      </c>
      <c r="BX69" t="str">
        <f>IF(CJ69=0%,"Not Started",IF(CJ69&lt;5%,"Proses RBT-RBB",IF(CJ69=5%,"Selesai RBT-RBB",IF(CJ69&lt;10%,"Proses RBT-RBL",IF(CJ69=10%,"Selesai RBT-RBL",IF(CJ69&lt;15%,"Proses RBT-RBTD",IF(CJ69=15%,"Selesai RBT-RBTD",IF(CJ69&lt;20%,"Proses RPP",IF(CJ69=20%,"Selesai RPP",IF(CJ69&lt;25%,"Proses KAK",IF(CJ69=25%,"Selesai KAK",IF(CJ69&lt;30%,"Proses Pengadaan",IF(CJ69=30%,"Selesai Pengadaan",IF(CJ69&lt;45%,"Proses Desain",IF(CJ69=45%,"Selesai Desain",IF(CJ69&lt;80%,"Proses Pengembangan",IF(CJ69=80%,"Selesai Pengembangan",IF(CJ69&lt;87.5%,"Proses SIT",IF(CJ69=87.5%,"Selesai SIT",IF(CJ69&lt;95%,"Proses UAT",IF(CJ69=95%,"Selesai UAT",IF(CJ69&lt;100%,"Proses Implementasi","Selesai Implementasi"))))))))))))))))))))))</f>
        <v>Not Started</v>
      </c>
      <c r="BY69" t="str">
        <f>IF(CK69=0%,"Not Started",IF(CK69&lt;5%,"Proses RBT-RBB",IF(CK69=5%,"Selesai RBT-RBB",IF(CK69&lt;10%,"Proses RBT-RBL",IF(CK69=10%,"Selesai RBT-RBL",IF(CK69&lt;15%,"Proses RBT-RBTD",IF(CK69=15%,"Selesai RBT-RBTD",IF(CK69&lt;20%,"Proses RPP",IF(CK69=20%,"Selesai RPP",IF(CK69&lt;25%,"Proses KAK",IF(CK69=25%,"Selesai KAK",IF(CK69&lt;30%,"Proses Pengadaan",IF(CK69=30%,"Selesai Pengadaan",IF(CK69&lt;45%,"Proses Desain",IF(CK69=45%,"Selesai Desain",IF(CK69&lt;80%,"Proses Pengembangan",IF(CK69=80%,"Selesai Pengembangan",IF(CK69&lt;87.5%,"Proses SIT",IF(CK69=87.5%,"Selesai SIT",IF(CK69&lt;95%,"Proses UAT",IF(CK69=95%,"Selesai UAT",IF(CK69&lt;100%,"Proses Implementasi","Selesai Implementasi"))))))))))))))))))))))</f>
        <v>Not Started</v>
      </c>
      <c r="BZ69" t="str">
        <f>IF(CL69=0%,"Not Started",IF(CL69&lt;5%,"Proses RBT-RBB",IF(CL69=5%,"Selesai RBT-RBB",IF(CL69&lt;10%,"Proses RBT-RBL",IF(CL69=10%,"Selesai RBT-RBL",IF(CL69&lt;15%,"Proses RBT-RBTD",IF(CL69=15%,"Selesai RBT-RBTD",IF(CL69&lt;20%,"Proses RPP",IF(CL69=20%,"Selesai RPP",IF(CL69&lt;25%,"Proses KAK",IF(CL69=25%,"Selesai KAK",IF(CL69&lt;30%,"Proses Pengadaan",IF(CL69=30%,"Selesai Pengadaan",IF(CL69&lt;45%,"Proses Desain",IF(CL69=45%,"Selesai Desain",IF(CL69&lt;80%,"Proses Pengembangan",IF(CL69=80%,"Selesai Pengembangan",IF(CL69&lt;87.5%,"Proses SIT",IF(CL69=87.5%,"Selesai SIT",IF(CL69&lt;95%,"Proses UAT",IF(CL69=95%,"Selesai UAT",IF(CL69&lt;100%,"Proses Implementasi","Selesai Implementasi"))))))))))))))))))))))</f>
        <v>Not Started</v>
      </c>
      <c r="CA69" t="str">
        <f>IF(CM69=0%,"Not Started",IF(CM69&lt;5%,"Proses RBT-RBB",IF(CM69=5%,"Selesai RBT-RBB",IF(CM69&lt;10%,"Proses RBT-RBL",IF(CM69=10%,"Selesai RBT-RBL",IF(CM69&lt;15%,"Proses RBT-RBTD",IF(CM69=15%,"Selesai RBT-RBTD",IF(CM69&lt;20%,"Proses RPP",IF(CM69=20%,"Selesai RPP",IF(CM69&lt;25%,"Proses KAK",IF(CM69=25%,"Selesai KAK",IF(CM69&lt;30%,"Proses Pengadaan",IF(CM69=30%,"Selesai Pengadaan",IF(CM69&lt;45%,"Proses Desain",IF(CM69=45%,"Selesai Desain",IF(CM69&lt;80%,"Proses Pengembangan",IF(CM69=80%,"Selesai Pengembangan",IF(CM69&lt;87.5%,"Proses SIT",IF(CM69=87.5%,"Selesai SIT",IF(CM69&lt;95%,"Proses UAT",IF(CM69=95%,"Selesai UAT",IF(CM69&lt;100%,"Proses Implementasi","Selesai Implementasi"))))))))))))))))))))))</f>
        <v>Not Started</v>
      </c>
      <c r="CB69" t="str">
        <f>IF(CN69=0%,"Not Started",IF(CN69&lt;5%,"Proses RBT-RBB",IF(CN69=5%,"Selesai RBT-RBB",IF(CN69&lt;10%,"Proses RBT-RBL",IF(CN69=10%,"Selesai RBT-RBL",IF(CN69&lt;15%,"Proses RBT-RBTD",IF(CN69=15%,"Selesai RBT-RBTD",IF(CN69&lt;20%,"Proses RPP",IF(CN69=20%,"Selesai RPP",IF(CN69&lt;25%,"Proses KAK",IF(CN69=25%,"Selesai KAK",IF(CN69&lt;30%,"Proses Pengadaan",IF(CN69=30%,"Selesai Pengadaan",IF(CN69&lt;45%,"Proses Desain",IF(CN69=45%,"Selesai Desain",IF(CN69&lt;80%,"Proses Pengembangan",IF(CN69=80%,"Selesai Pengembangan",IF(CN69&lt;87.5%,"Proses SIT",IF(CN69=87.5%,"Selesai SIT",IF(CN69&lt;95%,"Proses UAT",IF(CN69=95%,"Selesai UAT",IF(CN69&lt;100%,"Proses Implementasi","Selesai Implementasi"))))))))))))))))))))))</f>
        <v>Not Started</v>
      </c>
      <c r="CC69">
        <v>0</v>
      </c>
      <c r="CD69">
        <v>0</v>
      </c>
      <c r="CE69">
        <v>0</v>
      </c>
      <c r="CF69">
        <v>0</v>
      </c>
      <c r="CG69">
        <v>0</v>
      </c>
      <c r="CH69">
        <v>0.2125</v>
      </c>
      <c r="CI69">
        <v>0</v>
      </c>
      <c r="CL69">
        <v>0</v>
      </c>
      <c r="CM69">
        <f>(($DY69/100%)*15%)+(($DZ69/100%)*5%)+(($EA69/100%)*5%)+(($EB69/100%)*5%)+(($EC69/100%)*15%)+(($ED69/100%)*35%)+(($EE69/100%)*7.5%)+(($EF69/100%)*7.5%)+(($EG69/100%)*5%)</f>
        <v>0</v>
      </c>
      <c r="CN69">
        <f>(($DY69/100%)*15%)+(($DZ69/100%)*5%)+(($EA69/100%)*5%)+(($EB69/100%)*5%)+(($EC69/100%)*15%)+(($ED69/100%)*35%)+(($EE69/100%)*7.5%)+(($EF69/100%)*7.5%)+(($EG69/100%)*5%)</f>
        <v>0</v>
      </c>
      <c r="CO69">
        <f>IF(BE69=0%, 100%, (CC69/BE69))</f>
        <v>1</v>
      </c>
      <c r="CP69">
        <f>IF(BF69=0%, 100%, (CD69/BF69))</f>
        <v>1</v>
      </c>
      <c r="CQ69">
        <f>IF(BG69=0%, 100%, (CE69/BG69))</f>
        <v>1</v>
      </c>
      <c r="CR69">
        <f>IF(BH69=0%, 100%, (CF69/BH69))</f>
        <v>1</v>
      </c>
      <c r="CS69">
        <f>IF(BI69=0%, 100%, (CG69/BI69))</f>
        <v>1</v>
      </c>
      <c r="CT69">
        <f>IF(BJ69=0%, 100%, (CH69/BJ69))</f>
        <v>1</v>
      </c>
      <c r="CU69">
        <f>IF(BK69=0%, 100%, (CI69/BK69))</f>
        <v>1</v>
      </c>
      <c r="CV69">
        <f>IF(BL69=0%, 100%, (CJ69/BL69))</f>
        <v>1</v>
      </c>
      <c r="CW69">
        <f>IF(BM69=0%, 100%, (CK69/BM69))</f>
        <v>1</v>
      </c>
      <c r="CX69">
        <f>IF(BN69=0%, 100%, (CL69/BN69))</f>
        <v>1</v>
      </c>
      <c r="CY69">
        <f>IF(BO69=0%, 100%, (CM69/BO69))</f>
        <v>1</v>
      </c>
      <c r="DA69" t="str">
        <f>IF(BE69=0%,"NS",IF(CC69=100%,"DONE",IF(CO69&gt;100%,"AS",IF(CO69&lt;75%,"BS",IF(CO69&lt;89.9%,"AR","OS")))))</f>
        <v>NS</v>
      </c>
      <c r="DB69" t="str">
        <f>IF(BF69=0%,"NS",IF(CD69=100%,"DONE",IF(CP69&gt;100%,"AS",IF(CP69&lt;75%,"BS",IF(CP69&lt;89.9%,"AR","OS")))))</f>
        <v>NS</v>
      </c>
      <c r="DC69" t="str">
        <f>IF(BG69=0%,"NS",IF(CE69=100%,"DONE",IF(CQ69&gt;100%,"AS",IF(CQ69&lt;75%,"BS",IF(CQ69&lt;89.9%,"AR","OS")))))</f>
        <v>NS</v>
      </c>
      <c r="DD69" t="str">
        <f>IF(BH69=0%,"NS",IF(CF69=100%,"DONE",IF(CR69&gt;100%,"AS",IF(CR69&lt;75%,"BS",IF(CR69&lt;89.9%,"AR","OS")))))</f>
        <v>NS</v>
      </c>
      <c r="DE69" t="str">
        <f>IF(BI69=0%,"NS",IF(CG69=100%,"DONE",IF(CS69&gt;100%,"AS",IF(CS69&lt;75%,"BS",IF(CS69&lt;89.9%,"AR","OS")))))</f>
        <v>NS</v>
      </c>
      <c r="DF69" t="str">
        <f>IF(BJ69=0%,"NS",IF(CH69=100%,"DONE",IF(CT69&gt;100%,"AS",IF(CT69&lt;75%,"BS",IF(CT69&lt;89.9%,"AR","OS")))))</f>
        <v>NS</v>
      </c>
      <c r="DG69" t="str">
        <f>IF(BK69=0%,"NS",IF(CI69=100%,"DONE",IF(CU69&gt;100%,"AS",IF(CU69&lt;75%,"BS",IF(CU69&lt;89.9%,"AR","OS")))))</f>
        <v>NS</v>
      </c>
      <c r="DH69" t="str">
        <f>IF(BL69=0%,"NS",IF(CJ69=100%,"DONE",IF(CV69&gt;100%,"AS",IF(CV69&lt;75%,"BS",IF(CV69&lt;89.9%,"AR","OS")))))</f>
        <v>NS</v>
      </c>
      <c r="DI69" t="str">
        <f>IF(BM69=0%,"NS",IF(CK69=100%,"DONE",IF(CW69&gt;100%,"AS",IF(CW69&lt;75%,"BS",IF(CW69&lt;89.9%,"AR","OS")))))</f>
        <v>NS</v>
      </c>
      <c r="DJ69" t="str">
        <f>IF(BN69=0%,"NS",IF(CL69=100%,"DONE",IF(CX69&gt;100%,"AS",IF(CX69&lt;75%,"BS",IF(CX69&lt;89.9%,"AR","OS")))))</f>
        <v>NS</v>
      </c>
      <c r="DK69" t="str">
        <f>IF(BO69=0%,"NS",IF(CM69=100%,"DONE",IF(CY69&gt;100%,"AS",IF(CY69&lt;75%,"BS",IF(CY69&lt;89.9%,"AR","OS")))))</f>
        <v>NS</v>
      </c>
      <c r="DL69" t="str">
        <f>IF(BP69=0%,"NS",IF(CN69=100%,"DONE",IF(CZ69&gt;100%,"AS",IF(CZ69&lt;75%,"BS",IF(CZ69&lt;89.9%,"AR","OS")))))</f>
        <v>NS</v>
      </c>
      <c r="DM69" t="e">
        <f>CC69/$BP69</f>
        <v>#DIV/0!</v>
      </c>
      <c r="DN69" t="e">
        <f>CD69/$BP69</f>
        <v>#DIV/0!</v>
      </c>
      <c r="DO69" t="e">
        <f>CE69/$BP69</f>
        <v>#DIV/0!</v>
      </c>
      <c r="DP69" t="e">
        <f>CF69/$BP69</f>
        <v>#DIV/0!</v>
      </c>
      <c r="DQ69" t="e">
        <f>CG69/$BP69</f>
        <v>#DIV/0!</v>
      </c>
      <c r="DR69" t="e">
        <f>CH69/$BP69</f>
        <v>#DIV/0!</v>
      </c>
      <c r="DS69" t="e">
        <f>CI69/$BP69</f>
        <v>#DIV/0!</v>
      </c>
      <c r="DT69" t="e">
        <f>CJ69/$BP69</f>
        <v>#DIV/0!</v>
      </c>
      <c r="DU69" t="e">
        <f>CK69/$BP69</f>
        <v>#DIV/0!</v>
      </c>
      <c r="DV69" t="e">
        <f>CL69/$BP69</f>
        <v>#DIV/0!</v>
      </c>
      <c r="DW69" t="e">
        <f>CM69/$BP69</f>
        <v>#DIV/0!</v>
      </c>
      <c r="DX69" t="e">
        <f>CN69/$BP69</f>
        <v>#DIV/0!</v>
      </c>
      <c r="EJ69">
        <f>AR69</f>
        <v>47299</v>
      </c>
      <c r="FM69" t="str">
        <v>1. Farah Fadhillah W</v>
      </c>
      <c r="FN69" t="str">
        <v>M. Fahmi Ridwan</v>
      </c>
      <c r="FO69" t="str">
        <v>Iramia Triastika</v>
      </c>
      <c r="FP69" t="str" xml:space="preserve">
        <v xml:space="preserve">1. Galih Andana_x000d_
2. Yohana Wida_x000d_
3. Anton Sucipto</v>
      </c>
      <c r="FR69" t="str" xml:space="preserve">
        <v xml:space="preserve">Inhouse_x000d_
Outsource</v>
      </c>
      <c r="FS69" t="str" xml:space="preserve">
        <v xml:space="preserve">1. FOMOBO_x000d_
2. ICT</v>
      </c>
      <c r="FT69" t="str" xml:space="preserve">
        <v xml:space="preserve">Risma_x000d_
Mega</v>
      </c>
      <c r="GS69" t="str">
        <v>07609654-0b88-4399-8d37-2d0a07416c48</v>
      </c>
    </row>
    <row r="70" xml:space="preserve">
      <c r="A70" t="str">
        <v>RIVIBI-PPA-P8-2-DLDS</v>
      </c>
      <c r="C70" t="str">
        <v>IDT</v>
      </c>
      <c r="D70" t="str">
        <v>Continuity Technology</v>
      </c>
      <c r="E70" t="str">
        <v>P-50</v>
      </c>
      <c r="F70">
        <f>F69+1</f>
        <v>2</v>
      </c>
      <c r="G70" t="str">
        <v>FOMOBO</v>
      </c>
      <c r="H70" t="str">
        <v>Sistem Treasuri Bank Indonesia</v>
      </c>
      <c r="I70" t="str">
        <v>Tri Party Open Repo Devisa pada FOMOBO</v>
      </c>
      <c r="J70">
        <v>2026</v>
      </c>
      <c r="K70">
        <v>2027</v>
      </c>
      <c r="L70" t="str">
        <v>S</v>
      </c>
      <c r="M70" t="str">
        <v>K3</v>
      </c>
      <c r="N70" t="str">
        <v>Pemimpin Satker</v>
      </c>
      <c r="O70" t="str">
        <v>DPD</v>
      </c>
      <c r="P70" t="str">
        <v>Satker</v>
      </c>
      <c r="Q70" t="str">
        <v>Market</v>
      </c>
      <c r="R70" t="str">
        <v>Bloomberg, FOMOBO, SOA</v>
      </c>
      <c r="S70" t="str">
        <f>BQ70</f>
        <v>Not Started</v>
      </c>
      <c r="T70" t="str">
        <f>IF(V70=0%,"Not Started",IF(V70&lt;100%,"On Progress",IF(V70=100%,"DONE")))</f>
        <v>Not Started</v>
      </c>
      <c r="U70" t="str">
        <f>FN70</f>
        <v>M. Fahmi Ridwan</v>
      </c>
      <c r="V70">
        <f>CC70</f>
        <v>0</v>
      </c>
      <c r="W70" t="str">
        <v>TW I 2027</v>
      </c>
      <c r="X70">
        <f>AR70</f>
        <v>46660</v>
      </c>
      <c r="Y70">
        <v>0</v>
      </c>
      <c r="AA70">
        <v>46327</v>
      </c>
      <c r="AB70">
        <v>46418</v>
      </c>
      <c r="AC70">
        <v>46419</v>
      </c>
      <c r="AD70">
        <v>46446</v>
      </c>
      <c r="AI70">
        <v>46447</v>
      </c>
      <c r="AJ70">
        <v>46477</v>
      </c>
      <c r="AK70">
        <v>46478</v>
      </c>
      <c r="AL70">
        <v>46568</v>
      </c>
      <c r="AM70">
        <v>46569</v>
      </c>
      <c r="AN70">
        <v>46599</v>
      </c>
      <c r="AO70">
        <v>46600</v>
      </c>
      <c r="AP70">
        <v>46630</v>
      </c>
      <c r="AQ70">
        <v>46631</v>
      </c>
      <c r="AR70">
        <v>46660</v>
      </c>
      <c r="AS70" t="str">
        <f>IF(BE70=0%,"Not Started",IF(BE70&lt;5%,"Proses RBT-RBB",IF(BE70=5%,"Selesai RBT-RBB",IF(BE70&lt;10%,"Proses RBT-RBL",IF(BE70=10%,"Selesai RBT-RBL",IF(BE70&lt;15%,"Proses RBT-RBTD",IF(BE70=15%,"Selesai RBT-RBTD",IF(BE70&lt;20%,"Proses RPP",IF(BE70=20%,"Selesai RPP",IF(BE70&lt;25%,"Proses KAK",IF(BE70=25%,"Selesai KAK",IF(BE70&lt;30%,"Proses Pengadaan",IF(BE70=30%,"Selesai Pengadaan",IF(BE70&lt;45%,"Proses Desain",IF(BE70=45%,"Selesai Desain",IF(BE70&lt;80%,"Proses Pengembangan",IF(BE70=80%,"Selesai Pengembangan",IF(BE70&lt;87.5%,"Proses SIT",IF(BE70=87.5%,"Selesai SIT",IF(BE70&lt;95%,"Proses UAT",IF(BE70=95%,"Selesai UAT",IF(BE70&lt;100%,"Proses Implementasi","Selesai Implementasi"))))))))))))))))))))))</f>
        <v>Not Started</v>
      </c>
      <c r="AT70" t="str">
        <f>IF(BF70=0%,"Not Started",IF(BF70&lt;5%,"Proses RBT-RBB",IF(BF70=5%,"Selesai RBT-RBB",IF(BF70&lt;10%,"Proses RBT-RBL",IF(BF70=10%,"Selesai RBT-RBL",IF(BF70&lt;15%,"Proses RBT-RBTD",IF(BF70=15%,"Selesai RBT-RBTD",IF(BF70&lt;20%,"Proses RPP",IF(BF70=20%,"Selesai RPP",IF(BF70&lt;25%,"Proses KAK",IF(BF70=25%,"Selesai KAK",IF(BF70&lt;30%,"Proses Pengadaan",IF(BF70=30%,"Selesai Pengadaan",IF(BF70&lt;45%,"Proses Desain",IF(BF70=45%,"Selesai Desain",IF(BF70&lt;80%,"Proses Pengembangan",IF(BF70=80%,"Selesai Pengembangan",IF(BF70&lt;87.5%,"Proses SIT",IF(BF70=87.5%,"Selesai SIT",IF(BF70&lt;95%,"Proses UAT",IF(BF70=95%,"Selesai UAT",IF(BF70&lt;100%,"Proses Implementasi","Selesai Implementasi"))))))))))))))))))))))</f>
        <v>Not Started</v>
      </c>
      <c r="AU70" t="str">
        <f>IF(BG70=0%,"Not Started",IF(BG70&lt;5%,"Proses RBT-RBB",IF(BG70=5%,"Selesai RBT-RBB",IF(BG70&lt;10%,"Proses RBT-RBL",IF(BG70=10%,"Selesai RBT-RBL",IF(BG70&lt;15%,"Proses RBT-RBTD",IF(BG70=15%,"Selesai RBT-RBTD",IF(BG70&lt;20%,"Proses RPP",IF(BG70=20%,"Selesai RPP",IF(BG70&lt;25%,"Proses KAK",IF(BG70=25%,"Selesai KAK",IF(BG70&lt;30%,"Proses Pengadaan",IF(BG70=30%,"Selesai Pengadaan",IF(BG70&lt;45%,"Proses Desain",IF(BG70=45%,"Selesai Desain",IF(BG70&lt;80%,"Proses Pengembangan",IF(BG70=80%,"Selesai Pengembangan",IF(BG70&lt;87.5%,"Proses SIT",IF(BG70=87.5%,"Selesai SIT",IF(BG70&lt;95%,"Proses UAT",IF(BG70=95%,"Selesai UAT",IF(BG70&lt;100%,"Proses Implementasi","Selesai Implementasi"))))))))))))))))))))))</f>
        <v>Not Started</v>
      </c>
      <c r="AV70" t="str">
        <f>IF(BH70=0%,"Not Started",IF(BH70&lt;5%,"Proses RBT-RBB",IF(BH70=5%,"Selesai RBT-RBB",IF(BH70&lt;10%,"Proses RBT-RBL",IF(BH70=10%,"Selesai RBT-RBL",IF(BH70&lt;15%,"Proses RBT-RBTD",IF(BH70=15%,"Selesai RBT-RBTD",IF(BH70&lt;20%,"Proses RPP",IF(BH70=20%,"Selesai RPP",IF(BH70&lt;25%,"Proses KAK",IF(BH70=25%,"Selesai KAK",IF(BH70&lt;30%,"Proses Pengadaan",IF(BH70=30%,"Selesai Pengadaan",IF(BH70&lt;45%,"Proses Desain",IF(BH70=45%,"Selesai Desain",IF(BH70&lt;80%,"Proses Pengembangan",IF(BH70=80%,"Selesai Pengembangan",IF(BH70&lt;87.5%,"Proses SIT",IF(BH70=87.5%,"Selesai SIT",IF(BH70&lt;95%,"Proses UAT",IF(BH70=95%,"Selesai UAT",IF(BH70&lt;100%,"Proses Implementasi","Selesai Implementasi"))))))))))))))))))))))</f>
        <v>Not Started</v>
      </c>
      <c r="AW70" t="str">
        <f>IF(BI70=0%,"Not Started",IF(BI70&lt;5%,"Proses RBT-RBB",IF(BI70=5%,"Selesai RBT-RBB",IF(BI70&lt;10%,"Proses RBT-RBL",IF(BI70=10%,"Selesai RBT-RBL",IF(BI70&lt;15%,"Proses RBT-RBTD",IF(BI70=15%,"Selesai RBT-RBTD",IF(BI70&lt;20%,"Proses RPP",IF(BI70=20%,"Selesai RPP",IF(BI70&lt;25%,"Proses KAK",IF(BI70=25%,"Selesai KAK",IF(BI70&lt;30%,"Proses Pengadaan",IF(BI70=30%,"Selesai Pengadaan",IF(BI70&lt;45%,"Proses Desain",IF(BI70=45%,"Selesai Desain",IF(BI70&lt;80%,"Proses Pengembangan",IF(BI70=80%,"Selesai Pengembangan",IF(BI70&lt;87.5%,"Proses SIT",IF(BI70=87.5%,"Selesai SIT",IF(BI70&lt;95%,"Proses UAT",IF(BI70=95%,"Selesai UAT",IF(BI70&lt;100%,"Proses Implementasi","Selesai Implementasi"))))))))))))))))))))))</f>
        <v>Not Started</v>
      </c>
      <c r="AX70" t="str">
        <f>IF(BJ70=0%,"Not Started",IF(BJ70&lt;5%,"Proses RBT-RBB",IF(BJ70=5%,"Selesai RBT-RBB",IF(BJ70&lt;10%,"Proses RBT-RBL",IF(BJ70=10%,"Selesai RBT-RBL",IF(BJ70&lt;15%,"Proses RBT-RBTD",IF(BJ70=15%,"Selesai RBT-RBTD",IF(BJ70&lt;20%,"Proses RPP",IF(BJ70=20%,"Selesai RPP",IF(BJ70&lt;25%,"Proses KAK",IF(BJ70=25%,"Selesai KAK",IF(BJ70&lt;30%,"Proses Pengadaan",IF(BJ70=30%,"Selesai Pengadaan",IF(BJ70&lt;45%,"Proses Desain",IF(BJ70=45%,"Selesai Desain",IF(BJ70&lt;80%,"Proses Pengembangan",IF(BJ70=80%,"Selesai Pengembangan",IF(BJ70&lt;87.5%,"Proses SIT",IF(BJ70=87.5%,"Selesai SIT",IF(BJ70&lt;95%,"Proses UAT",IF(BJ70=95%,"Selesai UAT",IF(BJ70&lt;100%,"Proses Implementasi","Selesai Implementasi"))))))))))))))))))))))</f>
        <v>Not Started</v>
      </c>
      <c r="AY70" t="str">
        <f>IF(BK70=0%,"Not Started",IF(BK70&lt;5%,"Proses RBT-RBB",IF(BK70=5%,"Selesai RBT-RBB",IF(BK70&lt;10%,"Proses RBT-RBL",IF(BK70=10%,"Selesai RBT-RBL",IF(BK70&lt;15%,"Proses RBT-RBTD",IF(BK70=15%,"Selesai RBT-RBTD",IF(BK70&lt;20%,"Proses RPP",IF(BK70=20%,"Selesai RPP",IF(BK70&lt;25%,"Proses KAK",IF(BK70=25%,"Selesai KAK",IF(BK70&lt;30%,"Proses Pengadaan",IF(BK70=30%,"Selesai Pengadaan",IF(BK70&lt;45%,"Proses Desain",IF(BK70=45%,"Selesai Desain",IF(BK70&lt;80%,"Proses Pengembangan",IF(BK70=80%,"Selesai Pengembangan",IF(BK70&lt;87.5%,"Proses SIT",IF(BK70=87.5%,"Selesai SIT",IF(BK70&lt;95%,"Proses UAT",IF(BK70=95%,"Selesai UAT",IF(BK70&lt;100%,"Proses Implementasi","Selesai Implementasi"))))))))))))))))))))))</f>
        <v>Not Started</v>
      </c>
      <c r="AZ70" t="str">
        <f>IF(BL70=0%,"Not Started",IF(BL70&lt;5%,"Proses RBT-RBB",IF(BL70=5%,"Selesai RBT-RBB",IF(BL70&lt;10%,"Proses RBT-RBL",IF(BL70=10%,"Selesai RBT-RBL",IF(BL70&lt;15%,"Proses RBT-RBTD",IF(BL70=15%,"Selesai RBT-RBTD",IF(BL70&lt;20%,"Proses RPP",IF(BL70=20%,"Selesai RPP",IF(BL70&lt;25%,"Proses KAK",IF(BL70=25%,"Selesai KAK",IF(BL70&lt;30%,"Proses Pengadaan",IF(BL70=30%,"Selesai Pengadaan",IF(BL70&lt;45%,"Proses Desain",IF(BL70=45%,"Selesai Desain",IF(BL70&lt;80%,"Proses Pengembangan",IF(BL70=80%,"Selesai Pengembangan",IF(BL70&lt;87.5%,"Proses SIT",IF(BL70=87.5%,"Selesai SIT",IF(BL70&lt;95%,"Proses UAT",IF(BL70=95%,"Selesai UAT",IF(BL70&lt;100%,"Proses Implementasi","Selesai Implementasi"))))))))))))))))))))))</f>
        <v>Not Started</v>
      </c>
      <c r="BA70" t="str">
        <f>IF(BM70=0%,"Not Started",IF(BM70&lt;5%,"Proses RBT-RBB",IF(BM70=5%,"Selesai RBT-RBB",IF(BM70&lt;10%,"Proses RBT-RBL",IF(BM70=10%,"Selesai RBT-RBL",IF(BM70&lt;15%,"Proses RBT-RBTD",IF(BM70=15%,"Selesai RBT-RBTD",IF(BM70&lt;20%,"Proses RPP",IF(BM70=20%,"Selesai RPP",IF(BM70&lt;25%,"Proses KAK",IF(BM70=25%,"Selesai KAK",IF(BM70&lt;30%,"Proses Pengadaan",IF(BM70=30%,"Selesai Pengadaan",IF(BM70&lt;45%,"Proses Desain",IF(BM70=45%,"Selesai Desain",IF(BM70&lt;80%,"Proses Pengembangan",IF(BM70=80%,"Selesai Pengembangan",IF(BM70&lt;87.5%,"Proses SIT",IF(BM70=87.5%,"Selesai SIT",IF(BM70&lt;95%,"Proses UAT",IF(BM70=95%,"Selesai UAT",IF(BM70&lt;100%,"Proses Implementasi","Selesai Implementasi"))))))))))))))))))))))</f>
        <v>Not Started</v>
      </c>
      <c r="BB70" t="str">
        <f>IF(BN70=0%,"Not Started",IF(BN70&lt;5%,"Proses RBT-RBB",IF(BN70=5%,"Selesai RBT-RBB",IF(BN70&lt;10%,"Proses RBT-RBL",IF(BN70=10%,"Selesai RBT-RBL",IF(BN70&lt;15%,"Proses RBT-RBTD",IF(BN70=15%,"Selesai RBT-RBTD",IF(BN70&lt;20%,"Proses RPP",IF(BN70=20%,"Selesai RPP",IF(BN70&lt;25%,"Proses KAK",IF(BN70=25%,"Selesai KAK",IF(BN70&lt;30%,"Proses Pengadaan",IF(BN70=30%,"Selesai Pengadaan",IF(BN70&lt;45%,"Proses Desain",IF(BN70=45%,"Selesai Desain",IF(BN70&lt;80%,"Proses Pengembangan",IF(BN70=80%,"Selesai Pengembangan",IF(BN70&lt;87.5%,"Proses SIT",IF(BN70=87.5%,"Selesai SIT",IF(BN70&lt;95%,"Proses UAT",IF(BN70=95%,"Selesai UAT",IF(BN70&lt;100%,"Proses Implementasi","Selesai Implementasi"))))))))))))))))))))))</f>
        <v>Not Started</v>
      </c>
      <c r="BC70" t="str">
        <f>IF(BO70=0%,"Not Started",IF(BO70&lt;5%,"Proses RBT-RBB",IF(BO70=5%,"Selesai RBT-RBB",IF(BO70&lt;10%,"Proses RBT-RBL",IF(BO70=10%,"Selesai RBT-RBL",IF(BO70&lt;15%,"Proses RBT-RBTD",IF(BO70=15%,"Selesai RBT-RBTD",IF(BO70&lt;20%,"Proses RPP",IF(BO70=20%,"Selesai RPP",IF(BO70&lt;25%,"Proses KAK",IF(BO70=25%,"Selesai KAK",IF(BO70&lt;30%,"Proses Pengadaan",IF(BO70=30%,"Selesai Pengadaan",IF(BO70&lt;45%,"Proses Desain",IF(BO70=45%,"Selesai Desain",IF(BO70&lt;80%,"Proses Pengembangan",IF(BO70=80%,"Selesai Pengembangan",IF(BO70&lt;87.5%,"Proses SIT",IF(BO70=87.5%,"Selesai SIT",IF(BO70&lt;95%,"Proses UAT",IF(BO70=95%,"Selesai UAT",IF(BO70&lt;100%,"Proses Implementasi","Selesai Implementasi"))))))))))))))))))))))</f>
        <v>Not Started</v>
      </c>
      <c r="BD70" t="str">
        <f>IF(BP70=0%,"Not Started",IF(BP70&lt;5%,"Proses RBT-RBB",IF(BP70=5%,"Selesai RBT-RBB",IF(BP70&lt;10%,"Proses RBT-RBL",IF(BP70=10%,"Selesai RBT-RBL",IF(BP70&lt;15%,"Proses RBT-RBTD",IF(BP70=15%,"Selesai RBT-RBTD",IF(BP70&lt;20%,"Proses RPP",IF(BP70=20%,"Selesai RPP",IF(BP70&lt;25%,"Proses KAK",IF(BP70=25%,"Selesai KAK",IF(BP70&lt;30%,"Proses Pengadaan",IF(BP70=30%,"Selesai Pengadaan",IF(BP70&lt;45%,"Proses Desain",IF(BP70=45%,"Selesai Desain",IF(BP70&lt;80%,"Proses Pengembangan",IF(BP70=80%,"Selesai Pengembangan",IF(BP70&lt;87.5%,"Proses SIT",IF(BP70=87.5%,"Selesai SIT",IF(BP70&lt;95%,"Proses UAT",IF(BP70=95%,"Selesai UAT",IF(BP70&lt;100%,"Proses Implementasi","Selesai Implementasi"))))))))))))))))))))))</f>
        <v>Not Started</v>
      </c>
      <c r="BE70">
        <v>0</v>
      </c>
      <c r="BF70">
        <v>0</v>
      </c>
      <c r="BG70">
        <v>0</v>
      </c>
      <c r="BH70">
        <v>0</v>
      </c>
      <c r="BI70">
        <v>0</v>
      </c>
      <c r="BJ70">
        <v>0</v>
      </c>
      <c r="BK70">
        <v>0</v>
      </c>
      <c r="BL70">
        <v>0</v>
      </c>
      <c r="BM70">
        <v>0</v>
      </c>
      <c r="BN70">
        <v>0</v>
      </c>
      <c r="BO70">
        <v>0</v>
      </c>
      <c r="BP70">
        <v>0</v>
      </c>
      <c r="BQ70" t="str">
        <f>IF(CC70=0%,"Not Started",IF(CC70&lt;5%,"Proses RBT-RBB",IF(CC70=5%,"Selesai RBT-RBB",IF(CC70&lt;10%,"Proses RBT-RBL",IF(CC70=10%,"Selesai RBT-RBL",IF(CC70&lt;15%,"Proses RBT-RBTD",IF(CC70=15%,"Selesai RBT-RBTD",IF(CC70&lt;20%,"Proses RPP",IF(CC70=20%,"Selesai RPP",IF(CC70&lt;25%,"Proses KAK",IF(CC70=25%,"Selesai KAK",IF(CC70&lt;30%,"Proses Pengadaan",IF(CC70=30%,"Selesai Pengadaan",IF(CC70&lt;45%,"Proses Desain",IF(CC70=45%,"Selesai Desain",IF(CC70&lt;80%,"Proses Pengembangan",IF(CC70=80%,"Selesai Pengembangan",IF(CC70&lt;87.5%,"Proses SIT",IF(CC70=87.5%,"Selesai SIT",IF(CC70&lt;95%,"Proses UAT",IF(CC70=95%,"Selesai UAT",IF(CC70&lt;100%,"Proses Implementasi","Selesai Implementasi"))))))))))))))))))))))</f>
        <v>Not Started</v>
      </c>
      <c r="BR70" t="str">
        <f>IF(CD70=0%,"Not Started",IF(CD70&lt;5%,"Proses RBT-RBB",IF(CD70=5%,"Selesai RBT-RBB",IF(CD70&lt;10%,"Proses RBT-RBL",IF(CD70=10%,"Selesai RBT-RBL",IF(CD70&lt;15%,"Proses RBT-RBTD",IF(CD70=15%,"Selesai RBT-RBTD",IF(CD70&lt;20%,"Proses RPP",IF(CD70=20%,"Selesai RPP",IF(CD70&lt;25%,"Proses KAK",IF(CD70=25%,"Selesai KAK",IF(CD70&lt;30%,"Proses Pengadaan",IF(CD70=30%,"Selesai Pengadaan",IF(CD70&lt;45%,"Proses Desain",IF(CD70=45%,"Selesai Desain",IF(CD70&lt;80%,"Proses Pengembangan",IF(CD70=80%,"Selesai Pengembangan",IF(CD70&lt;87.5%,"Proses SIT",IF(CD70=87.5%,"Selesai SIT",IF(CD70&lt;95%,"Proses UAT",IF(CD70=95%,"Selesai UAT",IF(CD70&lt;100%,"Proses Implementasi","Selesai Implementasi"))))))))))))))))))))))</f>
        <v>Not Started</v>
      </c>
      <c r="BS70" t="str">
        <f>IF(CE70=0%,"Not Started",IF(CE70&lt;5%,"Proses RBT-RBB",IF(CE70=5%,"Selesai RBT-RBB",IF(CE70&lt;10%,"Proses RBT-RBL",IF(CE70=10%,"Selesai RBT-RBL",IF(CE70&lt;15%,"Proses RBT-RBTD",IF(CE70=15%,"Selesai RBT-RBTD",IF(CE70&lt;20%,"Proses RPP",IF(CE70=20%,"Selesai RPP",IF(CE70&lt;25%,"Proses KAK",IF(CE70=25%,"Selesai KAK",IF(CE70&lt;30%,"Proses Pengadaan",IF(CE70=30%,"Selesai Pengadaan",IF(CE70&lt;45%,"Proses Desain",IF(CE70=45%,"Selesai Desain",IF(CE70&lt;80%,"Proses Pengembangan",IF(CE70=80%,"Selesai Pengembangan",IF(CE70&lt;87.5%,"Proses SIT",IF(CE70=87.5%,"Selesai SIT",IF(CE70&lt;95%,"Proses UAT",IF(CE70=95%,"Selesai UAT",IF(CE70&lt;100%,"Proses Implementasi","Selesai Implementasi"))))))))))))))))))))))</f>
        <v>Not Started</v>
      </c>
      <c r="BT70" t="str">
        <f>IF(CF70=0%,"Not Started",IF(CF70&lt;5%,"Proses RBT-RBB",IF(CF70=5%,"Selesai RBT-RBB",IF(CF70&lt;10%,"Proses RBT-RBL",IF(CF70=10%,"Selesai RBT-RBL",IF(CF70&lt;15%,"Proses RBT-RBTD",IF(CF70=15%,"Selesai RBT-RBTD",IF(CF70&lt;20%,"Proses RPP",IF(CF70=20%,"Selesai RPP",IF(CF70&lt;25%,"Proses KAK",IF(CF70=25%,"Selesai KAK",IF(CF70&lt;30%,"Proses Pengadaan",IF(CF70=30%,"Selesai Pengadaan",IF(CF70&lt;45%,"Proses Desain",IF(CF70=45%,"Selesai Desain",IF(CF70&lt;80%,"Proses Pengembangan",IF(CF70=80%,"Selesai Pengembangan",IF(CF70&lt;87.5%,"Proses SIT",IF(CF70=87.5%,"Selesai SIT",IF(CF70&lt;95%,"Proses UAT",IF(CF70=95%,"Selesai UAT",IF(CF70&lt;100%,"Proses Implementasi","Selesai Implementasi"))))))))))))))))))))))</f>
        <v>Not Started</v>
      </c>
      <c r="BU70" t="str">
        <f>IF(CG70=0%,"Not Started",IF(CG70&lt;5%,"Proses RBT-RBB",IF(CG70=5%,"Selesai RBT-RBB",IF(CG70&lt;10%,"Proses RBT-RBL",IF(CG70=10%,"Selesai RBT-RBL",IF(CG70&lt;15%,"Proses RBT-RBTD",IF(CG70=15%,"Selesai RBT-RBTD",IF(CG70&lt;20%,"Proses RPP",IF(CG70=20%,"Selesai RPP",IF(CG70&lt;25%,"Proses KAK",IF(CG70=25%,"Selesai KAK",IF(CG70&lt;30%,"Proses Pengadaan",IF(CG70=30%,"Selesai Pengadaan",IF(CG70&lt;45%,"Proses Desain",IF(CG70=45%,"Selesai Desain",IF(CG70&lt;80%,"Proses Pengembangan",IF(CG70=80%,"Selesai Pengembangan",IF(CG70&lt;87.5%,"Proses SIT",IF(CG70=87.5%,"Selesai SIT",IF(CG70&lt;95%,"Proses UAT",IF(CG70=95%,"Selesai UAT",IF(CG70&lt;100%,"Proses Implementasi","Selesai Implementasi"))))))))))))))))))))))</f>
        <v>Not Started</v>
      </c>
      <c r="BV70" t="str">
        <f>IF(CH70=0%,"Not Started",IF(CH70&lt;5%,"Proses RBT-RBB",IF(CH70=5%,"Selesai RBT-RBB",IF(CH70&lt;10%,"Proses RBT-RBL",IF(CH70=10%,"Selesai RBT-RBL",IF(CH70&lt;15%,"Proses RBT-RBTD",IF(CH70=15%,"Selesai RBT-RBTD",IF(CH70&lt;20%,"Proses RPP",IF(CH70=20%,"Selesai RPP",IF(CH70&lt;25%,"Proses KAK",IF(CH70=25%,"Selesai KAK",IF(CH70&lt;30%,"Proses Pengadaan",IF(CH70=30%,"Selesai Pengadaan",IF(CH70&lt;45%,"Proses Desain",IF(CH70=45%,"Selesai Desain",IF(CH70&lt;80%,"Proses Pengembangan",IF(CH70=80%,"Selesai Pengembangan",IF(CH70&lt;87.5%,"Proses SIT",IF(CH70=87.5%,"Selesai SIT",IF(CH70&lt;95%,"Proses UAT",IF(CH70=95%,"Selesai UAT",IF(CH70&lt;100%,"Proses Implementasi","Selesai Implementasi"))))))))))))))))))))))</f>
        <v>Proses KAK</v>
      </c>
      <c r="BW70" t="str">
        <f>IF(CI70=0%,"Not Started",IF(CI70&lt;5%,"Proses RBT-RBB",IF(CI70=5%,"Selesai RBT-RBB",IF(CI70&lt;10%,"Proses RBT-RBL",IF(CI70=10%,"Selesai RBT-RBL",IF(CI70&lt;15%,"Proses RBT-RBTD",IF(CI70=15%,"Selesai RBT-RBTD",IF(CI70&lt;20%,"Proses RPP",IF(CI70=20%,"Selesai RPP",IF(CI70&lt;25%,"Proses KAK",IF(CI70=25%,"Selesai KAK",IF(CI70&lt;30%,"Proses Pengadaan",IF(CI70=30%,"Selesai Pengadaan",IF(CI70&lt;45%,"Proses Desain",IF(CI70=45%,"Selesai Desain",IF(CI70&lt;80%,"Proses Pengembangan",IF(CI70=80%,"Selesai Pengembangan",IF(CI70&lt;87.5%,"Proses SIT",IF(CI70=87.5%,"Selesai SIT",IF(CI70&lt;95%,"Proses UAT",IF(CI70=95%,"Selesai UAT",IF(CI70&lt;100%,"Proses Implementasi","Selesai Implementasi"))))))))))))))))))))))</f>
        <v>Not Started</v>
      </c>
      <c r="BX70" t="str">
        <f>IF(CJ70=0%,"Not Started",IF(CJ70&lt;5%,"Proses RBT-RBB",IF(CJ70=5%,"Selesai RBT-RBB",IF(CJ70&lt;10%,"Proses RBT-RBL",IF(CJ70=10%,"Selesai RBT-RBL",IF(CJ70&lt;15%,"Proses RBT-RBTD",IF(CJ70=15%,"Selesai RBT-RBTD",IF(CJ70&lt;20%,"Proses RPP",IF(CJ70=20%,"Selesai RPP",IF(CJ70&lt;25%,"Proses KAK",IF(CJ70=25%,"Selesai KAK",IF(CJ70&lt;30%,"Proses Pengadaan",IF(CJ70=30%,"Selesai Pengadaan",IF(CJ70&lt;45%,"Proses Desain",IF(CJ70=45%,"Selesai Desain",IF(CJ70&lt;80%,"Proses Pengembangan",IF(CJ70=80%,"Selesai Pengembangan",IF(CJ70&lt;87.5%,"Proses SIT",IF(CJ70=87.5%,"Selesai SIT",IF(CJ70&lt;95%,"Proses UAT",IF(CJ70=95%,"Selesai UAT",IF(CJ70&lt;100%,"Proses Implementasi","Selesai Implementasi"))))))))))))))))))))))</f>
        <v>Not Started</v>
      </c>
      <c r="BY70" t="str">
        <f>IF(CK70=0%,"Not Started",IF(CK70&lt;5%,"Proses RBT-RBB",IF(CK70=5%,"Selesai RBT-RBB",IF(CK70&lt;10%,"Proses RBT-RBL",IF(CK70=10%,"Selesai RBT-RBL",IF(CK70&lt;15%,"Proses RBT-RBTD",IF(CK70=15%,"Selesai RBT-RBTD",IF(CK70&lt;20%,"Proses RPP",IF(CK70=20%,"Selesai RPP",IF(CK70&lt;25%,"Proses KAK",IF(CK70=25%,"Selesai KAK",IF(CK70&lt;30%,"Proses Pengadaan",IF(CK70=30%,"Selesai Pengadaan",IF(CK70&lt;45%,"Proses Desain",IF(CK70=45%,"Selesai Desain",IF(CK70&lt;80%,"Proses Pengembangan",IF(CK70=80%,"Selesai Pengembangan",IF(CK70&lt;87.5%,"Proses SIT",IF(CK70=87.5%,"Selesai SIT",IF(CK70&lt;95%,"Proses UAT",IF(CK70=95%,"Selesai UAT",IF(CK70&lt;100%,"Proses Implementasi","Selesai Implementasi"))))))))))))))))))))))</f>
        <v>Not Started</v>
      </c>
      <c r="BZ70" t="str">
        <f>IF(CL70=0%,"Not Started",IF(CL70&lt;5%,"Proses RBT-RBB",IF(CL70=5%,"Selesai RBT-RBB",IF(CL70&lt;10%,"Proses RBT-RBL",IF(CL70=10%,"Selesai RBT-RBL",IF(CL70&lt;15%,"Proses RBT-RBTD",IF(CL70=15%,"Selesai RBT-RBTD",IF(CL70&lt;20%,"Proses RPP",IF(CL70=20%,"Selesai RPP",IF(CL70&lt;25%,"Proses KAK",IF(CL70=25%,"Selesai KAK",IF(CL70&lt;30%,"Proses Pengadaan",IF(CL70=30%,"Selesai Pengadaan",IF(CL70&lt;45%,"Proses Desain",IF(CL70=45%,"Selesai Desain",IF(CL70&lt;80%,"Proses Pengembangan",IF(CL70=80%,"Selesai Pengembangan",IF(CL70&lt;87.5%,"Proses SIT",IF(CL70=87.5%,"Selesai SIT",IF(CL70&lt;95%,"Proses UAT",IF(CL70=95%,"Selesai UAT",IF(CL70&lt;100%,"Proses Implementasi","Selesai Implementasi"))))))))))))))))))))))</f>
        <v>Not Started</v>
      </c>
      <c r="CA70" t="str">
        <f>IF(CM70=0%,"Not Started",IF(CM70&lt;5%,"Proses RBT-RBB",IF(CM70=5%,"Selesai RBT-RBB",IF(CM70&lt;10%,"Proses RBT-RBL",IF(CM70=10%,"Selesai RBT-RBL",IF(CM70&lt;15%,"Proses RBT-RBTD",IF(CM70=15%,"Selesai RBT-RBTD",IF(CM70&lt;20%,"Proses RPP",IF(CM70=20%,"Selesai RPP",IF(CM70&lt;25%,"Proses KAK",IF(CM70=25%,"Selesai KAK",IF(CM70&lt;30%,"Proses Pengadaan",IF(CM70=30%,"Selesai Pengadaan",IF(CM70&lt;45%,"Proses Desain",IF(CM70=45%,"Selesai Desain",IF(CM70&lt;80%,"Proses Pengembangan",IF(CM70=80%,"Selesai Pengembangan",IF(CM70&lt;87.5%,"Proses SIT",IF(CM70=87.5%,"Selesai SIT",IF(CM70&lt;95%,"Proses UAT",IF(CM70=95%,"Selesai UAT",IF(CM70&lt;100%,"Proses Implementasi","Selesai Implementasi"))))))))))))))))))))))</f>
        <v>Not Started</v>
      </c>
      <c r="CB70" t="str">
        <f>IF(CN70=0%,"Not Started",IF(CN70&lt;5%,"Proses RBT-RBB",IF(CN70=5%,"Selesai RBT-RBB",IF(CN70&lt;10%,"Proses RBT-RBL",IF(CN70=10%,"Selesai RBT-RBL",IF(CN70&lt;15%,"Proses RBT-RBTD",IF(CN70=15%,"Selesai RBT-RBTD",IF(CN70&lt;20%,"Proses RPP",IF(CN70=20%,"Selesai RPP",IF(CN70&lt;25%,"Proses KAK",IF(CN70=25%,"Selesai KAK",IF(CN70&lt;30%,"Proses Pengadaan",IF(CN70=30%,"Selesai Pengadaan",IF(CN70&lt;45%,"Proses Desain",IF(CN70=45%,"Selesai Desain",IF(CN70&lt;80%,"Proses Pengembangan",IF(CN70=80%,"Selesai Pengembangan",IF(CN70&lt;87.5%,"Proses SIT",IF(CN70=87.5%,"Selesai SIT",IF(CN70&lt;95%,"Proses UAT",IF(CN70=95%,"Selesai UAT",IF(CN70&lt;100%,"Proses Implementasi","Selesai Implementasi"))))))))))))))))))))))</f>
        <v>Not Started</v>
      </c>
      <c r="CC70">
        <v>0</v>
      </c>
      <c r="CD70">
        <v>0</v>
      </c>
      <c r="CE70">
        <v>0</v>
      </c>
      <c r="CF70">
        <v>0</v>
      </c>
      <c r="CG70">
        <v>0</v>
      </c>
      <c r="CH70">
        <v>0.2125</v>
      </c>
      <c r="CI70">
        <v>0</v>
      </c>
      <c r="CL70">
        <v>0</v>
      </c>
      <c r="CM70">
        <f>(($DY70/100%)*15%)+(($DZ70/100%)*5%)+(($EA70/100%)*5%)+(($EB70/100%)*5%)+(($EC70/100%)*15%)+(($ED70/100%)*35%)+(($EE70/100%)*7.5%)+(($EF70/100%)*7.5%)+(($EG70/100%)*5%)</f>
        <v>0</v>
      </c>
      <c r="CN70">
        <f>(($DY70/100%)*15%)+(($DZ70/100%)*5%)+(($EA70/100%)*5%)+(($EB70/100%)*5%)+(($EC70/100%)*15%)+(($ED70/100%)*35%)+(($EE70/100%)*7.5%)+(($EF70/100%)*7.5%)+(($EG70/100%)*5%)</f>
        <v>0</v>
      </c>
      <c r="CO70">
        <f>IF(BE70=0%, 100%, (CC70/BE70))</f>
        <v>1</v>
      </c>
      <c r="CP70">
        <f>IF(BF70=0%, 100%, (CD70/BF70))</f>
        <v>1</v>
      </c>
      <c r="CQ70">
        <f>IF(BG70=0%, 100%, (CE70/BG70))</f>
        <v>1</v>
      </c>
      <c r="CR70">
        <f>IF(BH70=0%, 100%, (CF70/BH70))</f>
        <v>1</v>
      </c>
      <c r="CS70">
        <f>IF(BI70=0%, 100%, (CG70/BI70))</f>
        <v>1</v>
      </c>
      <c r="CT70">
        <f>IF(BJ70=0%, 100%, (CH70/BJ70))</f>
        <v>1</v>
      </c>
      <c r="CU70">
        <f>IF(BK70=0%, 100%, (CI70/BK70))</f>
        <v>1</v>
      </c>
      <c r="CV70">
        <f>IF(BL70=0%, 100%, (CJ70/BL70))</f>
        <v>1</v>
      </c>
      <c r="CW70">
        <f>IF(BM70=0%, 100%, (CK70/BM70))</f>
        <v>1</v>
      </c>
      <c r="CX70">
        <f>IF(BN70=0%, 100%, (CL70/BN70))</f>
        <v>1</v>
      </c>
      <c r="CY70">
        <f>IF(BO70=0%, 100%, (CM70/BO70))</f>
        <v>1</v>
      </c>
      <c r="DA70" t="str">
        <f>IF(BE70=0%,"NS",IF(CC70=100%,"DONE",IF(CO70&gt;100%,"AS",IF(CO70&lt;75%,"BS",IF(CO70&lt;89.9%,"AR","OS")))))</f>
        <v>NS</v>
      </c>
      <c r="DB70" t="str">
        <f>IF(BF70=0%,"NS",IF(CD70=100%,"DONE",IF(CP70&gt;100%,"AS",IF(CP70&lt;75%,"BS",IF(CP70&lt;89.9%,"AR","OS")))))</f>
        <v>NS</v>
      </c>
      <c r="DC70" t="str">
        <f>IF(BG70=0%,"NS",IF(CE70=100%,"DONE",IF(CQ70&gt;100%,"AS",IF(CQ70&lt;75%,"BS",IF(CQ70&lt;89.9%,"AR","OS")))))</f>
        <v>NS</v>
      </c>
      <c r="DD70" t="str">
        <f>IF(BH70=0%,"NS",IF(CF70=100%,"DONE",IF(CR70&gt;100%,"AS",IF(CR70&lt;75%,"BS",IF(CR70&lt;89.9%,"AR","OS")))))</f>
        <v>NS</v>
      </c>
      <c r="DE70" t="str">
        <f>IF(BI70=0%,"NS",IF(CG70=100%,"DONE",IF(CS70&gt;100%,"AS",IF(CS70&lt;75%,"BS",IF(CS70&lt;89.9%,"AR","OS")))))</f>
        <v>NS</v>
      </c>
      <c r="DF70" t="str">
        <f>IF(BJ70=0%,"NS",IF(CH70=100%,"DONE",IF(CT70&gt;100%,"AS",IF(CT70&lt;75%,"BS",IF(CT70&lt;89.9%,"AR","OS")))))</f>
        <v>NS</v>
      </c>
      <c r="DG70" t="str">
        <f>IF(BK70=0%,"NS",IF(CI70=100%,"DONE",IF(CU70&gt;100%,"AS",IF(CU70&lt;75%,"BS",IF(CU70&lt;89.9%,"AR","OS")))))</f>
        <v>NS</v>
      </c>
      <c r="DH70" t="str">
        <f>IF(BL70=0%,"NS",IF(CJ70=100%,"DONE",IF(CV70&gt;100%,"AS",IF(CV70&lt;75%,"BS",IF(CV70&lt;89.9%,"AR","OS")))))</f>
        <v>NS</v>
      </c>
      <c r="DI70" t="str">
        <f>IF(BM70=0%,"NS",IF(CK70=100%,"DONE",IF(CW70&gt;100%,"AS",IF(CW70&lt;75%,"BS",IF(CW70&lt;89.9%,"AR","OS")))))</f>
        <v>NS</v>
      </c>
      <c r="DJ70" t="str">
        <f>IF(BN70=0%,"NS",IF(CL70=100%,"DONE",IF(CX70&gt;100%,"AS",IF(CX70&lt;75%,"BS",IF(CX70&lt;89.9%,"AR","OS")))))</f>
        <v>NS</v>
      </c>
      <c r="DK70" t="str">
        <f>IF(BO70=0%,"NS",IF(CM70=100%,"DONE",IF(CY70&gt;100%,"AS",IF(CY70&lt;75%,"BS",IF(CY70&lt;89.9%,"AR","OS")))))</f>
        <v>NS</v>
      </c>
      <c r="DL70" t="str">
        <f>IF(BP70=0%,"NS",IF(CN70=100%,"DONE",IF(CZ70&gt;100%,"AS",IF(CZ70&lt;75%,"BS",IF(CZ70&lt;89.9%,"AR","OS")))))</f>
        <v>NS</v>
      </c>
      <c r="DM70" t="e">
        <f>CC70/$BP70</f>
        <v>#DIV/0!</v>
      </c>
      <c r="DN70" t="e">
        <f>CD70/$BP70</f>
        <v>#DIV/0!</v>
      </c>
      <c r="DO70" t="e">
        <f>CE70/$BP70</f>
        <v>#DIV/0!</v>
      </c>
      <c r="DP70" t="e">
        <f>CF70/$BP70</f>
        <v>#DIV/0!</v>
      </c>
      <c r="DQ70" t="e">
        <f>CG70/$BP70</f>
        <v>#DIV/0!</v>
      </c>
      <c r="DR70" t="e">
        <f>CH70/$BP70</f>
        <v>#DIV/0!</v>
      </c>
      <c r="DS70" t="e">
        <f>CI70/$BP70</f>
        <v>#DIV/0!</v>
      </c>
      <c r="DT70" t="e">
        <f>CJ70/$BP70</f>
        <v>#DIV/0!</v>
      </c>
      <c r="DU70" t="e">
        <f>CK70/$BP70</f>
        <v>#DIV/0!</v>
      </c>
      <c r="DV70" t="e">
        <f>CL70/$BP70</f>
        <v>#DIV/0!</v>
      </c>
      <c r="DW70" t="e">
        <f>CM70/$BP70</f>
        <v>#DIV/0!</v>
      </c>
      <c r="DX70" t="e">
        <f>CN70/$BP70</f>
        <v>#DIV/0!</v>
      </c>
      <c r="EJ70">
        <f>AR70</f>
        <v>46660</v>
      </c>
      <c r="FM70" t="str">
        <v>1. Farah Fadhillah W</v>
      </c>
      <c r="FN70" t="str">
        <v>M. Fahmi Ridwan</v>
      </c>
      <c r="FO70" t="str">
        <v>Iramia Triastika</v>
      </c>
      <c r="FP70" t="str" xml:space="preserve">
        <v xml:space="preserve">1. Galih Andana_x000d_
2. Yohana Wida_x000d_
3. Veni Kertayu_x000d_
4. Anton Sucipto</v>
      </c>
      <c r="FR70" t="str">
        <v>Inhouse</v>
      </c>
      <c r="FT70" t="str">
        <v>Risma</v>
      </c>
      <c r="GS70" t="str">
        <v>587fcef6-21a8-4fb7-b4e0-a510239b0794</v>
      </c>
    </row>
    <row r="71" xml:space="preserve">
      <c r="A71" t="str">
        <v>RIVIBI-PPA-P8-3-DLDS</v>
      </c>
      <c r="C71" t="str">
        <v>IDT</v>
      </c>
      <c r="D71" t="str">
        <v>Continuity Technology</v>
      </c>
      <c r="E71" t="str">
        <v>P-50</v>
      </c>
      <c r="F71">
        <f>F70+1</f>
        <v>3</v>
      </c>
      <c r="G71" t="str">
        <v>FOMOBO</v>
      </c>
      <c r="H71" t="str">
        <v>Sistem Treasuri Bank Indonesia</v>
      </c>
      <c r="I71" t="str">
        <v>Triparty Repo BNYM</v>
      </c>
      <c r="J71">
        <v>2025</v>
      </c>
      <c r="K71">
        <v>2025</v>
      </c>
      <c r="L71" t="str">
        <v>S</v>
      </c>
      <c r="M71" t="str">
        <v>K3</v>
      </c>
      <c r="N71" t="str">
        <v>Pemimpin Satker</v>
      </c>
      <c r="O71" t="str">
        <v>DPD</v>
      </c>
      <c r="P71" t="str">
        <v>Satker</v>
      </c>
      <c r="Q71" t="str">
        <v>Market</v>
      </c>
      <c r="R71" t="str">
        <v>FOMOBO, SOA, Bloomberg</v>
      </c>
      <c r="S71" t="str">
        <f>BQ71</f>
        <v>Selesai Implementasi</v>
      </c>
      <c r="T71" t="str">
        <f>IF(V71=0%,"Not Started",IF(V71&lt;100%,"On Progress",IF(V71=100%,"DONE")))</f>
        <v>DONE</v>
      </c>
      <c r="U71" t="str">
        <f>FN71</f>
        <v>M. Fahmi Ridwan</v>
      </c>
      <c r="V71">
        <f>CC71</f>
        <v>0.9999999999999999</v>
      </c>
      <c r="W71" t="str">
        <v>TW I 2025</v>
      </c>
      <c r="X71">
        <f>AR71</f>
        <v>45838</v>
      </c>
      <c r="Y71" t="str">
        <v>Inhouse</v>
      </c>
      <c r="AB71">
        <v>45747</v>
      </c>
      <c r="AD71">
        <v>45747</v>
      </c>
      <c r="AE71">
        <v>45597</v>
      </c>
      <c r="AF71">
        <v>45626</v>
      </c>
      <c r="AG71">
        <v>45627</v>
      </c>
      <c r="AH71">
        <v>45656</v>
      </c>
      <c r="AI71">
        <v>45775</v>
      </c>
      <c r="AJ71">
        <v>45777</v>
      </c>
      <c r="AK71">
        <v>45782</v>
      </c>
      <c r="AL71">
        <v>45793</v>
      </c>
      <c r="AM71">
        <v>45796</v>
      </c>
      <c r="AN71">
        <v>45813</v>
      </c>
      <c r="AO71">
        <v>45818</v>
      </c>
      <c r="AP71">
        <v>45828</v>
      </c>
      <c r="AQ71">
        <v>45831</v>
      </c>
      <c r="AR71">
        <v>45838</v>
      </c>
      <c r="AS71" t="str">
        <f>IF(BE71=0%,"Not Started",IF(BE71&lt;5%,"Proses RBT-RBB",IF(BE71=5%,"Selesai RBT-RBB",IF(BE71&lt;10%,"Proses RBT-RBL",IF(BE71=10%,"Selesai RBT-RBL",IF(BE71&lt;15%,"Proses RBT-RBTD",IF(BE71=15%,"Selesai RBT-RBTD",IF(BE71&lt;20%,"Proses RPP",IF(BE71=20%,"Selesai RPP",IF(BE71&lt;25%,"Proses KAK",IF(BE71=25%,"Selesai KAK",IF(BE71&lt;30%,"Proses Pengadaan",IF(BE71=30%,"Selesai Pengadaan",IF(BE71&lt;45%,"Proses Desain",IF(BE71=45%,"Selesai Desain",IF(BE71&lt;80%,"Proses Pengembangan",IF(BE71=80%,"Selesai Pengembangan",IF(BE71&lt;87.5%,"Proses SIT",IF(BE71=87.5%,"Selesai SIT",IF(BE71&lt;95%,"Proses UAT",IF(BE71=95%,"Selesai UAT",IF(BE71&lt;100%,"Proses Implementasi","Selesai Implementasi"))))))))))))))))))))))</f>
        <v>Selesai Implementasi</v>
      </c>
      <c r="AT71" t="str">
        <f>IF(BF71=0%,"Not Started",IF(BF71&lt;5%,"Proses RBT-RBB",IF(BF71=5%,"Selesai RBT-RBB",IF(BF71&lt;10%,"Proses RBT-RBL",IF(BF71=10%,"Selesai RBT-RBL",IF(BF71&lt;15%,"Proses RBT-RBTD",IF(BF71=15%,"Selesai RBT-RBTD",IF(BF71&lt;20%,"Proses RPP",IF(BF71=20%,"Selesai RPP",IF(BF71&lt;25%,"Proses KAK",IF(BF71=25%,"Selesai KAK",IF(BF71&lt;30%,"Proses Pengadaan",IF(BF71=30%,"Selesai Pengadaan",IF(BF71&lt;45%,"Proses Desain",IF(BF71=45%,"Selesai Desain",IF(BF71&lt;80%,"Proses Pengembangan",IF(BF71=80%,"Selesai Pengembangan",IF(BF71&lt;87.5%,"Proses SIT",IF(BF71=87.5%,"Selesai SIT",IF(BF71&lt;95%,"Proses UAT",IF(BF71=95%,"Selesai UAT",IF(BF71&lt;100%,"Proses Implementasi","Selesai Implementasi"))))))))))))))))))))))</f>
        <v>Selesai Implementasi</v>
      </c>
      <c r="AU71" t="str">
        <f>IF(BG71=0%,"Not Started",IF(BG71&lt;5%,"Proses RBT-RBB",IF(BG71=5%,"Selesai RBT-RBB",IF(BG71&lt;10%,"Proses RBT-RBL",IF(BG71=10%,"Selesai RBT-RBL",IF(BG71&lt;15%,"Proses RBT-RBTD",IF(BG71=15%,"Selesai RBT-RBTD",IF(BG71&lt;20%,"Proses RPP",IF(BG71=20%,"Selesai RPP",IF(BG71&lt;25%,"Proses KAK",IF(BG71=25%,"Selesai KAK",IF(BG71&lt;30%,"Proses Pengadaan",IF(BG71=30%,"Selesai Pengadaan",IF(BG71&lt;45%,"Proses Desain",IF(BG71=45%,"Selesai Desain",IF(BG71&lt;80%,"Proses Pengembangan",IF(BG71=80%,"Selesai Pengembangan",IF(BG71&lt;87.5%,"Proses SIT",IF(BG71=87.5%,"Selesai SIT",IF(BG71&lt;95%,"Proses UAT",IF(BG71=95%,"Selesai UAT",IF(BG71&lt;100%,"Proses Implementasi","Selesai Implementasi"))))))))))))))))))))))</f>
        <v>Selesai Implementasi</v>
      </c>
      <c r="AV71" t="str">
        <f>IF(BH71=0%,"Not Started",IF(BH71&lt;5%,"Proses RBT-RBB",IF(BH71=5%,"Selesai RBT-RBB",IF(BH71&lt;10%,"Proses RBT-RBL",IF(BH71=10%,"Selesai RBT-RBL",IF(BH71&lt;15%,"Proses RBT-RBTD",IF(BH71=15%,"Selesai RBT-RBTD",IF(BH71&lt;20%,"Proses RPP",IF(BH71=20%,"Selesai RPP",IF(BH71&lt;25%,"Proses KAK",IF(BH71=25%,"Selesai KAK",IF(BH71&lt;30%,"Proses Pengadaan",IF(BH71=30%,"Selesai Pengadaan",IF(BH71&lt;45%,"Proses Desain",IF(BH71=45%,"Selesai Desain",IF(BH71&lt;80%,"Proses Pengembangan",IF(BH71=80%,"Selesai Pengembangan",IF(BH71&lt;87.5%,"Proses SIT",IF(BH71=87.5%,"Selesai SIT",IF(BH71&lt;95%,"Proses UAT",IF(BH71=95%,"Selesai UAT",IF(BH71&lt;100%,"Proses Implementasi","Selesai Implementasi"))))))))))))))))))))))</f>
        <v>Selesai Implementasi</v>
      </c>
      <c r="AW71" t="str">
        <f>IF(BI71=0%,"Not Started",IF(BI71&lt;5%,"Proses RBT-RBB",IF(BI71=5%,"Selesai RBT-RBB",IF(BI71&lt;10%,"Proses RBT-RBL",IF(BI71=10%,"Selesai RBT-RBL",IF(BI71&lt;15%,"Proses RBT-RBTD",IF(BI71=15%,"Selesai RBT-RBTD",IF(BI71&lt;20%,"Proses RPP",IF(BI71=20%,"Selesai RPP",IF(BI71&lt;25%,"Proses KAK",IF(BI71=25%,"Selesai KAK",IF(BI71&lt;30%,"Proses Pengadaan",IF(BI71=30%,"Selesai Pengadaan",IF(BI71&lt;45%,"Proses Desain",IF(BI71=45%,"Selesai Desain",IF(BI71&lt;80%,"Proses Pengembangan",IF(BI71=80%,"Selesai Pengembangan",IF(BI71&lt;87.5%,"Proses SIT",IF(BI71=87.5%,"Selesai SIT",IF(BI71&lt;95%,"Proses UAT",IF(BI71=95%,"Selesai UAT",IF(BI71&lt;100%,"Proses Implementasi","Selesai Implementasi"))))))))))))))))))))))</f>
        <v>Selesai Implementasi</v>
      </c>
      <c r="AX71" t="str">
        <f>IF(BJ71=0%,"Not Started",IF(BJ71&lt;5%,"Proses RBT-RBB",IF(BJ71=5%,"Selesai RBT-RBB",IF(BJ71&lt;10%,"Proses RBT-RBL",IF(BJ71=10%,"Selesai RBT-RBL",IF(BJ71&lt;15%,"Proses RBT-RBTD",IF(BJ71=15%,"Selesai RBT-RBTD",IF(BJ71&lt;20%,"Proses RPP",IF(BJ71=20%,"Selesai RPP",IF(BJ71&lt;25%,"Proses KAK",IF(BJ71=25%,"Selesai KAK",IF(BJ71&lt;30%,"Proses Pengadaan",IF(BJ71=30%,"Selesai Pengadaan",IF(BJ71&lt;45%,"Proses Desain",IF(BJ71=45%,"Selesai Desain",IF(BJ71&lt;80%,"Proses Pengembangan",IF(BJ71=80%,"Selesai Pengembangan",IF(BJ71&lt;87.5%,"Proses SIT",IF(BJ71=87.5%,"Selesai SIT",IF(BJ71&lt;95%,"Proses UAT",IF(BJ71=95%,"Selesai UAT",IF(BJ71&lt;100%,"Proses Implementasi","Selesai Implementasi"))))))))))))))))))))))</f>
        <v>Selesai Implementasi</v>
      </c>
      <c r="AY71" t="str">
        <f>IF(BK71=0%,"Not Started",IF(BK71&lt;5%,"Proses RBT-RBB",IF(BK71=5%,"Selesai RBT-RBB",IF(BK71&lt;10%,"Proses RBT-RBL",IF(BK71=10%,"Selesai RBT-RBL",IF(BK71&lt;15%,"Proses RBT-RBTD",IF(BK71=15%,"Selesai RBT-RBTD",IF(BK71&lt;20%,"Proses RPP",IF(BK71=20%,"Selesai RPP",IF(BK71&lt;25%,"Proses KAK",IF(BK71=25%,"Selesai KAK",IF(BK71&lt;30%,"Proses Pengadaan",IF(BK71=30%,"Selesai Pengadaan",IF(BK71&lt;45%,"Proses Desain",IF(BK71=45%,"Selesai Desain",IF(BK71&lt;80%,"Proses Pengembangan",IF(BK71=80%,"Selesai Pengembangan",IF(BK71&lt;87.5%,"Proses SIT",IF(BK71=87.5%,"Selesai SIT",IF(BK71&lt;95%,"Proses UAT",IF(BK71=95%,"Selesai UAT",IF(BK71&lt;100%,"Proses Implementasi","Selesai Implementasi"))))))))))))))))))))))</f>
        <v>Selesai Implementasi</v>
      </c>
      <c r="AZ71" t="str">
        <f>IF(BL71=0%,"Not Started",IF(BL71&lt;5%,"Proses RBT-RBB",IF(BL71=5%,"Selesai RBT-RBB",IF(BL71&lt;10%,"Proses RBT-RBL",IF(BL71=10%,"Selesai RBT-RBL",IF(BL71&lt;15%,"Proses RBT-RBTD",IF(BL71=15%,"Selesai RBT-RBTD",IF(BL71&lt;20%,"Proses RPP",IF(BL71=20%,"Selesai RPP",IF(BL71&lt;25%,"Proses KAK",IF(BL71=25%,"Selesai KAK",IF(BL71&lt;30%,"Proses Pengadaan",IF(BL71=30%,"Selesai Pengadaan",IF(BL71&lt;45%,"Proses Desain",IF(BL71=45%,"Selesai Desain",IF(BL71&lt;80%,"Proses Pengembangan",IF(BL71=80%,"Selesai Pengembangan",IF(BL71&lt;87.5%,"Proses SIT",IF(BL71=87.5%,"Selesai SIT",IF(BL71&lt;95%,"Proses UAT",IF(BL71=95%,"Selesai UAT",IF(BL71&lt;100%,"Proses Implementasi","Selesai Implementasi"))))))))))))))))))))))</f>
        <v>Selesai Implementasi</v>
      </c>
      <c r="BA71" t="str">
        <f>IF(BM71=0%,"Not Started",IF(BM71&lt;5%,"Proses RBT-RBB",IF(BM71=5%,"Selesai RBT-RBB",IF(BM71&lt;10%,"Proses RBT-RBL",IF(BM71=10%,"Selesai RBT-RBL",IF(BM71&lt;15%,"Proses RBT-RBTD",IF(BM71=15%,"Selesai RBT-RBTD",IF(BM71&lt;20%,"Proses RPP",IF(BM71=20%,"Selesai RPP",IF(BM71&lt;25%,"Proses KAK",IF(BM71=25%,"Selesai KAK",IF(BM71&lt;30%,"Proses Pengadaan",IF(BM71=30%,"Selesai Pengadaan",IF(BM71&lt;45%,"Proses Desain",IF(BM71=45%,"Selesai Desain",IF(BM71&lt;80%,"Proses Pengembangan",IF(BM71=80%,"Selesai Pengembangan",IF(BM71&lt;87.5%,"Proses SIT",IF(BM71=87.5%,"Selesai SIT",IF(BM71&lt;95%,"Proses UAT",IF(BM71=95%,"Selesai UAT",IF(BM71&lt;100%,"Proses Implementasi","Selesai Implementasi"))))))))))))))))))))))</f>
        <v>Selesai Implementasi</v>
      </c>
      <c r="BB71" t="str">
        <f>IF(BN71=0%,"Not Started",IF(BN71&lt;5%,"Proses RBT-RBB",IF(BN71=5%,"Selesai RBT-RBB",IF(BN71&lt;10%,"Proses RBT-RBL",IF(BN71=10%,"Selesai RBT-RBL",IF(BN71&lt;15%,"Proses RBT-RBTD",IF(BN71=15%,"Selesai RBT-RBTD",IF(BN71&lt;20%,"Proses RPP",IF(BN71=20%,"Selesai RPP",IF(BN71&lt;25%,"Proses KAK",IF(BN71=25%,"Selesai KAK",IF(BN71&lt;30%,"Proses Pengadaan",IF(BN71=30%,"Selesai Pengadaan",IF(BN71&lt;45%,"Proses Desain",IF(BN71=45%,"Selesai Desain",IF(BN71&lt;80%,"Proses Pengembangan",IF(BN71=80%,"Selesai Pengembangan",IF(BN71&lt;87.5%,"Proses SIT",IF(BN71=87.5%,"Selesai SIT",IF(BN71&lt;95%,"Proses UAT",IF(BN71=95%,"Selesai UAT",IF(BN71&lt;100%,"Proses Implementasi","Selesai Implementasi"))))))))))))))))))))))</f>
        <v>Selesai Implementasi</v>
      </c>
      <c r="BC71" t="str">
        <f>IF(BO71=0%,"Not Started",IF(BO71&lt;5%,"Proses RBT-RBB",IF(BO71=5%,"Selesai RBT-RBB",IF(BO71&lt;10%,"Proses RBT-RBL",IF(BO71=10%,"Selesai RBT-RBL",IF(BO71&lt;15%,"Proses RBT-RBTD",IF(BO71=15%,"Selesai RBT-RBTD",IF(BO71&lt;20%,"Proses RPP",IF(BO71=20%,"Selesai RPP",IF(BO71&lt;25%,"Proses KAK",IF(BO71=25%,"Selesai KAK",IF(BO71&lt;30%,"Proses Pengadaan",IF(BO71=30%,"Selesai Pengadaan",IF(BO71&lt;45%,"Proses Desain",IF(BO71=45%,"Selesai Desain",IF(BO71&lt;80%,"Proses Pengembangan",IF(BO71=80%,"Selesai Pengembangan",IF(BO71&lt;87.5%,"Proses SIT",IF(BO71=87.5%,"Selesai SIT",IF(BO71&lt;95%,"Proses UAT",IF(BO71=95%,"Selesai UAT",IF(BO71&lt;100%,"Proses Implementasi","Selesai Implementasi"))))))))))))))))))))))</f>
        <v>Selesai Implementasi</v>
      </c>
      <c r="BD71" t="str">
        <f>IF(BP71=0%,"Not Started",IF(BP71&lt;5%,"Proses RBT-RBB",IF(BP71=5%,"Selesai RBT-RBB",IF(BP71&lt;10%,"Proses RBT-RBL",IF(BP71=10%,"Selesai RBT-RBL",IF(BP71&lt;15%,"Proses RBT-RBTD",IF(BP71=15%,"Selesai RBT-RBTD",IF(BP71&lt;20%,"Proses RPP",IF(BP71=20%,"Selesai RPP",IF(BP71&lt;25%,"Proses KAK",IF(BP71=25%,"Selesai KAK",IF(BP71&lt;30%,"Proses Pengadaan",IF(BP71=30%,"Selesai Pengadaan",IF(BP71&lt;45%,"Proses Desain",IF(BP71=45%,"Selesai Desain",IF(BP71&lt;80%,"Proses Pengembangan",IF(BP71=80%,"Selesai Pengembangan",IF(BP71&lt;87.5%,"Proses SIT",IF(BP71=87.5%,"Selesai SIT",IF(BP71&lt;95%,"Proses UAT",IF(BP71=95%,"Selesai UAT",IF(BP71&lt;100%,"Proses Implementasi","Selesai Implementasi"))))))))))))))))))))))</f>
        <v>Selesai Implementasi</v>
      </c>
      <c r="BE71">
        <v>1</v>
      </c>
      <c r="BF71">
        <v>1</v>
      </c>
      <c r="BG71">
        <v>1</v>
      </c>
      <c r="BH71">
        <v>1</v>
      </c>
      <c r="BI71">
        <v>1</v>
      </c>
      <c r="BJ71">
        <v>1</v>
      </c>
      <c r="BK71">
        <v>1</v>
      </c>
      <c r="BL71">
        <v>1</v>
      </c>
      <c r="BM71">
        <v>1</v>
      </c>
      <c r="BN71">
        <v>1</v>
      </c>
      <c r="BO71">
        <v>1</v>
      </c>
      <c r="BP71">
        <v>1</v>
      </c>
      <c r="BQ71" t="str">
        <f>IF(CC71=0%,"Not Started",IF(CC71&lt;5%,"Proses RBT-RBB",IF(CC71=5%,"Selesai RBT-RBB",IF(CC71&lt;10%,"Proses RBT-RBL",IF(CC71=10%,"Selesai RBT-RBL",IF(CC71&lt;15%,"Proses RBT-RBTD",IF(CC71=15%,"Selesai RBT-RBTD",IF(CC71&lt;20%,"Proses RPP",IF(CC71=20%,"Selesai RPP",IF(CC71&lt;25%,"Proses KAK",IF(CC71=25%,"Selesai KAK",IF(CC71&lt;30%,"Proses Pengadaan",IF(CC71=30%,"Selesai Pengadaan",IF(CC71&lt;45%,"Proses Desain",IF(CC71=45%,"Selesai Desain",IF(CC71&lt;80%,"Proses Pengembangan",IF(CC71=80%,"Selesai Pengembangan",IF(CC71&lt;87.5%,"Proses SIT",IF(CC71=87.5%,"Selesai SIT",IF(CC71&lt;95%,"Proses UAT",IF(CC71=95%,"Selesai UAT",IF(CC71&lt;100%,"Proses Implementasi","Selesai Implementasi"))))))))))))))))))))))</f>
        <v>Selesai Implementasi</v>
      </c>
      <c r="BR71" t="str">
        <f>IF(CD71=0%,"Not Started",IF(CD71&lt;5%,"Proses RBT-RBB",IF(CD71=5%,"Selesai RBT-RBB",IF(CD71&lt;10%,"Proses RBT-RBL",IF(CD71=10%,"Selesai RBT-RBL",IF(CD71&lt;15%,"Proses RBT-RBTD",IF(CD71=15%,"Selesai RBT-RBTD",IF(CD71&lt;20%,"Proses RPP",IF(CD71=20%,"Selesai RPP",IF(CD71&lt;25%,"Proses KAK",IF(CD71=25%,"Selesai KAK",IF(CD71&lt;30%,"Proses Pengadaan",IF(CD71=30%,"Selesai Pengadaan",IF(CD71&lt;45%,"Proses Desain",IF(CD71=45%,"Selesai Desain",IF(CD71&lt;80%,"Proses Pengembangan",IF(CD71=80%,"Selesai Pengembangan",IF(CD71&lt;87.5%,"Proses SIT",IF(CD71=87.5%,"Selesai SIT",IF(CD71&lt;95%,"Proses UAT",IF(CD71=95%,"Selesai UAT",IF(CD71&lt;100%,"Proses Implementasi","Selesai Implementasi"))))))))))))))))))))))</f>
        <v>Not Started</v>
      </c>
      <c r="BS71" t="str">
        <f>IF(CE71=0%,"Not Started",IF(CE71&lt;5%,"Proses RBT-RBB",IF(CE71=5%,"Selesai RBT-RBB",IF(CE71&lt;10%,"Proses RBT-RBL",IF(CE71=10%,"Selesai RBT-RBL",IF(CE71&lt;15%,"Proses RBT-RBTD",IF(CE71=15%,"Selesai RBT-RBTD",IF(CE71&lt;20%,"Proses RPP",IF(CE71=20%,"Selesai RPP",IF(CE71&lt;25%,"Proses KAK",IF(CE71=25%,"Selesai KAK",IF(CE71&lt;30%,"Proses Pengadaan",IF(CE71=30%,"Selesai Pengadaan",IF(CE71&lt;45%,"Proses Desain",IF(CE71=45%,"Selesai Desain",IF(CE71&lt;80%,"Proses Pengembangan",IF(CE71=80%,"Selesai Pengembangan",IF(CE71&lt;87.5%,"Proses SIT",IF(CE71=87.5%,"Selesai SIT",IF(CE71&lt;95%,"Proses UAT",IF(CE71=95%,"Selesai UAT",IF(CE71&lt;100%,"Proses Implementasi","Selesai Implementasi"))))))))))))))))))))))</f>
        <v>Not Started</v>
      </c>
      <c r="BT71" t="str">
        <f>IF(CF71=0%,"Not Started",IF(CF71&lt;5%,"Proses RBT-RBB",IF(CF71=5%,"Selesai RBT-RBB",IF(CF71&lt;10%,"Proses RBT-RBL",IF(CF71=10%,"Selesai RBT-RBL",IF(CF71&lt;15%,"Proses RBT-RBTD",IF(CF71=15%,"Selesai RBT-RBTD",IF(CF71&lt;20%,"Proses RPP",IF(CF71=20%,"Selesai RPP",IF(CF71&lt;25%,"Proses KAK",IF(CF71=25%,"Selesai KAK",IF(CF71&lt;30%,"Proses Pengadaan",IF(CF71=30%,"Selesai Pengadaan",IF(CF71&lt;45%,"Proses Desain",IF(CF71=45%,"Selesai Desain",IF(CF71&lt;80%,"Proses Pengembangan",IF(CF71=80%,"Selesai Pengembangan",IF(CF71&lt;87.5%,"Proses SIT",IF(CF71=87.5%,"Selesai SIT",IF(CF71&lt;95%,"Proses UAT",IF(CF71=95%,"Selesai UAT",IF(CF71&lt;100%,"Proses Implementasi","Selesai Implementasi"))))))))))))))))))))))</f>
        <v>Not Started</v>
      </c>
      <c r="BU71" t="str">
        <f>IF(CG71=0%,"Not Started",IF(CG71&lt;5%,"Proses RBT-RBB",IF(CG71=5%,"Selesai RBT-RBB",IF(CG71&lt;10%,"Proses RBT-RBL",IF(CG71=10%,"Selesai RBT-RBL",IF(CG71&lt;15%,"Proses RBT-RBTD",IF(CG71=15%,"Selesai RBT-RBTD",IF(CG71&lt;20%,"Proses RPP",IF(CG71=20%,"Selesai RPP",IF(CG71&lt;25%,"Proses KAK",IF(CG71=25%,"Selesai KAK",IF(CG71&lt;30%,"Proses Pengadaan",IF(CG71=30%,"Selesai Pengadaan",IF(CG71&lt;45%,"Proses Desain",IF(CG71=45%,"Selesai Desain",IF(CG71&lt;80%,"Proses Pengembangan",IF(CG71=80%,"Selesai Pengembangan",IF(CG71&lt;87.5%,"Proses SIT",IF(CG71=87.5%,"Selesai SIT",IF(CG71&lt;95%,"Proses UAT",IF(CG71=95%,"Selesai UAT",IF(CG71&lt;100%,"Proses Implementasi","Selesai Implementasi"))))))))))))))))))))))</f>
        <v>Not Started</v>
      </c>
      <c r="BV71" t="str">
        <f>IF(CH71=0%,"Not Started",IF(CH71&lt;5%,"Proses RBT-RBB",IF(CH71=5%,"Selesai RBT-RBB",IF(CH71&lt;10%,"Proses RBT-RBL",IF(CH71=10%,"Selesai RBT-RBL",IF(CH71&lt;15%,"Proses RBT-RBTD",IF(CH71=15%,"Selesai RBT-RBTD",IF(CH71&lt;20%,"Proses RPP",IF(CH71=20%,"Selesai RPP",IF(CH71&lt;25%,"Proses KAK",IF(CH71=25%,"Selesai KAK",IF(CH71&lt;30%,"Proses Pengadaan",IF(CH71=30%,"Selesai Pengadaan",IF(CH71&lt;45%,"Proses Desain",IF(CH71=45%,"Selesai Desain",IF(CH71&lt;80%,"Proses Pengembangan",IF(CH71=80%,"Selesai Pengembangan",IF(CH71&lt;87.5%,"Proses SIT",IF(CH71=87.5%,"Selesai SIT",IF(CH71&lt;95%,"Proses UAT",IF(CH71=95%,"Selesai UAT",IF(CH71&lt;100%,"Proses Implementasi","Selesai Implementasi"))))))))))))))))))))))</f>
        <v>Not Started</v>
      </c>
      <c r="BW71" t="str">
        <f>IF(CI71=0%,"Not Started",IF(CI71&lt;5%,"Proses RBT-RBB",IF(CI71=5%,"Selesai RBT-RBB",IF(CI71&lt;10%,"Proses RBT-RBL",IF(CI71=10%,"Selesai RBT-RBL",IF(CI71&lt;15%,"Proses RBT-RBTD",IF(CI71=15%,"Selesai RBT-RBTD",IF(CI71&lt;20%,"Proses RPP",IF(CI71=20%,"Selesai RPP",IF(CI71&lt;25%,"Proses KAK",IF(CI71=25%,"Selesai KAK",IF(CI71&lt;30%,"Proses Pengadaan",IF(CI71=30%,"Selesai Pengadaan",IF(CI71&lt;45%,"Proses Desain",IF(CI71=45%,"Selesai Desain",IF(CI71&lt;80%,"Proses Pengembangan",IF(CI71=80%,"Selesai Pengembangan",IF(CI71&lt;87.5%,"Proses SIT",IF(CI71=87.5%,"Selesai SIT",IF(CI71&lt;95%,"Proses UAT",IF(CI71=95%,"Selesai UAT",IF(CI71&lt;100%,"Proses Implementasi","Selesai Implementasi"))))))))))))))))))))))</f>
        <v>Not Started</v>
      </c>
      <c r="BX71" t="str">
        <f>IF(CJ71=0%,"Not Started",IF(CJ71&lt;5%,"Proses RBT-RBB",IF(CJ71=5%,"Selesai RBT-RBB",IF(CJ71&lt;10%,"Proses RBT-RBL",IF(CJ71=10%,"Selesai RBT-RBL",IF(CJ71&lt;15%,"Proses RBT-RBTD",IF(CJ71=15%,"Selesai RBT-RBTD",IF(CJ71&lt;20%,"Proses RPP",IF(CJ71=20%,"Selesai RPP",IF(CJ71&lt;25%,"Proses KAK",IF(CJ71=25%,"Selesai KAK",IF(CJ71&lt;30%,"Proses Pengadaan",IF(CJ71=30%,"Selesai Pengadaan",IF(CJ71&lt;45%,"Proses Desain",IF(CJ71=45%,"Selesai Desain",IF(CJ71&lt;80%,"Proses Pengembangan",IF(CJ71=80%,"Selesai Pengembangan",IF(CJ71&lt;87.5%,"Proses SIT",IF(CJ71=87.5%,"Selesai SIT",IF(CJ71&lt;95%,"Proses UAT",IF(CJ71=95%,"Selesai UAT",IF(CJ71&lt;100%,"Proses Implementasi","Selesai Implementasi"))))))))))))))))))))))</f>
        <v>Not Started</v>
      </c>
      <c r="BY71" t="str">
        <f>IF(CK71=0%,"Not Started",IF(CK71&lt;5%,"Proses RBT-RBB",IF(CK71=5%,"Selesai RBT-RBB",IF(CK71&lt;10%,"Proses RBT-RBL",IF(CK71=10%,"Selesai RBT-RBL",IF(CK71&lt;15%,"Proses RBT-RBTD",IF(CK71=15%,"Selesai RBT-RBTD",IF(CK71&lt;20%,"Proses RPP",IF(CK71=20%,"Selesai RPP",IF(CK71&lt;25%,"Proses KAK",IF(CK71=25%,"Selesai KAK",IF(CK71&lt;30%,"Proses Pengadaan",IF(CK71=30%,"Selesai Pengadaan",IF(CK71&lt;45%,"Proses Desain",IF(CK71=45%,"Selesai Desain",IF(CK71&lt;80%,"Proses Pengembangan",IF(CK71=80%,"Selesai Pengembangan",IF(CK71&lt;87.5%,"Proses SIT",IF(CK71=87.5%,"Selesai SIT",IF(CK71&lt;95%,"Proses UAT",IF(CK71=95%,"Selesai UAT",IF(CK71&lt;100%,"Proses Implementasi","Selesai Implementasi"))))))))))))))))))))))</f>
        <v>Not Started</v>
      </c>
      <c r="BZ71" t="str">
        <f>IF(CL71=0%,"Not Started",IF(CL71&lt;5%,"Proses RBT-RBB",IF(CL71=5%,"Selesai RBT-RBB",IF(CL71&lt;10%,"Proses RBT-RBL",IF(CL71=10%,"Selesai RBT-RBL",IF(CL71&lt;15%,"Proses RBT-RBTD",IF(CL71=15%,"Selesai RBT-RBTD",IF(CL71&lt;20%,"Proses RPP",IF(CL71=20%,"Selesai RPP",IF(CL71&lt;25%,"Proses KAK",IF(CL71=25%,"Selesai KAK",IF(CL71&lt;30%,"Proses Pengadaan",IF(CL71=30%,"Selesai Pengadaan",IF(CL71&lt;45%,"Proses Desain",IF(CL71=45%,"Selesai Desain",IF(CL71&lt;80%,"Proses Pengembangan",IF(CL71=80%,"Selesai Pengembangan",IF(CL71&lt;87.5%,"Proses SIT",IF(CL71=87.5%,"Selesai SIT",IF(CL71&lt;95%,"Proses UAT",IF(CL71=95%,"Selesai UAT",IF(CL71&lt;100%,"Proses Implementasi","Selesai Implementasi"))))))))))))))))))))))</f>
        <v>Not Started</v>
      </c>
      <c r="CA71" t="str">
        <f>IF(CM71=0%,"Not Started",IF(CM71&lt;5%,"Proses RBT-RBB",IF(CM71=5%,"Selesai RBT-RBB",IF(CM71&lt;10%,"Proses RBT-RBL",IF(CM71=10%,"Selesai RBT-RBL",IF(CM71&lt;15%,"Proses RBT-RBTD",IF(CM71=15%,"Selesai RBT-RBTD",IF(CM71&lt;20%,"Proses RPP",IF(CM71=20%,"Selesai RPP",IF(CM71&lt;25%,"Proses KAK",IF(CM71=25%,"Selesai KAK",IF(CM71&lt;30%,"Proses Pengadaan",IF(CM71=30%,"Selesai Pengadaan",IF(CM71&lt;45%,"Proses Desain",IF(CM71=45%,"Selesai Desain",IF(CM71&lt;80%,"Proses Pengembangan",IF(CM71=80%,"Selesai Pengembangan",IF(CM71&lt;87.5%,"Proses SIT",IF(CM71=87.5%,"Selesai SIT",IF(CM71&lt;95%,"Proses UAT",IF(CM71=95%,"Selesai UAT",IF(CM71&lt;100%,"Proses Implementasi","Selesai Implementasi"))))))))))))))))))))))</f>
        <v>Not Started</v>
      </c>
      <c r="CB71" t="str">
        <f>IF(CN71=0%,"Not Started",IF(CN71&lt;5%,"Proses RBT-RBB",IF(CN71=5%,"Selesai RBT-RBB",IF(CN71&lt;10%,"Proses RBT-RBL",IF(CN71=10%,"Selesai RBT-RBL",IF(CN71&lt;15%,"Proses RBT-RBTD",IF(CN71=15%,"Selesai RBT-RBTD",IF(CN71&lt;20%,"Proses RPP",IF(CN71=20%,"Selesai RPP",IF(CN71&lt;25%,"Proses KAK",IF(CN71=25%,"Selesai KAK",IF(CN71&lt;30%,"Proses Pengadaan",IF(CN71=30%,"Selesai Pengadaan",IF(CN71&lt;45%,"Proses Desain",IF(CN71=45%,"Selesai Desain",IF(CN71&lt;80%,"Proses Pengembangan",IF(CN71=80%,"Selesai Pengembangan",IF(CN71&lt;87.5%,"Proses SIT",IF(CN71=87.5%,"Selesai SIT",IF(CN71&lt;95%,"Proses UAT",IF(CN71=95%,"Selesai UAT",IF(CN71&lt;100%,"Proses Implementasi","Selesai Implementasi"))))))))))))))))))))))</f>
        <v>Not Started</v>
      </c>
      <c r="CC71">
        <f>(($DY71/100%)*15%)+(($DZ71/100%)*5%)+(($EA71/100%)*5%)+(($EB71/100%)*5%)+(($EC71/100%)*15%)+(($ED71/100%)*35%)+(($EE71/100%)*7.5%)+(($EF71/100%)*7.5%)+(($EG71/100%)*5%)</f>
        <v>0.9999999999999999</v>
      </c>
      <c r="CO71">
        <f>IF(BE71=0%, 100%, (CC71/BE71))</f>
        <v>0.9999999999999999</v>
      </c>
      <c r="CP71">
        <f>IF(BF71=0%, 100%, (CD71/BF71))</f>
        <v>0</v>
      </c>
      <c r="CQ71">
        <f>IF(BG71=0%, 100%, (CE71/BG71))</f>
        <v>0</v>
      </c>
      <c r="CR71">
        <f>IF(BH71=0%, 100%, (CF71/BH71))</f>
        <v>0</v>
      </c>
      <c r="CS71">
        <f>IF(BI71=0%, 100%, (CG71/BI71))</f>
        <v>0</v>
      </c>
      <c r="CT71">
        <f>IF(BJ71=0%, 100%, (CH71/BJ71))</f>
        <v>0</v>
      </c>
      <c r="CU71">
        <f>IF(BK71=0%, 100%, (CI71/BK71))</f>
        <v>0</v>
      </c>
      <c r="CV71">
        <f>IF(BL71=0%, 100%, (CJ71/BL71))</f>
        <v>0</v>
      </c>
      <c r="CW71">
        <f>IF(BM71=0%, 100%, (CK71/BM71))</f>
        <v>0</v>
      </c>
      <c r="CX71">
        <f>IF(BN71=0%, 100%, (CL71/BN71))</f>
        <v>0</v>
      </c>
      <c r="CY71">
        <f>IF(BO71=0%, 100%, (CM71/BO71))</f>
        <v>0</v>
      </c>
      <c r="DA71" t="str">
        <f>IF(BE71=0%,"NS",IF(CC71=100%,"DONE",IF(CO71&gt;100%,"AS",IF(CO71&lt;75%,"BS",IF(CO71&lt;89.9%,"AR","OS")))))</f>
        <v>DONE</v>
      </c>
      <c r="DB71" t="str">
        <f>IF(BF71=0%,"NS",IF(CD71=100%,"DONE",IF(CP71&gt;100%,"AS",IF(CP71&lt;75%,"BS",IF(CP71&lt;89.9%,"AR","OS")))))</f>
        <v>BS</v>
      </c>
      <c r="DC71" t="str">
        <f>IF(BG71=0%,"NS",IF(CE71=100%,"DONE",IF(CQ71&gt;100%,"AS",IF(CQ71&lt;75%,"BS",IF(CQ71&lt;89.9%,"AR","OS")))))</f>
        <v>BS</v>
      </c>
      <c r="DD71" t="str">
        <f>IF(BH71=0%,"NS",IF(CF71=100%,"DONE",IF(CR71&gt;100%,"AS",IF(CR71&lt;75%,"BS",IF(CR71&lt;89.9%,"AR","OS")))))</f>
        <v>BS</v>
      </c>
      <c r="DE71" t="str">
        <f>IF(BI71=0%,"NS",IF(CG71=100%,"DONE",IF(CS71&gt;100%,"AS",IF(CS71&lt;75%,"BS",IF(CS71&lt;89.9%,"AR","OS")))))</f>
        <v>BS</v>
      </c>
      <c r="DF71" t="str">
        <f>IF(BJ71=0%,"NS",IF(CH71=100%,"DONE",IF(CT71&gt;100%,"AS",IF(CT71&lt;75%,"BS",IF(CT71&lt;89.9%,"AR","OS")))))</f>
        <v>BS</v>
      </c>
      <c r="DG71" t="str">
        <f>IF(BK71=0%,"NS",IF(CI71=100%,"DONE",IF(CU71&gt;100%,"AS",IF(CU71&lt;75%,"BS",IF(CU71&lt;89.9%,"AR","OS")))))</f>
        <v>BS</v>
      </c>
      <c r="DH71" t="str">
        <f>IF(BL71=0%,"NS",IF(CJ71=100%,"DONE",IF(CV71&gt;100%,"AS",IF(CV71&lt;75%,"BS",IF(CV71&lt;89.9%,"AR","OS")))))</f>
        <v>BS</v>
      </c>
      <c r="DI71" t="str">
        <f>IF(BM71=0%,"NS",IF(CK71=100%,"DONE",IF(CW71&gt;100%,"AS",IF(CW71&lt;75%,"BS",IF(CW71&lt;89.9%,"AR","OS")))))</f>
        <v>BS</v>
      </c>
      <c r="DJ71" t="str">
        <f>IF(BN71=0%,"NS",IF(CL71=100%,"DONE",IF(CX71&gt;100%,"AS",IF(CX71&lt;75%,"BS",IF(CX71&lt;89.9%,"AR","OS")))))</f>
        <v>BS</v>
      </c>
      <c r="DK71" t="str">
        <f>IF(BO71=0%,"NS",IF(CM71=100%,"DONE",IF(CY71&gt;100%,"AS",IF(CY71&lt;75%,"BS",IF(CY71&lt;89.9%,"AR","OS")))))</f>
        <v>BS</v>
      </c>
      <c r="DL71" t="str">
        <f>IF(BP71=0%,"NS",IF(CN71=100%,"DONE",IF(CZ71&gt;100%,"AS",IF(CZ71&lt;75%,"BS",IF(CZ71&lt;89.9%,"AR","OS")))))</f>
        <v>BS</v>
      </c>
      <c r="DM71">
        <f>CC71/$BP71</f>
        <v>0.9999999999999999</v>
      </c>
      <c r="DN71">
        <f>CD71/$BP71</f>
        <v>0</v>
      </c>
      <c r="DO71">
        <f>CE71/$BP71</f>
        <v>0</v>
      </c>
      <c r="DP71">
        <f>CF71/$BP71</f>
        <v>0</v>
      </c>
      <c r="DQ71">
        <f>CG71/$BP71</f>
        <v>0</v>
      </c>
      <c r="DR71">
        <f>CH71/$BP71</f>
        <v>0</v>
      </c>
      <c r="DS71">
        <f>CI71/$BP71</f>
        <v>0</v>
      </c>
      <c r="DT71">
        <f>CJ71/$BP71</f>
        <v>0</v>
      </c>
      <c r="DU71">
        <f>CK71/$BP71</f>
        <v>0</v>
      </c>
      <c r="DV71">
        <f>CL71/$BP71</f>
        <v>0</v>
      </c>
      <c r="DW71">
        <f>CM71/$BP71</f>
        <v>0</v>
      </c>
      <c r="DX71">
        <f>CN71/$BP71</f>
        <v>0</v>
      </c>
      <c r="DY71">
        <v>1</v>
      </c>
      <c r="DZ71">
        <v>1</v>
      </c>
      <c r="EA71">
        <v>1</v>
      </c>
      <c r="EB71">
        <v>1</v>
      </c>
      <c r="EC71">
        <v>1</v>
      </c>
      <c r="ED71">
        <v>1</v>
      </c>
      <c r="EE71">
        <v>1</v>
      </c>
      <c r="EF71">
        <v>1</v>
      </c>
      <c r="EG71">
        <v>1</v>
      </c>
      <c r="EH71" t="str" xml:space="preserve">
        <v xml:space="preserve">Telah  Go Live 30 Juni 2025. _x000d_
Deployment telah dilaksanakan tanggal 26 Juni 2025._x000d_
</v>
      </c>
      <c r="EI71">
        <v>45838</v>
      </c>
      <c r="EJ71">
        <f>AR71</f>
        <v>45838</v>
      </c>
      <c r="FM71" t="str">
        <v>1. Thoriq Prima Putra D</v>
      </c>
      <c r="FN71" t="str">
        <v>M. Fahmi Ridwan</v>
      </c>
      <c r="FO71" t="str">
        <v>Iramia Triastika</v>
      </c>
      <c r="FP71" t="str" xml:space="preserve">
        <v xml:space="preserve">1. Galih Andana_x000d_
2. Ahmad Muhajir_x000d_
3. Ahmad Maimnif</v>
      </c>
      <c r="FQ71" t="str" xml:space="preserve">
        <v xml:space="preserve">Dian_x000d_
Adam</v>
      </c>
      <c r="FR71" t="str">
        <v>Inhouse</v>
      </c>
      <c r="FT71" t="str">
        <v>Risma</v>
      </c>
      <c r="FU71">
        <v>5</v>
      </c>
      <c r="GS71" t="str">
        <v>707964ce-4310-4228-bae2-05e4cd6a0c91</v>
      </c>
    </row>
    <row r="72" xml:space="preserve">
      <c r="A72" t="str">
        <v>RIVIBI-PPA-P8-5-DLDS</v>
      </c>
      <c r="C72" t="str">
        <v>IDT</v>
      </c>
      <c r="D72" t="str">
        <v>Continuity Technology</v>
      </c>
      <c r="E72" t="str">
        <v>P-50</v>
      </c>
      <c r="F72">
        <f>F71+1</f>
        <v>4</v>
      </c>
      <c r="G72" t="str">
        <v>FOMOBO</v>
      </c>
      <c r="H72" t="str">
        <v>Sistem Treasuri Bank Indonesia</v>
      </c>
      <c r="I72" t="str">
        <v>Perubahan dari Protokol TOF menjadi Protokol FIX LSEG pada FOMOBO</v>
      </c>
      <c r="J72">
        <v>2025</v>
      </c>
      <c r="K72">
        <v>2026</v>
      </c>
      <c r="L72" t="str">
        <v>S</v>
      </c>
      <c r="M72" t="str">
        <v>K3</v>
      </c>
      <c r="N72" t="str">
        <v>Pemimpin Satker</v>
      </c>
      <c r="O72" t="str">
        <v>DLDS, DPPT</v>
      </c>
      <c r="P72" t="str">
        <v>Satker</v>
      </c>
      <c r="Q72" t="str">
        <v>Market</v>
      </c>
      <c r="R72" t="str">
        <v>Refintiv, FOMOBO</v>
      </c>
      <c r="S72" t="str">
        <f>BQ72</f>
        <v>Proses Pengembangan</v>
      </c>
      <c r="T72" t="str">
        <f>IF(V72=0%,"Not Started",IF(V72&lt;100%,"On Progress",IF(V72=100%,"DONE")))</f>
        <v>On Progress</v>
      </c>
      <c r="U72" t="str">
        <f>FN72</f>
        <v>M. Fahmi Ridwan</v>
      </c>
      <c r="V72">
        <f>CC72</f>
        <v>0.7825</v>
      </c>
      <c r="W72" t="str">
        <v>TW III 2025</v>
      </c>
      <c r="X72">
        <f>AR72</f>
        <v>46080</v>
      </c>
      <c r="Y72">
        <v>0</v>
      </c>
      <c r="AA72">
        <v>45839</v>
      </c>
      <c r="AB72">
        <v>45899</v>
      </c>
      <c r="AC72">
        <v>45901</v>
      </c>
      <c r="AD72">
        <v>45919</v>
      </c>
      <c r="AE72">
        <v>45901</v>
      </c>
      <c r="AF72">
        <v>45904</v>
      </c>
      <c r="AI72">
        <v>45964</v>
      </c>
      <c r="AJ72">
        <v>45975</v>
      </c>
      <c r="AK72">
        <v>45978</v>
      </c>
      <c r="AL72">
        <v>46045</v>
      </c>
      <c r="AM72">
        <v>46055</v>
      </c>
      <c r="AN72">
        <v>46066</v>
      </c>
      <c r="AO72">
        <v>46071</v>
      </c>
      <c r="AP72">
        <v>46079</v>
      </c>
      <c r="AQ72">
        <v>46080</v>
      </c>
      <c r="AR72">
        <v>46080</v>
      </c>
      <c r="AS72" t="str">
        <f>IF(BE72=0%,"Not Started",IF(BE72&lt;5%,"Proses RBT-RBB",IF(BE72=5%,"Selesai RBT-RBB",IF(BE72&lt;10%,"Proses RBT-RBL",IF(BE72=10%,"Selesai RBT-RBL",IF(BE72&lt;15%,"Proses RBT-RBTD",IF(BE72=15%,"Selesai RBT-RBTD",IF(BE72&lt;20%,"Proses RPP",IF(BE72=20%,"Selesai RPP",IF(BE72&lt;25%,"Proses KAK",IF(BE72=25%,"Selesai KAK",IF(BE72&lt;30%,"Proses Pengadaan",IF(BE72=30%,"Selesai Pengadaan",IF(BE72&lt;45%,"Proses Desain",IF(BE72=45%,"Selesai Desain",IF(BE72&lt;80%,"Proses Pengembangan",IF(BE72=80%,"Selesai Pengembangan",IF(BE72&lt;87.5%,"Proses SIT",IF(BE72=87.5%,"Selesai SIT",IF(BE72&lt;95%,"Proses UAT",IF(BE72=95%,"Selesai UAT",IF(BE72&lt;100%,"Proses Implementasi","Selesai Implementasi"))))))))))))))))))))))</f>
        <v>Proses SIT</v>
      </c>
      <c r="AT72" t="str">
        <f>IF(BF72=0%,"Not Started",IF(BF72&lt;5%,"Proses RBT-RBB",IF(BF72=5%,"Selesai RBT-RBB",IF(BF72&lt;10%,"Proses RBT-RBL",IF(BF72=10%,"Selesai RBT-RBL",IF(BF72&lt;15%,"Proses RBT-RBTD",IF(BF72=15%,"Selesai RBT-RBTD",IF(BF72&lt;20%,"Proses RPP",IF(BF72=20%,"Selesai RPP",IF(BF72&lt;25%,"Proses KAK",IF(BF72=25%,"Selesai KAK",IF(BF72&lt;30%,"Proses Pengadaan",IF(BF72=30%,"Selesai Pengadaan",IF(BF72&lt;45%,"Proses Desain",IF(BF72=45%,"Selesai Desain",IF(BF72&lt;80%,"Proses Pengembangan",IF(BF72=80%,"Selesai Pengembangan",IF(BF72&lt;87.5%,"Proses SIT",IF(BF72=87.5%,"Selesai SIT",IF(BF72&lt;95%,"Proses UAT",IF(BF72=95%,"Selesai UAT",IF(BF72&lt;100%,"Proses Implementasi","Selesai Implementasi"))))))))))))))))))))))</f>
        <v>Proses UAT</v>
      </c>
      <c r="AU72" t="str">
        <f>IF(BG72=0%,"Not Started",IF(BG72&lt;5%,"Proses RBT-RBB",IF(BG72=5%,"Selesai RBT-RBB",IF(BG72&lt;10%,"Proses RBT-RBL",IF(BG72=10%,"Selesai RBT-RBL",IF(BG72&lt;15%,"Proses RBT-RBTD",IF(BG72=15%,"Selesai RBT-RBTD",IF(BG72&lt;20%,"Proses RPP",IF(BG72=20%,"Selesai RPP",IF(BG72&lt;25%,"Proses KAK",IF(BG72=25%,"Selesai KAK",IF(BG72&lt;30%,"Proses Pengadaan",IF(BG72=30%,"Selesai Pengadaan",IF(BG72&lt;45%,"Proses Desain",IF(BG72=45%,"Selesai Desain",IF(BG72&lt;80%,"Proses Pengembangan",IF(BG72=80%,"Selesai Pengembangan",IF(BG72&lt;87.5%,"Proses SIT",IF(BG72=87.5%,"Selesai SIT",IF(BG72&lt;95%,"Proses UAT",IF(BG72=95%,"Selesai UAT",IF(BG72&lt;100%,"Proses Implementasi","Selesai Implementasi"))))))))))))))))))))))</f>
        <v>Selesai Implementasi</v>
      </c>
      <c r="AV72" t="str">
        <f>IF(BH72=0%,"Not Started",IF(BH72&lt;5%,"Proses RBT-RBB",IF(BH72=5%,"Selesai RBT-RBB",IF(BH72&lt;10%,"Proses RBT-RBL",IF(BH72=10%,"Selesai RBT-RBL",IF(BH72&lt;15%,"Proses RBT-RBTD",IF(BH72=15%,"Selesai RBT-RBTD",IF(BH72&lt;20%,"Proses RPP",IF(BH72=20%,"Selesai RPP",IF(BH72&lt;25%,"Proses KAK",IF(BH72=25%,"Selesai KAK",IF(BH72&lt;30%,"Proses Pengadaan",IF(BH72=30%,"Selesai Pengadaan",IF(BH72&lt;45%,"Proses Desain",IF(BH72=45%,"Selesai Desain",IF(BH72&lt;80%,"Proses Pengembangan",IF(BH72=80%,"Selesai Pengembangan",IF(BH72&lt;87.5%,"Proses SIT",IF(BH72=87.5%,"Selesai SIT",IF(BH72&lt;95%,"Proses UAT",IF(BH72=95%,"Selesai UAT",IF(BH72&lt;100%,"Proses Implementasi","Selesai Implementasi"))))))))))))))))))))))</f>
        <v>Selesai Implementasi</v>
      </c>
      <c r="AW72" t="str">
        <f>IF(BI72=0%,"Not Started",IF(BI72&lt;5%,"Proses RBT-RBB",IF(BI72=5%,"Selesai RBT-RBB",IF(BI72&lt;10%,"Proses RBT-RBL",IF(BI72=10%,"Selesai RBT-RBL",IF(BI72&lt;15%,"Proses RBT-RBTD",IF(BI72=15%,"Selesai RBT-RBTD",IF(BI72&lt;20%,"Proses RPP",IF(BI72=20%,"Selesai RPP",IF(BI72&lt;25%,"Proses KAK",IF(BI72=25%,"Selesai KAK",IF(BI72&lt;30%,"Proses Pengadaan",IF(BI72=30%,"Selesai Pengadaan",IF(BI72&lt;45%,"Proses Desain",IF(BI72=45%,"Selesai Desain",IF(BI72&lt;80%,"Proses Pengembangan",IF(BI72=80%,"Selesai Pengembangan",IF(BI72&lt;87.5%,"Proses SIT",IF(BI72=87.5%,"Selesai SIT",IF(BI72&lt;95%,"Proses UAT",IF(BI72=95%,"Selesai UAT",IF(BI72&lt;100%,"Proses Implementasi","Selesai Implementasi"))))))))))))))))))))))</f>
        <v>Selesai Implementasi</v>
      </c>
      <c r="AX72" t="str">
        <f>IF(BJ72=0%,"Not Started",IF(BJ72&lt;5%,"Proses RBT-RBB",IF(BJ72=5%,"Selesai RBT-RBB",IF(BJ72&lt;10%,"Proses RBT-RBL",IF(BJ72=10%,"Selesai RBT-RBL",IF(BJ72&lt;15%,"Proses RBT-RBTD",IF(BJ72=15%,"Selesai RBT-RBTD",IF(BJ72&lt;20%,"Proses RPP",IF(BJ72=20%,"Selesai RPP",IF(BJ72&lt;25%,"Proses KAK",IF(BJ72=25%,"Selesai KAK",IF(BJ72&lt;30%,"Proses Pengadaan",IF(BJ72=30%,"Selesai Pengadaan",IF(BJ72&lt;45%,"Proses Desain",IF(BJ72=45%,"Selesai Desain",IF(BJ72&lt;80%,"Proses Pengembangan",IF(BJ72=80%,"Selesai Pengembangan",IF(BJ72&lt;87.5%,"Proses SIT",IF(BJ72=87.5%,"Selesai SIT",IF(BJ72&lt;95%,"Proses UAT",IF(BJ72=95%,"Selesai UAT",IF(BJ72&lt;100%,"Proses Implementasi","Selesai Implementasi"))))))))))))))))))))))</f>
        <v>Selesai Implementasi</v>
      </c>
      <c r="AY72" t="str">
        <f>IF(BK72=0%,"Not Started",IF(BK72&lt;5%,"Proses RBT-RBB",IF(BK72=5%,"Selesai RBT-RBB",IF(BK72&lt;10%,"Proses RBT-RBL",IF(BK72=10%,"Selesai RBT-RBL",IF(BK72&lt;15%,"Proses RBT-RBTD",IF(BK72=15%,"Selesai RBT-RBTD",IF(BK72&lt;20%,"Proses RPP",IF(BK72=20%,"Selesai RPP",IF(BK72&lt;25%,"Proses KAK",IF(BK72=25%,"Selesai KAK",IF(BK72&lt;30%,"Proses Pengadaan",IF(BK72=30%,"Selesai Pengadaan",IF(BK72&lt;45%,"Proses Desain",IF(BK72=45%,"Selesai Desain",IF(BK72&lt;80%,"Proses Pengembangan",IF(BK72=80%,"Selesai Pengembangan",IF(BK72&lt;87.5%,"Proses SIT",IF(BK72=87.5%,"Selesai SIT",IF(BK72&lt;95%,"Proses UAT",IF(BK72=95%,"Selesai UAT",IF(BK72&lt;100%,"Proses Implementasi","Selesai Implementasi"))))))))))))))))))))))</f>
        <v>Selesai Implementasi</v>
      </c>
      <c r="AZ72" t="str">
        <f>IF(BL72=0%,"Not Started",IF(BL72&lt;5%,"Proses RBT-RBB",IF(BL72=5%,"Selesai RBT-RBB",IF(BL72&lt;10%,"Proses RBT-RBL",IF(BL72=10%,"Selesai RBT-RBL",IF(BL72&lt;15%,"Proses RBT-RBTD",IF(BL72=15%,"Selesai RBT-RBTD",IF(BL72&lt;20%,"Proses RPP",IF(BL72=20%,"Selesai RPP",IF(BL72&lt;25%,"Proses KAK",IF(BL72=25%,"Selesai KAK",IF(BL72&lt;30%,"Proses Pengadaan",IF(BL72=30%,"Selesai Pengadaan",IF(BL72&lt;45%,"Proses Desain",IF(BL72=45%,"Selesai Desain",IF(BL72&lt;80%,"Proses Pengembangan",IF(BL72=80%,"Selesai Pengembangan",IF(BL72&lt;87.5%,"Proses SIT",IF(BL72=87.5%,"Selesai SIT",IF(BL72&lt;95%,"Proses UAT",IF(BL72=95%,"Selesai UAT",IF(BL72&lt;100%,"Proses Implementasi","Selesai Implementasi"))))))))))))))))))))))</f>
        <v>Selesai Implementasi</v>
      </c>
      <c r="BA72" t="str">
        <f>IF(BM72=0%,"Not Started",IF(BM72&lt;5%,"Proses RBT-RBB",IF(BM72=5%,"Selesai RBT-RBB",IF(BM72&lt;10%,"Proses RBT-RBL",IF(BM72=10%,"Selesai RBT-RBL",IF(BM72&lt;15%,"Proses RBT-RBTD",IF(BM72=15%,"Selesai RBT-RBTD",IF(BM72&lt;20%,"Proses RPP",IF(BM72=20%,"Selesai RPP",IF(BM72&lt;25%,"Proses KAK",IF(BM72=25%,"Selesai KAK",IF(BM72&lt;30%,"Proses Pengadaan",IF(BM72=30%,"Selesai Pengadaan",IF(BM72&lt;45%,"Proses Desain",IF(BM72=45%,"Selesai Desain",IF(BM72&lt;80%,"Proses Pengembangan",IF(BM72=80%,"Selesai Pengembangan",IF(BM72&lt;87.5%,"Proses SIT",IF(BM72=87.5%,"Selesai SIT",IF(BM72&lt;95%,"Proses UAT",IF(BM72=95%,"Selesai UAT",IF(BM72&lt;100%,"Proses Implementasi","Selesai Implementasi"))))))))))))))))))))))</f>
        <v>Selesai Implementasi</v>
      </c>
      <c r="BB72" t="str">
        <f>IF(BN72=0%,"Not Started",IF(BN72&lt;5%,"Proses RBT-RBB",IF(BN72=5%,"Selesai RBT-RBB",IF(BN72&lt;10%,"Proses RBT-RBL",IF(BN72=10%,"Selesai RBT-RBL",IF(BN72&lt;15%,"Proses RBT-RBTD",IF(BN72=15%,"Selesai RBT-RBTD",IF(BN72&lt;20%,"Proses RPP",IF(BN72=20%,"Selesai RPP",IF(BN72&lt;25%,"Proses KAK",IF(BN72=25%,"Selesai KAK",IF(BN72&lt;30%,"Proses Pengadaan",IF(BN72=30%,"Selesai Pengadaan",IF(BN72&lt;45%,"Proses Desain",IF(BN72=45%,"Selesai Desain",IF(BN72&lt;80%,"Proses Pengembangan",IF(BN72=80%,"Selesai Pengembangan",IF(BN72&lt;87.5%,"Proses SIT",IF(BN72=87.5%,"Selesai SIT",IF(BN72&lt;95%,"Proses UAT",IF(BN72=95%,"Selesai UAT",IF(BN72&lt;100%,"Proses Implementasi","Selesai Implementasi"))))))))))))))))))))))</f>
        <v>Selesai Implementasi</v>
      </c>
      <c r="BC72" t="str">
        <f>IF(BO72=0%,"Not Started",IF(BO72&lt;5%,"Proses RBT-RBB",IF(BO72=5%,"Selesai RBT-RBB",IF(BO72&lt;10%,"Proses RBT-RBL",IF(BO72=10%,"Selesai RBT-RBL",IF(BO72&lt;15%,"Proses RBT-RBTD",IF(BO72=15%,"Selesai RBT-RBTD",IF(BO72&lt;20%,"Proses RPP",IF(BO72=20%,"Selesai RPP",IF(BO72&lt;25%,"Proses KAK",IF(BO72=25%,"Selesai KAK",IF(BO72&lt;30%,"Proses Pengadaan",IF(BO72=30%,"Selesai Pengadaan",IF(BO72&lt;45%,"Proses Desain",IF(BO72=45%,"Selesai Desain",IF(BO72&lt;80%,"Proses Pengembangan",IF(BO72=80%,"Selesai Pengembangan",IF(BO72&lt;87.5%,"Proses SIT",IF(BO72=87.5%,"Selesai SIT",IF(BO72&lt;95%,"Proses UAT",IF(BO72=95%,"Selesai UAT",IF(BO72&lt;100%,"Proses Implementasi","Selesai Implementasi"))))))))))))))))))))))</f>
        <v>Selesai Implementasi</v>
      </c>
      <c r="BD72" t="str">
        <f>IF(BP72=0%,"Not Started",IF(BP72&lt;5%,"Proses RBT-RBB",IF(BP72=5%,"Selesai RBT-RBB",IF(BP72&lt;10%,"Proses RBT-RBL",IF(BP72=10%,"Selesai RBT-RBL",IF(BP72&lt;15%,"Proses RBT-RBTD",IF(BP72=15%,"Selesai RBT-RBTD",IF(BP72&lt;20%,"Proses RPP",IF(BP72=20%,"Selesai RPP",IF(BP72&lt;25%,"Proses KAK",IF(BP72=25%,"Selesai KAK",IF(BP72&lt;30%,"Proses Pengadaan",IF(BP72=30%,"Selesai Pengadaan",IF(BP72&lt;45%,"Proses Desain",IF(BP72=45%,"Selesai Desain",IF(BP72&lt;80%,"Proses Pengembangan",IF(BP72=80%,"Selesai Pengembangan",IF(BP72&lt;87.5%,"Proses SIT",IF(BP72=87.5%,"Selesai SIT",IF(BP72&lt;95%,"Proses UAT",IF(BP72=95%,"Selesai UAT",IF(BP72&lt;100%,"Proses Implementasi","Selesai Implementasi"))))))))))))))))))))))</f>
        <v>Selesai Implementasi</v>
      </c>
      <c r="BE72">
        <v>0.85</v>
      </c>
      <c r="BF72">
        <v>0.9</v>
      </c>
      <c r="BG72">
        <v>1</v>
      </c>
      <c r="BH72">
        <v>1</v>
      </c>
      <c r="BI72">
        <v>1</v>
      </c>
      <c r="BJ72">
        <v>1</v>
      </c>
      <c r="BK72">
        <v>1</v>
      </c>
      <c r="BL72">
        <v>1</v>
      </c>
      <c r="BM72">
        <v>1</v>
      </c>
      <c r="BN72">
        <v>1</v>
      </c>
      <c r="BO72">
        <v>1</v>
      </c>
      <c r="BP72">
        <v>1</v>
      </c>
      <c r="BQ72" t="str">
        <f>IF(CC72=0%,"Not Started",IF(CC72&lt;5%,"Proses RBT-RBB",IF(CC72=5%,"Selesai RBT-RBB",IF(CC72&lt;10%,"Proses RBT-RBL",IF(CC72=10%,"Selesai RBT-RBL",IF(CC72&lt;15%,"Proses RBT-RBTD",IF(CC72=15%,"Selesai RBT-RBTD",IF(CC72&lt;20%,"Proses RPP",IF(CC72=20%,"Selesai RPP",IF(CC72&lt;25%,"Proses KAK",IF(CC72=25%,"Selesai KAK",IF(CC72&lt;30%,"Proses Pengadaan",IF(CC72=30%,"Selesai Pengadaan",IF(CC72&lt;45%,"Proses Desain",IF(CC72=45%,"Selesai Desain",IF(CC72&lt;80%,"Proses Pengembangan",IF(CC72=80%,"Selesai Pengembangan",IF(CC72&lt;87.5%,"Proses SIT",IF(CC72=87.5%,"Selesai SIT",IF(CC72&lt;95%,"Proses UAT",IF(CC72=95%,"Selesai UAT",IF(CC72&lt;100%,"Proses Implementasi","Selesai Implementasi"))))))))))))))))))))))</f>
        <v>Proses Pengembangan</v>
      </c>
      <c r="BR72" t="str">
        <f>IF(CD72=0%,"Not Started",IF(CD72&lt;5%,"Proses RBT-RBB",IF(CD72=5%,"Selesai RBT-RBB",IF(CD72&lt;10%,"Proses RBT-RBL",IF(CD72=10%,"Selesai RBT-RBL",IF(CD72&lt;15%,"Proses RBT-RBTD",IF(CD72=15%,"Selesai RBT-RBTD",IF(CD72&lt;20%,"Proses RPP",IF(CD72=20%,"Selesai RPP",IF(CD72&lt;25%,"Proses KAK",IF(CD72=25%,"Selesai KAK",IF(CD72&lt;30%,"Proses Pengadaan",IF(CD72=30%,"Selesai Pengadaan",IF(CD72&lt;45%,"Proses Desain",IF(CD72=45%,"Selesai Desain",IF(CD72&lt;80%,"Proses Pengembangan",IF(CD72=80%,"Selesai Pengembangan",IF(CD72&lt;87.5%,"Proses SIT",IF(CD72=87.5%,"Selesai SIT",IF(CD72&lt;95%,"Proses UAT",IF(CD72=95%,"Selesai UAT",IF(CD72&lt;100%,"Proses Implementasi","Selesai Implementasi"))))))))))))))))))))))</f>
        <v>Not Started</v>
      </c>
      <c r="BS72" t="str">
        <f>IF(CE72=0%,"Not Started",IF(CE72&lt;5%,"Proses RBT-RBB",IF(CE72=5%,"Selesai RBT-RBB",IF(CE72&lt;10%,"Proses RBT-RBL",IF(CE72=10%,"Selesai RBT-RBL",IF(CE72&lt;15%,"Proses RBT-RBTD",IF(CE72=15%,"Selesai RBT-RBTD",IF(CE72&lt;20%,"Proses RPP",IF(CE72=20%,"Selesai RPP",IF(CE72&lt;25%,"Proses KAK",IF(CE72=25%,"Selesai KAK",IF(CE72&lt;30%,"Proses Pengadaan",IF(CE72=30%,"Selesai Pengadaan",IF(CE72&lt;45%,"Proses Desain",IF(CE72=45%,"Selesai Desain",IF(CE72&lt;80%,"Proses Pengembangan",IF(CE72=80%,"Selesai Pengembangan",IF(CE72&lt;87.5%,"Proses SIT",IF(CE72=87.5%,"Selesai SIT",IF(CE72&lt;95%,"Proses UAT",IF(CE72=95%,"Selesai UAT",IF(CE72&lt;100%,"Proses Implementasi","Selesai Implementasi"))))))))))))))))))))))</f>
        <v>Not Started</v>
      </c>
      <c r="BT72" t="str">
        <f>IF(CF72=0%,"Not Started",IF(CF72&lt;5%,"Proses RBT-RBB",IF(CF72=5%,"Selesai RBT-RBB",IF(CF72&lt;10%,"Proses RBT-RBL",IF(CF72=10%,"Selesai RBT-RBL",IF(CF72&lt;15%,"Proses RBT-RBTD",IF(CF72=15%,"Selesai RBT-RBTD",IF(CF72&lt;20%,"Proses RPP",IF(CF72=20%,"Selesai RPP",IF(CF72&lt;25%,"Proses KAK",IF(CF72=25%,"Selesai KAK",IF(CF72&lt;30%,"Proses Pengadaan",IF(CF72=30%,"Selesai Pengadaan",IF(CF72&lt;45%,"Proses Desain",IF(CF72=45%,"Selesai Desain",IF(CF72&lt;80%,"Proses Pengembangan",IF(CF72=80%,"Selesai Pengembangan",IF(CF72&lt;87.5%,"Proses SIT",IF(CF72=87.5%,"Selesai SIT",IF(CF72&lt;95%,"Proses UAT",IF(CF72=95%,"Selesai UAT",IF(CF72&lt;100%,"Proses Implementasi","Selesai Implementasi"))))))))))))))))))))))</f>
        <v>Not Started</v>
      </c>
      <c r="BU72" t="str">
        <f>IF(CG72=0%,"Not Started",IF(CG72&lt;5%,"Proses RBT-RBB",IF(CG72=5%,"Selesai RBT-RBB",IF(CG72&lt;10%,"Proses RBT-RBL",IF(CG72=10%,"Selesai RBT-RBL",IF(CG72&lt;15%,"Proses RBT-RBTD",IF(CG72=15%,"Selesai RBT-RBTD",IF(CG72&lt;20%,"Proses RPP",IF(CG72=20%,"Selesai RPP",IF(CG72&lt;25%,"Proses KAK",IF(CG72=25%,"Selesai KAK",IF(CG72&lt;30%,"Proses Pengadaan",IF(CG72=30%,"Selesai Pengadaan",IF(CG72&lt;45%,"Proses Desain",IF(CG72=45%,"Selesai Desain",IF(CG72&lt;80%,"Proses Pengembangan",IF(CG72=80%,"Selesai Pengembangan",IF(CG72&lt;87.5%,"Proses SIT",IF(CG72=87.5%,"Selesai SIT",IF(CG72&lt;95%,"Proses UAT",IF(CG72=95%,"Selesai UAT",IF(CG72&lt;100%,"Proses Implementasi","Selesai Implementasi"))))))))))))))))))))))</f>
        <v>Not Started</v>
      </c>
      <c r="BV72" t="str">
        <f>IF(CH72=0%,"Not Started",IF(CH72&lt;5%,"Proses RBT-RBB",IF(CH72=5%,"Selesai RBT-RBB",IF(CH72&lt;10%,"Proses RBT-RBL",IF(CH72=10%,"Selesai RBT-RBL",IF(CH72&lt;15%,"Proses RBT-RBTD",IF(CH72=15%,"Selesai RBT-RBTD",IF(CH72&lt;20%,"Proses RPP",IF(CH72=20%,"Selesai RPP",IF(CH72&lt;25%,"Proses KAK",IF(CH72=25%,"Selesai KAK",IF(CH72&lt;30%,"Proses Pengadaan",IF(CH72=30%,"Selesai Pengadaan",IF(CH72&lt;45%,"Proses Desain",IF(CH72=45%,"Selesai Desain",IF(CH72&lt;80%,"Proses Pengembangan",IF(CH72=80%,"Selesai Pengembangan",IF(CH72&lt;87.5%,"Proses SIT",IF(CH72=87.5%,"Selesai SIT",IF(CH72&lt;95%,"Proses UAT",IF(CH72=95%,"Selesai UAT",IF(CH72&lt;100%,"Proses Implementasi","Selesai Implementasi"))))))))))))))))))))))</f>
        <v>Not Started</v>
      </c>
      <c r="BW72" t="str">
        <f>IF(CI72=0%,"Not Started",IF(CI72&lt;5%,"Proses RBT-RBB",IF(CI72=5%,"Selesai RBT-RBB",IF(CI72&lt;10%,"Proses RBT-RBL",IF(CI72=10%,"Selesai RBT-RBL",IF(CI72&lt;15%,"Proses RBT-RBTD",IF(CI72=15%,"Selesai RBT-RBTD",IF(CI72&lt;20%,"Proses RPP",IF(CI72=20%,"Selesai RPP",IF(CI72&lt;25%,"Proses KAK",IF(CI72=25%,"Selesai KAK",IF(CI72&lt;30%,"Proses Pengadaan",IF(CI72=30%,"Selesai Pengadaan",IF(CI72&lt;45%,"Proses Desain",IF(CI72=45%,"Selesai Desain",IF(CI72&lt;80%,"Proses Pengembangan",IF(CI72=80%,"Selesai Pengembangan",IF(CI72&lt;87.5%,"Proses SIT",IF(CI72=87.5%,"Selesai SIT",IF(CI72&lt;95%,"Proses UAT",IF(CI72=95%,"Selesai UAT",IF(CI72&lt;100%,"Proses Implementasi","Selesai Implementasi"))))))))))))))))))))))</f>
        <v>Not Started</v>
      </c>
      <c r="BX72" t="str">
        <f>IF(CJ72=0%,"Not Started",IF(CJ72&lt;5%,"Proses RBT-RBB",IF(CJ72=5%,"Selesai RBT-RBB",IF(CJ72&lt;10%,"Proses RBT-RBL",IF(CJ72=10%,"Selesai RBT-RBL",IF(CJ72&lt;15%,"Proses RBT-RBTD",IF(CJ72=15%,"Selesai RBT-RBTD",IF(CJ72&lt;20%,"Proses RPP",IF(CJ72=20%,"Selesai RPP",IF(CJ72&lt;25%,"Proses KAK",IF(CJ72=25%,"Selesai KAK",IF(CJ72&lt;30%,"Proses Pengadaan",IF(CJ72=30%,"Selesai Pengadaan",IF(CJ72&lt;45%,"Proses Desain",IF(CJ72=45%,"Selesai Desain",IF(CJ72&lt;80%,"Proses Pengembangan",IF(CJ72=80%,"Selesai Pengembangan",IF(CJ72&lt;87.5%,"Proses SIT",IF(CJ72=87.5%,"Selesai SIT",IF(CJ72&lt;95%,"Proses UAT",IF(CJ72=95%,"Selesai UAT",IF(CJ72&lt;100%,"Proses Implementasi","Selesai Implementasi"))))))))))))))))))))))</f>
        <v>Not Started</v>
      </c>
      <c r="BY72" t="str">
        <f>IF(CK72=0%,"Not Started",IF(CK72&lt;5%,"Proses RBT-RBB",IF(CK72=5%,"Selesai RBT-RBB",IF(CK72&lt;10%,"Proses RBT-RBL",IF(CK72=10%,"Selesai RBT-RBL",IF(CK72&lt;15%,"Proses RBT-RBTD",IF(CK72=15%,"Selesai RBT-RBTD",IF(CK72&lt;20%,"Proses RPP",IF(CK72=20%,"Selesai RPP",IF(CK72&lt;25%,"Proses KAK",IF(CK72=25%,"Selesai KAK",IF(CK72&lt;30%,"Proses Pengadaan",IF(CK72=30%,"Selesai Pengadaan",IF(CK72&lt;45%,"Proses Desain",IF(CK72=45%,"Selesai Desain",IF(CK72&lt;80%,"Proses Pengembangan",IF(CK72=80%,"Selesai Pengembangan",IF(CK72&lt;87.5%,"Proses SIT",IF(CK72=87.5%,"Selesai SIT",IF(CK72&lt;95%,"Proses UAT",IF(CK72=95%,"Selesai UAT",IF(CK72&lt;100%,"Proses Implementasi","Selesai Implementasi"))))))))))))))))))))))</f>
        <v>Not Started</v>
      </c>
      <c r="BZ72" t="str">
        <f>IF(CL72=0%,"Not Started",IF(CL72&lt;5%,"Proses RBT-RBB",IF(CL72=5%,"Selesai RBT-RBB",IF(CL72&lt;10%,"Proses RBT-RBL",IF(CL72=10%,"Selesai RBT-RBL",IF(CL72&lt;15%,"Proses RBT-RBTD",IF(CL72=15%,"Selesai RBT-RBTD",IF(CL72&lt;20%,"Proses RPP",IF(CL72=20%,"Selesai RPP",IF(CL72&lt;25%,"Proses KAK",IF(CL72=25%,"Selesai KAK",IF(CL72&lt;30%,"Proses Pengadaan",IF(CL72=30%,"Selesai Pengadaan",IF(CL72&lt;45%,"Proses Desain",IF(CL72=45%,"Selesai Desain",IF(CL72&lt;80%,"Proses Pengembangan",IF(CL72=80%,"Selesai Pengembangan",IF(CL72&lt;87.5%,"Proses SIT",IF(CL72=87.5%,"Selesai SIT",IF(CL72&lt;95%,"Proses UAT",IF(CL72=95%,"Selesai UAT",IF(CL72&lt;100%,"Proses Implementasi","Selesai Implementasi"))))))))))))))))))))))</f>
        <v>Not Started</v>
      </c>
      <c r="CA72" t="str">
        <f>IF(CM72=0%,"Not Started",IF(CM72&lt;5%,"Proses RBT-RBB",IF(CM72=5%,"Selesai RBT-RBB",IF(CM72&lt;10%,"Proses RBT-RBL",IF(CM72=10%,"Selesai RBT-RBL",IF(CM72&lt;15%,"Proses RBT-RBTD",IF(CM72=15%,"Selesai RBT-RBTD",IF(CM72&lt;20%,"Proses RPP",IF(CM72=20%,"Selesai RPP",IF(CM72&lt;25%,"Proses KAK",IF(CM72=25%,"Selesai KAK",IF(CM72&lt;30%,"Proses Pengadaan",IF(CM72=30%,"Selesai Pengadaan",IF(CM72&lt;45%,"Proses Desain",IF(CM72=45%,"Selesai Desain",IF(CM72&lt;80%,"Proses Pengembangan",IF(CM72=80%,"Selesai Pengembangan",IF(CM72&lt;87.5%,"Proses SIT",IF(CM72=87.5%,"Selesai SIT",IF(CM72&lt;95%,"Proses UAT",IF(CM72=95%,"Selesai UAT",IF(CM72&lt;100%,"Proses Implementasi","Selesai Implementasi"))))))))))))))))))))))</f>
        <v>Not Started</v>
      </c>
      <c r="CB72" t="str">
        <f>IF(CN72=0%,"Not Started",IF(CN72&lt;5%,"Proses RBT-RBB",IF(CN72=5%,"Selesai RBT-RBB",IF(CN72&lt;10%,"Proses RBT-RBL",IF(CN72=10%,"Selesai RBT-RBL",IF(CN72&lt;15%,"Proses RBT-RBTD",IF(CN72=15%,"Selesai RBT-RBTD",IF(CN72&lt;20%,"Proses RPP",IF(CN72=20%,"Selesai RPP",IF(CN72&lt;25%,"Proses KAK",IF(CN72=25%,"Selesai KAK",IF(CN72&lt;30%,"Proses Pengadaan",IF(CN72=30%,"Selesai Pengadaan",IF(CN72&lt;45%,"Proses Desain",IF(CN72=45%,"Selesai Desain",IF(CN72&lt;80%,"Proses Pengembangan",IF(CN72=80%,"Selesai Pengembangan",IF(CN72&lt;87.5%,"Proses SIT",IF(CN72=87.5%,"Selesai SIT",IF(CN72&lt;95%,"Proses UAT",IF(CN72=95%,"Selesai UAT",IF(CN72&lt;100%,"Proses Implementasi","Selesai Implementasi"))))))))))))))))))))))</f>
        <v>Not Started</v>
      </c>
      <c r="CC72">
        <f>(($DY72/100%)*15%)+(($DZ72/100%)*5%)+(($EA72/100%)*5%)+(($EB72/100%)*5%)+(($EC72/100%)*15%)+(($ED72/100%)*35%)+(($EE72/100%)*7.5%)+(($EF72/100%)*7.5%)+(($EG72/100%)*5%)</f>
        <v>0.7825</v>
      </c>
      <c r="CO72">
        <f>IF(BE72=0%, 100%, (CC72/BE72))</f>
        <v>0.9205882352941176</v>
      </c>
      <c r="CP72">
        <f>IF(BF72=0%, 100%, (CD72/BF72))</f>
        <v>0</v>
      </c>
      <c r="CQ72">
        <f>IF(BG72=0%, 100%, (CE72/BG72))</f>
        <v>0</v>
      </c>
      <c r="CR72">
        <f>IF(BH72=0%, 100%, (CF72/BH72))</f>
        <v>0</v>
      </c>
      <c r="CS72">
        <f>IF(BI72=0%, 100%, (CG72/BI72))</f>
        <v>0</v>
      </c>
      <c r="CT72">
        <f>IF(BJ72=0%, 100%, (CH72/BJ72))</f>
        <v>0</v>
      </c>
      <c r="CU72">
        <f>IF(BK72=0%, 100%, (CI72/BK72))</f>
        <v>0</v>
      </c>
      <c r="CV72">
        <f>IF(BL72=0%, 100%, (CJ72/BL72))</f>
        <v>0</v>
      </c>
      <c r="CW72">
        <f>IF(BM72=0%, 100%, (CK72/BM72))</f>
        <v>0</v>
      </c>
      <c r="CX72">
        <f>IF(BN72=0%, 100%, (CL72/BN72))</f>
        <v>0</v>
      </c>
      <c r="CY72">
        <f>IF(BO72=0%, 100%, (CM72/BO72))</f>
        <v>0</v>
      </c>
      <c r="DA72" t="str">
        <f>IF(BE72=0%,"NS",IF(CC72=100%,"DONE",IF(CO72&gt;100%,"AS",IF(CO72&lt;75%,"BS",IF(CO72&lt;89.9%,"AR","OS")))))</f>
        <v>OS</v>
      </c>
      <c r="DB72" t="str">
        <f>IF(BF72=0%,"NS",IF(CD72=100%,"DONE",IF(CP72&gt;100%,"AS",IF(CP72&lt;75%,"BS",IF(CP72&lt;89.9%,"AR","OS")))))</f>
        <v>BS</v>
      </c>
      <c r="DC72" t="str">
        <f>IF(BG72=0%,"NS",IF(CE72=100%,"DONE",IF(CQ72&gt;100%,"AS",IF(CQ72&lt;75%,"BS",IF(CQ72&lt;89.9%,"AR","OS")))))</f>
        <v>BS</v>
      </c>
      <c r="DD72" t="str">
        <f>IF(BH72=0%,"NS",IF(CF72=100%,"DONE",IF(CR72&gt;100%,"AS",IF(CR72&lt;75%,"BS",IF(CR72&lt;89.9%,"AR","OS")))))</f>
        <v>BS</v>
      </c>
      <c r="DE72" t="str">
        <f>IF(BI72=0%,"NS",IF(CG72=100%,"DONE",IF(CS72&gt;100%,"AS",IF(CS72&lt;75%,"BS",IF(CS72&lt;89.9%,"AR","OS")))))</f>
        <v>BS</v>
      </c>
      <c r="DF72" t="str">
        <f>IF(BJ72=0%,"NS",IF(CH72=100%,"DONE",IF(CT72&gt;100%,"AS",IF(CT72&lt;75%,"BS",IF(CT72&lt;89.9%,"AR","OS")))))</f>
        <v>BS</v>
      </c>
      <c r="DG72" t="str">
        <f>IF(BK72=0%,"NS",IF(CI72=100%,"DONE",IF(CU72&gt;100%,"AS",IF(CU72&lt;75%,"BS",IF(CU72&lt;89.9%,"AR","OS")))))</f>
        <v>BS</v>
      </c>
      <c r="DH72" t="str">
        <f>IF(BL72=0%,"NS",IF(CJ72=100%,"DONE",IF(CV72&gt;100%,"AS",IF(CV72&lt;75%,"BS",IF(CV72&lt;89.9%,"AR","OS")))))</f>
        <v>BS</v>
      </c>
      <c r="DI72" t="str">
        <f>IF(BM72=0%,"NS",IF(CK72=100%,"DONE",IF(CW72&gt;100%,"AS",IF(CW72&lt;75%,"BS",IF(CW72&lt;89.9%,"AR","OS")))))</f>
        <v>BS</v>
      </c>
      <c r="DJ72" t="str">
        <f>IF(BN72=0%,"NS",IF(CL72=100%,"DONE",IF(CX72&gt;100%,"AS",IF(CX72&lt;75%,"BS",IF(CX72&lt;89.9%,"AR","OS")))))</f>
        <v>BS</v>
      </c>
      <c r="DK72" t="str">
        <f>IF(BO72=0%,"NS",IF(CM72=100%,"DONE",IF(CY72&gt;100%,"AS",IF(CY72&lt;75%,"BS",IF(CY72&lt;89.9%,"AR","OS")))))</f>
        <v>BS</v>
      </c>
      <c r="DL72" t="str">
        <f>IF(BP72=0%,"NS",IF(CN72=100%,"DONE",IF(CZ72&gt;100%,"AS",IF(CZ72&lt;75%,"BS",IF(CZ72&lt;89.9%,"AR","OS")))))</f>
        <v>BS</v>
      </c>
      <c r="DM72">
        <f>CC72/$BP72</f>
        <v>0.7825</v>
      </c>
      <c r="DN72">
        <f>CD72/$BP72</f>
        <v>0</v>
      </c>
      <c r="DO72">
        <f>CE72/$BP72</f>
        <v>0</v>
      </c>
      <c r="DP72">
        <f>CF72/$BP72</f>
        <v>0</v>
      </c>
      <c r="DQ72">
        <f>CG72/$BP72</f>
        <v>0</v>
      </c>
      <c r="DR72">
        <f>CH72/$BP72</f>
        <v>0</v>
      </c>
      <c r="DS72">
        <f>CI72/$BP72</f>
        <v>0</v>
      </c>
      <c r="DT72">
        <f>CJ72/$BP72</f>
        <v>0</v>
      </c>
      <c r="DU72">
        <f>CK72/$BP72</f>
        <v>0</v>
      </c>
      <c r="DV72">
        <f>CL72/$BP72</f>
        <v>0</v>
      </c>
      <c r="DW72">
        <f>CM72/$BP72</f>
        <v>0</v>
      </c>
      <c r="DX72">
        <f>CN72/$BP72</f>
        <v>0</v>
      </c>
      <c r="DY72">
        <v>1</v>
      </c>
      <c r="DZ72">
        <v>1</v>
      </c>
      <c r="EA72">
        <v>1</v>
      </c>
      <c r="EB72">
        <v>1</v>
      </c>
      <c r="EC72">
        <v>1</v>
      </c>
      <c r="ED72">
        <v>0.95</v>
      </c>
      <c r="EH72" t="str" xml:space="preserve">
        <v xml:space="preserve">1. Secara pemantauan RIVIBI di KMPPD, proyek ini awalnya memiliki timeline mulai April - Desember 2025 (RBT selesai di Juni). Namun dengan dinamika yang terjadi,  akan diusulkan penyesuaian proyek ini menjadi April 2025 - Februari 2026 (RBT selesai di Agustus). _x000d_
2. End of life dari protokol TOF yang digunakan Calypso adalah Maret 2027. Namun LSEG direquire untuk segera mendeliver FIX credential yang digunakan saat data trade masuk dari trading platform (FXT/Eikon) ke FOMOBO._x000d_
3. Pelaksanaan Rapat Kordinasi sudah dilaksanakan tanggal 17 September 2025_x000d_
4.  Secara proyek  timeline yang terdaftar di WO  Desain : 3-14 November_x000d_
Development : 17 November - 23 Januari 2026_x000d_
SIT 26 januari - 6 februari_x000d_
UAT 9 - 20 Februari_x000d_
Persiapan Implementasi Deployment  23-27 Februari 2026_x000d_
Go-Live 2-13 Maret 2026_x000d_
5. Saat ini behind schedule karna seharusnya tanggal 26 sudah mulai SIT, namun sampai tanggal 27 UT masih menyisakan 1 skenario WIP. Dimana fixing nya menunggu codingan dari principal, target sendiri SIT baru dapat mulai di tanggal 28</v>
      </c>
      <c r="EJ72">
        <f>AR72</f>
        <v>46080</v>
      </c>
      <c r="FM72" t="str">
        <v>1. Thoriq Prima Putra D</v>
      </c>
      <c r="FN72" t="str">
        <v>M. Fahmi Ridwan</v>
      </c>
      <c r="FO72" t="str">
        <v>Iramia Triastika</v>
      </c>
      <c r="FP72" t="str" xml:space="preserve">
        <v xml:space="preserve">1. Galih Andana_x000d_
2. Ahmad Maimunif_x000d_
3. Ahmad Muhajir</v>
      </c>
      <c r="FQ72" t="str">
        <v>Agung</v>
      </c>
      <c r="FR72" t="str">
        <v>Outsource</v>
      </c>
      <c r="FS72" t="str">
        <v>LSEG, Nasdaq, PTAP</v>
      </c>
      <c r="FT72" t="str" xml:space="preserve">
        <v xml:space="preserve">Fitri_x000d_
Risma_x000d_
</v>
      </c>
      <c r="FU72">
        <v>5</v>
      </c>
      <c r="GS72" t="str">
        <v>99a0ed8a-0997-4d38-ace5-0c84cd9ba5e2</v>
      </c>
    </row>
    <row r="73" xml:space="preserve">
      <c r="A73" t="str">
        <v>RIVIBI-PPA-P8-6-DLDS</v>
      </c>
      <c r="C73" t="str">
        <v>IDT</v>
      </c>
      <c r="D73" t="str">
        <v>Continuity Technology</v>
      </c>
      <c r="E73" t="str">
        <v>P-50</v>
      </c>
      <c r="F73">
        <f>F72+1</f>
        <v>5</v>
      </c>
      <c r="G73" t="str">
        <v>FOMOBO</v>
      </c>
      <c r="H73" t="str">
        <v>Sistem Treasuri Bank Indonesia</v>
      </c>
      <c r="I73" t="str">
        <v>Penguatan FOMOBO Tahap 1</v>
      </c>
      <c r="J73">
        <v>2026</v>
      </c>
      <c r="K73">
        <v>2026</v>
      </c>
      <c r="L73" t="str">
        <v>S</v>
      </c>
      <c r="M73" t="str">
        <v>K3</v>
      </c>
      <c r="N73" t="str">
        <v>Pemimpin Satker</v>
      </c>
      <c r="O73" t="str">
        <v>DPD, DPMA, DMR, DPPT, DKeu</v>
      </c>
      <c r="P73" t="str">
        <v>Satker</v>
      </c>
      <c r="Q73" t="str">
        <v>Market</v>
      </c>
      <c r="R73" t="str">
        <v>FOMOBO</v>
      </c>
      <c r="S73" t="str">
        <f>BQ73</f>
        <v>Not Started</v>
      </c>
      <c r="T73" t="str">
        <f>IF(V73=0%,"Not Started",IF(V73&lt;100%,"On Progress",IF(V73=100%,"DONE")))</f>
        <v>Not Started</v>
      </c>
      <c r="U73" t="str">
        <f>FN73</f>
        <v>M. Fahmi Ridwan</v>
      </c>
      <c r="V73">
        <f>CC73</f>
        <v>0</v>
      </c>
      <c r="W73" t="str">
        <v>TW II 2026</v>
      </c>
      <c r="X73">
        <f>AR73</f>
        <v>46356</v>
      </c>
      <c r="Y73">
        <v>0</v>
      </c>
      <c r="AA73">
        <v>46113</v>
      </c>
      <c r="AB73">
        <v>46203</v>
      </c>
      <c r="AC73">
        <v>46204</v>
      </c>
      <c r="AD73">
        <v>46233</v>
      </c>
      <c r="AI73">
        <v>46235</v>
      </c>
      <c r="AJ73">
        <v>46249</v>
      </c>
      <c r="AK73">
        <v>46250</v>
      </c>
      <c r="AL73">
        <v>46295</v>
      </c>
      <c r="AM73">
        <v>46296</v>
      </c>
      <c r="AN73">
        <v>46326</v>
      </c>
      <c r="AO73">
        <v>46327</v>
      </c>
      <c r="AP73">
        <v>46341</v>
      </c>
      <c r="AQ73">
        <v>46342</v>
      </c>
      <c r="AR73">
        <v>46356</v>
      </c>
      <c r="AS73" t="str">
        <f>IF(BE73=0%,"Not Started",IF(BE73&lt;5%,"Proses RBT-RBB",IF(BE73=5%,"Selesai RBT-RBB",IF(BE73&lt;10%,"Proses RBT-RBL",IF(BE73=10%,"Selesai RBT-RBL",IF(BE73&lt;15%,"Proses RBT-RBTD",IF(BE73=15%,"Selesai RBT-RBTD",IF(BE73&lt;20%,"Proses RPP",IF(BE73=20%,"Selesai RPP",IF(BE73&lt;25%,"Proses KAK",IF(BE73=25%,"Selesai KAK",IF(BE73&lt;30%,"Proses Pengadaan",IF(BE73=30%,"Selesai Pengadaan",IF(BE73&lt;45%,"Proses Desain",IF(BE73=45%,"Selesai Desain",IF(BE73&lt;80%,"Proses Pengembangan",IF(BE73=80%,"Selesai Pengembangan",IF(BE73&lt;87.5%,"Proses SIT",IF(BE73=87.5%,"Selesai SIT",IF(BE73&lt;95%,"Proses UAT",IF(BE73=95%,"Selesai UAT",IF(BE73&lt;100%,"Proses Implementasi","Selesai Implementasi"))))))))))))))))))))))</f>
        <v>Not Started</v>
      </c>
      <c r="AT73" t="str">
        <f>IF(BF73=0%,"Not Started",IF(BF73&lt;5%,"Proses RBT-RBB",IF(BF73=5%,"Selesai RBT-RBB",IF(BF73&lt;10%,"Proses RBT-RBL",IF(BF73=10%,"Selesai RBT-RBL",IF(BF73&lt;15%,"Proses RBT-RBTD",IF(BF73=15%,"Selesai RBT-RBTD",IF(BF73&lt;20%,"Proses RPP",IF(BF73=20%,"Selesai RPP",IF(BF73&lt;25%,"Proses KAK",IF(BF73=25%,"Selesai KAK",IF(BF73&lt;30%,"Proses Pengadaan",IF(BF73=30%,"Selesai Pengadaan",IF(BF73&lt;45%,"Proses Desain",IF(BF73=45%,"Selesai Desain",IF(BF73&lt;80%,"Proses Pengembangan",IF(BF73=80%,"Selesai Pengembangan",IF(BF73&lt;87.5%,"Proses SIT",IF(BF73=87.5%,"Selesai SIT",IF(BF73&lt;95%,"Proses UAT",IF(BF73=95%,"Selesai UAT",IF(BF73&lt;100%,"Proses Implementasi","Selesai Implementasi"))))))))))))))))))))))</f>
        <v>Not Started</v>
      </c>
      <c r="AU73" t="str">
        <f>IF(BG73=0%,"Not Started",IF(BG73&lt;5%,"Proses RBT-RBB",IF(BG73=5%,"Selesai RBT-RBB",IF(BG73&lt;10%,"Proses RBT-RBL",IF(BG73=10%,"Selesai RBT-RBL",IF(BG73&lt;15%,"Proses RBT-RBTD",IF(BG73=15%,"Selesai RBT-RBTD",IF(BG73&lt;20%,"Proses RPP",IF(BG73=20%,"Selesai RPP",IF(BG73&lt;25%,"Proses KAK",IF(BG73=25%,"Selesai KAK",IF(BG73&lt;30%,"Proses Pengadaan",IF(BG73=30%,"Selesai Pengadaan",IF(BG73&lt;45%,"Proses Desain",IF(BG73=45%,"Selesai Desain",IF(BG73&lt;80%,"Proses Pengembangan",IF(BG73=80%,"Selesai Pengembangan",IF(BG73&lt;87.5%,"Proses SIT",IF(BG73=87.5%,"Selesai SIT",IF(BG73&lt;95%,"Proses UAT",IF(BG73=95%,"Selesai UAT",IF(BG73&lt;100%,"Proses Implementasi","Selesai Implementasi"))))))))))))))))))))))</f>
        <v>Not Started</v>
      </c>
      <c r="AV73" t="str">
        <f>IF(BH73=0%,"Not Started",IF(BH73&lt;5%,"Proses RBT-RBB",IF(BH73=5%,"Selesai RBT-RBB",IF(BH73&lt;10%,"Proses RBT-RBL",IF(BH73=10%,"Selesai RBT-RBL",IF(BH73&lt;15%,"Proses RBT-RBTD",IF(BH73=15%,"Selesai RBT-RBTD",IF(BH73&lt;20%,"Proses RPP",IF(BH73=20%,"Selesai RPP",IF(BH73&lt;25%,"Proses KAK",IF(BH73=25%,"Selesai KAK",IF(BH73&lt;30%,"Proses Pengadaan",IF(BH73=30%,"Selesai Pengadaan",IF(BH73&lt;45%,"Proses Desain",IF(BH73=45%,"Selesai Desain",IF(BH73&lt;80%,"Proses Pengembangan",IF(BH73=80%,"Selesai Pengembangan",IF(BH73&lt;87.5%,"Proses SIT",IF(BH73=87.5%,"Selesai SIT",IF(BH73&lt;95%,"Proses UAT",IF(BH73=95%,"Selesai UAT",IF(BH73&lt;100%,"Proses Implementasi","Selesai Implementasi"))))))))))))))))))))))</f>
        <v>Selesai RBT-RBB</v>
      </c>
      <c r="AW73" t="str">
        <f>IF(BI73=0%,"Not Started",IF(BI73&lt;5%,"Proses RBT-RBB",IF(BI73=5%,"Selesai RBT-RBB",IF(BI73&lt;10%,"Proses RBT-RBL",IF(BI73=10%,"Selesai RBT-RBL",IF(BI73&lt;15%,"Proses RBT-RBTD",IF(BI73=15%,"Selesai RBT-RBTD",IF(BI73&lt;20%,"Proses RPP",IF(BI73=20%,"Selesai RPP",IF(BI73&lt;25%,"Proses KAK",IF(BI73=25%,"Selesai KAK",IF(BI73&lt;30%,"Proses Pengadaan",IF(BI73=30%,"Selesai Pengadaan",IF(BI73&lt;45%,"Proses Desain",IF(BI73=45%,"Selesai Desain",IF(BI73&lt;80%,"Proses Pengembangan",IF(BI73=80%,"Selesai Pengembangan",IF(BI73&lt;87.5%,"Proses SIT",IF(BI73=87.5%,"Selesai SIT",IF(BI73&lt;95%,"Proses UAT",IF(BI73=95%,"Selesai UAT",IF(BI73&lt;100%,"Proses Implementasi","Selesai Implementasi"))))))))))))))))))))))</f>
        <v>Selesai RBT-RBL</v>
      </c>
      <c r="AX73" t="str">
        <f>IF(BJ73=0%,"Not Started",IF(BJ73&lt;5%,"Proses RBT-RBB",IF(BJ73=5%,"Selesai RBT-RBB",IF(BJ73&lt;10%,"Proses RBT-RBL",IF(BJ73=10%,"Selesai RBT-RBL",IF(BJ73&lt;15%,"Proses RBT-RBTD",IF(BJ73=15%,"Selesai RBT-RBTD",IF(BJ73&lt;20%,"Proses RPP",IF(BJ73=20%,"Selesai RPP",IF(BJ73&lt;25%,"Proses KAK",IF(BJ73=25%,"Selesai KAK",IF(BJ73&lt;30%,"Proses Pengadaan",IF(BJ73=30%,"Selesai Pengadaan",IF(BJ73&lt;45%,"Proses Desain",IF(BJ73=45%,"Selesai Desain",IF(BJ73&lt;80%,"Proses Pengembangan",IF(BJ73=80%,"Selesai Pengembangan",IF(BJ73&lt;87.5%,"Proses SIT",IF(BJ73=87.5%,"Selesai SIT",IF(BJ73&lt;95%,"Proses UAT",IF(BJ73=95%,"Selesai UAT",IF(BJ73&lt;100%,"Proses Implementasi","Selesai Implementasi"))))))))))))))))))))))</f>
        <v>Selesai RBT-RBTD</v>
      </c>
      <c r="AY73" t="str">
        <f>IF(BK73=0%,"Not Started",IF(BK73&lt;5%,"Proses RBT-RBB",IF(BK73=5%,"Selesai RBT-RBB",IF(BK73&lt;10%,"Proses RBT-RBL",IF(BK73=10%,"Selesai RBT-RBL",IF(BK73&lt;15%,"Proses RBT-RBTD",IF(BK73=15%,"Selesai RBT-RBTD",IF(BK73&lt;20%,"Proses RPP",IF(BK73=20%,"Selesai RPP",IF(BK73&lt;25%,"Proses KAK",IF(BK73=25%,"Selesai KAK",IF(BK73&lt;30%,"Proses Pengadaan",IF(BK73=30%,"Selesai Pengadaan",IF(BK73&lt;45%,"Proses Desain",IF(BK73=45%,"Selesai Desain",IF(BK73&lt;80%,"Proses Pengembangan",IF(BK73=80%,"Selesai Pengembangan",IF(BK73&lt;87.5%,"Proses SIT",IF(BK73=87.5%,"Selesai SIT",IF(BK73&lt;95%,"Proses UAT",IF(BK73=95%,"Selesai UAT",IF(BK73&lt;100%,"Proses Implementasi","Selesai Implementasi"))))))))))))))))))))))</f>
        <v>Selesai RPP</v>
      </c>
      <c r="AZ73" t="str">
        <f>IF(BL73=0%,"Not Started",IF(BL73&lt;5%,"Proses RBT-RBB",IF(BL73=5%,"Selesai RBT-RBB",IF(BL73&lt;10%,"Proses RBT-RBL",IF(BL73=10%,"Selesai RBT-RBL",IF(BL73&lt;15%,"Proses RBT-RBTD",IF(BL73=15%,"Selesai RBT-RBTD",IF(BL73&lt;20%,"Proses RPP",IF(BL73=20%,"Selesai RPP",IF(BL73&lt;25%,"Proses KAK",IF(BL73=25%,"Selesai KAK",IF(BL73&lt;30%,"Proses Pengadaan",IF(BL73=30%,"Selesai Pengadaan",IF(BL73&lt;45%,"Proses Desain",IF(BL73=45%,"Selesai Desain",IF(BL73&lt;80%,"Proses Pengembangan",IF(BL73=80%,"Selesai Pengembangan",IF(BL73&lt;87.5%,"Proses SIT",IF(BL73=87.5%,"Selesai SIT",IF(BL73&lt;95%,"Proses UAT",IF(BL73=95%,"Selesai UAT",IF(BL73&lt;100%,"Proses Implementasi","Selesai Implementasi"))))))))))))))))))))))</f>
        <v>Selesai Desain</v>
      </c>
      <c r="BA73" t="str">
        <f>IF(BM73=0%,"Not Started",IF(BM73&lt;5%,"Proses RBT-RBB",IF(BM73=5%,"Selesai RBT-RBB",IF(BM73&lt;10%,"Proses RBT-RBL",IF(BM73=10%,"Selesai RBT-RBL",IF(BM73&lt;15%,"Proses RBT-RBTD",IF(BM73=15%,"Selesai RBT-RBTD",IF(BM73&lt;20%,"Proses RPP",IF(BM73=20%,"Selesai RPP",IF(BM73&lt;25%,"Proses KAK",IF(BM73=25%,"Selesai KAK",IF(BM73&lt;30%,"Proses Pengadaan",IF(BM73=30%,"Selesai Pengadaan",IF(BM73&lt;45%,"Proses Desain",IF(BM73=45%,"Selesai Desain",IF(BM73&lt;80%,"Proses Pengembangan",IF(BM73=80%,"Selesai Pengembangan",IF(BM73&lt;87.5%,"Proses SIT",IF(BM73=87.5%,"Selesai SIT",IF(BM73&lt;95%,"Proses UAT",IF(BM73=95%,"Selesai UAT",IF(BM73&lt;100%,"Proses Implementasi","Selesai Implementasi"))))))))))))))))))))))</f>
        <v>Selesai Pengembangan</v>
      </c>
      <c r="BB73" t="str">
        <f>IF(BN73=0%,"Not Started",IF(BN73&lt;5%,"Proses RBT-RBB",IF(BN73=5%,"Selesai RBT-RBB",IF(BN73&lt;10%,"Proses RBT-RBL",IF(BN73=10%,"Selesai RBT-RBL",IF(BN73&lt;15%,"Proses RBT-RBTD",IF(BN73=15%,"Selesai RBT-RBTD",IF(BN73&lt;20%,"Proses RPP",IF(BN73=20%,"Selesai RPP",IF(BN73&lt;25%,"Proses KAK",IF(BN73=25%,"Selesai KAK",IF(BN73&lt;30%,"Proses Pengadaan",IF(BN73=30%,"Selesai Pengadaan",IF(BN73&lt;45%,"Proses Desain",IF(BN73=45%,"Selesai Desain",IF(BN73&lt;80%,"Proses Pengembangan",IF(BN73=80%,"Selesai Pengembangan",IF(BN73&lt;87.5%,"Proses SIT",IF(BN73=87.5%,"Selesai SIT",IF(BN73&lt;95%,"Proses UAT",IF(BN73=95%,"Selesai UAT",IF(BN73&lt;100%,"Proses Implementasi","Selesai Implementasi"))))))))))))))))))))))</f>
        <v>Proses SIT</v>
      </c>
      <c r="BC73" t="str">
        <f>IF(BO73=0%,"Not Started",IF(BO73&lt;5%,"Proses RBT-RBB",IF(BO73=5%,"Selesai RBT-RBB",IF(BO73&lt;10%,"Proses RBT-RBL",IF(BO73=10%,"Selesai RBT-RBL",IF(BO73&lt;15%,"Proses RBT-RBTD",IF(BO73=15%,"Selesai RBT-RBTD",IF(BO73&lt;20%,"Proses RPP",IF(BO73=20%,"Selesai RPP",IF(BO73&lt;25%,"Proses KAK",IF(BO73=25%,"Selesai KAK",IF(BO73&lt;30%,"Proses Pengadaan",IF(BO73=30%,"Selesai Pengadaan",IF(BO73&lt;45%,"Proses Desain",IF(BO73=45%,"Selesai Desain",IF(BO73&lt;80%,"Proses Pengembangan",IF(BO73=80%,"Selesai Pengembangan",IF(BO73&lt;87.5%,"Proses SIT",IF(BO73=87.5%,"Selesai SIT",IF(BO73&lt;95%,"Proses UAT",IF(BO73=95%,"Selesai UAT",IF(BO73&lt;100%,"Proses Implementasi","Selesai Implementasi"))))))))))))))))))))))</f>
        <v>Selesai Implementasi</v>
      </c>
      <c r="BD73" t="str">
        <f>IF(BP73=0%,"Not Started",IF(BP73&lt;5%,"Proses RBT-RBB",IF(BP73=5%,"Selesai RBT-RBB",IF(BP73&lt;10%,"Proses RBT-RBL",IF(BP73=10%,"Selesai RBT-RBL",IF(BP73&lt;15%,"Proses RBT-RBTD",IF(BP73=15%,"Selesai RBT-RBTD",IF(BP73&lt;20%,"Proses RPP",IF(BP73=20%,"Selesai RPP",IF(BP73&lt;25%,"Proses KAK",IF(BP73=25%,"Selesai KAK",IF(BP73&lt;30%,"Proses Pengadaan",IF(BP73=30%,"Selesai Pengadaan",IF(BP73&lt;45%,"Proses Desain",IF(BP73=45%,"Selesai Desain",IF(BP73&lt;80%,"Proses Pengembangan",IF(BP73=80%,"Selesai Pengembangan",IF(BP73&lt;87.5%,"Proses SIT",IF(BP73=87.5%,"Selesai SIT",IF(BP73&lt;95%,"Proses UAT",IF(BP73=95%,"Selesai UAT",IF(BP73&lt;100%,"Proses Implementasi","Selesai Implementasi"))))))))))))))))))))))</f>
        <v>Selesai Implementasi</v>
      </c>
      <c r="BE73">
        <v>0</v>
      </c>
      <c r="BF73">
        <v>0</v>
      </c>
      <c r="BG73">
        <v>0</v>
      </c>
      <c r="BH73">
        <v>0.05</v>
      </c>
      <c r="BI73">
        <v>0.1</v>
      </c>
      <c r="BJ73">
        <v>0.15</v>
      </c>
      <c r="BK73">
        <v>0.2</v>
      </c>
      <c r="BL73">
        <v>0.45</v>
      </c>
      <c r="BM73">
        <v>0.8</v>
      </c>
      <c r="BN73">
        <v>0.87</v>
      </c>
      <c r="BO73">
        <v>1</v>
      </c>
      <c r="BP73">
        <v>1</v>
      </c>
      <c r="BQ73" t="str">
        <f>IF(CC73=0%,"Not Started",IF(CC73&lt;5%,"Proses RBT-RBB",IF(CC73=5%,"Selesai RBT-RBB",IF(CC73&lt;10%,"Proses RBT-RBL",IF(CC73=10%,"Selesai RBT-RBL",IF(CC73&lt;15%,"Proses RBT-RBTD",IF(CC73=15%,"Selesai RBT-RBTD",IF(CC73&lt;20%,"Proses RPP",IF(CC73=20%,"Selesai RPP",IF(CC73&lt;25%,"Proses KAK",IF(CC73=25%,"Selesai KAK",IF(CC73&lt;30%,"Proses Pengadaan",IF(CC73=30%,"Selesai Pengadaan",IF(CC73&lt;45%,"Proses Desain",IF(CC73=45%,"Selesai Desain",IF(CC73&lt;80%,"Proses Pengembangan",IF(CC73=80%,"Selesai Pengembangan",IF(CC73&lt;87.5%,"Proses SIT",IF(CC73=87.5%,"Selesai SIT",IF(CC73&lt;95%,"Proses UAT",IF(CC73=95%,"Selesai UAT",IF(CC73&lt;100%,"Proses Implementasi","Selesai Implementasi"))))))))))))))))))))))</f>
        <v>Not Started</v>
      </c>
      <c r="BR73" t="str">
        <f>IF(CD73=0%,"Not Started",IF(CD73&lt;5%,"Proses RBT-RBB",IF(CD73=5%,"Selesai RBT-RBB",IF(CD73&lt;10%,"Proses RBT-RBL",IF(CD73=10%,"Selesai RBT-RBL",IF(CD73&lt;15%,"Proses RBT-RBTD",IF(CD73=15%,"Selesai RBT-RBTD",IF(CD73&lt;20%,"Proses RPP",IF(CD73=20%,"Selesai RPP",IF(CD73&lt;25%,"Proses KAK",IF(CD73=25%,"Selesai KAK",IF(CD73&lt;30%,"Proses Pengadaan",IF(CD73=30%,"Selesai Pengadaan",IF(CD73&lt;45%,"Proses Desain",IF(CD73=45%,"Selesai Desain",IF(CD73&lt;80%,"Proses Pengembangan",IF(CD73=80%,"Selesai Pengembangan",IF(CD73&lt;87.5%,"Proses SIT",IF(CD73=87.5%,"Selesai SIT",IF(CD73&lt;95%,"Proses UAT",IF(CD73=95%,"Selesai UAT",IF(CD73&lt;100%,"Proses Implementasi","Selesai Implementasi"))))))))))))))))))))))</f>
        <v>Not Started</v>
      </c>
      <c r="BS73" t="str">
        <f>IF(CE73=0%,"Not Started",IF(CE73&lt;5%,"Proses RBT-RBB",IF(CE73=5%,"Selesai RBT-RBB",IF(CE73&lt;10%,"Proses RBT-RBL",IF(CE73=10%,"Selesai RBT-RBL",IF(CE73&lt;15%,"Proses RBT-RBTD",IF(CE73=15%,"Selesai RBT-RBTD",IF(CE73&lt;20%,"Proses RPP",IF(CE73=20%,"Selesai RPP",IF(CE73&lt;25%,"Proses KAK",IF(CE73=25%,"Selesai KAK",IF(CE73&lt;30%,"Proses Pengadaan",IF(CE73=30%,"Selesai Pengadaan",IF(CE73&lt;45%,"Proses Desain",IF(CE73=45%,"Selesai Desain",IF(CE73&lt;80%,"Proses Pengembangan",IF(CE73=80%,"Selesai Pengembangan",IF(CE73&lt;87.5%,"Proses SIT",IF(CE73=87.5%,"Selesai SIT",IF(CE73&lt;95%,"Proses UAT",IF(CE73=95%,"Selesai UAT",IF(CE73&lt;100%,"Proses Implementasi","Selesai Implementasi"))))))))))))))))))))))</f>
        <v>Not Started</v>
      </c>
      <c r="BT73" t="str">
        <f>IF(CF73=0%,"Not Started",IF(CF73&lt;5%,"Proses RBT-RBB",IF(CF73=5%,"Selesai RBT-RBB",IF(CF73&lt;10%,"Proses RBT-RBL",IF(CF73=10%,"Selesai RBT-RBL",IF(CF73&lt;15%,"Proses RBT-RBTD",IF(CF73=15%,"Selesai RBT-RBTD",IF(CF73&lt;20%,"Proses RPP",IF(CF73=20%,"Selesai RPP",IF(CF73&lt;25%,"Proses KAK",IF(CF73=25%,"Selesai KAK",IF(CF73&lt;30%,"Proses Pengadaan",IF(CF73=30%,"Selesai Pengadaan",IF(CF73&lt;45%,"Proses Desain",IF(CF73=45%,"Selesai Desain",IF(CF73&lt;80%,"Proses Pengembangan",IF(CF73=80%,"Selesai Pengembangan",IF(CF73&lt;87.5%,"Proses SIT",IF(CF73=87.5%,"Selesai SIT",IF(CF73&lt;95%,"Proses UAT",IF(CF73=95%,"Selesai UAT",IF(CF73&lt;100%,"Proses Implementasi","Selesai Implementasi"))))))))))))))))))))))</f>
        <v>Not Started</v>
      </c>
      <c r="BU73" t="str">
        <f>IF(CG73=0%,"Not Started",IF(CG73&lt;5%,"Proses RBT-RBB",IF(CG73=5%,"Selesai RBT-RBB",IF(CG73&lt;10%,"Proses RBT-RBL",IF(CG73=10%,"Selesai RBT-RBL",IF(CG73&lt;15%,"Proses RBT-RBTD",IF(CG73=15%,"Selesai RBT-RBTD",IF(CG73&lt;20%,"Proses RPP",IF(CG73=20%,"Selesai RPP",IF(CG73&lt;25%,"Proses KAK",IF(CG73=25%,"Selesai KAK",IF(CG73&lt;30%,"Proses Pengadaan",IF(CG73=30%,"Selesai Pengadaan",IF(CG73&lt;45%,"Proses Desain",IF(CG73=45%,"Selesai Desain",IF(CG73&lt;80%,"Proses Pengembangan",IF(CG73=80%,"Selesai Pengembangan",IF(CG73&lt;87.5%,"Proses SIT",IF(CG73=87.5%,"Selesai SIT",IF(CG73&lt;95%,"Proses UAT",IF(CG73=95%,"Selesai UAT",IF(CG73&lt;100%,"Proses Implementasi","Selesai Implementasi"))))))))))))))))))))))</f>
        <v>Not Started</v>
      </c>
      <c r="BV73" t="str">
        <f>IF(CH73=0%,"Not Started",IF(CH73&lt;5%,"Proses RBT-RBB",IF(CH73=5%,"Selesai RBT-RBB",IF(CH73&lt;10%,"Proses RBT-RBL",IF(CH73=10%,"Selesai RBT-RBL",IF(CH73&lt;15%,"Proses RBT-RBTD",IF(CH73=15%,"Selesai RBT-RBTD",IF(CH73&lt;20%,"Proses RPP",IF(CH73=20%,"Selesai RPP",IF(CH73&lt;25%,"Proses KAK",IF(CH73=25%,"Selesai KAK",IF(CH73&lt;30%,"Proses Pengadaan",IF(CH73=30%,"Selesai Pengadaan",IF(CH73&lt;45%,"Proses Desain",IF(CH73=45%,"Selesai Desain",IF(CH73&lt;80%,"Proses Pengembangan",IF(CH73=80%,"Selesai Pengembangan",IF(CH73&lt;87.5%,"Proses SIT",IF(CH73=87.5%,"Selesai SIT",IF(CH73&lt;95%,"Proses UAT",IF(CH73=95%,"Selesai UAT",IF(CH73&lt;100%,"Proses Implementasi","Selesai Implementasi"))))))))))))))))))))))</f>
        <v>Not Started</v>
      </c>
      <c r="BW73" t="str">
        <f>IF(CI73=0%,"Not Started",IF(CI73&lt;5%,"Proses RBT-RBB",IF(CI73=5%,"Selesai RBT-RBB",IF(CI73&lt;10%,"Proses RBT-RBL",IF(CI73=10%,"Selesai RBT-RBL",IF(CI73&lt;15%,"Proses RBT-RBTD",IF(CI73=15%,"Selesai RBT-RBTD",IF(CI73&lt;20%,"Proses RPP",IF(CI73=20%,"Selesai RPP",IF(CI73&lt;25%,"Proses KAK",IF(CI73=25%,"Selesai KAK",IF(CI73&lt;30%,"Proses Pengadaan",IF(CI73=30%,"Selesai Pengadaan",IF(CI73&lt;45%,"Proses Desain",IF(CI73=45%,"Selesai Desain",IF(CI73&lt;80%,"Proses Pengembangan",IF(CI73=80%,"Selesai Pengembangan",IF(CI73&lt;87.5%,"Proses SIT",IF(CI73=87.5%,"Selesai SIT",IF(CI73&lt;95%,"Proses UAT",IF(CI73=95%,"Selesai UAT",IF(CI73&lt;100%,"Proses Implementasi","Selesai Implementasi"))))))))))))))))))))))</f>
        <v>Not Started</v>
      </c>
      <c r="BX73" t="str">
        <f>IF(CJ73=0%,"Not Started",IF(CJ73&lt;5%,"Proses RBT-RBB",IF(CJ73=5%,"Selesai RBT-RBB",IF(CJ73&lt;10%,"Proses RBT-RBL",IF(CJ73=10%,"Selesai RBT-RBL",IF(CJ73&lt;15%,"Proses RBT-RBTD",IF(CJ73=15%,"Selesai RBT-RBTD",IF(CJ73&lt;20%,"Proses RPP",IF(CJ73=20%,"Selesai RPP",IF(CJ73&lt;25%,"Proses KAK",IF(CJ73=25%,"Selesai KAK",IF(CJ73&lt;30%,"Proses Pengadaan",IF(CJ73=30%,"Selesai Pengadaan",IF(CJ73&lt;45%,"Proses Desain",IF(CJ73=45%,"Selesai Desain",IF(CJ73&lt;80%,"Proses Pengembangan",IF(CJ73=80%,"Selesai Pengembangan",IF(CJ73&lt;87.5%,"Proses SIT",IF(CJ73=87.5%,"Selesai SIT",IF(CJ73&lt;95%,"Proses UAT",IF(CJ73=95%,"Selesai UAT",IF(CJ73&lt;100%,"Proses Implementasi","Selesai Implementasi"))))))))))))))))))))))</f>
        <v>Not Started</v>
      </c>
      <c r="BY73" t="str">
        <f>IF(CK73=0%,"Not Started",IF(CK73&lt;5%,"Proses RBT-RBB",IF(CK73=5%,"Selesai RBT-RBB",IF(CK73&lt;10%,"Proses RBT-RBL",IF(CK73=10%,"Selesai RBT-RBL",IF(CK73&lt;15%,"Proses RBT-RBTD",IF(CK73=15%,"Selesai RBT-RBTD",IF(CK73&lt;20%,"Proses RPP",IF(CK73=20%,"Selesai RPP",IF(CK73&lt;25%,"Proses KAK",IF(CK73=25%,"Selesai KAK",IF(CK73&lt;30%,"Proses Pengadaan",IF(CK73=30%,"Selesai Pengadaan",IF(CK73&lt;45%,"Proses Desain",IF(CK73=45%,"Selesai Desain",IF(CK73&lt;80%,"Proses Pengembangan",IF(CK73=80%,"Selesai Pengembangan",IF(CK73&lt;87.5%,"Proses SIT",IF(CK73=87.5%,"Selesai SIT",IF(CK73&lt;95%,"Proses UAT",IF(CK73=95%,"Selesai UAT",IF(CK73&lt;100%,"Proses Implementasi","Selesai Implementasi"))))))))))))))))))))))</f>
        <v>Not Started</v>
      </c>
      <c r="BZ73" t="str">
        <f>IF(CL73=0%,"Not Started",IF(CL73&lt;5%,"Proses RBT-RBB",IF(CL73=5%,"Selesai RBT-RBB",IF(CL73&lt;10%,"Proses RBT-RBL",IF(CL73=10%,"Selesai RBT-RBL",IF(CL73&lt;15%,"Proses RBT-RBTD",IF(CL73=15%,"Selesai RBT-RBTD",IF(CL73&lt;20%,"Proses RPP",IF(CL73=20%,"Selesai RPP",IF(CL73&lt;25%,"Proses KAK",IF(CL73=25%,"Selesai KAK",IF(CL73&lt;30%,"Proses Pengadaan",IF(CL73=30%,"Selesai Pengadaan",IF(CL73&lt;45%,"Proses Desain",IF(CL73=45%,"Selesai Desain",IF(CL73&lt;80%,"Proses Pengembangan",IF(CL73=80%,"Selesai Pengembangan",IF(CL73&lt;87.5%,"Proses SIT",IF(CL73=87.5%,"Selesai SIT",IF(CL73&lt;95%,"Proses UAT",IF(CL73=95%,"Selesai UAT",IF(CL73&lt;100%,"Proses Implementasi","Selesai Implementasi"))))))))))))))))))))))</f>
        <v>Not Started</v>
      </c>
      <c r="CA73" t="str">
        <f>IF(CM73=0%,"Not Started",IF(CM73&lt;5%,"Proses RBT-RBB",IF(CM73=5%,"Selesai RBT-RBB",IF(CM73&lt;10%,"Proses RBT-RBL",IF(CM73=10%,"Selesai RBT-RBL",IF(CM73&lt;15%,"Proses RBT-RBTD",IF(CM73=15%,"Selesai RBT-RBTD",IF(CM73&lt;20%,"Proses RPP",IF(CM73=20%,"Selesai RPP",IF(CM73&lt;25%,"Proses KAK",IF(CM73=25%,"Selesai KAK",IF(CM73&lt;30%,"Proses Pengadaan",IF(CM73=30%,"Selesai Pengadaan",IF(CM73&lt;45%,"Proses Desain",IF(CM73=45%,"Selesai Desain",IF(CM73&lt;80%,"Proses Pengembangan",IF(CM73=80%,"Selesai Pengembangan",IF(CM73&lt;87.5%,"Proses SIT",IF(CM73=87.5%,"Selesai SIT",IF(CM73&lt;95%,"Proses UAT",IF(CM73=95%,"Selesai UAT",IF(CM73&lt;100%,"Proses Implementasi","Selesai Implementasi"))))))))))))))))))))))</f>
        <v>Not Started</v>
      </c>
      <c r="CB73" t="str">
        <f>IF(CN73=0%,"Not Started",IF(CN73&lt;5%,"Proses RBT-RBB",IF(CN73=5%,"Selesai RBT-RBB",IF(CN73&lt;10%,"Proses RBT-RBL",IF(CN73=10%,"Selesai RBT-RBL",IF(CN73&lt;15%,"Proses RBT-RBTD",IF(CN73=15%,"Selesai RBT-RBTD",IF(CN73&lt;20%,"Proses RPP",IF(CN73=20%,"Selesai RPP",IF(CN73&lt;25%,"Proses KAK",IF(CN73=25%,"Selesai KAK",IF(CN73&lt;30%,"Proses Pengadaan",IF(CN73=30%,"Selesai Pengadaan",IF(CN73&lt;45%,"Proses Desain",IF(CN73=45%,"Selesai Desain",IF(CN73&lt;80%,"Proses Pengembangan",IF(CN73=80%,"Selesai Pengembangan",IF(CN73&lt;87.5%,"Proses SIT",IF(CN73=87.5%,"Selesai SIT",IF(CN73&lt;95%,"Proses UAT",IF(CN73=95%,"Selesai UAT",IF(CN73&lt;100%,"Proses Implementasi","Selesai Implementasi"))))))))))))))))))))))</f>
        <v>Not Started</v>
      </c>
      <c r="CC73">
        <f>(($DY73/100%)*15%)+(($DZ73/100%)*5%)+(($EA73/100%)*5%)+(($EB73/100%)*5%)+(($EC73/100%)*15%)+(($ED73/100%)*35%)+(($EE73/100%)*7.5%)+(($EF73/100%)*7.5%)+(($EG73/100%)*5%)</f>
        <v>0</v>
      </c>
      <c r="CO73">
        <f>IF(BE73=0%, 100%, (CC73/BE73))</f>
        <v>1</v>
      </c>
      <c r="CP73">
        <f>IF(BF73=0%, 100%, (CD73/BF73))</f>
        <v>1</v>
      </c>
      <c r="CQ73">
        <f>IF(BG73=0%, 100%, (CE73/BG73))</f>
        <v>1</v>
      </c>
      <c r="CR73">
        <f>IF(BH73=0%, 100%, (CF73/BH73))</f>
        <v>0</v>
      </c>
      <c r="CS73">
        <f>IF(BI73=0%, 100%, (CG73/BI73))</f>
        <v>0</v>
      </c>
      <c r="CT73">
        <f>IF(BJ73=0%, 100%, (CH73/BJ73))</f>
        <v>0</v>
      </c>
      <c r="CU73">
        <f>IF(BK73=0%, 100%, (CI73/BK73))</f>
        <v>0</v>
      </c>
      <c r="CV73">
        <f>IF(BL73=0%, 100%, (CJ73/BL73))</f>
        <v>0</v>
      </c>
      <c r="CW73">
        <f>IF(BM73=0%, 100%, (CK73/BM73))</f>
        <v>0</v>
      </c>
      <c r="CX73">
        <f>IF(BN73=0%, 100%, (CL73/BN73))</f>
        <v>0</v>
      </c>
      <c r="CY73">
        <f>IF(BO73=0%, 100%, (CM73/BO73))</f>
        <v>0</v>
      </c>
      <c r="DA73" t="str">
        <f>IF(BE73=0%,"NS",IF(CC73=100%,"DONE",IF(CO73&gt;100%,"AS",IF(CO73&lt;75%,"BS",IF(CO73&lt;89.9%,"AR","OS")))))</f>
        <v>NS</v>
      </c>
      <c r="DB73" t="str">
        <f>IF(BF73=0%,"NS",IF(CD73=100%,"DONE",IF(CP73&gt;100%,"AS",IF(CP73&lt;75%,"BS",IF(CP73&lt;89.9%,"AR","OS")))))</f>
        <v>NS</v>
      </c>
      <c r="DC73" t="str">
        <f>IF(BG73=0%,"NS",IF(CE73=100%,"DONE",IF(CQ73&gt;100%,"AS",IF(CQ73&lt;75%,"BS",IF(CQ73&lt;89.9%,"AR","OS")))))</f>
        <v>NS</v>
      </c>
      <c r="DD73" t="str">
        <f>IF(BH73=0%,"NS",IF(CF73=100%,"DONE",IF(CR73&gt;100%,"AS",IF(CR73&lt;75%,"BS",IF(CR73&lt;89.9%,"AR","OS")))))</f>
        <v>BS</v>
      </c>
      <c r="DE73" t="str">
        <f>IF(BI73=0%,"NS",IF(CG73=100%,"DONE",IF(CS73&gt;100%,"AS",IF(CS73&lt;75%,"BS",IF(CS73&lt;89.9%,"AR","OS")))))</f>
        <v>BS</v>
      </c>
      <c r="DF73" t="str">
        <f>IF(BJ73=0%,"NS",IF(CH73=100%,"DONE",IF(CT73&gt;100%,"AS",IF(CT73&lt;75%,"BS",IF(CT73&lt;89.9%,"AR","OS")))))</f>
        <v>BS</v>
      </c>
      <c r="DG73" t="str">
        <f>IF(BK73=0%,"NS",IF(CI73=100%,"DONE",IF(CU73&gt;100%,"AS",IF(CU73&lt;75%,"BS",IF(CU73&lt;89.9%,"AR","OS")))))</f>
        <v>BS</v>
      </c>
      <c r="DH73" t="str">
        <f>IF(BL73=0%,"NS",IF(CJ73=100%,"DONE",IF(CV73&gt;100%,"AS",IF(CV73&lt;75%,"BS",IF(CV73&lt;89.9%,"AR","OS")))))</f>
        <v>BS</v>
      </c>
      <c r="DI73" t="str">
        <f>IF(BM73=0%,"NS",IF(CK73=100%,"DONE",IF(CW73&gt;100%,"AS",IF(CW73&lt;75%,"BS",IF(CW73&lt;89.9%,"AR","OS")))))</f>
        <v>BS</v>
      </c>
      <c r="DJ73" t="str">
        <f>IF(BN73=0%,"NS",IF(CL73=100%,"DONE",IF(CX73&gt;100%,"AS",IF(CX73&lt;75%,"BS",IF(CX73&lt;89.9%,"AR","OS")))))</f>
        <v>BS</v>
      </c>
      <c r="DK73" t="str">
        <f>IF(BO73=0%,"NS",IF(CM73=100%,"DONE",IF(CY73&gt;100%,"AS",IF(CY73&lt;75%,"BS",IF(CY73&lt;89.9%,"AR","OS")))))</f>
        <v>BS</v>
      </c>
      <c r="DL73" t="str">
        <f>IF(BP73=0%,"NS",IF(CN73=100%,"DONE",IF(CZ73&gt;100%,"AS",IF(CZ73&lt;75%,"BS",IF(CZ73&lt;89.9%,"AR","OS")))))</f>
        <v>BS</v>
      </c>
      <c r="DM73">
        <f>CC73/$BP73</f>
        <v>0</v>
      </c>
      <c r="DN73">
        <f>CD73/$BP73</f>
        <v>0</v>
      </c>
      <c r="DO73">
        <f>CE73/$BP73</f>
        <v>0</v>
      </c>
      <c r="DP73">
        <f>CF73/$BP73</f>
        <v>0</v>
      </c>
      <c r="DQ73">
        <f>CG73/$BP73</f>
        <v>0</v>
      </c>
      <c r="DR73">
        <f>CH73/$BP73</f>
        <v>0</v>
      </c>
      <c r="DS73">
        <f>CI73/$BP73</f>
        <v>0</v>
      </c>
      <c r="DT73">
        <f>CJ73/$BP73</f>
        <v>0</v>
      </c>
      <c r="DU73">
        <f>CK73/$BP73</f>
        <v>0</v>
      </c>
      <c r="DV73">
        <f>CL73/$BP73</f>
        <v>0</v>
      </c>
      <c r="DW73">
        <f>CM73/$BP73</f>
        <v>0</v>
      </c>
      <c r="DX73">
        <f>CN73/$BP73</f>
        <v>0</v>
      </c>
      <c r="EH73" t="str">
        <v>1. Belum dimulai karna target RBT masih di TW2</v>
      </c>
      <c r="EJ73">
        <f>AR73</f>
        <v>46356</v>
      </c>
      <c r="FM73" t="str">
        <v>1. Farah Fadhillah W</v>
      </c>
      <c r="FN73" t="str">
        <v>M. Fahmi Ridwan</v>
      </c>
      <c r="FO73" t="str">
        <v>Iramia Triastika</v>
      </c>
      <c r="FP73" t="str" xml:space="preserve">
        <v xml:space="preserve">1. Galih Andana_x000d_
2. Yohana Wida_x000d_
3. Ahmad Muhajir</v>
      </c>
      <c r="FQ73" t="str">
        <v>Dian</v>
      </c>
      <c r="FR73" t="str">
        <v>Inhouse</v>
      </c>
      <c r="FT73" t="str" xml:space="preserve">
        <v xml:space="preserve">Fitri_x000d_
Risma_x000d_
</v>
      </c>
      <c r="GS73" t="str">
        <v>095a3795-f25f-4222-9369-1026ce0f2e24</v>
      </c>
    </row>
    <row r="74" xml:space="preserve">
      <c r="A74" t="str">
        <v>RIVIBI-PPA-P8-7-DLDS</v>
      </c>
      <c r="C74" t="str">
        <v>IDT</v>
      </c>
      <c r="D74" t="str">
        <v>Continuity Technology</v>
      </c>
      <c r="E74" t="str">
        <v>P-50</v>
      </c>
      <c r="F74">
        <f>F73+1</f>
        <v>6</v>
      </c>
      <c r="G74" t="str">
        <v>FOMOBO</v>
      </c>
      <c r="H74" t="str">
        <v>Sistem Treasuri Bank Indonesia</v>
      </c>
      <c r="I74" t="str">
        <v>Penambahan Fitur Early Redemption Instrumen OM Rupiah BI-FOMOBO</v>
      </c>
      <c r="J74">
        <v>2024</v>
      </c>
      <c r="K74">
        <v>2025</v>
      </c>
      <c r="L74" t="str">
        <v>S</v>
      </c>
      <c r="M74" t="str">
        <v>K3</v>
      </c>
      <c r="N74" t="str">
        <v>Pemimpin Satker</v>
      </c>
      <c r="O74" t="str">
        <v>DPPT</v>
      </c>
      <c r="P74" t="str">
        <v>Satker</v>
      </c>
      <c r="Q74" t="str">
        <v>Market</v>
      </c>
      <c r="R74" t="str">
        <v>FOMOBO</v>
      </c>
      <c r="S74" t="str">
        <f>BQ74</f>
        <v>Selesai Implementasi</v>
      </c>
      <c r="T74" t="str">
        <f>IF(V74=0%,"Not Started",IF(V74&lt;100%,"On Progress",IF(V74=100%,"DONE")))</f>
        <v>DONE</v>
      </c>
      <c r="U74" t="str">
        <f>FN74</f>
        <v>M. Fahmi Ridwan</v>
      </c>
      <c r="V74">
        <f>CC74</f>
        <v>0.9999999999999999</v>
      </c>
      <c r="W74" t="str">
        <v>TW I 2025</v>
      </c>
      <c r="X74">
        <f>AR74</f>
        <v>45740</v>
      </c>
      <c r="Y74" t="str">
        <v>Inhouse</v>
      </c>
      <c r="AA74">
        <v>45597</v>
      </c>
      <c r="AB74">
        <v>45746</v>
      </c>
      <c r="AC74">
        <v>45612</v>
      </c>
      <c r="AD74">
        <v>45746</v>
      </c>
      <c r="AE74">
        <v>45627</v>
      </c>
      <c r="AF74">
        <v>45641</v>
      </c>
      <c r="AG74">
        <v>45642</v>
      </c>
      <c r="AH74">
        <v>45656</v>
      </c>
      <c r="AI74">
        <v>45658</v>
      </c>
      <c r="AJ74">
        <v>45688</v>
      </c>
      <c r="AK74">
        <v>45691</v>
      </c>
      <c r="AL74">
        <v>45701</v>
      </c>
      <c r="AM74">
        <v>45705</v>
      </c>
      <c r="AN74">
        <v>45716</v>
      </c>
      <c r="AO74">
        <v>45719</v>
      </c>
      <c r="AP74">
        <v>45731</v>
      </c>
      <c r="AQ74">
        <v>45733</v>
      </c>
      <c r="AR74">
        <v>45740</v>
      </c>
      <c r="AS74" t="str">
        <f>IF(BE74=0%,"Not Started",IF(BE74&lt;5%,"Proses RBT-RBB",IF(BE74=5%,"Selesai RBT-RBB",IF(BE74&lt;10%,"Proses RBT-RBL",IF(BE74=10%,"Selesai RBT-RBL",IF(BE74&lt;15%,"Proses RBT-RBTD",IF(BE74=15%,"Selesai RBT-RBTD",IF(BE74&lt;20%,"Proses RPP",IF(BE74=20%,"Selesai RPP",IF(BE74&lt;25%,"Proses KAK",IF(BE74=25%,"Selesai KAK",IF(BE74&lt;30%,"Proses Pengadaan",IF(BE74=30%,"Selesai Pengadaan",IF(BE74&lt;45%,"Proses Desain",IF(BE74=45%,"Selesai Desain",IF(BE74&lt;80%,"Proses Pengembangan",IF(BE74=80%,"Selesai Pengembangan",IF(BE74&lt;87.5%,"Proses SIT",IF(BE74=87.5%,"Selesai SIT",IF(BE74&lt;95%,"Proses UAT",IF(BE74=95%,"Selesai UAT",IF(BE74&lt;100%,"Proses Implementasi","Selesai Implementasi"))))))))))))))))))))))</f>
        <v>Selesai Implementasi</v>
      </c>
      <c r="AT74" t="str">
        <f>IF(BF74=0%,"Not Started",IF(BF74&lt;5%,"Proses RBT-RBB",IF(BF74=5%,"Selesai RBT-RBB",IF(BF74&lt;10%,"Proses RBT-RBL",IF(BF74=10%,"Selesai RBT-RBL",IF(BF74&lt;15%,"Proses RBT-RBTD",IF(BF74=15%,"Selesai RBT-RBTD",IF(BF74&lt;20%,"Proses RPP",IF(BF74=20%,"Selesai RPP",IF(BF74&lt;25%,"Proses KAK",IF(BF74=25%,"Selesai KAK",IF(BF74&lt;30%,"Proses Pengadaan",IF(BF74=30%,"Selesai Pengadaan",IF(BF74&lt;45%,"Proses Desain",IF(BF74=45%,"Selesai Desain",IF(BF74&lt;80%,"Proses Pengembangan",IF(BF74=80%,"Selesai Pengembangan",IF(BF74&lt;87.5%,"Proses SIT",IF(BF74=87.5%,"Selesai SIT",IF(BF74&lt;95%,"Proses UAT",IF(BF74=95%,"Selesai UAT",IF(BF74&lt;100%,"Proses Implementasi","Selesai Implementasi"))))))))))))))))))))))</f>
        <v>Selesai Implementasi</v>
      </c>
      <c r="AU74" t="str">
        <f>IF(BG74=0%,"Not Started",IF(BG74&lt;5%,"Proses RBT-RBB",IF(BG74=5%,"Selesai RBT-RBB",IF(BG74&lt;10%,"Proses RBT-RBL",IF(BG74=10%,"Selesai RBT-RBL",IF(BG74&lt;15%,"Proses RBT-RBTD",IF(BG74=15%,"Selesai RBT-RBTD",IF(BG74&lt;20%,"Proses RPP",IF(BG74=20%,"Selesai RPP",IF(BG74&lt;25%,"Proses KAK",IF(BG74=25%,"Selesai KAK",IF(BG74&lt;30%,"Proses Pengadaan",IF(BG74=30%,"Selesai Pengadaan",IF(BG74&lt;45%,"Proses Desain",IF(BG74=45%,"Selesai Desain",IF(BG74&lt;80%,"Proses Pengembangan",IF(BG74=80%,"Selesai Pengembangan",IF(BG74&lt;87.5%,"Proses SIT",IF(BG74=87.5%,"Selesai SIT",IF(BG74&lt;95%,"Proses UAT",IF(BG74=95%,"Selesai UAT",IF(BG74&lt;100%,"Proses Implementasi","Selesai Implementasi"))))))))))))))))))))))</f>
        <v>Selesai Implementasi</v>
      </c>
      <c r="AV74" t="str">
        <f>IF(BH74=0%,"Not Started",IF(BH74&lt;5%,"Proses RBT-RBB",IF(BH74=5%,"Selesai RBT-RBB",IF(BH74&lt;10%,"Proses RBT-RBL",IF(BH74=10%,"Selesai RBT-RBL",IF(BH74&lt;15%,"Proses RBT-RBTD",IF(BH74=15%,"Selesai RBT-RBTD",IF(BH74&lt;20%,"Proses RPP",IF(BH74=20%,"Selesai RPP",IF(BH74&lt;25%,"Proses KAK",IF(BH74=25%,"Selesai KAK",IF(BH74&lt;30%,"Proses Pengadaan",IF(BH74=30%,"Selesai Pengadaan",IF(BH74&lt;45%,"Proses Desain",IF(BH74=45%,"Selesai Desain",IF(BH74&lt;80%,"Proses Pengembangan",IF(BH74=80%,"Selesai Pengembangan",IF(BH74&lt;87.5%,"Proses SIT",IF(BH74=87.5%,"Selesai SIT",IF(BH74&lt;95%,"Proses UAT",IF(BH74=95%,"Selesai UAT",IF(BH74&lt;100%,"Proses Implementasi","Selesai Implementasi"))))))))))))))))))))))</f>
        <v>Selesai Implementasi</v>
      </c>
      <c r="AW74" t="str">
        <f>IF(BI74=0%,"Not Started",IF(BI74&lt;5%,"Proses RBT-RBB",IF(BI74=5%,"Selesai RBT-RBB",IF(BI74&lt;10%,"Proses RBT-RBL",IF(BI74=10%,"Selesai RBT-RBL",IF(BI74&lt;15%,"Proses RBT-RBTD",IF(BI74=15%,"Selesai RBT-RBTD",IF(BI74&lt;20%,"Proses RPP",IF(BI74=20%,"Selesai RPP",IF(BI74&lt;25%,"Proses KAK",IF(BI74=25%,"Selesai KAK",IF(BI74&lt;30%,"Proses Pengadaan",IF(BI74=30%,"Selesai Pengadaan",IF(BI74&lt;45%,"Proses Desain",IF(BI74=45%,"Selesai Desain",IF(BI74&lt;80%,"Proses Pengembangan",IF(BI74=80%,"Selesai Pengembangan",IF(BI74&lt;87.5%,"Proses SIT",IF(BI74=87.5%,"Selesai SIT",IF(BI74&lt;95%,"Proses UAT",IF(BI74=95%,"Selesai UAT",IF(BI74&lt;100%,"Proses Implementasi","Selesai Implementasi"))))))))))))))))))))))</f>
        <v>Selesai Implementasi</v>
      </c>
      <c r="AX74" t="str">
        <f>IF(BJ74=0%,"Not Started",IF(BJ74&lt;5%,"Proses RBT-RBB",IF(BJ74=5%,"Selesai RBT-RBB",IF(BJ74&lt;10%,"Proses RBT-RBL",IF(BJ74=10%,"Selesai RBT-RBL",IF(BJ74&lt;15%,"Proses RBT-RBTD",IF(BJ74=15%,"Selesai RBT-RBTD",IF(BJ74&lt;20%,"Proses RPP",IF(BJ74=20%,"Selesai RPP",IF(BJ74&lt;25%,"Proses KAK",IF(BJ74=25%,"Selesai KAK",IF(BJ74&lt;30%,"Proses Pengadaan",IF(BJ74=30%,"Selesai Pengadaan",IF(BJ74&lt;45%,"Proses Desain",IF(BJ74=45%,"Selesai Desain",IF(BJ74&lt;80%,"Proses Pengembangan",IF(BJ74=80%,"Selesai Pengembangan",IF(BJ74&lt;87.5%,"Proses SIT",IF(BJ74=87.5%,"Selesai SIT",IF(BJ74&lt;95%,"Proses UAT",IF(BJ74=95%,"Selesai UAT",IF(BJ74&lt;100%,"Proses Implementasi","Selesai Implementasi"))))))))))))))))))))))</f>
        <v>Selesai Implementasi</v>
      </c>
      <c r="AY74" t="str">
        <f>IF(BK74=0%,"Not Started",IF(BK74&lt;5%,"Proses RBT-RBB",IF(BK74=5%,"Selesai RBT-RBB",IF(BK74&lt;10%,"Proses RBT-RBL",IF(BK74=10%,"Selesai RBT-RBL",IF(BK74&lt;15%,"Proses RBT-RBTD",IF(BK74=15%,"Selesai RBT-RBTD",IF(BK74&lt;20%,"Proses RPP",IF(BK74=20%,"Selesai RPP",IF(BK74&lt;25%,"Proses KAK",IF(BK74=25%,"Selesai KAK",IF(BK74&lt;30%,"Proses Pengadaan",IF(BK74=30%,"Selesai Pengadaan",IF(BK74&lt;45%,"Proses Desain",IF(BK74=45%,"Selesai Desain",IF(BK74&lt;80%,"Proses Pengembangan",IF(BK74=80%,"Selesai Pengembangan",IF(BK74&lt;87.5%,"Proses SIT",IF(BK74=87.5%,"Selesai SIT",IF(BK74&lt;95%,"Proses UAT",IF(BK74=95%,"Selesai UAT",IF(BK74&lt;100%,"Proses Implementasi","Selesai Implementasi"))))))))))))))))))))))</f>
        <v>Selesai Implementasi</v>
      </c>
      <c r="AZ74" t="str">
        <f>IF(BL74=0%,"Not Started",IF(BL74&lt;5%,"Proses RBT-RBB",IF(BL74=5%,"Selesai RBT-RBB",IF(BL74&lt;10%,"Proses RBT-RBL",IF(BL74=10%,"Selesai RBT-RBL",IF(BL74&lt;15%,"Proses RBT-RBTD",IF(BL74=15%,"Selesai RBT-RBTD",IF(BL74&lt;20%,"Proses RPP",IF(BL74=20%,"Selesai RPP",IF(BL74&lt;25%,"Proses KAK",IF(BL74=25%,"Selesai KAK",IF(BL74&lt;30%,"Proses Pengadaan",IF(BL74=30%,"Selesai Pengadaan",IF(BL74&lt;45%,"Proses Desain",IF(BL74=45%,"Selesai Desain",IF(BL74&lt;80%,"Proses Pengembangan",IF(BL74=80%,"Selesai Pengembangan",IF(BL74&lt;87.5%,"Proses SIT",IF(BL74=87.5%,"Selesai SIT",IF(BL74&lt;95%,"Proses UAT",IF(BL74=95%,"Selesai UAT",IF(BL74&lt;100%,"Proses Implementasi","Selesai Implementasi"))))))))))))))))))))))</f>
        <v>Selesai Implementasi</v>
      </c>
      <c r="BA74" t="str">
        <f>IF(BM74=0%,"Not Started",IF(BM74&lt;5%,"Proses RBT-RBB",IF(BM74=5%,"Selesai RBT-RBB",IF(BM74&lt;10%,"Proses RBT-RBL",IF(BM74=10%,"Selesai RBT-RBL",IF(BM74&lt;15%,"Proses RBT-RBTD",IF(BM74=15%,"Selesai RBT-RBTD",IF(BM74&lt;20%,"Proses RPP",IF(BM74=20%,"Selesai RPP",IF(BM74&lt;25%,"Proses KAK",IF(BM74=25%,"Selesai KAK",IF(BM74&lt;30%,"Proses Pengadaan",IF(BM74=30%,"Selesai Pengadaan",IF(BM74&lt;45%,"Proses Desain",IF(BM74=45%,"Selesai Desain",IF(BM74&lt;80%,"Proses Pengembangan",IF(BM74=80%,"Selesai Pengembangan",IF(BM74&lt;87.5%,"Proses SIT",IF(BM74=87.5%,"Selesai SIT",IF(BM74&lt;95%,"Proses UAT",IF(BM74=95%,"Selesai UAT",IF(BM74&lt;100%,"Proses Implementasi","Selesai Implementasi"))))))))))))))))))))))</f>
        <v>Selesai Implementasi</v>
      </c>
      <c r="BB74" t="str">
        <f>IF(BN74=0%,"Not Started",IF(BN74&lt;5%,"Proses RBT-RBB",IF(BN74=5%,"Selesai RBT-RBB",IF(BN74&lt;10%,"Proses RBT-RBL",IF(BN74=10%,"Selesai RBT-RBL",IF(BN74&lt;15%,"Proses RBT-RBTD",IF(BN74=15%,"Selesai RBT-RBTD",IF(BN74&lt;20%,"Proses RPP",IF(BN74=20%,"Selesai RPP",IF(BN74&lt;25%,"Proses KAK",IF(BN74=25%,"Selesai KAK",IF(BN74&lt;30%,"Proses Pengadaan",IF(BN74=30%,"Selesai Pengadaan",IF(BN74&lt;45%,"Proses Desain",IF(BN74=45%,"Selesai Desain",IF(BN74&lt;80%,"Proses Pengembangan",IF(BN74=80%,"Selesai Pengembangan",IF(BN74&lt;87.5%,"Proses SIT",IF(BN74=87.5%,"Selesai SIT",IF(BN74&lt;95%,"Proses UAT",IF(BN74=95%,"Selesai UAT",IF(BN74&lt;100%,"Proses Implementasi","Selesai Implementasi"))))))))))))))))))))))</f>
        <v>Selesai Implementasi</v>
      </c>
      <c r="BC74" t="str">
        <f>IF(BO74=0%,"Not Started",IF(BO74&lt;5%,"Proses RBT-RBB",IF(BO74=5%,"Selesai RBT-RBB",IF(BO74&lt;10%,"Proses RBT-RBL",IF(BO74=10%,"Selesai RBT-RBL",IF(BO74&lt;15%,"Proses RBT-RBTD",IF(BO74=15%,"Selesai RBT-RBTD",IF(BO74&lt;20%,"Proses RPP",IF(BO74=20%,"Selesai RPP",IF(BO74&lt;25%,"Proses KAK",IF(BO74=25%,"Selesai KAK",IF(BO74&lt;30%,"Proses Pengadaan",IF(BO74=30%,"Selesai Pengadaan",IF(BO74&lt;45%,"Proses Desain",IF(BO74=45%,"Selesai Desain",IF(BO74&lt;80%,"Proses Pengembangan",IF(BO74=80%,"Selesai Pengembangan",IF(BO74&lt;87.5%,"Proses SIT",IF(BO74=87.5%,"Selesai SIT",IF(BO74&lt;95%,"Proses UAT",IF(BO74=95%,"Selesai UAT",IF(BO74&lt;100%,"Proses Implementasi","Selesai Implementasi"))))))))))))))))))))))</f>
        <v>Selesai Implementasi</v>
      </c>
      <c r="BD74" t="str">
        <f>IF(BP74=0%,"Not Started",IF(BP74&lt;5%,"Proses RBT-RBB",IF(BP74=5%,"Selesai RBT-RBB",IF(BP74&lt;10%,"Proses RBT-RBL",IF(BP74=10%,"Selesai RBT-RBL",IF(BP74&lt;15%,"Proses RBT-RBTD",IF(BP74=15%,"Selesai RBT-RBTD",IF(BP74&lt;20%,"Proses RPP",IF(BP74=20%,"Selesai RPP",IF(BP74&lt;25%,"Proses KAK",IF(BP74=25%,"Selesai KAK",IF(BP74&lt;30%,"Proses Pengadaan",IF(BP74=30%,"Selesai Pengadaan",IF(BP74&lt;45%,"Proses Desain",IF(BP74=45%,"Selesai Desain",IF(BP74&lt;80%,"Proses Pengembangan",IF(BP74=80%,"Selesai Pengembangan",IF(BP74&lt;87.5%,"Proses SIT",IF(BP74=87.5%,"Selesai SIT",IF(BP74&lt;95%,"Proses UAT",IF(BP74=95%,"Selesai UAT",IF(BP74&lt;100%,"Proses Implementasi","Selesai Implementasi"))))))))))))))))))))))</f>
        <v>Selesai Implementasi</v>
      </c>
      <c r="BE74">
        <v>1</v>
      </c>
      <c r="BF74">
        <v>1</v>
      </c>
      <c r="BG74">
        <v>1</v>
      </c>
      <c r="BH74">
        <v>1</v>
      </c>
      <c r="BI74">
        <v>1</v>
      </c>
      <c r="BJ74">
        <v>1</v>
      </c>
      <c r="BK74">
        <v>1</v>
      </c>
      <c r="BL74">
        <v>1</v>
      </c>
      <c r="BM74">
        <v>1</v>
      </c>
      <c r="BN74">
        <v>1</v>
      </c>
      <c r="BO74">
        <v>1</v>
      </c>
      <c r="BP74">
        <v>1</v>
      </c>
      <c r="BQ74" t="str">
        <f>IF(CC74=0%,"Not Started",IF(CC74&lt;5%,"Proses RBT-RBB",IF(CC74=5%,"Selesai RBT-RBB",IF(CC74&lt;10%,"Proses RBT-RBL",IF(CC74=10%,"Selesai RBT-RBL",IF(CC74&lt;15%,"Proses RBT-RBTD",IF(CC74=15%,"Selesai RBT-RBTD",IF(CC74&lt;20%,"Proses RPP",IF(CC74=20%,"Selesai RPP",IF(CC74&lt;25%,"Proses KAK",IF(CC74=25%,"Selesai KAK",IF(CC74&lt;30%,"Proses Pengadaan",IF(CC74=30%,"Selesai Pengadaan",IF(CC74&lt;45%,"Proses Desain",IF(CC74=45%,"Selesai Desain",IF(CC74&lt;80%,"Proses Pengembangan",IF(CC74=80%,"Selesai Pengembangan",IF(CC74&lt;87.5%,"Proses SIT",IF(CC74=87.5%,"Selesai SIT",IF(CC74&lt;95%,"Proses UAT",IF(CC74=95%,"Selesai UAT",IF(CC74&lt;100%,"Proses Implementasi","Selesai Implementasi"))))))))))))))))))))))</f>
        <v>Selesai Implementasi</v>
      </c>
      <c r="BR74" t="str">
        <f>IF(CD74=0%,"Not Started",IF(CD74&lt;5%,"Proses RBT-RBB",IF(CD74=5%,"Selesai RBT-RBB",IF(CD74&lt;10%,"Proses RBT-RBL",IF(CD74=10%,"Selesai RBT-RBL",IF(CD74&lt;15%,"Proses RBT-RBTD",IF(CD74=15%,"Selesai RBT-RBTD",IF(CD74&lt;20%,"Proses RPP",IF(CD74=20%,"Selesai RPP",IF(CD74&lt;25%,"Proses KAK",IF(CD74=25%,"Selesai KAK",IF(CD74&lt;30%,"Proses Pengadaan",IF(CD74=30%,"Selesai Pengadaan",IF(CD74&lt;45%,"Proses Desain",IF(CD74=45%,"Selesai Desain",IF(CD74&lt;80%,"Proses Pengembangan",IF(CD74=80%,"Selesai Pengembangan",IF(CD74&lt;87.5%,"Proses SIT",IF(CD74=87.5%,"Selesai SIT",IF(CD74&lt;95%,"Proses UAT",IF(CD74=95%,"Selesai UAT",IF(CD74&lt;100%,"Proses Implementasi","Selesai Implementasi"))))))))))))))))))))))</f>
        <v>Not Started</v>
      </c>
      <c r="BS74" t="str">
        <f>IF(CE74=0%,"Not Started",IF(CE74&lt;5%,"Proses RBT-RBB",IF(CE74=5%,"Selesai RBT-RBB",IF(CE74&lt;10%,"Proses RBT-RBL",IF(CE74=10%,"Selesai RBT-RBL",IF(CE74&lt;15%,"Proses RBT-RBTD",IF(CE74=15%,"Selesai RBT-RBTD",IF(CE74&lt;20%,"Proses RPP",IF(CE74=20%,"Selesai RPP",IF(CE74&lt;25%,"Proses KAK",IF(CE74=25%,"Selesai KAK",IF(CE74&lt;30%,"Proses Pengadaan",IF(CE74=30%,"Selesai Pengadaan",IF(CE74&lt;45%,"Proses Desain",IF(CE74=45%,"Selesai Desain",IF(CE74&lt;80%,"Proses Pengembangan",IF(CE74=80%,"Selesai Pengembangan",IF(CE74&lt;87.5%,"Proses SIT",IF(CE74=87.5%,"Selesai SIT",IF(CE74&lt;95%,"Proses UAT",IF(CE74=95%,"Selesai UAT",IF(CE74&lt;100%,"Proses Implementasi","Selesai Implementasi"))))))))))))))))))))))</f>
        <v>Not Started</v>
      </c>
      <c r="BT74" t="str">
        <f>IF(CF74=0%,"Not Started",IF(CF74&lt;5%,"Proses RBT-RBB",IF(CF74=5%,"Selesai RBT-RBB",IF(CF74&lt;10%,"Proses RBT-RBL",IF(CF74=10%,"Selesai RBT-RBL",IF(CF74&lt;15%,"Proses RBT-RBTD",IF(CF74=15%,"Selesai RBT-RBTD",IF(CF74&lt;20%,"Proses RPP",IF(CF74=20%,"Selesai RPP",IF(CF74&lt;25%,"Proses KAK",IF(CF74=25%,"Selesai KAK",IF(CF74&lt;30%,"Proses Pengadaan",IF(CF74=30%,"Selesai Pengadaan",IF(CF74&lt;45%,"Proses Desain",IF(CF74=45%,"Selesai Desain",IF(CF74&lt;80%,"Proses Pengembangan",IF(CF74=80%,"Selesai Pengembangan",IF(CF74&lt;87.5%,"Proses SIT",IF(CF74=87.5%,"Selesai SIT",IF(CF74&lt;95%,"Proses UAT",IF(CF74=95%,"Selesai UAT",IF(CF74&lt;100%,"Proses Implementasi","Selesai Implementasi"))))))))))))))))))))))</f>
        <v>Not Started</v>
      </c>
      <c r="BU74" t="str">
        <f>IF(CG74=0%,"Not Started",IF(CG74&lt;5%,"Proses RBT-RBB",IF(CG74=5%,"Selesai RBT-RBB",IF(CG74&lt;10%,"Proses RBT-RBL",IF(CG74=10%,"Selesai RBT-RBL",IF(CG74&lt;15%,"Proses RBT-RBTD",IF(CG74=15%,"Selesai RBT-RBTD",IF(CG74&lt;20%,"Proses RPP",IF(CG74=20%,"Selesai RPP",IF(CG74&lt;25%,"Proses KAK",IF(CG74=25%,"Selesai KAK",IF(CG74&lt;30%,"Proses Pengadaan",IF(CG74=30%,"Selesai Pengadaan",IF(CG74&lt;45%,"Proses Desain",IF(CG74=45%,"Selesai Desain",IF(CG74&lt;80%,"Proses Pengembangan",IF(CG74=80%,"Selesai Pengembangan",IF(CG74&lt;87.5%,"Proses SIT",IF(CG74=87.5%,"Selesai SIT",IF(CG74&lt;95%,"Proses UAT",IF(CG74=95%,"Selesai UAT",IF(CG74&lt;100%,"Proses Implementasi","Selesai Implementasi"))))))))))))))))))))))</f>
        <v>Not Started</v>
      </c>
      <c r="BV74" t="str">
        <f>IF(CH74=0%,"Not Started",IF(CH74&lt;5%,"Proses RBT-RBB",IF(CH74=5%,"Selesai RBT-RBB",IF(CH74&lt;10%,"Proses RBT-RBL",IF(CH74=10%,"Selesai RBT-RBL",IF(CH74&lt;15%,"Proses RBT-RBTD",IF(CH74=15%,"Selesai RBT-RBTD",IF(CH74&lt;20%,"Proses RPP",IF(CH74=20%,"Selesai RPP",IF(CH74&lt;25%,"Proses KAK",IF(CH74=25%,"Selesai KAK",IF(CH74&lt;30%,"Proses Pengadaan",IF(CH74=30%,"Selesai Pengadaan",IF(CH74&lt;45%,"Proses Desain",IF(CH74=45%,"Selesai Desain",IF(CH74&lt;80%,"Proses Pengembangan",IF(CH74=80%,"Selesai Pengembangan",IF(CH74&lt;87.5%,"Proses SIT",IF(CH74=87.5%,"Selesai SIT",IF(CH74&lt;95%,"Proses UAT",IF(CH74=95%,"Selesai UAT",IF(CH74&lt;100%,"Proses Implementasi","Selesai Implementasi"))))))))))))))))))))))</f>
        <v>Not Started</v>
      </c>
      <c r="BW74" t="str">
        <f>IF(CI74=0%,"Not Started",IF(CI74&lt;5%,"Proses RBT-RBB",IF(CI74=5%,"Selesai RBT-RBB",IF(CI74&lt;10%,"Proses RBT-RBL",IF(CI74=10%,"Selesai RBT-RBL",IF(CI74&lt;15%,"Proses RBT-RBTD",IF(CI74=15%,"Selesai RBT-RBTD",IF(CI74&lt;20%,"Proses RPP",IF(CI74=20%,"Selesai RPP",IF(CI74&lt;25%,"Proses KAK",IF(CI74=25%,"Selesai KAK",IF(CI74&lt;30%,"Proses Pengadaan",IF(CI74=30%,"Selesai Pengadaan",IF(CI74&lt;45%,"Proses Desain",IF(CI74=45%,"Selesai Desain",IF(CI74&lt;80%,"Proses Pengembangan",IF(CI74=80%,"Selesai Pengembangan",IF(CI74&lt;87.5%,"Proses SIT",IF(CI74=87.5%,"Selesai SIT",IF(CI74&lt;95%,"Proses UAT",IF(CI74=95%,"Selesai UAT",IF(CI74&lt;100%,"Proses Implementasi","Selesai Implementasi"))))))))))))))))))))))</f>
        <v>Not Started</v>
      </c>
      <c r="BX74" t="str">
        <f>IF(CJ74=0%,"Not Started",IF(CJ74&lt;5%,"Proses RBT-RBB",IF(CJ74=5%,"Selesai RBT-RBB",IF(CJ74&lt;10%,"Proses RBT-RBL",IF(CJ74=10%,"Selesai RBT-RBL",IF(CJ74&lt;15%,"Proses RBT-RBTD",IF(CJ74=15%,"Selesai RBT-RBTD",IF(CJ74&lt;20%,"Proses RPP",IF(CJ74=20%,"Selesai RPP",IF(CJ74&lt;25%,"Proses KAK",IF(CJ74=25%,"Selesai KAK",IF(CJ74&lt;30%,"Proses Pengadaan",IF(CJ74=30%,"Selesai Pengadaan",IF(CJ74&lt;45%,"Proses Desain",IF(CJ74=45%,"Selesai Desain",IF(CJ74&lt;80%,"Proses Pengembangan",IF(CJ74=80%,"Selesai Pengembangan",IF(CJ74&lt;87.5%,"Proses SIT",IF(CJ74=87.5%,"Selesai SIT",IF(CJ74&lt;95%,"Proses UAT",IF(CJ74=95%,"Selesai UAT",IF(CJ74&lt;100%,"Proses Implementasi","Selesai Implementasi"))))))))))))))))))))))</f>
        <v>Not Started</v>
      </c>
      <c r="BY74" t="str">
        <f>IF(CK74=0%,"Not Started",IF(CK74&lt;5%,"Proses RBT-RBB",IF(CK74=5%,"Selesai RBT-RBB",IF(CK74&lt;10%,"Proses RBT-RBL",IF(CK74=10%,"Selesai RBT-RBL",IF(CK74&lt;15%,"Proses RBT-RBTD",IF(CK74=15%,"Selesai RBT-RBTD",IF(CK74&lt;20%,"Proses RPP",IF(CK74=20%,"Selesai RPP",IF(CK74&lt;25%,"Proses KAK",IF(CK74=25%,"Selesai KAK",IF(CK74&lt;30%,"Proses Pengadaan",IF(CK74=30%,"Selesai Pengadaan",IF(CK74&lt;45%,"Proses Desain",IF(CK74=45%,"Selesai Desain",IF(CK74&lt;80%,"Proses Pengembangan",IF(CK74=80%,"Selesai Pengembangan",IF(CK74&lt;87.5%,"Proses SIT",IF(CK74=87.5%,"Selesai SIT",IF(CK74&lt;95%,"Proses UAT",IF(CK74=95%,"Selesai UAT",IF(CK74&lt;100%,"Proses Implementasi","Selesai Implementasi"))))))))))))))))))))))</f>
        <v>Not Started</v>
      </c>
      <c r="BZ74" t="str">
        <f>IF(CL74=0%,"Not Started",IF(CL74&lt;5%,"Proses RBT-RBB",IF(CL74=5%,"Selesai RBT-RBB",IF(CL74&lt;10%,"Proses RBT-RBL",IF(CL74=10%,"Selesai RBT-RBL",IF(CL74&lt;15%,"Proses RBT-RBTD",IF(CL74=15%,"Selesai RBT-RBTD",IF(CL74&lt;20%,"Proses RPP",IF(CL74=20%,"Selesai RPP",IF(CL74&lt;25%,"Proses KAK",IF(CL74=25%,"Selesai KAK",IF(CL74&lt;30%,"Proses Pengadaan",IF(CL74=30%,"Selesai Pengadaan",IF(CL74&lt;45%,"Proses Desain",IF(CL74=45%,"Selesai Desain",IF(CL74&lt;80%,"Proses Pengembangan",IF(CL74=80%,"Selesai Pengembangan",IF(CL74&lt;87.5%,"Proses SIT",IF(CL74=87.5%,"Selesai SIT",IF(CL74&lt;95%,"Proses UAT",IF(CL74=95%,"Selesai UAT",IF(CL74&lt;100%,"Proses Implementasi","Selesai Implementasi"))))))))))))))))))))))</f>
        <v>Not Started</v>
      </c>
      <c r="CA74" t="str">
        <f>IF(CM74=0%,"Not Started",IF(CM74&lt;5%,"Proses RBT-RBB",IF(CM74=5%,"Selesai RBT-RBB",IF(CM74&lt;10%,"Proses RBT-RBL",IF(CM74=10%,"Selesai RBT-RBL",IF(CM74&lt;15%,"Proses RBT-RBTD",IF(CM74=15%,"Selesai RBT-RBTD",IF(CM74&lt;20%,"Proses RPP",IF(CM74=20%,"Selesai RPP",IF(CM74&lt;25%,"Proses KAK",IF(CM74=25%,"Selesai KAK",IF(CM74&lt;30%,"Proses Pengadaan",IF(CM74=30%,"Selesai Pengadaan",IF(CM74&lt;45%,"Proses Desain",IF(CM74=45%,"Selesai Desain",IF(CM74&lt;80%,"Proses Pengembangan",IF(CM74=80%,"Selesai Pengembangan",IF(CM74&lt;87.5%,"Proses SIT",IF(CM74=87.5%,"Selesai SIT",IF(CM74&lt;95%,"Proses UAT",IF(CM74=95%,"Selesai UAT",IF(CM74&lt;100%,"Proses Implementasi","Selesai Implementasi"))))))))))))))))))))))</f>
        <v>Not Started</v>
      </c>
      <c r="CB74" t="str">
        <f>IF(CN74=0%,"Not Started",IF(CN74&lt;5%,"Proses RBT-RBB",IF(CN74=5%,"Selesai RBT-RBB",IF(CN74&lt;10%,"Proses RBT-RBL",IF(CN74=10%,"Selesai RBT-RBL",IF(CN74&lt;15%,"Proses RBT-RBTD",IF(CN74=15%,"Selesai RBT-RBTD",IF(CN74&lt;20%,"Proses RPP",IF(CN74=20%,"Selesai RPP",IF(CN74&lt;25%,"Proses KAK",IF(CN74=25%,"Selesai KAK",IF(CN74&lt;30%,"Proses Pengadaan",IF(CN74=30%,"Selesai Pengadaan",IF(CN74&lt;45%,"Proses Desain",IF(CN74=45%,"Selesai Desain",IF(CN74&lt;80%,"Proses Pengembangan",IF(CN74=80%,"Selesai Pengembangan",IF(CN74&lt;87.5%,"Proses SIT",IF(CN74=87.5%,"Selesai SIT",IF(CN74&lt;95%,"Proses UAT",IF(CN74=95%,"Selesai UAT",IF(CN74&lt;100%,"Proses Implementasi","Selesai Implementasi"))))))))))))))))))))))</f>
        <v>Not Started</v>
      </c>
      <c r="CC74">
        <f>(($DY74/100%)*15%)+(($DZ74/100%)*5%)+(($EA74/100%)*5%)+(($EB74/100%)*5%)+(($EC74/100%)*15%)+(($ED74/100%)*35%)+(($EE74/100%)*7.5%)+(($EF74/100%)*7.5%)+(($EG74/100%)*5%)</f>
        <v>0.9999999999999999</v>
      </c>
      <c r="CO74">
        <f>IF(BE74=0%, 100%, (CC74/BE74))</f>
        <v>0.9999999999999999</v>
      </c>
      <c r="CP74">
        <f>IF(BF74=0%, 100%, (CD74/BF74))</f>
        <v>0</v>
      </c>
      <c r="CQ74">
        <f>IF(BG74=0%, 100%, (CE74/BG74))</f>
        <v>0</v>
      </c>
      <c r="CR74">
        <f>IF(BH74=0%, 100%, (CF74/BH74))</f>
        <v>0</v>
      </c>
      <c r="CS74">
        <f>IF(BI74=0%, 100%, (CG74/BI74))</f>
        <v>0</v>
      </c>
      <c r="CT74">
        <f>IF(BJ74=0%, 100%, (CH74/BJ74))</f>
        <v>0</v>
      </c>
      <c r="CU74">
        <f>IF(BK74=0%, 100%, (CI74/BK74))</f>
        <v>0</v>
      </c>
      <c r="CV74">
        <f>IF(BL74=0%, 100%, (CJ74/BL74))</f>
        <v>0</v>
      </c>
      <c r="CW74">
        <f>IF(BM74=0%, 100%, (CK74/BM74))</f>
        <v>0</v>
      </c>
      <c r="CX74">
        <f>IF(BN74=0%, 100%, (CL74/BN74))</f>
        <v>0</v>
      </c>
      <c r="CY74">
        <f>IF(BO74=0%, 100%, (CM74/BO74))</f>
        <v>0</v>
      </c>
      <c r="DA74" t="str">
        <f>IF(BE74=0%,"NS",IF(CC74=100%,"DONE",IF(CO74&gt;100%,"AS",IF(CO74&lt;75%,"BS",IF(CO74&lt;89.9%,"AR","OS")))))</f>
        <v>DONE</v>
      </c>
      <c r="DB74" t="str">
        <f>IF(BF74=0%,"NS",IF(CD74=100%,"DONE",IF(CP74&gt;100%,"AS",IF(CP74&lt;75%,"BS",IF(CP74&lt;89.9%,"AR","OS")))))</f>
        <v>BS</v>
      </c>
      <c r="DC74" t="str">
        <f>IF(BG74=0%,"NS",IF(CE74=100%,"DONE",IF(CQ74&gt;100%,"AS",IF(CQ74&lt;75%,"BS",IF(CQ74&lt;89.9%,"AR","OS")))))</f>
        <v>BS</v>
      </c>
      <c r="DD74" t="str">
        <f>IF(BH74=0%,"NS",IF(CF74=100%,"DONE",IF(CR74&gt;100%,"AS",IF(CR74&lt;75%,"BS",IF(CR74&lt;89.9%,"AR","OS")))))</f>
        <v>BS</v>
      </c>
      <c r="DE74" t="str">
        <f>IF(BI74=0%,"NS",IF(CG74=100%,"DONE",IF(CS74&gt;100%,"AS",IF(CS74&lt;75%,"BS",IF(CS74&lt;89.9%,"AR","OS")))))</f>
        <v>BS</v>
      </c>
      <c r="DF74" t="str">
        <f>IF(BJ74=0%,"NS",IF(CH74=100%,"DONE",IF(CT74&gt;100%,"AS",IF(CT74&lt;75%,"BS",IF(CT74&lt;89.9%,"AR","OS")))))</f>
        <v>BS</v>
      </c>
      <c r="DG74" t="str">
        <f>IF(BK74=0%,"NS",IF(CI74=100%,"DONE",IF(CU74&gt;100%,"AS",IF(CU74&lt;75%,"BS",IF(CU74&lt;89.9%,"AR","OS")))))</f>
        <v>BS</v>
      </c>
      <c r="DH74" t="str">
        <f>IF(BL74=0%,"NS",IF(CJ74=100%,"DONE",IF(CV74&gt;100%,"AS",IF(CV74&lt;75%,"BS",IF(CV74&lt;89.9%,"AR","OS")))))</f>
        <v>BS</v>
      </c>
      <c r="DI74" t="str">
        <f>IF(BM74=0%,"NS",IF(CK74=100%,"DONE",IF(CW74&gt;100%,"AS",IF(CW74&lt;75%,"BS",IF(CW74&lt;89.9%,"AR","OS")))))</f>
        <v>BS</v>
      </c>
      <c r="DJ74" t="str">
        <f>IF(BN74=0%,"NS",IF(CL74=100%,"DONE",IF(CX74&gt;100%,"AS",IF(CX74&lt;75%,"BS",IF(CX74&lt;89.9%,"AR","OS")))))</f>
        <v>BS</v>
      </c>
      <c r="DK74" t="str">
        <f>IF(BO74=0%,"NS",IF(CM74=100%,"DONE",IF(CY74&gt;100%,"AS",IF(CY74&lt;75%,"BS",IF(CY74&lt;89.9%,"AR","OS")))))</f>
        <v>BS</v>
      </c>
      <c r="DL74" t="str">
        <f>IF(BP74=0%,"NS",IF(CN74=100%,"DONE",IF(CZ74&gt;100%,"AS",IF(CZ74&lt;75%,"BS",IF(CZ74&lt;89.9%,"AR","OS")))))</f>
        <v>BS</v>
      </c>
      <c r="DM74">
        <f>CC74/$BP74</f>
        <v>0.9999999999999999</v>
      </c>
      <c r="DN74">
        <f>CD74/$BP74</f>
        <v>0</v>
      </c>
      <c r="DO74">
        <f>CE74/$BP74</f>
        <v>0</v>
      </c>
      <c r="DP74">
        <f>CF74/$BP74</f>
        <v>0</v>
      </c>
      <c r="DQ74">
        <f>CG74/$BP74</f>
        <v>0</v>
      </c>
      <c r="DR74">
        <f>CH74/$BP74</f>
        <v>0</v>
      </c>
      <c r="DS74">
        <f>CI74/$BP74</f>
        <v>0</v>
      </c>
      <c r="DT74">
        <f>CJ74/$BP74</f>
        <v>0</v>
      </c>
      <c r="DU74">
        <f>CK74/$BP74</f>
        <v>0</v>
      </c>
      <c r="DV74">
        <f>CL74/$BP74</f>
        <v>0</v>
      </c>
      <c r="DW74">
        <f>CM74/$BP74</f>
        <v>0</v>
      </c>
      <c r="DX74">
        <f>CN74/$BP74</f>
        <v>0</v>
      </c>
      <c r="DY74">
        <v>1</v>
      </c>
      <c r="DZ74">
        <v>1</v>
      </c>
      <c r="EA74">
        <v>1</v>
      </c>
      <c r="EB74">
        <v>1</v>
      </c>
      <c r="EC74">
        <v>1</v>
      </c>
      <c r="ED74">
        <v>1</v>
      </c>
      <c r="EE74">
        <v>1</v>
      </c>
      <c r="EF74">
        <v>1</v>
      </c>
      <c r="EG74">
        <v>1</v>
      </c>
      <c r="EH74" t="str" xml:space="preserve">
        <v xml:space="preserve">Golive Tanggal 24 Maret 2025_x000d_
</v>
      </c>
      <c r="EI74">
        <v>45740</v>
      </c>
      <c r="EJ74">
        <f>AR74</f>
        <v>45740</v>
      </c>
      <c r="FN74" t="str">
        <v>M. Fahmi Ridwan</v>
      </c>
      <c r="FO74" t="str">
        <v>Iramia Triastika</v>
      </c>
      <c r="FR74" t="str">
        <v>Inhouse</v>
      </c>
      <c r="FS74" t="str">
        <v>N/A</v>
      </c>
      <c r="FT74" t="str">
        <v>Tidak ada THOS</v>
      </c>
      <c r="FU74">
        <v>5</v>
      </c>
      <c r="GS74" t="str">
        <v>ab112f96-1f86-4cfb-b37c-2f07766637d6</v>
      </c>
    </row>
    <row r="75" xml:space="preserve">
      <c r="A75" t="str">
        <v>RIVIBI-PPA-P8-8-DLDS</v>
      </c>
      <c r="C75" t="str">
        <v>IDT</v>
      </c>
      <c r="D75" t="str">
        <v>Continuity Technology</v>
      </c>
      <c r="E75" t="str">
        <v>P-50</v>
      </c>
      <c r="F75">
        <f>F74+1</f>
        <v>7</v>
      </c>
      <c r="G75" t="str">
        <v>FOMOBO</v>
      </c>
      <c r="H75" t="str">
        <v>Sistem Treasuri Bank Indonesia</v>
      </c>
      <c r="I75" t="str">
        <v xml:space="preserve">Enh. Portfolio Workstation  (PWS) untuk Pengelolaan Risiko Operasi Moneter pada FMB </v>
      </c>
      <c r="J75">
        <v>2026</v>
      </c>
      <c r="K75">
        <v>2026</v>
      </c>
      <c r="L75" t="str">
        <v>S</v>
      </c>
      <c r="M75" t="str">
        <v>K3</v>
      </c>
      <c r="N75" t="str">
        <v>Pemimpin Satker</v>
      </c>
      <c r="O75" t="str">
        <v>DMR</v>
      </c>
      <c r="P75" t="str">
        <v>Satker</v>
      </c>
      <c r="Q75" t="str">
        <v>Market</v>
      </c>
      <c r="R75" t="str">
        <v>FOMOBO</v>
      </c>
      <c r="S75" t="str">
        <f>BQ75</f>
        <v>Not Started</v>
      </c>
      <c r="T75" t="str">
        <f>IF(V75=0%,"Not Started",IF(V75&lt;100%,"On Progress",IF(V75=100%,"DONE")))</f>
        <v>Not Started</v>
      </c>
      <c r="U75" t="str">
        <f>FN75</f>
        <v>Helen Desyani</v>
      </c>
      <c r="V75">
        <f>CC75</f>
        <v>0</v>
      </c>
      <c r="W75" t="str">
        <v>TW II 2026</v>
      </c>
      <c r="X75">
        <f>AR75</f>
        <v>46387</v>
      </c>
      <c r="Y75" t="str">
        <v>Inhouse</v>
      </c>
      <c r="AA75">
        <v>46054</v>
      </c>
      <c r="AB75">
        <v>46142</v>
      </c>
      <c r="AC75">
        <v>46143</v>
      </c>
      <c r="AD75">
        <v>46157</v>
      </c>
      <c r="AI75">
        <v>46174</v>
      </c>
      <c r="AJ75">
        <v>46203</v>
      </c>
      <c r="AK75">
        <v>46204</v>
      </c>
      <c r="AL75">
        <v>46295</v>
      </c>
      <c r="AM75">
        <v>46296</v>
      </c>
      <c r="AN75">
        <v>46326</v>
      </c>
      <c r="AO75">
        <v>46327</v>
      </c>
      <c r="AP75">
        <v>46356</v>
      </c>
      <c r="AQ75">
        <v>46357</v>
      </c>
      <c r="AR75">
        <v>46387</v>
      </c>
      <c r="AS75" t="str">
        <f>IF(BE75=0%,"Not Started",IF(BE75&lt;5%,"Proses RBT-RBB",IF(BE75=5%,"Selesai RBT-RBB",IF(BE75&lt;10%,"Proses RBT-RBL",IF(BE75=10%,"Selesai RBT-RBL",IF(BE75&lt;15%,"Proses RBT-RBTD",IF(BE75=15%,"Selesai RBT-RBTD",IF(BE75&lt;20%,"Proses RPP",IF(BE75=20%,"Selesai RPP",IF(BE75&lt;25%,"Proses KAK",IF(BE75=25%,"Selesai KAK",IF(BE75&lt;30%,"Proses Pengadaan",IF(BE75=30%,"Selesai Pengadaan",IF(BE75&lt;45%,"Proses Desain",IF(BE75=45%,"Selesai Desain",IF(BE75&lt;80%,"Proses Pengembangan",IF(BE75=80%,"Selesai Pengembangan",IF(BE75&lt;87.5%,"Proses SIT",IF(BE75=87.5%,"Selesai SIT",IF(BE75&lt;95%,"Proses UAT",IF(BE75=95%,"Selesai UAT",IF(BE75&lt;100%,"Proses Implementasi","Selesai Implementasi"))))))))))))))))))))))</f>
        <v>Not Started</v>
      </c>
      <c r="AT75" t="str">
        <f>IF(BF75=0%,"Not Started",IF(BF75&lt;5%,"Proses RBT-RBB",IF(BF75=5%,"Selesai RBT-RBB",IF(BF75&lt;10%,"Proses RBT-RBL",IF(BF75=10%,"Selesai RBT-RBL",IF(BF75&lt;15%,"Proses RBT-RBTD",IF(BF75=15%,"Selesai RBT-RBTD",IF(BF75&lt;20%,"Proses RPP",IF(BF75=20%,"Selesai RPP",IF(BF75&lt;25%,"Proses KAK",IF(BF75=25%,"Selesai KAK",IF(BF75&lt;30%,"Proses Pengadaan",IF(BF75=30%,"Selesai Pengadaan",IF(BF75&lt;45%,"Proses Desain",IF(BF75=45%,"Selesai Desain",IF(BF75&lt;80%,"Proses Pengembangan",IF(BF75=80%,"Selesai Pengembangan",IF(BF75&lt;87.5%,"Proses SIT",IF(BF75=87.5%,"Selesai SIT",IF(BF75&lt;95%,"Proses UAT",IF(BF75=95%,"Selesai UAT",IF(BF75&lt;100%,"Proses Implementasi","Selesai Implementasi"))))))))))))))))))))))</f>
        <v>Selesai RBT-RBB</v>
      </c>
      <c r="AU75" t="str">
        <f>IF(BG75=0%,"Not Started",IF(BG75&lt;5%,"Proses RBT-RBB",IF(BG75=5%,"Selesai RBT-RBB",IF(BG75&lt;10%,"Proses RBT-RBL",IF(BG75=10%,"Selesai RBT-RBL",IF(BG75&lt;15%,"Proses RBT-RBTD",IF(BG75=15%,"Selesai RBT-RBTD",IF(BG75&lt;20%,"Proses RPP",IF(BG75=20%,"Selesai RPP",IF(BG75&lt;25%,"Proses KAK",IF(BG75=25%,"Selesai KAK",IF(BG75&lt;30%,"Proses Pengadaan",IF(BG75=30%,"Selesai Pengadaan",IF(BG75&lt;45%,"Proses Desain",IF(BG75=45%,"Selesai Desain",IF(BG75&lt;80%,"Proses Pengembangan",IF(BG75=80%,"Selesai Pengembangan",IF(BG75&lt;87.5%,"Proses SIT",IF(BG75=87.5%,"Selesai SIT",IF(BG75&lt;95%,"Proses UAT",IF(BG75=95%,"Selesai UAT",IF(BG75&lt;100%,"Proses Implementasi","Selesai Implementasi"))))))))))))))))))))))</f>
        <v>Selesai RBT-RBL</v>
      </c>
      <c r="AV75" t="str">
        <f>IF(BH75=0%,"Not Started",IF(BH75&lt;5%,"Proses RBT-RBB",IF(BH75=5%,"Selesai RBT-RBB",IF(BH75&lt;10%,"Proses RBT-RBL",IF(BH75=10%,"Selesai RBT-RBL",IF(BH75&lt;15%,"Proses RBT-RBTD",IF(BH75=15%,"Selesai RBT-RBTD",IF(BH75&lt;20%,"Proses RPP",IF(BH75=20%,"Selesai RPP",IF(BH75&lt;25%,"Proses KAK",IF(BH75=25%,"Selesai KAK",IF(BH75&lt;30%,"Proses Pengadaan",IF(BH75=30%,"Selesai Pengadaan",IF(BH75&lt;45%,"Proses Desain",IF(BH75=45%,"Selesai Desain",IF(BH75&lt;80%,"Proses Pengembangan",IF(BH75=80%,"Selesai Pengembangan",IF(BH75&lt;87.5%,"Proses SIT",IF(BH75=87.5%,"Selesai SIT",IF(BH75&lt;95%,"Proses UAT",IF(BH75=95%,"Selesai UAT",IF(BH75&lt;100%,"Proses Implementasi","Selesai Implementasi"))))))))))))))))))))))</f>
        <v>Selesai RBT-RBTD</v>
      </c>
      <c r="AW75" t="str">
        <f>IF(BI75=0%,"Not Started",IF(BI75&lt;5%,"Proses RBT-RBB",IF(BI75=5%,"Selesai RBT-RBB",IF(BI75&lt;10%,"Proses RBT-RBL",IF(BI75=10%,"Selesai RBT-RBL",IF(BI75&lt;15%,"Proses RBT-RBTD",IF(BI75=15%,"Selesai RBT-RBTD",IF(BI75&lt;20%,"Proses RPP",IF(BI75=20%,"Selesai RPP",IF(BI75&lt;25%,"Proses KAK",IF(BI75=25%,"Selesai KAK",IF(BI75&lt;30%,"Proses Pengadaan",IF(BI75=30%,"Selesai Pengadaan",IF(BI75&lt;45%,"Proses Desain",IF(BI75=45%,"Selesai Desain",IF(BI75&lt;80%,"Proses Pengembangan",IF(BI75=80%,"Selesai Pengembangan",IF(BI75&lt;87.5%,"Proses SIT",IF(BI75=87.5%,"Selesai SIT",IF(BI75&lt;95%,"Proses UAT",IF(BI75=95%,"Selesai UAT",IF(BI75&lt;100%,"Proses Implementasi","Selesai Implementasi"))))))))))))))))))))))</f>
        <v>Selesai RPP</v>
      </c>
      <c r="AX75" t="str">
        <f>IF(BJ75=0%,"Not Started",IF(BJ75&lt;5%,"Proses RBT-RBB",IF(BJ75=5%,"Selesai RBT-RBB",IF(BJ75&lt;10%,"Proses RBT-RBL",IF(BJ75=10%,"Selesai RBT-RBL",IF(BJ75&lt;15%,"Proses RBT-RBTD",IF(BJ75=15%,"Selesai RBT-RBTD",IF(BJ75&lt;20%,"Proses RPP",IF(BJ75=20%,"Selesai RPP",IF(BJ75&lt;25%,"Proses KAK",IF(BJ75=25%,"Selesai KAK",IF(BJ75&lt;30%,"Proses Pengadaan",IF(BJ75=30%,"Selesai Pengadaan",IF(BJ75&lt;45%,"Proses Desain",IF(BJ75=45%,"Selesai Desain",IF(BJ75&lt;80%,"Proses Pengembangan",IF(BJ75=80%,"Selesai Pengembangan",IF(BJ75&lt;87.5%,"Proses SIT",IF(BJ75=87.5%,"Selesai SIT",IF(BJ75&lt;95%,"Proses UAT",IF(BJ75=95%,"Selesai UAT",IF(BJ75&lt;100%,"Proses Implementasi","Selesai Implementasi"))))))))))))))))))))))</f>
        <v>Selesai Desain</v>
      </c>
      <c r="AY75" t="str">
        <f>IF(BK75=0%,"Not Started",IF(BK75&lt;5%,"Proses RBT-RBB",IF(BK75=5%,"Selesai RBT-RBB",IF(BK75&lt;10%,"Proses RBT-RBL",IF(BK75=10%,"Selesai RBT-RBL",IF(BK75&lt;15%,"Proses RBT-RBTD",IF(BK75=15%,"Selesai RBT-RBTD",IF(BK75&lt;20%,"Proses RPP",IF(BK75=20%,"Selesai RPP",IF(BK75&lt;25%,"Proses KAK",IF(BK75=25%,"Selesai KAK",IF(BK75&lt;30%,"Proses Pengadaan",IF(BK75=30%,"Selesai Pengadaan",IF(BK75&lt;45%,"Proses Desain",IF(BK75=45%,"Selesai Desain",IF(BK75&lt;80%,"Proses Pengembangan",IF(BK75=80%,"Selesai Pengembangan",IF(BK75&lt;87.5%,"Proses SIT",IF(BK75=87.5%,"Selesai SIT",IF(BK75&lt;95%,"Proses UAT",IF(BK75=95%,"Selesai UAT",IF(BK75&lt;100%,"Proses Implementasi","Selesai Implementasi"))))))))))))))))))))))</f>
        <v>Proses Pengembangan</v>
      </c>
      <c r="AZ75" t="str">
        <f>IF(BL75=0%,"Not Started",IF(BL75&lt;5%,"Proses RBT-RBB",IF(BL75=5%,"Selesai RBT-RBB",IF(BL75&lt;10%,"Proses RBT-RBL",IF(BL75=10%,"Selesai RBT-RBL",IF(BL75&lt;15%,"Proses RBT-RBTD",IF(BL75=15%,"Selesai RBT-RBTD",IF(BL75&lt;20%,"Proses RPP",IF(BL75=20%,"Selesai RPP",IF(BL75&lt;25%,"Proses KAK",IF(BL75=25%,"Selesai KAK",IF(BL75&lt;30%,"Proses Pengadaan",IF(BL75=30%,"Selesai Pengadaan",IF(BL75&lt;45%,"Proses Desain",IF(BL75=45%,"Selesai Desain",IF(BL75&lt;80%,"Proses Pengembangan",IF(BL75=80%,"Selesai Pengembangan",IF(BL75&lt;87.5%,"Proses SIT",IF(BL75=87.5%,"Selesai SIT",IF(BL75&lt;95%,"Proses UAT",IF(BL75=95%,"Selesai UAT",IF(BL75&lt;100%,"Proses Implementasi","Selesai Implementasi"))))))))))))))))))))))</f>
        <v>Proses Pengembangan</v>
      </c>
      <c r="BA75" t="str">
        <f>IF(BM75=0%,"Not Started",IF(BM75&lt;5%,"Proses RBT-RBB",IF(BM75=5%,"Selesai RBT-RBB",IF(BM75&lt;10%,"Proses RBT-RBL",IF(BM75=10%,"Selesai RBT-RBL",IF(BM75&lt;15%,"Proses RBT-RBTD",IF(BM75=15%,"Selesai RBT-RBTD",IF(BM75&lt;20%,"Proses RPP",IF(BM75=20%,"Selesai RPP",IF(BM75&lt;25%,"Proses KAK",IF(BM75=25%,"Selesai KAK",IF(BM75&lt;30%,"Proses Pengadaan",IF(BM75=30%,"Selesai Pengadaan",IF(BM75&lt;45%,"Proses Desain",IF(BM75=45%,"Selesai Desain",IF(BM75&lt;80%,"Proses Pengembangan",IF(BM75=80%,"Selesai Pengembangan",IF(BM75&lt;87.5%,"Proses SIT",IF(BM75=87.5%,"Selesai SIT",IF(BM75&lt;95%,"Proses UAT",IF(BM75=95%,"Selesai UAT",IF(BM75&lt;100%,"Proses Implementasi","Selesai Implementasi"))))))))))))))))))))))</f>
        <v>Selesai Pengembangan</v>
      </c>
      <c r="BB75" t="str">
        <f>IF(BN75=0%,"Not Started",IF(BN75&lt;5%,"Proses RBT-RBB",IF(BN75=5%,"Selesai RBT-RBB",IF(BN75&lt;10%,"Proses RBT-RBL",IF(BN75=10%,"Selesai RBT-RBL",IF(BN75&lt;15%,"Proses RBT-RBTD",IF(BN75=15%,"Selesai RBT-RBTD",IF(BN75&lt;20%,"Proses RPP",IF(BN75=20%,"Selesai RPP",IF(BN75&lt;25%,"Proses KAK",IF(BN75=25%,"Selesai KAK",IF(BN75&lt;30%,"Proses Pengadaan",IF(BN75=30%,"Selesai Pengadaan",IF(BN75&lt;45%,"Proses Desain",IF(BN75=45%,"Selesai Desain",IF(BN75&lt;80%,"Proses Pengembangan",IF(BN75=80%,"Selesai Pengembangan",IF(BN75&lt;87.5%,"Proses SIT",IF(BN75=87.5%,"Selesai SIT",IF(BN75&lt;95%,"Proses UAT",IF(BN75=95%,"Selesai UAT",IF(BN75&lt;100%,"Proses Implementasi","Selesai Implementasi"))))))))))))))))))))))</f>
        <v>Proses SIT</v>
      </c>
      <c r="BC75" t="str">
        <f>IF(BO75=0%,"Not Started",IF(BO75&lt;5%,"Proses RBT-RBB",IF(BO75=5%,"Selesai RBT-RBB",IF(BO75&lt;10%,"Proses RBT-RBL",IF(BO75=10%,"Selesai RBT-RBL",IF(BO75&lt;15%,"Proses RBT-RBTD",IF(BO75=15%,"Selesai RBT-RBTD",IF(BO75&lt;20%,"Proses RPP",IF(BO75=20%,"Selesai RPP",IF(BO75&lt;25%,"Proses KAK",IF(BO75=25%,"Selesai KAK",IF(BO75&lt;30%,"Proses Pengadaan",IF(BO75=30%,"Selesai Pengadaan",IF(BO75&lt;45%,"Proses Desain",IF(BO75=45%,"Selesai Desain",IF(BO75&lt;80%,"Proses Pengembangan",IF(BO75=80%,"Selesai Pengembangan",IF(BO75&lt;87.5%,"Proses SIT",IF(BO75=87.5%,"Selesai SIT",IF(BO75&lt;95%,"Proses UAT",IF(BO75=95%,"Selesai UAT",IF(BO75&lt;100%,"Proses Implementasi","Selesai Implementasi"))))))))))))))))))))))</f>
        <v>Selesai UAT</v>
      </c>
      <c r="BD75" t="str">
        <f>IF(BP75=0%,"Not Started",IF(BP75&lt;5%,"Proses RBT-RBB",IF(BP75=5%,"Selesai RBT-RBB",IF(BP75&lt;10%,"Proses RBT-RBL",IF(BP75=10%,"Selesai RBT-RBL",IF(BP75&lt;15%,"Proses RBT-RBTD",IF(BP75=15%,"Selesai RBT-RBTD",IF(BP75&lt;20%,"Proses RPP",IF(BP75=20%,"Selesai RPP",IF(BP75&lt;25%,"Proses KAK",IF(BP75=25%,"Selesai KAK",IF(BP75&lt;30%,"Proses Pengadaan",IF(BP75=30%,"Selesai Pengadaan",IF(BP75&lt;45%,"Proses Desain",IF(BP75=45%,"Selesai Desain",IF(BP75&lt;80%,"Proses Pengembangan",IF(BP75=80%,"Selesai Pengembangan",IF(BP75&lt;87.5%,"Proses SIT",IF(BP75=87.5%,"Selesai SIT",IF(BP75&lt;95%,"Proses UAT",IF(BP75=95%,"Selesai UAT",IF(BP75&lt;100%,"Proses Implementasi","Selesai Implementasi"))))))))))))))))))))))</f>
        <v>Selesai Implementasi</v>
      </c>
      <c r="BE75">
        <v>0</v>
      </c>
      <c r="BF75">
        <v>0.05</v>
      </c>
      <c r="BG75">
        <v>0.1</v>
      </c>
      <c r="BH75">
        <v>0.15</v>
      </c>
      <c r="BI75">
        <v>0.2</v>
      </c>
      <c r="BJ75">
        <v>0.45</v>
      </c>
      <c r="BK75">
        <v>0.55</v>
      </c>
      <c r="BL75">
        <v>0.65</v>
      </c>
      <c r="BM75">
        <v>0.8</v>
      </c>
      <c r="BN75">
        <v>0.87</v>
      </c>
      <c r="BO75">
        <v>0.95</v>
      </c>
      <c r="BP75">
        <v>1</v>
      </c>
      <c r="BQ75" t="str">
        <f>IF(CC75=0%,"Not Started",IF(CC75&lt;5%,"Proses RBT-RBB",IF(CC75=5%,"Selesai RBT-RBB",IF(CC75&lt;10%,"Proses RBT-RBL",IF(CC75=10%,"Selesai RBT-RBL",IF(CC75&lt;15%,"Proses RBT-RBTD",IF(CC75=15%,"Selesai RBT-RBTD",IF(CC75&lt;20%,"Proses RPP",IF(CC75=20%,"Selesai RPP",IF(CC75&lt;25%,"Proses KAK",IF(CC75=25%,"Selesai KAK",IF(CC75&lt;30%,"Proses Pengadaan",IF(CC75=30%,"Selesai Pengadaan",IF(CC75&lt;45%,"Proses Desain",IF(CC75=45%,"Selesai Desain",IF(CC75&lt;80%,"Proses Pengembangan",IF(CC75=80%,"Selesai Pengembangan",IF(CC75&lt;87.5%,"Proses SIT",IF(CC75=87.5%,"Selesai SIT",IF(CC75&lt;95%,"Proses UAT",IF(CC75=95%,"Selesai UAT",IF(CC75&lt;100%,"Proses Implementasi","Selesai Implementasi"))))))))))))))))))))))</f>
        <v>Not Started</v>
      </c>
      <c r="BR75" t="str">
        <f>IF(CD75=0%,"Not Started",IF(CD75&lt;5%,"Proses RBT-RBB",IF(CD75=5%,"Selesai RBT-RBB",IF(CD75&lt;10%,"Proses RBT-RBL",IF(CD75=10%,"Selesai RBT-RBL",IF(CD75&lt;15%,"Proses RBT-RBTD",IF(CD75=15%,"Selesai RBT-RBTD",IF(CD75&lt;20%,"Proses RPP",IF(CD75=20%,"Selesai RPP",IF(CD75&lt;25%,"Proses KAK",IF(CD75=25%,"Selesai KAK",IF(CD75&lt;30%,"Proses Pengadaan",IF(CD75=30%,"Selesai Pengadaan",IF(CD75&lt;45%,"Proses Desain",IF(CD75=45%,"Selesai Desain",IF(CD75&lt;80%,"Proses Pengembangan",IF(CD75=80%,"Selesai Pengembangan",IF(CD75&lt;87.5%,"Proses SIT",IF(CD75=87.5%,"Selesai SIT",IF(CD75&lt;95%,"Proses UAT",IF(CD75=95%,"Selesai UAT",IF(CD75&lt;100%,"Proses Implementasi","Selesai Implementasi"))))))))))))))))))))))</f>
        <v>Not Started</v>
      </c>
      <c r="BS75" t="str">
        <f>IF(CE75=0%,"Not Started",IF(CE75&lt;5%,"Proses RBT-RBB",IF(CE75=5%,"Selesai RBT-RBB",IF(CE75&lt;10%,"Proses RBT-RBL",IF(CE75=10%,"Selesai RBT-RBL",IF(CE75&lt;15%,"Proses RBT-RBTD",IF(CE75=15%,"Selesai RBT-RBTD",IF(CE75&lt;20%,"Proses RPP",IF(CE75=20%,"Selesai RPP",IF(CE75&lt;25%,"Proses KAK",IF(CE75=25%,"Selesai KAK",IF(CE75&lt;30%,"Proses Pengadaan",IF(CE75=30%,"Selesai Pengadaan",IF(CE75&lt;45%,"Proses Desain",IF(CE75=45%,"Selesai Desain",IF(CE75&lt;80%,"Proses Pengembangan",IF(CE75=80%,"Selesai Pengembangan",IF(CE75&lt;87.5%,"Proses SIT",IF(CE75=87.5%,"Selesai SIT",IF(CE75&lt;95%,"Proses UAT",IF(CE75=95%,"Selesai UAT",IF(CE75&lt;100%,"Proses Implementasi","Selesai Implementasi"))))))))))))))))))))))</f>
        <v>Not Started</v>
      </c>
      <c r="BT75" t="str">
        <f>IF(CF75=0%,"Not Started",IF(CF75&lt;5%,"Proses RBT-RBB",IF(CF75=5%,"Selesai RBT-RBB",IF(CF75&lt;10%,"Proses RBT-RBL",IF(CF75=10%,"Selesai RBT-RBL",IF(CF75&lt;15%,"Proses RBT-RBTD",IF(CF75=15%,"Selesai RBT-RBTD",IF(CF75&lt;20%,"Proses RPP",IF(CF75=20%,"Selesai RPP",IF(CF75&lt;25%,"Proses KAK",IF(CF75=25%,"Selesai KAK",IF(CF75&lt;30%,"Proses Pengadaan",IF(CF75=30%,"Selesai Pengadaan",IF(CF75&lt;45%,"Proses Desain",IF(CF75=45%,"Selesai Desain",IF(CF75&lt;80%,"Proses Pengembangan",IF(CF75=80%,"Selesai Pengembangan",IF(CF75&lt;87.5%,"Proses SIT",IF(CF75=87.5%,"Selesai SIT",IF(CF75&lt;95%,"Proses UAT",IF(CF75=95%,"Selesai UAT",IF(CF75&lt;100%,"Proses Implementasi","Selesai Implementasi"))))))))))))))))))))))</f>
        <v>Not Started</v>
      </c>
      <c r="BU75" t="str">
        <f>IF(CG75=0%,"Not Started",IF(CG75&lt;5%,"Proses RBT-RBB",IF(CG75=5%,"Selesai RBT-RBB",IF(CG75&lt;10%,"Proses RBT-RBL",IF(CG75=10%,"Selesai RBT-RBL",IF(CG75&lt;15%,"Proses RBT-RBTD",IF(CG75=15%,"Selesai RBT-RBTD",IF(CG75&lt;20%,"Proses RPP",IF(CG75=20%,"Selesai RPP",IF(CG75&lt;25%,"Proses KAK",IF(CG75=25%,"Selesai KAK",IF(CG75&lt;30%,"Proses Pengadaan",IF(CG75=30%,"Selesai Pengadaan",IF(CG75&lt;45%,"Proses Desain",IF(CG75=45%,"Selesai Desain",IF(CG75&lt;80%,"Proses Pengembangan",IF(CG75=80%,"Selesai Pengembangan",IF(CG75&lt;87.5%,"Proses SIT",IF(CG75=87.5%,"Selesai SIT",IF(CG75&lt;95%,"Proses UAT",IF(CG75=95%,"Selesai UAT",IF(CG75&lt;100%,"Proses Implementasi","Selesai Implementasi"))))))))))))))))))))))</f>
        <v>Not Started</v>
      </c>
      <c r="BV75" t="str">
        <f>IF(CH75=0%,"Not Started",IF(CH75&lt;5%,"Proses RBT-RBB",IF(CH75=5%,"Selesai RBT-RBB",IF(CH75&lt;10%,"Proses RBT-RBL",IF(CH75=10%,"Selesai RBT-RBL",IF(CH75&lt;15%,"Proses RBT-RBTD",IF(CH75=15%,"Selesai RBT-RBTD",IF(CH75&lt;20%,"Proses RPP",IF(CH75=20%,"Selesai RPP",IF(CH75&lt;25%,"Proses KAK",IF(CH75=25%,"Selesai KAK",IF(CH75&lt;30%,"Proses Pengadaan",IF(CH75=30%,"Selesai Pengadaan",IF(CH75&lt;45%,"Proses Desain",IF(CH75=45%,"Selesai Desain",IF(CH75&lt;80%,"Proses Pengembangan",IF(CH75=80%,"Selesai Pengembangan",IF(CH75&lt;87.5%,"Proses SIT",IF(CH75=87.5%,"Selesai SIT",IF(CH75&lt;95%,"Proses UAT",IF(CH75=95%,"Selesai UAT",IF(CH75&lt;100%,"Proses Implementasi","Selesai Implementasi"))))))))))))))))))))))</f>
        <v>Not Started</v>
      </c>
      <c r="BW75" t="str">
        <f>IF(CI75=0%,"Not Started",IF(CI75&lt;5%,"Proses RBT-RBB",IF(CI75=5%,"Selesai RBT-RBB",IF(CI75&lt;10%,"Proses RBT-RBL",IF(CI75=10%,"Selesai RBT-RBL",IF(CI75&lt;15%,"Proses RBT-RBTD",IF(CI75=15%,"Selesai RBT-RBTD",IF(CI75&lt;20%,"Proses RPP",IF(CI75=20%,"Selesai RPP",IF(CI75&lt;25%,"Proses KAK",IF(CI75=25%,"Selesai KAK",IF(CI75&lt;30%,"Proses Pengadaan",IF(CI75=30%,"Selesai Pengadaan",IF(CI75&lt;45%,"Proses Desain",IF(CI75=45%,"Selesai Desain",IF(CI75&lt;80%,"Proses Pengembangan",IF(CI75=80%,"Selesai Pengembangan",IF(CI75&lt;87.5%,"Proses SIT",IF(CI75=87.5%,"Selesai SIT",IF(CI75&lt;95%,"Proses UAT",IF(CI75=95%,"Selesai UAT",IF(CI75&lt;100%,"Proses Implementasi","Selesai Implementasi"))))))))))))))))))))))</f>
        <v>Not Started</v>
      </c>
      <c r="BX75" t="str">
        <f>IF(CJ75=0%,"Not Started",IF(CJ75&lt;5%,"Proses RBT-RBB",IF(CJ75=5%,"Selesai RBT-RBB",IF(CJ75&lt;10%,"Proses RBT-RBL",IF(CJ75=10%,"Selesai RBT-RBL",IF(CJ75&lt;15%,"Proses RBT-RBTD",IF(CJ75=15%,"Selesai RBT-RBTD",IF(CJ75&lt;20%,"Proses RPP",IF(CJ75=20%,"Selesai RPP",IF(CJ75&lt;25%,"Proses KAK",IF(CJ75=25%,"Selesai KAK",IF(CJ75&lt;30%,"Proses Pengadaan",IF(CJ75=30%,"Selesai Pengadaan",IF(CJ75&lt;45%,"Proses Desain",IF(CJ75=45%,"Selesai Desain",IF(CJ75&lt;80%,"Proses Pengembangan",IF(CJ75=80%,"Selesai Pengembangan",IF(CJ75&lt;87.5%,"Proses SIT",IF(CJ75=87.5%,"Selesai SIT",IF(CJ75&lt;95%,"Proses UAT",IF(CJ75=95%,"Selesai UAT",IF(CJ75&lt;100%,"Proses Implementasi","Selesai Implementasi"))))))))))))))))))))))</f>
        <v>Not Started</v>
      </c>
      <c r="BY75" t="str">
        <f>IF(CK75=0%,"Not Started",IF(CK75&lt;5%,"Proses RBT-RBB",IF(CK75=5%,"Selesai RBT-RBB",IF(CK75&lt;10%,"Proses RBT-RBL",IF(CK75=10%,"Selesai RBT-RBL",IF(CK75&lt;15%,"Proses RBT-RBTD",IF(CK75=15%,"Selesai RBT-RBTD",IF(CK75&lt;20%,"Proses RPP",IF(CK75=20%,"Selesai RPP",IF(CK75&lt;25%,"Proses KAK",IF(CK75=25%,"Selesai KAK",IF(CK75&lt;30%,"Proses Pengadaan",IF(CK75=30%,"Selesai Pengadaan",IF(CK75&lt;45%,"Proses Desain",IF(CK75=45%,"Selesai Desain",IF(CK75&lt;80%,"Proses Pengembangan",IF(CK75=80%,"Selesai Pengembangan",IF(CK75&lt;87.5%,"Proses SIT",IF(CK75=87.5%,"Selesai SIT",IF(CK75&lt;95%,"Proses UAT",IF(CK75=95%,"Selesai UAT",IF(CK75&lt;100%,"Proses Implementasi","Selesai Implementasi"))))))))))))))))))))))</f>
        <v>Not Started</v>
      </c>
      <c r="BZ75" t="str">
        <f>IF(CL75=0%,"Not Started",IF(CL75&lt;5%,"Proses RBT-RBB",IF(CL75=5%,"Selesai RBT-RBB",IF(CL75&lt;10%,"Proses RBT-RBL",IF(CL75=10%,"Selesai RBT-RBL",IF(CL75&lt;15%,"Proses RBT-RBTD",IF(CL75=15%,"Selesai RBT-RBTD",IF(CL75&lt;20%,"Proses RPP",IF(CL75=20%,"Selesai RPP",IF(CL75&lt;25%,"Proses KAK",IF(CL75=25%,"Selesai KAK",IF(CL75&lt;30%,"Proses Pengadaan",IF(CL75=30%,"Selesai Pengadaan",IF(CL75&lt;45%,"Proses Desain",IF(CL75=45%,"Selesai Desain",IF(CL75&lt;80%,"Proses Pengembangan",IF(CL75=80%,"Selesai Pengembangan",IF(CL75&lt;87.5%,"Proses SIT",IF(CL75=87.5%,"Selesai SIT",IF(CL75&lt;95%,"Proses UAT",IF(CL75=95%,"Selesai UAT",IF(CL75&lt;100%,"Proses Implementasi","Selesai Implementasi"))))))))))))))))))))))</f>
        <v>Not Started</v>
      </c>
      <c r="CA75" t="str">
        <f>IF(CM75=0%,"Not Started",IF(CM75&lt;5%,"Proses RBT-RBB",IF(CM75=5%,"Selesai RBT-RBB",IF(CM75&lt;10%,"Proses RBT-RBL",IF(CM75=10%,"Selesai RBT-RBL",IF(CM75&lt;15%,"Proses RBT-RBTD",IF(CM75=15%,"Selesai RBT-RBTD",IF(CM75&lt;20%,"Proses RPP",IF(CM75=20%,"Selesai RPP",IF(CM75&lt;25%,"Proses KAK",IF(CM75=25%,"Selesai KAK",IF(CM75&lt;30%,"Proses Pengadaan",IF(CM75=30%,"Selesai Pengadaan",IF(CM75&lt;45%,"Proses Desain",IF(CM75=45%,"Selesai Desain",IF(CM75&lt;80%,"Proses Pengembangan",IF(CM75=80%,"Selesai Pengembangan",IF(CM75&lt;87.5%,"Proses SIT",IF(CM75=87.5%,"Selesai SIT",IF(CM75&lt;95%,"Proses UAT",IF(CM75=95%,"Selesai UAT",IF(CM75&lt;100%,"Proses Implementasi","Selesai Implementasi"))))))))))))))))))))))</f>
        <v>Not Started</v>
      </c>
      <c r="CB75" t="str">
        <f>IF(CN75=0%,"Not Started",IF(CN75&lt;5%,"Proses RBT-RBB",IF(CN75=5%,"Selesai RBT-RBB",IF(CN75&lt;10%,"Proses RBT-RBL",IF(CN75=10%,"Selesai RBT-RBL",IF(CN75&lt;15%,"Proses RBT-RBTD",IF(CN75=15%,"Selesai RBT-RBTD",IF(CN75&lt;20%,"Proses RPP",IF(CN75=20%,"Selesai RPP",IF(CN75&lt;25%,"Proses KAK",IF(CN75=25%,"Selesai KAK",IF(CN75&lt;30%,"Proses Pengadaan",IF(CN75=30%,"Selesai Pengadaan",IF(CN75&lt;45%,"Proses Desain",IF(CN75=45%,"Selesai Desain",IF(CN75&lt;80%,"Proses Pengembangan",IF(CN75=80%,"Selesai Pengembangan",IF(CN75&lt;87.5%,"Proses SIT",IF(CN75=87.5%,"Selesai SIT",IF(CN75&lt;95%,"Proses UAT",IF(CN75=95%,"Selesai UAT",IF(CN75&lt;100%,"Proses Implementasi","Selesai Implementasi"))))))))))))))))))))))</f>
        <v>Not Started</v>
      </c>
      <c r="CC75">
        <f>(($DY75/100%)*15%)+(($DZ75/100%)*5%)+(($EA75/100%)*5%)+(($EB75/100%)*5%)+(($EC75/100%)*15%)+(($ED75/100%)*35%)+(($EE75/100%)*7.5%)+(($EF75/100%)*7.5%)+(($EG75/100%)*5%)</f>
        <v>0</v>
      </c>
      <c r="CO75">
        <f>IF(BE75=0%, 100%, (CC75/BE75))</f>
        <v>1</v>
      </c>
      <c r="CP75">
        <f>IF(BF75=0%, 100%, (CD75/BF75))</f>
        <v>0</v>
      </c>
      <c r="CQ75">
        <f>IF(BG75=0%, 100%, (CE75/BG75))</f>
        <v>0</v>
      </c>
      <c r="CR75">
        <f>IF(BH75=0%, 100%, (CF75/BH75))</f>
        <v>0</v>
      </c>
      <c r="CS75">
        <f>IF(BI75=0%, 100%, (CG75/BI75))</f>
        <v>0</v>
      </c>
      <c r="CT75">
        <f>IF(BJ75=0%, 100%, (CH75/BJ75))</f>
        <v>0</v>
      </c>
      <c r="CU75">
        <f>IF(BK75=0%, 100%, (CI75/BK75))</f>
        <v>0</v>
      </c>
      <c r="CV75">
        <f>IF(BL75=0%, 100%, (CJ75/BL75))</f>
        <v>0</v>
      </c>
      <c r="CW75">
        <f>IF(BM75=0%, 100%, (CK75/BM75))</f>
        <v>0</v>
      </c>
      <c r="CX75">
        <f>IF(BN75=0%, 100%, (CL75/BN75))</f>
        <v>0</v>
      </c>
      <c r="CY75">
        <f>IF(BO75=0%, 100%, (CM75/BO75))</f>
        <v>0</v>
      </c>
      <c r="DA75" t="str">
        <f>IF(BE75=0%,"NS",IF(CC75=100%,"DONE",IF(CO75&gt;100%,"AS",IF(CO75&lt;75%,"BS",IF(CO75&lt;89.9%,"AR","OS")))))</f>
        <v>NS</v>
      </c>
      <c r="DB75" t="str">
        <f>IF(BF75=0%,"NS",IF(CD75=100%,"DONE",IF(CP75&gt;100%,"AS",IF(CP75&lt;75%,"BS",IF(CP75&lt;89.9%,"AR","OS")))))</f>
        <v>BS</v>
      </c>
      <c r="DC75" t="str">
        <f>IF(BG75=0%,"NS",IF(CE75=100%,"DONE",IF(CQ75&gt;100%,"AS",IF(CQ75&lt;75%,"BS",IF(CQ75&lt;89.9%,"AR","OS")))))</f>
        <v>BS</v>
      </c>
      <c r="DD75" t="str">
        <f>IF(BH75=0%,"NS",IF(CF75=100%,"DONE",IF(CR75&gt;100%,"AS",IF(CR75&lt;75%,"BS",IF(CR75&lt;89.9%,"AR","OS")))))</f>
        <v>BS</v>
      </c>
      <c r="DE75" t="str">
        <f>IF(BI75=0%,"NS",IF(CG75=100%,"DONE",IF(CS75&gt;100%,"AS",IF(CS75&lt;75%,"BS",IF(CS75&lt;89.9%,"AR","OS")))))</f>
        <v>BS</v>
      </c>
      <c r="DF75" t="str">
        <f>IF(BJ75=0%,"NS",IF(CH75=100%,"DONE",IF(CT75&gt;100%,"AS",IF(CT75&lt;75%,"BS",IF(CT75&lt;89.9%,"AR","OS")))))</f>
        <v>BS</v>
      </c>
      <c r="DG75" t="str">
        <f>IF(BK75=0%,"NS",IF(CI75=100%,"DONE",IF(CU75&gt;100%,"AS",IF(CU75&lt;75%,"BS",IF(CU75&lt;89.9%,"AR","OS")))))</f>
        <v>BS</v>
      </c>
      <c r="DH75" t="str">
        <f>IF(BL75=0%,"NS",IF(CJ75=100%,"DONE",IF(CV75&gt;100%,"AS",IF(CV75&lt;75%,"BS",IF(CV75&lt;89.9%,"AR","OS")))))</f>
        <v>BS</v>
      </c>
      <c r="DI75" t="str">
        <f>IF(BM75=0%,"NS",IF(CK75=100%,"DONE",IF(CW75&gt;100%,"AS",IF(CW75&lt;75%,"BS",IF(CW75&lt;89.9%,"AR","OS")))))</f>
        <v>BS</v>
      </c>
      <c r="DJ75" t="str">
        <f>IF(BN75=0%,"NS",IF(CL75=100%,"DONE",IF(CX75&gt;100%,"AS",IF(CX75&lt;75%,"BS",IF(CX75&lt;89.9%,"AR","OS")))))</f>
        <v>BS</v>
      </c>
      <c r="DK75" t="str">
        <f>IF(BO75=0%,"NS",IF(CM75=100%,"DONE",IF(CY75&gt;100%,"AS",IF(CY75&lt;75%,"BS",IF(CY75&lt;89.9%,"AR","OS")))))</f>
        <v>BS</v>
      </c>
      <c r="DL75" t="str">
        <f>IF(BP75=0%,"NS",IF(CN75=100%,"DONE",IF(CZ75&gt;100%,"AS",IF(CZ75&lt;75%,"BS",IF(CZ75&lt;89.9%,"AR","OS")))))</f>
        <v>BS</v>
      </c>
      <c r="DM75">
        <f>CC75/$BP75</f>
        <v>0</v>
      </c>
      <c r="DN75">
        <f>CD75/$BP75</f>
        <v>0</v>
      </c>
      <c r="DO75">
        <f>CE75/$BP75</f>
        <v>0</v>
      </c>
      <c r="DP75">
        <f>CF75/$BP75</f>
        <v>0</v>
      </c>
      <c r="DQ75">
        <f>CG75/$BP75</f>
        <v>0</v>
      </c>
      <c r="DR75">
        <f>CH75/$BP75</f>
        <v>0</v>
      </c>
      <c r="DS75">
        <f>CI75/$BP75</f>
        <v>0</v>
      </c>
      <c r="DT75">
        <f>CJ75/$BP75</f>
        <v>0</v>
      </c>
      <c r="DU75">
        <f>CK75/$BP75</f>
        <v>0</v>
      </c>
      <c r="DV75">
        <f>CL75/$BP75</f>
        <v>0</v>
      </c>
      <c r="DW75">
        <f>CM75/$BP75</f>
        <v>0</v>
      </c>
      <c r="DX75">
        <f>CN75/$BP75</f>
        <v>0</v>
      </c>
      <c r="EH75" t="str">
        <v>1. RBT (In Progress)</v>
      </c>
      <c r="EJ75">
        <f>AR75</f>
        <v>46387</v>
      </c>
      <c r="FM75" t="str" xml:space="preserve">
        <v xml:space="preserve">1. Thoriq Prima Putra D_x000d_
2. Farah Fadhilah W</v>
      </c>
      <c r="FN75" t="str">
        <v>Helen Desyani</v>
      </c>
      <c r="FO75" t="str">
        <v>Iramia Triastika</v>
      </c>
      <c r="FP75" t="str" xml:space="preserve">
        <v xml:space="preserve">1. Galih Andana_x000d_
2. Yohana Wida_x000d_
3. Ahmad Muhajir</v>
      </c>
      <c r="FQ75" t="str">
        <v>Dian</v>
      </c>
      <c r="FR75" t="str">
        <v>Inhouse</v>
      </c>
      <c r="FT75" t="str" xml:space="preserve">
        <v xml:space="preserve">Fitri_x000d_
Risma</v>
      </c>
      <c r="GS75" t="str">
        <v>1aeb5035-356b-456f-9fa8-edcc1d80197f</v>
      </c>
    </row>
    <row r="76" xml:space="preserve">
      <c r="E76" t="str">
        <v>P-50</v>
      </c>
      <c r="F76">
        <f>F75+1</f>
        <v>8</v>
      </c>
      <c r="G76" t="str">
        <v>FOMOBO</v>
      </c>
      <c r="H76" t="str">
        <v>Sistem Treasuri Bank Indonesia</v>
      </c>
      <c r="I76" t="str">
        <v>Pengembangan Penguatan Fungsi Pencatatan Akuntansi FOMOBO</v>
      </c>
      <c r="J76">
        <v>2025</v>
      </c>
      <c r="K76">
        <v>2025</v>
      </c>
      <c r="L76" t="str">
        <v>S</v>
      </c>
      <c r="M76" t="str">
        <v>K3</v>
      </c>
      <c r="N76" t="str">
        <v>Pemimpin Satker</v>
      </c>
      <c r="O76" t="str">
        <v>DPPT, DKEu, DMR, DPD</v>
      </c>
      <c r="P76" t="str">
        <v>Satker</v>
      </c>
      <c r="Q76" t="str">
        <v>Market</v>
      </c>
      <c r="R76" t="str">
        <v>FOMOBO</v>
      </c>
      <c r="S76" t="str">
        <f>BQ76</f>
        <v>Selesai Implementasi</v>
      </c>
      <c r="T76" t="str">
        <f>IF(V76=0%,"Not Started",IF(V76&lt;100%,"On Progress",IF(V76=100%,"DONE")))</f>
        <v>DONE</v>
      </c>
      <c r="U76" t="str">
        <f>FN76</f>
        <v>M. Fahmi Ridwan</v>
      </c>
      <c r="V76">
        <f>CC76</f>
        <v>0.9999999999999999</v>
      </c>
      <c r="W76" t="str">
        <v>TW III 2025</v>
      </c>
      <c r="X76">
        <f>AR76</f>
        <v>46022</v>
      </c>
      <c r="Z76" t="str">
        <v>New</v>
      </c>
      <c r="AA76">
        <v>45870</v>
      </c>
      <c r="AB76">
        <v>45900</v>
      </c>
      <c r="AC76">
        <v>45901</v>
      </c>
      <c r="AD76">
        <v>45915</v>
      </c>
      <c r="AI76">
        <v>45916</v>
      </c>
      <c r="AJ76">
        <v>45924</v>
      </c>
      <c r="AK76">
        <v>45925</v>
      </c>
      <c r="AL76">
        <v>45945</v>
      </c>
      <c r="AM76">
        <v>45946</v>
      </c>
      <c r="AN76">
        <v>45976</v>
      </c>
      <c r="AO76">
        <v>45977</v>
      </c>
      <c r="AP76">
        <v>45991</v>
      </c>
      <c r="AQ76">
        <v>45992</v>
      </c>
      <c r="AR76">
        <v>46022</v>
      </c>
      <c r="AS76" t="str">
        <f>IF(BE76=0%,"Not Started",IF(BE76&lt;5%,"Proses RBT-RBB",IF(BE76=5%,"Selesai RBT-RBB",IF(BE76&lt;10%,"Proses RBT-RBL",IF(BE76=10%,"Selesai RBT-RBL",IF(BE76&lt;15%,"Proses RBT-RBTD",IF(BE76=15%,"Selesai RBT-RBTD",IF(BE76&lt;20%,"Proses RPP",IF(BE76=20%,"Selesai RPP",IF(BE76&lt;25%,"Proses KAK",IF(BE76=25%,"Selesai KAK",IF(BE76&lt;30%,"Proses Pengadaan",IF(BE76=30%,"Selesai Pengadaan",IF(BE76&lt;45%,"Proses Desain",IF(BE76=45%,"Selesai Desain",IF(BE76&lt;80%,"Proses Pengembangan",IF(BE76=80%,"Selesai Pengembangan",IF(BE76&lt;87.5%,"Proses SIT",IF(BE76=87.5%,"Selesai SIT",IF(BE76&lt;95%,"Proses UAT",IF(BE76=95%,"Selesai UAT",IF(BE76&lt;100%,"Proses Implementasi","Selesai Implementasi"))))))))))))))))))))))</f>
        <v>Selesai Implementasi</v>
      </c>
      <c r="AT76" t="str">
        <f>IF(BF76=0%,"Not Started",IF(BF76&lt;5%,"Proses RBT-RBB",IF(BF76=5%,"Selesai RBT-RBB",IF(BF76&lt;10%,"Proses RBT-RBL",IF(BF76=10%,"Selesai RBT-RBL",IF(BF76&lt;15%,"Proses RBT-RBTD",IF(BF76=15%,"Selesai RBT-RBTD",IF(BF76&lt;20%,"Proses RPP",IF(BF76=20%,"Selesai RPP",IF(BF76&lt;25%,"Proses KAK",IF(BF76=25%,"Selesai KAK",IF(BF76&lt;30%,"Proses Pengadaan",IF(BF76=30%,"Selesai Pengadaan",IF(BF76&lt;45%,"Proses Desain",IF(BF76=45%,"Selesai Desain",IF(BF76&lt;80%,"Proses Pengembangan",IF(BF76=80%,"Selesai Pengembangan",IF(BF76&lt;87.5%,"Proses SIT",IF(BF76=87.5%,"Selesai SIT",IF(BF76&lt;95%,"Proses UAT",IF(BF76=95%,"Selesai UAT",IF(BF76&lt;100%,"Proses Implementasi","Selesai Implementasi"))))))))))))))))))))))</f>
        <v>Selesai Implementasi</v>
      </c>
      <c r="AU76" t="str">
        <f>IF(BG76=0%,"Not Started",IF(BG76&lt;5%,"Proses RBT-RBB",IF(BG76=5%,"Selesai RBT-RBB",IF(BG76&lt;10%,"Proses RBT-RBL",IF(BG76=10%,"Selesai RBT-RBL",IF(BG76&lt;15%,"Proses RBT-RBTD",IF(BG76=15%,"Selesai RBT-RBTD",IF(BG76&lt;20%,"Proses RPP",IF(BG76=20%,"Selesai RPP",IF(BG76&lt;25%,"Proses KAK",IF(BG76=25%,"Selesai KAK",IF(BG76&lt;30%,"Proses Pengadaan",IF(BG76=30%,"Selesai Pengadaan",IF(BG76&lt;45%,"Proses Desain",IF(BG76=45%,"Selesai Desain",IF(BG76&lt;80%,"Proses Pengembangan",IF(BG76=80%,"Selesai Pengembangan",IF(BG76&lt;87.5%,"Proses SIT",IF(BG76=87.5%,"Selesai SIT",IF(BG76&lt;95%,"Proses UAT",IF(BG76=95%,"Selesai UAT",IF(BG76&lt;100%,"Proses Implementasi","Selesai Implementasi"))))))))))))))))))))))</f>
        <v>Selesai Implementasi</v>
      </c>
      <c r="AV76" t="str">
        <f>IF(BH76=0%,"Not Started",IF(BH76&lt;5%,"Proses RBT-RBB",IF(BH76=5%,"Selesai RBT-RBB",IF(BH76&lt;10%,"Proses RBT-RBL",IF(BH76=10%,"Selesai RBT-RBL",IF(BH76&lt;15%,"Proses RBT-RBTD",IF(BH76=15%,"Selesai RBT-RBTD",IF(BH76&lt;20%,"Proses RPP",IF(BH76=20%,"Selesai RPP",IF(BH76&lt;25%,"Proses KAK",IF(BH76=25%,"Selesai KAK",IF(BH76&lt;30%,"Proses Pengadaan",IF(BH76=30%,"Selesai Pengadaan",IF(BH76&lt;45%,"Proses Desain",IF(BH76=45%,"Selesai Desain",IF(BH76&lt;80%,"Proses Pengembangan",IF(BH76=80%,"Selesai Pengembangan",IF(BH76&lt;87.5%,"Proses SIT",IF(BH76=87.5%,"Selesai SIT",IF(BH76&lt;95%,"Proses UAT",IF(BH76=95%,"Selesai UAT",IF(BH76&lt;100%,"Proses Implementasi","Selesai Implementasi"))))))))))))))))))))))</f>
        <v>Selesai Implementasi</v>
      </c>
      <c r="AW76" t="str">
        <f>IF(BI76=0%,"Not Started",IF(BI76&lt;5%,"Proses RBT-RBB",IF(BI76=5%,"Selesai RBT-RBB",IF(BI76&lt;10%,"Proses RBT-RBL",IF(BI76=10%,"Selesai RBT-RBL",IF(BI76&lt;15%,"Proses RBT-RBTD",IF(BI76=15%,"Selesai RBT-RBTD",IF(BI76&lt;20%,"Proses RPP",IF(BI76=20%,"Selesai RPP",IF(BI76&lt;25%,"Proses KAK",IF(BI76=25%,"Selesai KAK",IF(BI76&lt;30%,"Proses Pengadaan",IF(BI76=30%,"Selesai Pengadaan",IF(BI76&lt;45%,"Proses Desain",IF(BI76=45%,"Selesai Desain",IF(BI76&lt;80%,"Proses Pengembangan",IF(BI76=80%,"Selesai Pengembangan",IF(BI76&lt;87.5%,"Proses SIT",IF(BI76=87.5%,"Selesai SIT",IF(BI76&lt;95%,"Proses UAT",IF(BI76=95%,"Selesai UAT",IF(BI76&lt;100%,"Proses Implementasi","Selesai Implementasi"))))))))))))))))))))))</f>
        <v>Selesai Implementasi</v>
      </c>
      <c r="AX76" t="str">
        <f>IF(BJ76=0%,"Not Started",IF(BJ76&lt;5%,"Proses RBT-RBB",IF(BJ76=5%,"Selesai RBT-RBB",IF(BJ76&lt;10%,"Proses RBT-RBL",IF(BJ76=10%,"Selesai RBT-RBL",IF(BJ76&lt;15%,"Proses RBT-RBTD",IF(BJ76=15%,"Selesai RBT-RBTD",IF(BJ76&lt;20%,"Proses RPP",IF(BJ76=20%,"Selesai RPP",IF(BJ76&lt;25%,"Proses KAK",IF(BJ76=25%,"Selesai KAK",IF(BJ76&lt;30%,"Proses Pengadaan",IF(BJ76=30%,"Selesai Pengadaan",IF(BJ76&lt;45%,"Proses Desain",IF(BJ76=45%,"Selesai Desain",IF(BJ76&lt;80%,"Proses Pengembangan",IF(BJ76=80%,"Selesai Pengembangan",IF(BJ76&lt;87.5%,"Proses SIT",IF(BJ76=87.5%,"Selesai SIT",IF(BJ76&lt;95%,"Proses UAT",IF(BJ76=95%,"Selesai UAT",IF(BJ76&lt;100%,"Proses Implementasi","Selesai Implementasi"))))))))))))))))))))))</f>
        <v>Selesai Implementasi</v>
      </c>
      <c r="AY76" t="str">
        <f>IF(BK76=0%,"Not Started",IF(BK76&lt;5%,"Proses RBT-RBB",IF(BK76=5%,"Selesai RBT-RBB",IF(BK76&lt;10%,"Proses RBT-RBL",IF(BK76=10%,"Selesai RBT-RBL",IF(BK76&lt;15%,"Proses RBT-RBTD",IF(BK76=15%,"Selesai RBT-RBTD",IF(BK76&lt;20%,"Proses RPP",IF(BK76=20%,"Selesai RPP",IF(BK76&lt;25%,"Proses KAK",IF(BK76=25%,"Selesai KAK",IF(BK76&lt;30%,"Proses Pengadaan",IF(BK76=30%,"Selesai Pengadaan",IF(BK76&lt;45%,"Proses Desain",IF(BK76=45%,"Selesai Desain",IF(BK76&lt;80%,"Proses Pengembangan",IF(BK76=80%,"Selesai Pengembangan",IF(BK76&lt;87.5%,"Proses SIT",IF(BK76=87.5%,"Selesai SIT",IF(BK76&lt;95%,"Proses UAT",IF(BK76=95%,"Selesai UAT",IF(BK76&lt;100%,"Proses Implementasi","Selesai Implementasi"))))))))))))))))))))))</f>
        <v>Selesai Implementasi</v>
      </c>
      <c r="AZ76" t="str">
        <f>IF(BL76=0%,"Not Started",IF(BL76&lt;5%,"Proses RBT-RBB",IF(BL76=5%,"Selesai RBT-RBB",IF(BL76&lt;10%,"Proses RBT-RBL",IF(BL76=10%,"Selesai RBT-RBL",IF(BL76&lt;15%,"Proses RBT-RBTD",IF(BL76=15%,"Selesai RBT-RBTD",IF(BL76&lt;20%,"Proses RPP",IF(BL76=20%,"Selesai RPP",IF(BL76&lt;25%,"Proses KAK",IF(BL76=25%,"Selesai KAK",IF(BL76&lt;30%,"Proses Pengadaan",IF(BL76=30%,"Selesai Pengadaan",IF(BL76&lt;45%,"Proses Desain",IF(BL76=45%,"Selesai Desain",IF(BL76&lt;80%,"Proses Pengembangan",IF(BL76=80%,"Selesai Pengembangan",IF(BL76&lt;87.5%,"Proses SIT",IF(BL76=87.5%,"Selesai SIT",IF(BL76&lt;95%,"Proses UAT",IF(BL76=95%,"Selesai UAT",IF(BL76&lt;100%,"Proses Implementasi","Selesai Implementasi"))))))))))))))))))))))</f>
        <v>Selesai Implementasi</v>
      </c>
      <c r="BA76" t="str">
        <f>IF(BM76=0%,"Not Started",IF(BM76&lt;5%,"Proses RBT-RBB",IF(BM76=5%,"Selesai RBT-RBB",IF(BM76&lt;10%,"Proses RBT-RBL",IF(BM76=10%,"Selesai RBT-RBL",IF(BM76&lt;15%,"Proses RBT-RBTD",IF(BM76=15%,"Selesai RBT-RBTD",IF(BM76&lt;20%,"Proses RPP",IF(BM76=20%,"Selesai RPP",IF(BM76&lt;25%,"Proses KAK",IF(BM76=25%,"Selesai KAK",IF(BM76&lt;30%,"Proses Pengadaan",IF(BM76=30%,"Selesai Pengadaan",IF(BM76&lt;45%,"Proses Desain",IF(BM76=45%,"Selesai Desain",IF(BM76&lt;80%,"Proses Pengembangan",IF(BM76=80%,"Selesai Pengembangan",IF(BM76&lt;87.5%,"Proses SIT",IF(BM76=87.5%,"Selesai SIT",IF(BM76&lt;95%,"Proses UAT",IF(BM76=95%,"Selesai UAT",IF(BM76&lt;100%,"Proses Implementasi","Selesai Implementasi"))))))))))))))))))))))</f>
        <v>Selesai Implementasi</v>
      </c>
      <c r="BB76" t="str">
        <f>IF(BN76=0%,"Not Started",IF(BN76&lt;5%,"Proses RBT-RBB",IF(BN76=5%,"Selesai RBT-RBB",IF(BN76&lt;10%,"Proses RBT-RBL",IF(BN76=10%,"Selesai RBT-RBL",IF(BN76&lt;15%,"Proses RBT-RBTD",IF(BN76=15%,"Selesai RBT-RBTD",IF(BN76&lt;20%,"Proses RPP",IF(BN76=20%,"Selesai RPP",IF(BN76&lt;25%,"Proses KAK",IF(BN76=25%,"Selesai KAK",IF(BN76&lt;30%,"Proses Pengadaan",IF(BN76=30%,"Selesai Pengadaan",IF(BN76&lt;45%,"Proses Desain",IF(BN76=45%,"Selesai Desain",IF(BN76&lt;80%,"Proses Pengembangan",IF(BN76=80%,"Selesai Pengembangan",IF(BN76&lt;87.5%,"Proses SIT",IF(BN76=87.5%,"Selesai SIT",IF(BN76&lt;95%,"Proses UAT",IF(BN76=95%,"Selesai UAT",IF(BN76&lt;100%,"Proses Implementasi","Selesai Implementasi"))))))))))))))))))))))</f>
        <v>Selesai Implementasi</v>
      </c>
      <c r="BC76" t="str">
        <f>IF(BO76=0%,"Not Started",IF(BO76&lt;5%,"Proses RBT-RBB",IF(BO76=5%,"Selesai RBT-RBB",IF(BO76&lt;10%,"Proses RBT-RBL",IF(BO76=10%,"Selesai RBT-RBL",IF(BO76&lt;15%,"Proses RBT-RBTD",IF(BO76=15%,"Selesai RBT-RBTD",IF(BO76&lt;20%,"Proses RPP",IF(BO76=20%,"Selesai RPP",IF(BO76&lt;25%,"Proses KAK",IF(BO76=25%,"Selesai KAK",IF(BO76&lt;30%,"Proses Pengadaan",IF(BO76=30%,"Selesai Pengadaan",IF(BO76&lt;45%,"Proses Desain",IF(BO76=45%,"Selesai Desain",IF(BO76&lt;80%,"Proses Pengembangan",IF(BO76=80%,"Selesai Pengembangan",IF(BO76&lt;87.5%,"Proses SIT",IF(BO76=87.5%,"Selesai SIT",IF(BO76&lt;95%,"Proses UAT",IF(BO76=95%,"Selesai UAT",IF(BO76&lt;100%,"Proses Implementasi","Selesai Implementasi"))))))))))))))))))))))</f>
        <v>Selesai Implementasi</v>
      </c>
      <c r="BD76" t="str">
        <f>IF(BP76=0%,"Not Started",IF(BP76&lt;5%,"Proses RBT-RBB",IF(BP76=5%,"Selesai RBT-RBB",IF(BP76&lt;10%,"Proses RBT-RBL",IF(BP76=10%,"Selesai RBT-RBL",IF(BP76&lt;15%,"Proses RBT-RBTD",IF(BP76=15%,"Selesai RBT-RBTD",IF(BP76&lt;20%,"Proses RPP",IF(BP76=20%,"Selesai RPP",IF(BP76&lt;25%,"Proses KAK",IF(BP76=25%,"Selesai KAK",IF(BP76&lt;30%,"Proses Pengadaan",IF(BP76=30%,"Selesai Pengadaan",IF(BP76&lt;45%,"Proses Desain",IF(BP76=45%,"Selesai Desain",IF(BP76&lt;80%,"Proses Pengembangan",IF(BP76=80%,"Selesai Pengembangan",IF(BP76&lt;87.5%,"Proses SIT",IF(BP76=87.5%,"Selesai SIT",IF(BP76&lt;95%,"Proses UAT",IF(BP76=95%,"Selesai UAT",IF(BP76&lt;100%,"Proses Implementasi","Selesai Implementasi"))))))))))))))))))))))</f>
        <v>Selesai Implementasi</v>
      </c>
      <c r="BE76">
        <v>1</v>
      </c>
      <c r="BF76">
        <v>1</v>
      </c>
      <c r="BG76">
        <v>1</v>
      </c>
      <c r="BH76">
        <v>1</v>
      </c>
      <c r="BI76">
        <v>1</v>
      </c>
      <c r="BJ76">
        <v>1</v>
      </c>
      <c r="BK76">
        <v>1</v>
      </c>
      <c r="BL76">
        <v>1</v>
      </c>
      <c r="BM76">
        <v>1</v>
      </c>
      <c r="BN76">
        <v>1</v>
      </c>
      <c r="BO76">
        <v>1</v>
      </c>
      <c r="BP76">
        <v>1</v>
      </c>
      <c r="BQ76" t="str">
        <f>IF(CC76=0%,"Not Started",IF(CC76&lt;5%,"Proses RBT-RBB",IF(CC76=5%,"Selesai RBT-RBB",IF(CC76&lt;10%,"Proses RBT-RBL",IF(CC76=10%,"Selesai RBT-RBL",IF(CC76&lt;15%,"Proses RBT-RBTD",IF(CC76=15%,"Selesai RBT-RBTD",IF(CC76&lt;20%,"Proses RPP",IF(CC76=20%,"Selesai RPP",IF(CC76&lt;25%,"Proses KAK",IF(CC76=25%,"Selesai KAK",IF(CC76&lt;30%,"Proses Pengadaan",IF(CC76=30%,"Selesai Pengadaan",IF(CC76&lt;45%,"Proses Desain",IF(CC76=45%,"Selesai Desain",IF(CC76&lt;80%,"Proses Pengembangan",IF(CC76=80%,"Selesai Pengembangan",IF(CC76&lt;87.5%,"Proses SIT",IF(CC76=87.5%,"Selesai SIT",IF(CC76&lt;95%,"Proses UAT",IF(CC76=95%,"Selesai UAT",IF(CC76&lt;100%,"Proses Implementasi","Selesai Implementasi"))))))))))))))))))))))</f>
        <v>Selesai Implementasi</v>
      </c>
      <c r="BR76" t="str">
        <f>IF(CD76=0%,"Not Started",IF(CD76&lt;5%,"Proses RBT-RBB",IF(CD76=5%,"Selesai RBT-RBB",IF(CD76&lt;10%,"Proses RBT-RBL",IF(CD76=10%,"Selesai RBT-RBL",IF(CD76&lt;15%,"Proses RBT-RBTD",IF(CD76=15%,"Selesai RBT-RBTD",IF(CD76&lt;20%,"Proses RPP",IF(CD76=20%,"Selesai RPP",IF(CD76&lt;25%,"Proses KAK",IF(CD76=25%,"Selesai KAK",IF(CD76&lt;30%,"Proses Pengadaan",IF(CD76=30%,"Selesai Pengadaan",IF(CD76&lt;45%,"Proses Desain",IF(CD76=45%,"Selesai Desain",IF(CD76&lt;80%,"Proses Pengembangan",IF(CD76=80%,"Selesai Pengembangan",IF(CD76&lt;87.5%,"Proses SIT",IF(CD76=87.5%,"Selesai SIT",IF(CD76&lt;95%,"Proses UAT",IF(CD76=95%,"Selesai UAT",IF(CD76&lt;100%,"Proses Implementasi","Selesai Implementasi"))))))))))))))))))))))</f>
        <v>Not Started</v>
      </c>
      <c r="BS76" t="str">
        <f>IF(CE76=0%,"Not Started",IF(CE76&lt;5%,"Proses RBT-RBB",IF(CE76=5%,"Selesai RBT-RBB",IF(CE76&lt;10%,"Proses RBT-RBL",IF(CE76=10%,"Selesai RBT-RBL",IF(CE76&lt;15%,"Proses RBT-RBTD",IF(CE76=15%,"Selesai RBT-RBTD",IF(CE76&lt;20%,"Proses RPP",IF(CE76=20%,"Selesai RPP",IF(CE76&lt;25%,"Proses KAK",IF(CE76=25%,"Selesai KAK",IF(CE76&lt;30%,"Proses Pengadaan",IF(CE76=30%,"Selesai Pengadaan",IF(CE76&lt;45%,"Proses Desain",IF(CE76=45%,"Selesai Desain",IF(CE76&lt;80%,"Proses Pengembangan",IF(CE76=80%,"Selesai Pengembangan",IF(CE76&lt;87.5%,"Proses SIT",IF(CE76=87.5%,"Selesai SIT",IF(CE76&lt;95%,"Proses UAT",IF(CE76=95%,"Selesai UAT",IF(CE76&lt;100%,"Proses Implementasi","Selesai Implementasi"))))))))))))))))))))))</f>
        <v>Not Started</v>
      </c>
      <c r="BT76" t="str">
        <f>IF(CF76=0%,"Not Started",IF(CF76&lt;5%,"Proses RBT-RBB",IF(CF76=5%,"Selesai RBT-RBB",IF(CF76&lt;10%,"Proses RBT-RBL",IF(CF76=10%,"Selesai RBT-RBL",IF(CF76&lt;15%,"Proses RBT-RBTD",IF(CF76=15%,"Selesai RBT-RBTD",IF(CF76&lt;20%,"Proses RPP",IF(CF76=20%,"Selesai RPP",IF(CF76&lt;25%,"Proses KAK",IF(CF76=25%,"Selesai KAK",IF(CF76&lt;30%,"Proses Pengadaan",IF(CF76=30%,"Selesai Pengadaan",IF(CF76&lt;45%,"Proses Desain",IF(CF76=45%,"Selesai Desain",IF(CF76&lt;80%,"Proses Pengembangan",IF(CF76=80%,"Selesai Pengembangan",IF(CF76&lt;87.5%,"Proses SIT",IF(CF76=87.5%,"Selesai SIT",IF(CF76&lt;95%,"Proses UAT",IF(CF76=95%,"Selesai UAT",IF(CF76&lt;100%,"Proses Implementasi","Selesai Implementasi"))))))))))))))))))))))</f>
        <v>Not Started</v>
      </c>
      <c r="BU76" t="str">
        <f>IF(CG76=0%,"Not Started",IF(CG76&lt;5%,"Proses RBT-RBB",IF(CG76=5%,"Selesai RBT-RBB",IF(CG76&lt;10%,"Proses RBT-RBL",IF(CG76=10%,"Selesai RBT-RBL",IF(CG76&lt;15%,"Proses RBT-RBTD",IF(CG76=15%,"Selesai RBT-RBTD",IF(CG76&lt;20%,"Proses RPP",IF(CG76=20%,"Selesai RPP",IF(CG76&lt;25%,"Proses KAK",IF(CG76=25%,"Selesai KAK",IF(CG76&lt;30%,"Proses Pengadaan",IF(CG76=30%,"Selesai Pengadaan",IF(CG76&lt;45%,"Proses Desain",IF(CG76=45%,"Selesai Desain",IF(CG76&lt;80%,"Proses Pengembangan",IF(CG76=80%,"Selesai Pengembangan",IF(CG76&lt;87.5%,"Proses SIT",IF(CG76=87.5%,"Selesai SIT",IF(CG76&lt;95%,"Proses UAT",IF(CG76=95%,"Selesai UAT",IF(CG76&lt;100%,"Proses Implementasi","Selesai Implementasi"))))))))))))))))))))))</f>
        <v>Not Started</v>
      </c>
      <c r="BV76" t="str">
        <f>IF(CH76=0%,"Not Started",IF(CH76&lt;5%,"Proses RBT-RBB",IF(CH76=5%,"Selesai RBT-RBB",IF(CH76&lt;10%,"Proses RBT-RBL",IF(CH76=10%,"Selesai RBT-RBL",IF(CH76&lt;15%,"Proses RBT-RBTD",IF(CH76=15%,"Selesai RBT-RBTD",IF(CH76&lt;20%,"Proses RPP",IF(CH76=20%,"Selesai RPP",IF(CH76&lt;25%,"Proses KAK",IF(CH76=25%,"Selesai KAK",IF(CH76&lt;30%,"Proses Pengadaan",IF(CH76=30%,"Selesai Pengadaan",IF(CH76&lt;45%,"Proses Desain",IF(CH76=45%,"Selesai Desain",IF(CH76&lt;80%,"Proses Pengembangan",IF(CH76=80%,"Selesai Pengembangan",IF(CH76&lt;87.5%,"Proses SIT",IF(CH76=87.5%,"Selesai SIT",IF(CH76&lt;95%,"Proses UAT",IF(CH76=95%,"Selesai UAT",IF(CH76&lt;100%,"Proses Implementasi","Selesai Implementasi"))))))))))))))))))))))</f>
        <v>Not Started</v>
      </c>
      <c r="BW76" t="str">
        <f>IF(CI76=0%,"Not Started",IF(CI76&lt;5%,"Proses RBT-RBB",IF(CI76=5%,"Selesai RBT-RBB",IF(CI76&lt;10%,"Proses RBT-RBL",IF(CI76=10%,"Selesai RBT-RBL",IF(CI76&lt;15%,"Proses RBT-RBTD",IF(CI76=15%,"Selesai RBT-RBTD",IF(CI76&lt;20%,"Proses RPP",IF(CI76=20%,"Selesai RPP",IF(CI76&lt;25%,"Proses KAK",IF(CI76=25%,"Selesai KAK",IF(CI76&lt;30%,"Proses Pengadaan",IF(CI76=30%,"Selesai Pengadaan",IF(CI76&lt;45%,"Proses Desain",IF(CI76=45%,"Selesai Desain",IF(CI76&lt;80%,"Proses Pengembangan",IF(CI76=80%,"Selesai Pengembangan",IF(CI76&lt;87.5%,"Proses SIT",IF(CI76=87.5%,"Selesai SIT",IF(CI76&lt;95%,"Proses UAT",IF(CI76=95%,"Selesai UAT",IF(CI76&lt;100%,"Proses Implementasi","Selesai Implementasi"))))))))))))))))))))))</f>
        <v>Not Started</v>
      </c>
      <c r="BX76" t="str">
        <f>IF(CJ76=0%,"Not Started",IF(CJ76&lt;5%,"Proses RBT-RBB",IF(CJ76=5%,"Selesai RBT-RBB",IF(CJ76&lt;10%,"Proses RBT-RBL",IF(CJ76=10%,"Selesai RBT-RBL",IF(CJ76&lt;15%,"Proses RBT-RBTD",IF(CJ76=15%,"Selesai RBT-RBTD",IF(CJ76&lt;20%,"Proses RPP",IF(CJ76=20%,"Selesai RPP",IF(CJ76&lt;25%,"Proses KAK",IF(CJ76=25%,"Selesai KAK",IF(CJ76&lt;30%,"Proses Pengadaan",IF(CJ76=30%,"Selesai Pengadaan",IF(CJ76&lt;45%,"Proses Desain",IF(CJ76=45%,"Selesai Desain",IF(CJ76&lt;80%,"Proses Pengembangan",IF(CJ76=80%,"Selesai Pengembangan",IF(CJ76&lt;87.5%,"Proses SIT",IF(CJ76=87.5%,"Selesai SIT",IF(CJ76&lt;95%,"Proses UAT",IF(CJ76=95%,"Selesai UAT",IF(CJ76&lt;100%,"Proses Implementasi","Selesai Implementasi"))))))))))))))))))))))</f>
        <v>Not Started</v>
      </c>
      <c r="BY76" t="str">
        <f>IF(CK76=0%,"Not Started",IF(CK76&lt;5%,"Proses RBT-RBB",IF(CK76=5%,"Selesai RBT-RBB",IF(CK76&lt;10%,"Proses RBT-RBL",IF(CK76=10%,"Selesai RBT-RBL",IF(CK76&lt;15%,"Proses RBT-RBTD",IF(CK76=15%,"Selesai RBT-RBTD",IF(CK76&lt;20%,"Proses RPP",IF(CK76=20%,"Selesai RPP",IF(CK76&lt;25%,"Proses KAK",IF(CK76=25%,"Selesai KAK",IF(CK76&lt;30%,"Proses Pengadaan",IF(CK76=30%,"Selesai Pengadaan",IF(CK76&lt;45%,"Proses Desain",IF(CK76=45%,"Selesai Desain",IF(CK76&lt;80%,"Proses Pengembangan",IF(CK76=80%,"Selesai Pengembangan",IF(CK76&lt;87.5%,"Proses SIT",IF(CK76=87.5%,"Selesai SIT",IF(CK76&lt;95%,"Proses UAT",IF(CK76=95%,"Selesai UAT",IF(CK76&lt;100%,"Proses Implementasi","Selesai Implementasi"))))))))))))))))))))))</f>
        <v>Not Started</v>
      </c>
      <c r="BZ76" t="str">
        <f>IF(CL76=0%,"Not Started",IF(CL76&lt;5%,"Proses RBT-RBB",IF(CL76=5%,"Selesai RBT-RBB",IF(CL76&lt;10%,"Proses RBT-RBL",IF(CL76=10%,"Selesai RBT-RBL",IF(CL76&lt;15%,"Proses RBT-RBTD",IF(CL76=15%,"Selesai RBT-RBTD",IF(CL76&lt;20%,"Proses RPP",IF(CL76=20%,"Selesai RPP",IF(CL76&lt;25%,"Proses KAK",IF(CL76=25%,"Selesai KAK",IF(CL76&lt;30%,"Proses Pengadaan",IF(CL76=30%,"Selesai Pengadaan",IF(CL76&lt;45%,"Proses Desain",IF(CL76=45%,"Selesai Desain",IF(CL76&lt;80%,"Proses Pengembangan",IF(CL76=80%,"Selesai Pengembangan",IF(CL76&lt;87.5%,"Proses SIT",IF(CL76=87.5%,"Selesai SIT",IF(CL76&lt;95%,"Proses UAT",IF(CL76=95%,"Selesai UAT",IF(CL76&lt;100%,"Proses Implementasi","Selesai Implementasi"))))))))))))))))))))))</f>
        <v>Not Started</v>
      </c>
      <c r="CA76" t="str">
        <f>IF(CM76=0%,"Not Started",IF(CM76&lt;5%,"Proses RBT-RBB",IF(CM76=5%,"Selesai RBT-RBB",IF(CM76&lt;10%,"Proses RBT-RBL",IF(CM76=10%,"Selesai RBT-RBL",IF(CM76&lt;15%,"Proses RBT-RBTD",IF(CM76=15%,"Selesai RBT-RBTD",IF(CM76&lt;20%,"Proses RPP",IF(CM76=20%,"Selesai RPP",IF(CM76&lt;25%,"Proses KAK",IF(CM76=25%,"Selesai KAK",IF(CM76&lt;30%,"Proses Pengadaan",IF(CM76=30%,"Selesai Pengadaan",IF(CM76&lt;45%,"Proses Desain",IF(CM76=45%,"Selesai Desain",IF(CM76&lt;80%,"Proses Pengembangan",IF(CM76=80%,"Selesai Pengembangan",IF(CM76&lt;87.5%,"Proses SIT",IF(CM76=87.5%,"Selesai SIT",IF(CM76&lt;95%,"Proses UAT",IF(CM76=95%,"Selesai UAT",IF(CM76&lt;100%,"Proses Implementasi","Selesai Implementasi"))))))))))))))))))))))</f>
        <v>Not Started</v>
      </c>
      <c r="CB76" t="str">
        <f>IF(CN76=0%,"Not Started",IF(CN76&lt;5%,"Proses RBT-RBB",IF(CN76=5%,"Selesai RBT-RBB",IF(CN76&lt;10%,"Proses RBT-RBL",IF(CN76=10%,"Selesai RBT-RBL",IF(CN76&lt;15%,"Proses RBT-RBTD",IF(CN76=15%,"Selesai RBT-RBTD",IF(CN76&lt;20%,"Proses RPP",IF(CN76=20%,"Selesai RPP",IF(CN76&lt;25%,"Proses KAK",IF(CN76=25%,"Selesai KAK",IF(CN76&lt;30%,"Proses Pengadaan",IF(CN76=30%,"Selesai Pengadaan",IF(CN76&lt;45%,"Proses Desain",IF(CN76=45%,"Selesai Desain",IF(CN76&lt;80%,"Proses Pengembangan",IF(CN76=80%,"Selesai Pengembangan",IF(CN76&lt;87.5%,"Proses SIT",IF(CN76=87.5%,"Selesai SIT",IF(CN76&lt;95%,"Proses UAT",IF(CN76=95%,"Selesai UAT",IF(CN76&lt;100%,"Proses Implementasi","Selesai Implementasi"))))))))))))))))))))))</f>
        <v>Not Started</v>
      </c>
      <c r="CC76">
        <f>(($DY76/100%)*15%)+(($DZ76/100%)*5%)+(($EA76/100%)*5%)+(($EB76/100%)*5%)+(($EC76/100%)*15%)+(($ED76/100%)*35%)+(($EE76/100%)*7.5%)+(($EF76/100%)*7.5%)+(($EG76/100%)*5%)</f>
        <v>0.9999999999999999</v>
      </c>
      <c r="CO76">
        <f>IF(BE76=0%, 100%, (CC76/BE76))</f>
        <v>0.9999999999999999</v>
      </c>
      <c r="CP76">
        <f>IF(BF76=0%, 100%, (CD76/BF76))</f>
        <v>0</v>
      </c>
      <c r="CQ76">
        <f>IF(BG76=0%, 100%, (CE76/BG76))</f>
        <v>0</v>
      </c>
      <c r="CR76">
        <f>IF(BH76=0%, 100%, (CF76/BH76))</f>
        <v>0</v>
      </c>
      <c r="CS76">
        <f>IF(BI76=0%, 100%, (CG76/BI76))</f>
        <v>0</v>
      </c>
      <c r="CT76">
        <f>IF(BJ76=0%, 100%, (CH76/BJ76))</f>
        <v>0</v>
      </c>
      <c r="CU76">
        <f>IF(BK76=0%, 100%, (CI76/BK76))</f>
        <v>0</v>
      </c>
      <c r="CV76">
        <f>IF(BL76=0%, 100%, (CJ76/BL76))</f>
        <v>0</v>
      </c>
      <c r="CW76">
        <f>IF(BM76=0%, 100%, (CK76/BM76))</f>
        <v>0</v>
      </c>
      <c r="CX76">
        <f>IF(BN76=0%, 100%, (CL76/BN76))</f>
        <v>0</v>
      </c>
      <c r="CY76">
        <f>IF(BO76=0%, 100%, (CM76/BO76))</f>
        <v>0</v>
      </c>
      <c r="DA76" t="str">
        <f>IF(BE76=0%,"NS",IF(CC76=100%,"DONE",IF(CO76&gt;100%,"AS",IF(CO76&lt;75%,"BS",IF(CO76&lt;89.9%,"AR","OS")))))</f>
        <v>DONE</v>
      </c>
      <c r="DB76" t="str">
        <f>IF(BF76=0%,"NS",IF(CD76=100%,"DONE",IF(CP76&gt;100%,"AS",IF(CP76&lt;75%,"BS",IF(CP76&lt;89.9%,"AR","OS")))))</f>
        <v>BS</v>
      </c>
      <c r="DC76" t="str">
        <f>IF(BG76=0%,"NS",IF(CE76=100%,"DONE",IF(CQ76&gt;100%,"AS",IF(CQ76&lt;75%,"BS",IF(CQ76&lt;89.9%,"AR","OS")))))</f>
        <v>BS</v>
      </c>
      <c r="DD76" t="str">
        <f>IF(BH76=0%,"NS",IF(CF76=100%,"DONE",IF(CR76&gt;100%,"AS",IF(CR76&lt;75%,"BS",IF(CR76&lt;89.9%,"AR","OS")))))</f>
        <v>BS</v>
      </c>
      <c r="DE76" t="str">
        <f>IF(BI76=0%,"NS",IF(CG76=100%,"DONE",IF(CS76&gt;100%,"AS",IF(CS76&lt;75%,"BS",IF(CS76&lt;89.9%,"AR","OS")))))</f>
        <v>BS</v>
      </c>
      <c r="DF76" t="str">
        <f>IF(BJ76=0%,"NS",IF(CH76=100%,"DONE",IF(CT76&gt;100%,"AS",IF(CT76&lt;75%,"BS",IF(CT76&lt;89.9%,"AR","OS")))))</f>
        <v>BS</v>
      </c>
      <c r="DG76" t="str">
        <f>IF(BK76=0%,"NS",IF(CI76=100%,"DONE",IF(CU76&gt;100%,"AS",IF(CU76&lt;75%,"BS",IF(CU76&lt;89.9%,"AR","OS")))))</f>
        <v>BS</v>
      </c>
      <c r="DH76" t="str">
        <f>IF(BL76=0%,"NS",IF(CJ76=100%,"DONE",IF(CV76&gt;100%,"AS",IF(CV76&lt;75%,"BS",IF(CV76&lt;89.9%,"AR","OS")))))</f>
        <v>BS</v>
      </c>
      <c r="DI76" t="str">
        <f>IF(BM76=0%,"NS",IF(CK76=100%,"DONE",IF(CW76&gt;100%,"AS",IF(CW76&lt;75%,"BS",IF(CW76&lt;89.9%,"AR","OS")))))</f>
        <v>BS</v>
      </c>
      <c r="DJ76" t="str">
        <f>IF(BN76=0%,"NS",IF(CL76=100%,"DONE",IF(CX76&gt;100%,"AS",IF(CX76&lt;75%,"BS",IF(CX76&lt;89.9%,"AR","OS")))))</f>
        <v>BS</v>
      </c>
      <c r="DK76" t="str">
        <f>IF(BO76=0%,"NS",IF(CM76=100%,"DONE",IF(CY76&gt;100%,"AS",IF(CY76&lt;75%,"BS",IF(CY76&lt;89.9%,"AR","OS")))))</f>
        <v>BS</v>
      </c>
      <c r="DL76" t="str">
        <f>IF(BP76=0%,"NS",IF(CN76=100%,"DONE",IF(CZ76&gt;100%,"AS",IF(CZ76&lt;75%,"BS",IF(CZ76&lt;89.9%,"AR","OS")))))</f>
        <v>BS</v>
      </c>
      <c r="DM76">
        <f>CC76/$BP76</f>
        <v>0.9999999999999999</v>
      </c>
      <c r="DN76">
        <f>CD76/$BP76</f>
        <v>0</v>
      </c>
      <c r="DO76">
        <f>CE76/$BP76</f>
        <v>0</v>
      </c>
      <c r="DP76">
        <f>CF76/$BP76</f>
        <v>0</v>
      </c>
      <c r="DQ76">
        <f>CG76/$BP76</f>
        <v>0</v>
      </c>
      <c r="DR76">
        <f>CH76/$BP76</f>
        <v>0</v>
      </c>
      <c r="DS76">
        <f>CI76/$BP76</f>
        <v>0</v>
      </c>
      <c r="DT76">
        <f>CJ76/$BP76</f>
        <v>0</v>
      </c>
      <c r="DU76">
        <f>CK76/$BP76</f>
        <v>0</v>
      </c>
      <c r="DV76">
        <f>CL76/$BP76</f>
        <v>0</v>
      </c>
      <c r="DW76">
        <f>CM76/$BP76</f>
        <v>0</v>
      </c>
      <c r="DX76">
        <f>CN76/$BP76</f>
        <v>0</v>
      </c>
      <c r="DY76">
        <v>1</v>
      </c>
      <c r="DZ76">
        <v>1</v>
      </c>
      <c r="EA76">
        <v>1</v>
      </c>
      <c r="EB76">
        <v>1</v>
      </c>
      <c r="EC76">
        <v>1</v>
      </c>
      <c r="ED76">
        <v>1</v>
      </c>
      <c r="EE76">
        <v>1</v>
      </c>
      <c r="EF76">
        <v>1</v>
      </c>
      <c r="EG76">
        <v>1</v>
      </c>
      <c r="EH76" t="str" xml:space="preserve">
        <v xml:space="preserve">Deployment dilakukan tanggal 28-30 November 2025,_x000d_
GO-Live tanggal 1 Desember 2025</v>
      </c>
      <c r="EJ76">
        <f>AR76</f>
        <v>46022</v>
      </c>
      <c r="FM76" t="str" xml:space="preserve">
        <v xml:space="preserve">1. Thoriq Prima Putra D._x000d_
2. Farah Fadhilah W</v>
      </c>
      <c r="FN76" t="str">
        <v>M. Fahmi Ridwan</v>
      </c>
      <c r="FO76" t="str">
        <v>Iramia Triastika</v>
      </c>
      <c r="FP76" t="str" xml:space="preserve">
        <v xml:space="preserve">1. Galih Andana_x000d_
2. Ahmad Maimunif_x000d_
3. Veni Kertayu Putri</v>
      </c>
      <c r="FQ76" t="str" xml:space="preserve">
        <v xml:space="preserve">Dian_x000d_
Rifqi_x000d_
Ajeng_x000d_
Noval</v>
      </c>
      <c r="FR76" t="str">
        <v>Inhouse</v>
      </c>
      <c r="GS76" t="str">
        <v>34f35687-e393-412b-ae70-07e6ddea9e4c</v>
      </c>
    </row>
    <row r="77" xml:space="preserve">
      <c r="B77" t="str">
        <v>Non PT</v>
      </c>
      <c r="E77" t="str">
        <v>P-50</v>
      </c>
      <c r="F77">
        <f>F76+1</f>
        <v>9</v>
      </c>
      <c r="G77" t="str">
        <v>FOMOBO</v>
      </c>
      <c r="H77" t="str">
        <v>Sistem Treasuri Bank Indonesia</v>
      </c>
      <c r="I77" t="str">
        <v>Upgrade versi FOMOBO</v>
      </c>
      <c r="J77">
        <v>2026</v>
      </c>
      <c r="K77">
        <v>2027</v>
      </c>
      <c r="L77" t="str">
        <v>S</v>
      </c>
      <c r="M77" t="str">
        <v>K3</v>
      </c>
      <c r="N77" t="str">
        <v>Pemimpin Satker</v>
      </c>
      <c r="O77" t="str">
        <v>DLDS</v>
      </c>
      <c r="P77" t="str">
        <v>Satker</v>
      </c>
      <c r="Q77" t="str">
        <v>Market</v>
      </c>
      <c r="R77" t="str">
        <v>FOMOBO</v>
      </c>
      <c r="S77" t="e">
        <f>BQ77</f>
        <v>#REF!</v>
      </c>
      <c r="T77" t="e">
        <f>IF(V77=0%,"Not Started",IF(V77&lt;100%,"On Progress",IF(V77=100%,"DONE")))</f>
        <v>#REF!</v>
      </c>
      <c r="U77" t="str">
        <f>FN77</f>
        <v>M. Fahmi Ridwan</v>
      </c>
      <c r="V77" t="e">
        <f>CC77</f>
        <v>#REF!</v>
      </c>
      <c r="W77" t="str">
        <v>TW I 2026</v>
      </c>
      <c r="X77">
        <f>AR77</f>
        <v>46477</v>
      </c>
      <c r="Z77" t="str">
        <v>New</v>
      </c>
      <c r="AA77">
        <v>46023</v>
      </c>
      <c r="AB77">
        <v>46081</v>
      </c>
      <c r="AC77">
        <v>46082</v>
      </c>
      <c r="AD77">
        <v>46112</v>
      </c>
      <c r="AG77">
        <v>46113</v>
      </c>
      <c r="AH77">
        <v>46203</v>
      </c>
      <c r="AI77">
        <v>46204</v>
      </c>
      <c r="AJ77">
        <v>46295</v>
      </c>
      <c r="AK77">
        <v>46296</v>
      </c>
      <c r="AL77">
        <v>46356</v>
      </c>
      <c r="AM77">
        <v>46357</v>
      </c>
      <c r="AN77">
        <v>46402</v>
      </c>
      <c r="AO77">
        <v>46403</v>
      </c>
      <c r="AP77">
        <v>46446</v>
      </c>
      <c r="AQ77">
        <v>46447</v>
      </c>
      <c r="AR77">
        <v>46477</v>
      </c>
      <c r="AS77" t="str">
        <f>IF(BE77=0%,"Not Started",IF(BE77&lt;5%,"Proses RBT-RBB",IF(BE77=5%,"Selesai RBT-RBB",IF(BE77&lt;10%,"Proses RBT-RBL",IF(BE77=10%,"Selesai RBT-RBL",IF(BE77&lt;15%,"Proses RBT-RBTD",IF(BE77=15%,"Selesai RBT-RBTD",IF(BE77&lt;20%,"Proses RPP",IF(BE77=20%,"Selesai RPP",IF(BE77&lt;25%,"Proses KAK",IF(BE77=25%,"Selesai KAK",IF(BE77&lt;30%,"Proses Pengadaan",IF(BE77=30%,"Selesai Pengadaan",IF(BE77&lt;45%,"Proses Desain",IF(BE77=45%,"Selesai Desain",IF(BE77&lt;80%,"Proses Pengembangan",IF(BE77=80%,"Selesai Pengembangan",IF(BE77&lt;87.5%,"Proses SIT",IF(BE77=87.5%,"Selesai SIT",IF(BE77&lt;95%,"Proses UAT",IF(BE77=95%,"Selesai UAT",IF(BE77&lt;100%,"Proses Implementasi","Selesai Implementasi"))))))))))))))))))))))</f>
        <v>Proses RBT-RBL</v>
      </c>
      <c r="AT77" t="str">
        <f>IF(BF77=0%,"Not Started",IF(BF77&lt;5%,"Proses RBT-RBB",IF(BF77=5%,"Selesai RBT-RBB",IF(BF77&lt;10%,"Proses RBT-RBL",IF(BF77=10%,"Selesai RBT-RBL",IF(BF77&lt;15%,"Proses RBT-RBTD",IF(BF77=15%,"Selesai RBT-RBTD",IF(BF77&lt;20%,"Proses RPP",IF(BF77=20%,"Selesai RPP",IF(BF77&lt;25%,"Proses KAK",IF(BF77=25%,"Selesai KAK",IF(BF77&lt;30%,"Proses Pengadaan",IF(BF77=30%,"Selesai Pengadaan",IF(BF77&lt;45%,"Proses Desain",IF(BF77=45%,"Selesai Desain",IF(BF77&lt;80%,"Proses Pengembangan",IF(BF77=80%,"Selesai Pengembangan",IF(BF77&lt;87.5%,"Proses SIT",IF(BF77=87.5%,"Selesai SIT",IF(BF77&lt;95%,"Proses UAT",IF(BF77=95%,"Selesai UAT",IF(BF77&lt;100%,"Proses Implementasi","Selesai Implementasi"))))))))))))))))))))))</f>
        <v>Selesai RBT-RBTD</v>
      </c>
      <c r="AU77" t="str">
        <f>IF(BG77=0%,"Not Started",IF(BG77&lt;5%,"Proses RBT-RBB",IF(BG77=5%,"Selesai RBT-RBB",IF(BG77&lt;10%,"Proses RBT-RBL",IF(BG77=10%,"Selesai RBT-RBL",IF(BG77&lt;15%,"Proses RBT-RBTD",IF(BG77=15%,"Selesai RBT-RBTD",IF(BG77&lt;20%,"Proses RPP",IF(BG77=20%,"Selesai RPP",IF(BG77&lt;25%,"Proses KAK",IF(BG77=25%,"Selesai KAK",IF(BG77&lt;30%,"Proses Pengadaan",IF(BG77=30%,"Selesai Pengadaan",IF(BG77&lt;45%,"Proses Desain",IF(BG77=45%,"Selesai Desain",IF(BG77&lt;80%,"Proses Pengembangan",IF(BG77=80%,"Selesai Pengembangan",IF(BG77&lt;87.5%,"Proses SIT",IF(BG77=87.5%,"Selesai SIT",IF(BG77&lt;95%,"Proses UAT",IF(BG77=95%,"Selesai UAT",IF(BG77&lt;100%,"Proses Implementasi","Selesai Implementasi"))))))))))))))))))))))</f>
        <v>Selesai RPP</v>
      </c>
      <c r="AV77" t="str">
        <f>IF(BH77=0%,"Not Started",IF(BH77&lt;5%,"Proses RBT-RBB",IF(BH77=5%,"Selesai RBT-RBB",IF(BH77&lt;10%,"Proses RBT-RBL",IF(BH77=10%,"Selesai RBT-RBL",IF(BH77&lt;15%,"Proses RBT-RBTD",IF(BH77=15%,"Selesai RBT-RBTD",IF(BH77&lt;20%,"Proses RPP",IF(BH77=20%,"Selesai RPP",IF(BH77&lt;25%,"Proses KAK",IF(BH77=25%,"Selesai KAK",IF(BH77&lt;30%,"Proses Pengadaan",IF(BH77=30%,"Selesai Pengadaan",IF(BH77&lt;45%,"Proses Desain",IF(BH77=45%,"Selesai Desain",IF(BH77&lt;80%,"Proses Pengembangan",IF(BH77=80%,"Selesai Pengembangan",IF(BH77&lt;87.5%,"Proses SIT",IF(BH77=87.5%,"Selesai SIT",IF(BH77&lt;95%,"Proses UAT",IF(BH77=95%,"Selesai UAT",IF(BH77&lt;100%,"Proses Implementasi","Selesai Implementasi"))))))))))))))))))))))</f>
        <v>Proses KAK</v>
      </c>
      <c r="AW77" t="str">
        <f>IF(BI77=0%,"Not Started",IF(BI77&lt;5%,"Proses RBT-RBB",IF(BI77=5%,"Selesai RBT-RBB",IF(BI77&lt;10%,"Proses RBT-RBL",IF(BI77=10%,"Selesai RBT-RBL",IF(BI77&lt;15%,"Proses RBT-RBTD",IF(BI77=15%,"Selesai RBT-RBTD",IF(BI77&lt;20%,"Proses RPP",IF(BI77=20%,"Selesai RPP",IF(BI77&lt;25%,"Proses KAK",IF(BI77=25%,"Selesai KAK",IF(BI77&lt;30%,"Proses Pengadaan",IF(BI77=30%,"Selesai Pengadaan",IF(BI77&lt;45%,"Proses Desain",IF(BI77=45%,"Selesai Desain",IF(BI77&lt;80%,"Proses Pengembangan",IF(BI77=80%,"Selesai Pengembangan",IF(BI77&lt;87.5%,"Proses SIT",IF(BI77=87.5%,"Selesai SIT",IF(BI77&lt;95%,"Proses UAT",IF(BI77=95%,"Selesai UAT",IF(BI77&lt;100%,"Proses Implementasi","Selesai Implementasi"))))))))))))))))))))))</f>
        <v>Proses Pengadaan</v>
      </c>
      <c r="AX77" t="str">
        <f>IF(BJ77=0%,"Not Started",IF(BJ77&lt;5%,"Proses RBT-RBB",IF(BJ77=5%,"Selesai RBT-RBB",IF(BJ77&lt;10%,"Proses RBT-RBL",IF(BJ77=10%,"Selesai RBT-RBL",IF(BJ77&lt;15%,"Proses RBT-RBTD",IF(BJ77=15%,"Selesai RBT-RBTD",IF(BJ77&lt;20%,"Proses RPP",IF(BJ77=20%,"Selesai RPP",IF(BJ77&lt;25%,"Proses KAK",IF(BJ77=25%,"Selesai KAK",IF(BJ77&lt;30%,"Proses Pengadaan",IF(BJ77=30%,"Selesai Pengadaan",IF(BJ77&lt;45%,"Proses Desain",IF(BJ77=45%,"Selesai Desain",IF(BJ77&lt;80%,"Proses Pengembangan",IF(BJ77=80%,"Selesai Pengembangan",IF(BJ77&lt;87.5%,"Proses SIT",IF(BJ77=87.5%,"Selesai SIT",IF(BJ77&lt;95%,"Proses UAT",IF(BJ77=95%,"Selesai UAT",IF(BJ77&lt;100%,"Proses Implementasi","Selesai Implementasi"))))))))))))))))))))))</f>
        <v>Selesai Pengadaan</v>
      </c>
      <c r="AY77" t="str">
        <f>IF(BK77=0%,"Not Started",IF(BK77&lt;5%,"Proses RBT-RBB",IF(BK77=5%,"Selesai RBT-RBB",IF(BK77&lt;10%,"Proses RBT-RBL",IF(BK77=10%,"Selesai RBT-RBL",IF(BK77&lt;15%,"Proses RBT-RBTD",IF(BK77=15%,"Selesai RBT-RBTD",IF(BK77&lt;20%,"Proses RPP",IF(BK77=20%,"Selesai RPP",IF(BK77&lt;25%,"Proses KAK",IF(BK77=25%,"Selesai KAK",IF(BK77&lt;30%,"Proses Pengadaan",IF(BK77=30%,"Selesai Pengadaan",IF(BK77&lt;45%,"Proses Desain",IF(BK77=45%,"Selesai Desain",IF(BK77&lt;80%,"Proses Pengembangan",IF(BK77=80%,"Selesai Pengembangan",IF(BK77&lt;87.5%,"Proses SIT",IF(BK77=87.5%,"Selesai SIT",IF(BK77&lt;95%,"Proses UAT",IF(BK77=95%,"Selesai UAT",IF(BK77&lt;100%,"Proses Implementasi","Selesai Implementasi"))))))))))))))))))))))</f>
        <v>Proses Desain</v>
      </c>
      <c r="AZ77" t="str">
        <f>IF(BL77=0%,"Not Started",IF(BL77&lt;5%,"Proses RBT-RBB",IF(BL77=5%,"Selesai RBT-RBB",IF(BL77&lt;10%,"Proses RBT-RBL",IF(BL77=10%,"Selesai RBT-RBL",IF(BL77&lt;15%,"Proses RBT-RBTD",IF(BL77=15%,"Selesai RBT-RBTD",IF(BL77&lt;20%,"Proses RPP",IF(BL77=20%,"Selesai RPP",IF(BL77&lt;25%,"Proses KAK",IF(BL77=25%,"Selesai KAK",IF(BL77&lt;30%,"Proses Pengadaan",IF(BL77=30%,"Selesai Pengadaan",IF(BL77&lt;45%,"Proses Desain",IF(BL77=45%,"Selesai Desain",IF(BL77&lt;80%,"Proses Pengembangan",IF(BL77=80%,"Selesai Pengembangan",IF(BL77&lt;87.5%,"Proses SIT",IF(BL77=87.5%,"Selesai SIT",IF(BL77&lt;95%,"Proses UAT",IF(BL77=95%,"Selesai UAT",IF(BL77&lt;100%,"Proses Implementasi","Selesai Implementasi"))))))))))))))))))))))</f>
        <v>Proses Desain</v>
      </c>
      <c r="BA77" t="str">
        <f>IF(BM77=0%,"Not Started",IF(BM77&lt;5%,"Proses RBT-RBB",IF(BM77=5%,"Selesai RBT-RBB",IF(BM77&lt;10%,"Proses RBT-RBL",IF(BM77=10%,"Selesai RBT-RBL",IF(BM77&lt;15%,"Proses RBT-RBTD",IF(BM77=15%,"Selesai RBT-RBTD",IF(BM77&lt;20%,"Proses RPP",IF(BM77=20%,"Selesai RPP",IF(BM77&lt;25%,"Proses KAK",IF(BM77=25%,"Selesai KAK",IF(BM77&lt;30%,"Proses Pengadaan",IF(BM77=30%,"Selesai Pengadaan",IF(BM77&lt;45%,"Proses Desain",IF(BM77=45%,"Selesai Desain",IF(BM77&lt;80%,"Proses Pengembangan",IF(BM77=80%,"Selesai Pengembangan",IF(BM77&lt;87.5%,"Proses SIT",IF(BM77=87.5%,"Selesai SIT",IF(BM77&lt;95%,"Proses UAT",IF(BM77=95%,"Selesai UAT",IF(BM77&lt;100%,"Proses Implementasi","Selesai Implementasi"))))))))))))))))))))))</f>
        <v>Selesai Desain</v>
      </c>
      <c r="BB77" t="str">
        <f>IF(BN77=0%,"Not Started",IF(BN77&lt;5%,"Proses RBT-RBB",IF(BN77=5%,"Selesai RBT-RBB",IF(BN77&lt;10%,"Proses RBT-RBL",IF(BN77=10%,"Selesai RBT-RBL",IF(BN77&lt;15%,"Proses RBT-RBTD",IF(BN77=15%,"Selesai RBT-RBTD",IF(BN77&lt;20%,"Proses RPP",IF(BN77=20%,"Selesai RPP",IF(BN77&lt;25%,"Proses KAK",IF(BN77=25%,"Selesai KAK",IF(BN77&lt;30%,"Proses Pengadaan",IF(BN77=30%,"Selesai Pengadaan",IF(BN77&lt;45%,"Proses Desain",IF(BN77=45%,"Selesai Desain",IF(BN77&lt;80%,"Proses Pengembangan",IF(BN77=80%,"Selesai Pengembangan",IF(BN77&lt;87.5%,"Proses SIT",IF(BN77=87.5%,"Selesai SIT",IF(BN77&lt;95%,"Proses UAT",IF(BN77=95%,"Selesai UAT",IF(BN77&lt;100%,"Proses Implementasi","Selesai Implementasi"))))))))))))))))))))))</f>
        <v>Proses Pengembangan</v>
      </c>
      <c r="BC77" t="str">
        <f>IF(BO77=0%,"Not Started",IF(BO77&lt;5%,"Proses RBT-RBB",IF(BO77=5%,"Selesai RBT-RBB",IF(BO77&lt;10%,"Proses RBT-RBL",IF(BO77=10%,"Selesai RBT-RBL",IF(BO77&lt;15%,"Proses RBT-RBTD",IF(BO77=15%,"Selesai RBT-RBTD",IF(BO77&lt;20%,"Proses RPP",IF(BO77=20%,"Selesai RPP",IF(BO77&lt;25%,"Proses KAK",IF(BO77=25%,"Selesai KAK",IF(BO77&lt;30%,"Proses Pengadaan",IF(BO77=30%,"Selesai Pengadaan",IF(BO77&lt;45%,"Proses Desain",IF(BO77=45%,"Selesai Desain",IF(BO77&lt;80%,"Proses Pengembangan",IF(BO77=80%,"Selesai Pengembangan",IF(BO77&lt;87.5%,"Proses SIT",IF(BO77=87.5%,"Selesai SIT",IF(BO77&lt;95%,"Proses UAT",IF(BO77=95%,"Selesai UAT",IF(BO77&lt;100%,"Proses Implementasi","Selesai Implementasi"))))))))))))))))))))))</f>
        <v>Selesai Pengembangan</v>
      </c>
      <c r="BD77" t="str">
        <f>IF(BP77=0%,"Not Started",IF(BP77&lt;5%,"Proses RBT-RBB",IF(BP77=5%,"Selesai RBT-RBB",IF(BP77&lt;10%,"Proses RBT-RBL",IF(BP77=10%,"Selesai RBT-RBL",IF(BP77&lt;15%,"Proses RBT-RBTD",IF(BP77=15%,"Selesai RBT-RBTD",IF(BP77&lt;20%,"Proses RPP",IF(BP77=20%,"Selesai RPP",IF(BP77&lt;25%,"Proses KAK",IF(BP77=25%,"Selesai KAK",IF(BP77&lt;30%,"Proses Pengadaan",IF(BP77=30%,"Selesai Pengadaan",IF(BP77&lt;45%,"Proses Desain",IF(BP77=45%,"Selesai Desain",IF(BP77&lt;80%,"Proses Pengembangan",IF(BP77=80%,"Selesai Pengembangan",IF(BP77&lt;87.5%,"Proses SIT",IF(BP77=87.5%,"Selesai SIT",IF(BP77&lt;95%,"Proses UAT",IF(BP77=95%,"Selesai UAT",IF(BP77&lt;100%,"Proses Implementasi","Selesai Implementasi"))))))))))))))))))))))</f>
        <v>Proses SIT</v>
      </c>
      <c r="BE77">
        <v>0.07</v>
      </c>
      <c r="BF77">
        <v>0.15</v>
      </c>
      <c r="BG77">
        <v>0.2</v>
      </c>
      <c r="BH77">
        <v>0.23</v>
      </c>
      <c r="BI77">
        <v>0.26</v>
      </c>
      <c r="BJ77">
        <v>0.3</v>
      </c>
      <c r="BK77">
        <v>0.35</v>
      </c>
      <c r="BL77">
        <v>0.4</v>
      </c>
      <c r="BM77">
        <v>0.45</v>
      </c>
      <c r="BN77">
        <v>0.67</v>
      </c>
      <c r="BO77">
        <v>0.8</v>
      </c>
      <c r="BP77">
        <v>0.85</v>
      </c>
      <c r="BQ77" t="e">
        <f>IF(CC77=0%,"Not Started",IF(CC77&lt;5%,"Proses RBT-RBB",IF(CC77=5%,"Selesai RBT-RBB",IF(CC77&lt;10%,"Proses RBT-RBL",IF(CC77=10%,"Selesai RBT-RBL",IF(CC77&lt;15%,"Proses RBT-RBTD",IF(CC77=15%,"Selesai RBT-RBTD",IF(CC77&lt;20%,"Proses RPP",IF(CC77=20%,"Selesai RPP",IF(CC77&lt;25%,"Proses KAK",IF(CC77=25%,"Selesai KAK",IF(CC77&lt;30%,"Proses Pengadaan",IF(CC77=30%,"Selesai Pengadaan",IF(CC77&lt;45%,"Proses Desain",IF(CC77=45%,"Selesai Desain",IF(CC77&lt;80%,"Proses Pengembangan",IF(CC77=80%,"Selesai Pengembangan",IF(CC77&lt;87.5%,"Proses SIT",IF(CC77=87.5%,"Selesai SIT",IF(CC77&lt;95%,"Proses UAT",IF(CC77=95%,"Selesai UAT",IF(CC77&lt;100%,"Proses Implementasi","Selesai Implementasi"))))))))))))))))))))))</f>
        <v>#REF!</v>
      </c>
      <c r="BR77" t="str">
        <f>IF(CD77=0%,"Not Started",IF(CD77&lt;5%,"Proses RBT-RBB",IF(CD77=5%,"Selesai RBT-RBB",IF(CD77&lt;10%,"Proses RBT-RBL",IF(CD77=10%,"Selesai RBT-RBL",IF(CD77&lt;15%,"Proses RBT-RBTD",IF(CD77=15%,"Selesai RBT-RBTD",IF(CD77&lt;20%,"Proses RPP",IF(CD77=20%,"Selesai RPP",IF(CD77&lt;25%,"Proses KAK",IF(CD77=25%,"Selesai KAK",IF(CD77&lt;30%,"Proses Pengadaan",IF(CD77=30%,"Selesai Pengadaan",IF(CD77&lt;45%,"Proses Desain",IF(CD77=45%,"Selesai Desain",IF(CD77&lt;80%,"Proses Pengembangan",IF(CD77=80%,"Selesai Pengembangan",IF(CD77&lt;87.5%,"Proses SIT",IF(CD77=87.5%,"Selesai SIT",IF(CD77&lt;95%,"Proses UAT",IF(CD77=95%,"Selesai UAT",IF(CD77&lt;100%,"Proses Implementasi","Selesai Implementasi"))))))))))))))))))))))</f>
        <v>Not Started</v>
      </c>
      <c r="BS77" t="str">
        <f>IF(CE77=0%,"Not Started",IF(CE77&lt;5%,"Proses RBT-RBB",IF(CE77=5%,"Selesai RBT-RBB",IF(CE77&lt;10%,"Proses RBT-RBL",IF(CE77=10%,"Selesai RBT-RBL",IF(CE77&lt;15%,"Proses RBT-RBTD",IF(CE77=15%,"Selesai RBT-RBTD",IF(CE77&lt;20%,"Proses RPP",IF(CE77=20%,"Selesai RPP",IF(CE77&lt;25%,"Proses KAK",IF(CE77=25%,"Selesai KAK",IF(CE77&lt;30%,"Proses Pengadaan",IF(CE77=30%,"Selesai Pengadaan",IF(CE77&lt;45%,"Proses Desain",IF(CE77=45%,"Selesai Desain",IF(CE77&lt;80%,"Proses Pengembangan",IF(CE77=80%,"Selesai Pengembangan",IF(CE77&lt;87.5%,"Proses SIT",IF(CE77=87.5%,"Selesai SIT",IF(CE77&lt;95%,"Proses UAT",IF(CE77=95%,"Selesai UAT",IF(CE77&lt;100%,"Proses Implementasi","Selesai Implementasi"))))))))))))))))))))))</f>
        <v>Not Started</v>
      </c>
      <c r="BT77" t="str">
        <f>IF(CF77=0%,"Not Started",IF(CF77&lt;5%,"Proses RBT-RBB",IF(CF77=5%,"Selesai RBT-RBB",IF(CF77&lt;10%,"Proses RBT-RBL",IF(CF77=10%,"Selesai RBT-RBL",IF(CF77&lt;15%,"Proses RBT-RBTD",IF(CF77=15%,"Selesai RBT-RBTD",IF(CF77&lt;20%,"Proses RPP",IF(CF77=20%,"Selesai RPP",IF(CF77&lt;25%,"Proses KAK",IF(CF77=25%,"Selesai KAK",IF(CF77&lt;30%,"Proses Pengadaan",IF(CF77=30%,"Selesai Pengadaan",IF(CF77&lt;45%,"Proses Desain",IF(CF77=45%,"Selesai Desain",IF(CF77&lt;80%,"Proses Pengembangan",IF(CF77=80%,"Selesai Pengembangan",IF(CF77&lt;87.5%,"Proses SIT",IF(CF77=87.5%,"Selesai SIT",IF(CF77&lt;95%,"Proses UAT",IF(CF77=95%,"Selesai UAT",IF(CF77&lt;100%,"Proses Implementasi","Selesai Implementasi"))))))))))))))))))))))</f>
        <v>Not Started</v>
      </c>
      <c r="BU77" t="str">
        <f>IF(CG77=0%,"Not Started",IF(CG77&lt;5%,"Proses RBT-RBB",IF(CG77=5%,"Selesai RBT-RBB",IF(CG77&lt;10%,"Proses RBT-RBL",IF(CG77=10%,"Selesai RBT-RBL",IF(CG77&lt;15%,"Proses RBT-RBTD",IF(CG77=15%,"Selesai RBT-RBTD",IF(CG77&lt;20%,"Proses RPP",IF(CG77=20%,"Selesai RPP",IF(CG77&lt;25%,"Proses KAK",IF(CG77=25%,"Selesai KAK",IF(CG77&lt;30%,"Proses Pengadaan",IF(CG77=30%,"Selesai Pengadaan",IF(CG77&lt;45%,"Proses Desain",IF(CG77=45%,"Selesai Desain",IF(CG77&lt;80%,"Proses Pengembangan",IF(CG77=80%,"Selesai Pengembangan",IF(CG77&lt;87.5%,"Proses SIT",IF(CG77=87.5%,"Selesai SIT",IF(CG77&lt;95%,"Proses UAT",IF(CG77=95%,"Selesai UAT",IF(CG77&lt;100%,"Proses Implementasi","Selesai Implementasi"))))))))))))))))))))))</f>
        <v>Not Started</v>
      </c>
      <c r="BV77" t="str">
        <f>IF(CH77=0%,"Not Started",IF(CH77&lt;5%,"Proses RBT-RBB",IF(CH77=5%,"Selesai RBT-RBB",IF(CH77&lt;10%,"Proses RBT-RBL",IF(CH77=10%,"Selesai RBT-RBL",IF(CH77&lt;15%,"Proses RBT-RBTD",IF(CH77=15%,"Selesai RBT-RBTD",IF(CH77&lt;20%,"Proses RPP",IF(CH77=20%,"Selesai RPP",IF(CH77&lt;25%,"Proses KAK",IF(CH77=25%,"Selesai KAK",IF(CH77&lt;30%,"Proses Pengadaan",IF(CH77=30%,"Selesai Pengadaan",IF(CH77&lt;45%,"Proses Desain",IF(CH77=45%,"Selesai Desain",IF(CH77&lt;80%,"Proses Pengembangan",IF(CH77=80%,"Selesai Pengembangan",IF(CH77&lt;87.5%,"Proses SIT",IF(CH77=87.5%,"Selesai SIT",IF(CH77&lt;95%,"Proses UAT",IF(CH77=95%,"Selesai UAT",IF(CH77&lt;100%,"Proses Implementasi","Selesai Implementasi"))))))))))))))))))))))</f>
        <v>Not Started</v>
      </c>
      <c r="BW77" t="str">
        <f>IF(CI77=0%,"Not Started",IF(CI77&lt;5%,"Proses RBT-RBB",IF(CI77=5%,"Selesai RBT-RBB",IF(CI77&lt;10%,"Proses RBT-RBL",IF(CI77=10%,"Selesai RBT-RBL",IF(CI77&lt;15%,"Proses RBT-RBTD",IF(CI77=15%,"Selesai RBT-RBTD",IF(CI77&lt;20%,"Proses RPP",IF(CI77=20%,"Selesai RPP",IF(CI77&lt;25%,"Proses KAK",IF(CI77=25%,"Selesai KAK",IF(CI77&lt;30%,"Proses Pengadaan",IF(CI77=30%,"Selesai Pengadaan",IF(CI77&lt;45%,"Proses Desain",IF(CI77=45%,"Selesai Desain",IF(CI77&lt;80%,"Proses Pengembangan",IF(CI77=80%,"Selesai Pengembangan",IF(CI77&lt;87.5%,"Proses SIT",IF(CI77=87.5%,"Selesai SIT",IF(CI77&lt;95%,"Proses UAT",IF(CI77=95%,"Selesai UAT",IF(CI77&lt;100%,"Proses Implementasi","Selesai Implementasi"))))))))))))))))))))))</f>
        <v>Not Started</v>
      </c>
      <c r="BX77" t="str">
        <f>IF(CJ77=0%,"Not Started",IF(CJ77&lt;5%,"Proses RBT-RBB",IF(CJ77=5%,"Selesai RBT-RBB",IF(CJ77&lt;10%,"Proses RBT-RBL",IF(CJ77=10%,"Selesai RBT-RBL",IF(CJ77&lt;15%,"Proses RBT-RBTD",IF(CJ77=15%,"Selesai RBT-RBTD",IF(CJ77&lt;20%,"Proses RPP",IF(CJ77=20%,"Selesai RPP",IF(CJ77&lt;25%,"Proses KAK",IF(CJ77=25%,"Selesai KAK",IF(CJ77&lt;30%,"Proses Pengadaan",IF(CJ77=30%,"Selesai Pengadaan",IF(CJ77&lt;45%,"Proses Desain",IF(CJ77=45%,"Selesai Desain",IF(CJ77&lt;80%,"Proses Pengembangan",IF(CJ77=80%,"Selesai Pengembangan",IF(CJ77&lt;87.5%,"Proses SIT",IF(CJ77=87.5%,"Selesai SIT",IF(CJ77&lt;95%,"Proses UAT",IF(CJ77=95%,"Selesai UAT",IF(CJ77&lt;100%,"Proses Implementasi","Selesai Implementasi"))))))))))))))))))))))</f>
        <v>Not Started</v>
      </c>
      <c r="BY77" t="str">
        <f>IF(CK77=0%,"Not Started",IF(CK77&lt;5%,"Proses RBT-RBB",IF(CK77=5%,"Selesai RBT-RBB",IF(CK77&lt;10%,"Proses RBT-RBL",IF(CK77=10%,"Selesai RBT-RBL",IF(CK77&lt;15%,"Proses RBT-RBTD",IF(CK77=15%,"Selesai RBT-RBTD",IF(CK77&lt;20%,"Proses RPP",IF(CK77=20%,"Selesai RPP",IF(CK77&lt;25%,"Proses KAK",IF(CK77=25%,"Selesai KAK",IF(CK77&lt;30%,"Proses Pengadaan",IF(CK77=30%,"Selesai Pengadaan",IF(CK77&lt;45%,"Proses Desain",IF(CK77=45%,"Selesai Desain",IF(CK77&lt;80%,"Proses Pengembangan",IF(CK77=80%,"Selesai Pengembangan",IF(CK77&lt;87.5%,"Proses SIT",IF(CK77=87.5%,"Selesai SIT",IF(CK77&lt;95%,"Proses UAT",IF(CK77=95%,"Selesai UAT",IF(CK77&lt;100%,"Proses Implementasi","Selesai Implementasi"))))))))))))))))))))))</f>
        <v>Not Started</v>
      </c>
      <c r="BZ77" t="str">
        <f>IF(CL77=0%,"Not Started",IF(CL77&lt;5%,"Proses RBT-RBB",IF(CL77=5%,"Selesai RBT-RBB",IF(CL77&lt;10%,"Proses RBT-RBL",IF(CL77=10%,"Selesai RBT-RBL",IF(CL77&lt;15%,"Proses RBT-RBTD",IF(CL77=15%,"Selesai RBT-RBTD",IF(CL77&lt;20%,"Proses RPP",IF(CL77=20%,"Selesai RPP",IF(CL77&lt;25%,"Proses KAK",IF(CL77=25%,"Selesai KAK",IF(CL77&lt;30%,"Proses Pengadaan",IF(CL77=30%,"Selesai Pengadaan",IF(CL77&lt;45%,"Proses Desain",IF(CL77=45%,"Selesai Desain",IF(CL77&lt;80%,"Proses Pengembangan",IF(CL77=80%,"Selesai Pengembangan",IF(CL77&lt;87.5%,"Proses SIT",IF(CL77=87.5%,"Selesai SIT",IF(CL77&lt;95%,"Proses UAT",IF(CL77=95%,"Selesai UAT",IF(CL77&lt;100%,"Proses Implementasi","Selesai Implementasi"))))))))))))))))))))))</f>
        <v>Not Started</v>
      </c>
      <c r="CA77" t="str">
        <f>IF(CM77=0%,"Not Started",IF(CM77&lt;5%,"Proses RBT-RBB",IF(CM77=5%,"Selesai RBT-RBB",IF(CM77&lt;10%,"Proses RBT-RBL",IF(CM77=10%,"Selesai RBT-RBL",IF(CM77&lt;15%,"Proses RBT-RBTD",IF(CM77=15%,"Selesai RBT-RBTD",IF(CM77&lt;20%,"Proses RPP",IF(CM77=20%,"Selesai RPP",IF(CM77&lt;25%,"Proses KAK",IF(CM77=25%,"Selesai KAK",IF(CM77&lt;30%,"Proses Pengadaan",IF(CM77=30%,"Selesai Pengadaan",IF(CM77&lt;45%,"Proses Desain",IF(CM77=45%,"Selesai Desain",IF(CM77&lt;80%,"Proses Pengembangan",IF(CM77=80%,"Selesai Pengembangan",IF(CM77&lt;87.5%,"Proses SIT",IF(CM77=87.5%,"Selesai SIT",IF(CM77&lt;95%,"Proses UAT",IF(CM77=95%,"Selesai UAT",IF(CM77&lt;100%,"Proses Implementasi","Selesai Implementasi"))))))))))))))))))))))</f>
        <v>Not Started</v>
      </c>
      <c r="CB77" t="str">
        <f>IF(CN77=0%,"Not Started",IF(CN77&lt;5%,"Proses RBT-RBB",IF(CN77=5%,"Selesai RBT-RBB",IF(CN77&lt;10%,"Proses RBT-RBL",IF(CN77=10%,"Selesai RBT-RBL",IF(CN77&lt;15%,"Proses RBT-RBTD",IF(CN77=15%,"Selesai RBT-RBTD",IF(CN77&lt;20%,"Proses RPP",IF(CN77=20%,"Selesai RPP",IF(CN77&lt;25%,"Proses KAK",IF(CN77=25%,"Selesai KAK",IF(CN77&lt;30%,"Proses Pengadaan",IF(CN77=30%,"Selesai Pengadaan",IF(CN77&lt;45%,"Proses Desain",IF(CN77=45%,"Selesai Desain",IF(CN77&lt;80%,"Proses Pengembangan",IF(CN77=80%,"Selesai Pengembangan",IF(CN77&lt;87.5%,"Proses SIT",IF(CN77=87.5%,"Selesai SIT",IF(CN77&lt;95%,"Proses UAT",IF(CN77=95%,"Selesai UAT",IF(CN77&lt;100%,"Proses Implementasi","Selesai Implementasi"))))))))))))))))))))))</f>
        <v>Not Started</v>
      </c>
      <c r="CC77" t="e">
        <f>(($DY77/100%)*15%)+(($DZ77/100%)*5%)+(($EA77/100%)*5%)+(($EB77/100%)*5%)+(($EC77/100%)*15%)+(($ED77/100%)*35%)+(($EE77/100%)*7.5%)+(($EF77/100%)*7.5%)+((#REF!/100%)*5%)</f>
        <v>#REF!</v>
      </c>
      <c r="CO77" t="e">
        <f>IF(BE77=0%, 100%, (CC77/BE77))</f>
        <v>#REF!</v>
      </c>
      <c r="CP77">
        <f>IF(BF77=0%, 100%, (CD77/BF77))</f>
        <v>0</v>
      </c>
      <c r="CQ77">
        <f>IF(BG77=0%, 100%, (CE77/BG77))</f>
        <v>0</v>
      </c>
      <c r="CR77">
        <f>IF(BH77=0%, 100%, (CF77/BH77))</f>
        <v>0</v>
      </c>
      <c r="CS77">
        <f>IF(BI77=0%, 100%, (CG77/BI77))</f>
        <v>0</v>
      </c>
      <c r="CT77">
        <f>IF(BJ77=0%, 100%, (CH77/BJ77))</f>
        <v>0</v>
      </c>
      <c r="CU77">
        <f>IF(BK77=0%, 100%, (CI77/BK77))</f>
        <v>0</v>
      </c>
      <c r="CV77">
        <f>IF(BL77=0%, 100%, (CJ77/BL77))</f>
        <v>0</v>
      </c>
      <c r="CW77">
        <f>IF(BM77=0%, 100%, (CK77/BM77))</f>
        <v>0</v>
      </c>
      <c r="CX77">
        <f>IF(BN77=0%, 100%, (CL77/BN77))</f>
        <v>0</v>
      </c>
      <c r="CY77">
        <f>IF(BO77=0%, 100%, (CM77/BO77))</f>
        <v>0</v>
      </c>
      <c r="DA77" t="e">
        <f>IF(BE77=0%,"NS",IF(CC77=100%,"DONE",IF(CO77&gt;100%,"AS",IF(CO77&lt;75%,"BS",IF(CO77&lt;89.9%,"AR","OS")))))</f>
        <v>#REF!</v>
      </c>
      <c r="DB77" t="str">
        <f>IF(BF77=0%,"NS",IF(CD77=100%,"DONE",IF(CP77&gt;100%,"AS",IF(CP77&lt;75%,"BS",IF(CP77&lt;89.9%,"AR","OS")))))</f>
        <v>BS</v>
      </c>
      <c r="DC77" t="str">
        <f>IF(BG77=0%,"NS",IF(CE77=100%,"DONE",IF(CQ77&gt;100%,"AS",IF(CQ77&lt;75%,"BS",IF(CQ77&lt;89.9%,"AR","OS")))))</f>
        <v>BS</v>
      </c>
      <c r="DD77" t="str">
        <f>IF(BH77=0%,"NS",IF(CF77=100%,"DONE",IF(CR77&gt;100%,"AS",IF(CR77&lt;75%,"BS",IF(CR77&lt;89.9%,"AR","OS")))))</f>
        <v>BS</v>
      </c>
      <c r="DE77" t="str">
        <f>IF(BI77=0%,"NS",IF(CG77=100%,"DONE",IF(CS77&gt;100%,"AS",IF(CS77&lt;75%,"BS",IF(CS77&lt;89.9%,"AR","OS")))))</f>
        <v>BS</v>
      </c>
      <c r="DF77" t="str">
        <f>IF(BJ77=0%,"NS",IF(CH77=100%,"DONE",IF(CT77&gt;100%,"AS",IF(CT77&lt;75%,"BS",IF(CT77&lt;89.9%,"AR","OS")))))</f>
        <v>BS</v>
      </c>
      <c r="DG77" t="str">
        <f>IF(BK77=0%,"NS",IF(CI77=100%,"DONE",IF(CU77&gt;100%,"AS",IF(CU77&lt;75%,"BS",IF(CU77&lt;89.9%,"AR","OS")))))</f>
        <v>BS</v>
      </c>
      <c r="DH77" t="str">
        <f>IF(BL77=0%,"NS",IF(CJ77=100%,"DONE",IF(CV77&gt;100%,"AS",IF(CV77&lt;75%,"BS",IF(CV77&lt;89.9%,"AR","OS")))))</f>
        <v>BS</v>
      </c>
      <c r="DI77" t="str">
        <f>IF(BM77=0%,"NS",IF(CK77=100%,"DONE",IF(CW77&gt;100%,"AS",IF(CW77&lt;75%,"BS",IF(CW77&lt;89.9%,"AR","OS")))))</f>
        <v>BS</v>
      </c>
      <c r="DJ77" t="str">
        <f>IF(BN77=0%,"NS",IF(CL77=100%,"DONE",IF(CX77&gt;100%,"AS",IF(CX77&lt;75%,"BS",IF(CX77&lt;89.9%,"AR","OS")))))</f>
        <v>BS</v>
      </c>
      <c r="DK77" t="str">
        <f>IF(BO77=0%,"NS",IF(CM77=100%,"DONE",IF(CY77&gt;100%,"AS",IF(CY77&lt;75%,"BS",IF(CY77&lt;89.9%,"AR","OS")))))</f>
        <v>BS</v>
      </c>
      <c r="DL77" t="str">
        <f>IF(BP77=0%,"NS",IF(CN77=100%,"DONE",IF(CZ77&gt;100%,"AS",IF(CZ77&lt;75%,"BS",IF(CZ77&lt;89.9%,"AR","OS")))))</f>
        <v>BS</v>
      </c>
      <c r="DM77" t="e">
        <f>CC77/$BP77</f>
        <v>#REF!</v>
      </c>
      <c r="DN77">
        <f>CD77/$BP77</f>
        <v>0</v>
      </c>
      <c r="DO77">
        <f>CE77/$BP77</f>
        <v>0</v>
      </c>
      <c r="DP77">
        <f>CF77/$BP77</f>
        <v>0</v>
      </c>
      <c r="DQ77">
        <f>CG77/$BP77</f>
        <v>0</v>
      </c>
      <c r="DR77">
        <f>CH77/$BP77</f>
        <v>0</v>
      </c>
      <c r="DS77">
        <f>CI77/$BP77</f>
        <v>0</v>
      </c>
      <c r="DT77">
        <f>CJ77/$BP77</f>
        <v>0</v>
      </c>
      <c r="DU77">
        <f>CK77/$BP77</f>
        <v>0</v>
      </c>
      <c r="DV77">
        <f>CL77/$BP77</f>
        <v>0</v>
      </c>
      <c r="DW77">
        <f>CM77/$BP77</f>
        <v>0</v>
      </c>
      <c r="DX77">
        <f>CN77/$BP77</f>
        <v>0</v>
      </c>
      <c r="EH77" t="str" xml:space="preserve">
        <v xml:space="preserve">1. Belum ada pembahasan intensif terkait proyeknya, namun rencananya di akhir bulan akan diinisiasi untuk draft dokumen RBT nya_x000d_
2. Secara proyek termaksud "technology driven" dimana secara kebutuhan akan dibuatkan melalui DLDS_x000d_
</v>
      </c>
      <c r="EJ77">
        <f>AR77</f>
        <v>46477</v>
      </c>
      <c r="FM77" t="str" xml:space="preserve">
        <v xml:space="preserve">1. Thoriq Prima Putra D_x000d_
2. Farah Fadhilah W</v>
      </c>
      <c r="FN77" t="str">
        <v>M. Fahmi Ridwan</v>
      </c>
      <c r="FO77" t="str">
        <v>Iramia Triastika</v>
      </c>
      <c r="FP77" t="str" xml:space="preserve">
        <v xml:space="preserve">1. Galih Andana_x000d_
2. Ahmad Maimunif_x000d_
3.Ahmad Muhajir_x000d_
4.  M. Naufal Prasetyo_x000d_
5. Veni Kertayu_x000d_
6. Yohana Wida_x000d_
7. Anton Sucipto</v>
      </c>
      <c r="FQ77" t="str" xml:space="preserve">
        <v xml:space="preserve">Dian_x000d_
Agung</v>
      </c>
      <c r="FR77" t="str">
        <v>Outsource</v>
      </c>
      <c r="FS77" t="str">
        <v>PTAP</v>
      </c>
      <c r="FT77" t="str" xml:space="preserve">
        <v xml:space="preserve">Fitri_x000d_
Risma_x000d_
</v>
      </c>
      <c r="GS77" t="str">
        <v>05d2b499-425c-46f7-8c5c-349c6feddd86</v>
      </c>
    </row>
    <row r="78">
      <c r="B78" t="str">
        <v>Non PT</v>
      </c>
      <c r="E78" t="str">
        <v>P-50</v>
      </c>
      <c r="F78">
        <f>F77+1</f>
        <v>10</v>
      </c>
      <c r="G78" t="str">
        <v>FOMOBO</v>
      </c>
      <c r="H78" t="str">
        <v>Sistem Treasuri Bank Indonesia</v>
      </c>
      <c r="I78" t="str">
        <v>Penguatan FOMOBO Tahap 2</v>
      </c>
      <c r="J78">
        <v>2026</v>
      </c>
      <c r="K78">
        <v>2027</v>
      </c>
      <c r="L78" t="str">
        <v>S</v>
      </c>
      <c r="M78" t="str">
        <v>K3</v>
      </c>
      <c r="N78" t="str">
        <v>Pemimpin Satker</v>
      </c>
      <c r="O78" t="str">
        <v>DPD, DPMA, DMR, DPPT, DKeu</v>
      </c>
      <c r="P78" t="str">
        <v>Satker</v>
      </c>
      <c r="Q78" t="str">
        <v>Market</v>
      </c>
      <c r="R78" t="str">
        <v>FOMOBO</v>
      </c>
      <c r="S78" t="str">
        <f>BQ78</f>
        <v>Not Started</v>
      </c>
      <c r="T78" t="str">
        <f>IF(V78=0%,"Not Started",IF(V78&lt;100%,"On Progress",IF(V78=100%,"DONE")))</f>
        <v>Not Started</v>
      </c>
      <c r="U78" t="str">
        <f>FN78</f>
        <v>M. Fahmi Ridwan</v>
      </c>
      <c r="V78">
        <f>CC78</f>
        <v>0</v>
      </c>
      <c r="W78" t="str">
        <v>TW II 2026</v>
      </c>
      <c r="X78">
        <f>AR78</f>
        <v>46752</v>
      </c>
      <c r="Z78" t="str">
        <v>New</v>
      </c>
      <c r="AA78">
        <v>46113</v>
      </c>
      <c r="AB78">
        <v>46203</v>
      </c>
      <c r="AC78">
        <v>46204</v>
      </c>
      <c r="AD78">
        <v>46234</v>
      </c>
      <c r="AG78">
        <v>46235</v>
      </c>
      <c r="AH78">
        <v>46507</v>
      </c>
      <c r="AI78">
        <v>46508</v>
      </c>
      <c r="AJ78">
        <v>46568</v>
      </c>
      <c r="AK78">
        <v>46569</v>
      </c>
      <c r="AL78">
        <v>46660</v>
      </c>
      <c r="AM78">
        <v>46661</v>
      </c>
      <c r="AN78">
        <v>46691</v>
      </c>
      <c r="AO78">
        <v>46692</v>
      </c>
      <c r="AP78">
        <v>46721</v>
      </c>
      <c r="AQ78">
        <v>46722</v>
      </c>
      <c r="AR78">
        <v>46752</v>
      </c>
      <c r="AS78">
        <v>46724</v>
      </c>
      <c r="AT78">
        <v>46725</v>
      </c>
      <c r="AU78">
        <v>46726</v>
      </c>
      <c r="AV78">
        <v>46727</v>
      </c>
      <c r="AW78">
        <v>46728</v>
      </c>
      <c r="AX78">
        <v>46729</v>
      </c>
      <c r="AY78">
        <v>46730</v>
      </c>
      <c r="AZ78">
        <v>46731</v>
      </c>
      <c r="BA78">
        <v>46732</v>
      </c>
      <c r="BB78" t="str">
        <f>IF(BN78=0%,"Not Started",IF(BN78&lt;5%,"Proses RBT-RBB",IF(BN78=5%,"Selesai RBT-RBB",IF(BN78&lt;10%,"Proses RBT-RBL",IF(BN78=10%,"Selesai RBT-RBL",IF(BN78&lt;15%,"Proses RBT-RBTD",IF(BN78=15%,"Selesai RBT-RBTD",IF(BN78&lt;20%,"Proses RPP",IF(BN78=20%,"Selesai RPP",IF(BN78&lt;25%,"Proses KAK",IF(BN78=25%,"Selesai KAK",IF(BN78&lt;30%,"Proses Pengadaan",IF(BN78=30%,"Selesai Pengadaan",IF(BN78&lt;45%,"Proses Desain",IF(BN78=45%,"Selesai Desain",IF(BN78&lt;80%,"Proses Pengembangan",IF(BN78=80%,"Selesai Pengembangan",IF(BN78&lt;87.5%,"Proses SIT",IF(BN78=87.5%,"Selesai SIT",IF(BN78&lt;95%,"Proses UAT",IF(BN78=95%,"Selesai UAT",IF(BN78&lt;100%,"Proses Implementasi","Selesai Implementasi"))))))))))))))))))))))</f>
        <v>Proses KAK</v>
      </c>
      <c r="BC78" t="str">
        <f>IF(BO78=0%,"Not Started",IF(BO78&lt;5%,"Proses RBT-RBB",IF(BO78=5%,"Selesai RBT-RBB",IF(BO78&lt;10%,"Proses RBT-RBL",IF(BO78=10%,"Selesai RBT-RBL",IF(BO78&lt;15%,"Proses RBT-RBTD",IF(BO78=15%,"Selesai RBT-RBTD",IF(BO78&lt;20%,"Proses RPP",IF(BO78=20%,"Selesai RPP",IF(BO78&lt;25%,"Proses KAK",IF(BO78=25%,"Selesai KAK",IF(BO78&lt;30%,"Proses Pengadaan",IF(BO78=30%,"Selesai Pengadaan",IF(BO78&lt;45%,"Proses Desain",IF(BO78=45%,"Selesai Desain",IF(BO78&lt;80%,"Proses Pengembangan",IF(BO78=80%,"Selesai Pengembangan",IF(BO78&lt;87.5%,"Proses SIT",IF(BO78=87.5%,"Selesai SIT",IF(BO78&lt;95%,"Proses UAT",IF(BO78=95%,"Selesai UAT",IF(BO78&lt;100%,"Proses Implementasi","Selesai Implementasi"))))))))))))))))))))))</f>
        <v>Proses KAK</v>
      </c>
      <c r="BD78" t="str">
        <f>IF(BP78=0%,"Not Started",IF(BP78&lt;5%,"Proses RBT-RBB",IF(BP78=5%,"Selesai RBT-RBB",IF(BP78&lt;10%,"Proses RBT-RBL",IF(BP78=10%,"Selesai RBT-RBL",IF(BP78&lt;15%,"Proses RBT-RBTD",IF(BP78=15%,"Selesai RBT-RBTD",IF(BP78&lt;20%,"Proses RPP",IF(BP78=20%,"Selesai RPP",IF(BP78&lt;25%,"Proses KAK",IF(BP78=25%,"Selesai KAK",IF(BP78&lt;30%,"Proses Pengadaan",IF(BP78=30%,"Selesai Pengadaan",IF(BP78&lt;45%,"Proses Desain",IF(BP78=45%,"Selesai Desain",IF(BP78&lt;80%,"Proses Pengembangan",IF(BP78=80%,"Selesai Pengembangan",IF(BP78&lt;87.5%,"Proses SIT",IF(BP78=87.5%,"Selesai SIT",IF(BP78&lt;95%,"Proses UAT",IF(BP78=95%,"Selesai UAT",IF(BP78&lt;100%,"Proses Implementasi","Selesai Implementasi"))))))))))))))))))))))</f>
        <v>Selesai KAK</v>
      </c>
      <c r="BE78">
        <v>0</v>
      </c>
      <c r="BF78">
        <v>0</v>
      </c>
      <c r="BG78">
        <v>0</v>
      </c>
      <c r="BH78">
        <v>0.05</v>
      </c>
      <c r="BI78">
        <v>0.1</v>
      </c>
      <c r="BJ78">
        <v>0.15</v>
      </c>
      <c r="BK78">
        <v>0.2</v>
      </c>
      <c r="BL78">
        <v>0.21</v>
      </c>
      <c r="BM78">
        <v>0.22</v>
      </c>
      <c r="BN78">
        <v>0.23</v>
      </c>
      <c r="BO78">
        <v>0.24</v>
      </c>
      <c r="BP78">
        <v>0.25</v>
      </c>
      <c r="BQ78" t="str">
        <f>IF(CC78=0%,"Not Started",IF(CC78&lt;5%,"Proses RBT-RBB",IF(CC78=5%,"Selesai RBT-RBB",IF(CC78&lt;10%,"Proses RBT-RBL",IF(CC78=10%,"Selesai RBT-RBL",IF(CC78&lt;15%,"Proses RBT-RBTD",IF(CC78=15%,"Selesai RBT-RBTD",IF(CC78&lt;20%,"Proses RPP",IF(CC78=20%,"Selesai RPP",IF(CC78&lt;25%,"Proses KAK",IF(CC78=25%,"Selesai KAK",IF(CC78&lt;30%,"Proses Pengadaan",IF(CC78=30%,"Selesai Pengadaan",IF(CC78&lt;45%,"Proses Desain",IF(CC78=45%,"Selesai Desain",IF(CC78&lt;80%,"Proses Pengembangan",IF(CC78=80%,"Selesai Pengembangan",IF(CC78&lt;87.5%,"Proses SIT",IF(CC78=87.5%,"Selesai SIT",IF(CC78&lt;95%,"Proses UAT",IF(CC78=95%,"Selesai UAT",IF(CC78&lt;100%,"Proses Implementasi","Selesai Implementasi"))))))))))))))))))))))</f>
        <v>Not Started</v>
      </c>
      <c r="BR78" t="str">
        <f>IF(CD78=0%,"Not Started",IF(CD78&lt;5%,"Proses RBT-RBB",IF(CD78=5%,"Selesai RBT-RBB",IF(CD78&lt;10%,"Proses RBT-RBL",IF(CD78=10%,"Selesai RBT-RBL",IF(CD78&lt;15%,"Proses RBT-RBTD",IF(CD78=15%,"Selesai RBT-RBTD",IF(CD78&lt;20%,"Proses RPP",IF(CD78=20%,"Selesai RPP",IF(CD78&lt;25%,"Proses KAK",IF(CD78=25%,"Selesai KAK",IF(CD78&lt;30%,"Proses Pengadaan",IF(CD78=30%,"Selesai Pengadaan",IF(CD78&lt;45%,"Proses Desain",IF(CD78=45%,"Selesai Desain",IF(CD78&lt;80%,"Proses Pengembangan",IF(CD78=80%,"Selesai Pengembangan",IF(CD78&lt;87.5%,"Proses SIT",IF(CD78=87.5%,"Selesai SIT",IF(CD78&lt;95%,"Proses UAT",IF(CD78=95%,"Selesai UAT",IF(CD78&lt;100%,"Proses Implementasi","Selesai Implementasi"))))))))))))))))))))))</f>
        <v>Not Started</v>
      </c>
      <c r="BS78" t="str">
        <f>IF(CE78=0%,"Not Started",IF(CE78&lt;5%,"Proses RBT-RBB",IF(CE78=5%,"Selesai RBT-RBB",IF(CE78&lt;10%,"Proses RBT-RBL",IF(CE78=10%,"Selesai RBT-RBL",IF(CE78&lt;15%,"Proses RBT-RBTD",IF(CE78=15%,"Selesai RBT-RBTD",IF(CE78&lt;20%,"Proses RPP",IF(CE78=20%,"Selesai RPP",IF(CE78&lt;25%,"Proses KAK",IF(CE78=25%,"Selesai KAK",IF(CE78&lt;30%,"Proses Pengadaan",IF(CE78=30%,"Selesai Pengadaan",IF(CE78&lt;45%,"Proses Desain",IF(CE78=45%,"Selesai Desain",IF(CE78&lt;80%,"Proses Pengembangan",IF(CE78=80%,"Selesai Pengembangan",IF(CE78&lt;87.5%,"Proses SIT",IF(CE78=87.5%,"Selesai SIT",IF(CE78&lt;95%,"Proses UAT",IF(CE78=95%,"Selesai UAT",IF(CE78&lt;100%,"Proses Implementasi","Selesai Implementasi"))))))))))))))))))))))</f>
        <v>Not Started</v>
      </c>
      <c r="BT78" t="str">
        <f>IF(CF78=0%,"Not Started",IF(CF78&lt;5%,"Proses RBT-RBB",IF(CF78=5%,"Selesai RBT-RBB",IF(CF78&lt;10%,"Proses RBT-RBL",IF(CF78=10%,"Selesai RBT-RBL",IF(CF78&lt;15%,"Proses RBT-RBTD",IF(CF78=15%,"Selesai RBT-RBTD",IF(CF78&lt;20%,"Proses RPP",IF(CF78=20%,"Selesai RPP",IF(CF78&lt;25%,"Proses KAK",IF(CF78=25%,"Selesai KAK",IF(CF78&lt;30%,"Proses Pengadaan",IF(CF78=30%,"Selesai Pengadaan",IF(CF78&lt;45%,"Proses Desain",IF(CF78=45%,"Selesai Desain",IF(CF78&lt;80%,"Proses Pengembangan",IF(CF78=80%,"Selesai Pengembangan",IF(CF78&lt;87.5%,"Proses SIT",IF(CF78=87.5%,"Selesai SIT",IF(CF78&lt;95%,"Proses UAT",IF(CF78=95%,"Selesai UAT",IF(CF78&lt;100%,"Proses Implementasi","Selesai Implementasi"))))))))))))))))))))))</f>
        <v>Not Started</v>
      </c>
      <c r="BU78" t="str">
        <f>IF(CG78=0%,"Not Started",IF(CG78&lt;5%,"Proses RBT-RBB",IF(CG78=5%,"Selesai RBT-RBB",IF(CG78&lt;10%,"Proses RBT-RBL",IF(CG78=10%,"Selesai RBT-RBL",IF(CG78&lt;15%,"Proses RBT-RBTD",IF(CG78=15%,"Selesai RBT-RBTD",IF(CG78&lt;20%,"Proses RPP",IF(CG78=20%,"Selesai RPP",IF(CG78&lt;25%,"Proses KAK",IF(CG78=25%,"Selesai KAK",IF(CG78&lt;30%,"Proses Pengadaan",IF(CG78=30%,"Selesai Pengadaan",IF(CG78&lt;45%,"Proses Desain",IF(CG78=45%,"Selesai Desain",IF(CG78&lt;80%,"Proses Pengembangan",IF(CG78=80%,"Selesai Pengembangan",IF(CG78&lt;87.5%,"Proses SIT",IF(CG78=87.5%,"Selesai SIT",IF(CG78&lt;95%,"Proses UAT",IF(CG78=95%,"Selesai UAT",IF(CG78&lt;100%,"Proses Implementasi","Selesai Implementasi"))))))))))))))))))))))</f>
        <v>Not Started</v>
      </c>
      <c r="BV78" t="str">
        <f>IF(CH78=0%,"Not Started",IF(CH78&lt;5%,"Proses RBT-RBB",IF(CH78=5%,"Selesai RBT-RBB",IF(CH78&lt;10%,"Proses RBT-RBL",IF(CH78=10%,"Selesai RBT-RBL",IF(CH78&lt;15%,"Proses RBT-RBTD",IF(CH78=15%,"Selesai RBT-RBTD",IF(CH78&lt;20%,"Proses RPP",IF(CH78=20%,"Selesai RPP",IF(CH78&lt;25%,"Proses KAK",IF(CH78=25%,"Selesai KAK",IF(CH78&lt;30%,"Proses Pengadaan",IF(CH78=30%,"Selesai Pengadaan",IF(CH78&lt;45%,"Proses Desain",IF(CH78=45%,"Selesai Desain",IF(CH78&lt;80%,"Proses Pengembangan",IF(CH78=80%,"Selesai Pengembangan",IF(CH78&lt;87.5%,"Proses SIT",IF(CH78=87.5%,"Selesai SIT",IF(CH78&lt;95%,"Proses UAT",IF(CH78=95%,"Selesai UAT",IF(CH78&lt;100%,"Proses Implementasi","Selesai Implementasi"))))))))))))))))))))))</f>
        <v>Not Started</v>
      </c>
      <c r="BW78" t="str">
        <f>IF(CI78=0%,"Not Started",IF(CI78&lt;5%,"Proses RBT-RBB",IF(CI78=5%,"Selesai RBT-RBB",IF(CI78&lt;10%,"Proses RBT-RBL",IF(CI78=10%,"Selesai RBT-RBL",IF(CI78&lt;15%,"Proses RBT-RBTD",IF(CI78=15%,"Selesai RBT-RBTD",IF(CI78&lt;20%,"Proses RPP",IF(CI78=20%,"Selesai RPP",IF(CI78&lt;25%,"Proses KAK",IF(CI78=25%,"Selesai KAK",IF(CI78&lt;30%,"Proses Pengadaan",IF(CI78=30%,"Selesai Pengadaan",IF(CI78&lt;45%,"Proses Desain",IF(CI78=45%,"Selesai Desain",IF(CI78&lt;80%,"Proses Pengembangan",IF(CI78=80%,"Selesai Pengembangan",IF(CI78&lt;87.5%,"Proses SIT",IF(CI78=87.5%,"Selesai SIT",IF(CI78&lt;95%,"Proses UAT",IF(CI78=95%,"Selesai UAT",IF(CI78&lt;100%,"Proses Implementasi","Selesai Implementasi"))))))))))))))))))))))</f>
        <v>Not Started</v>
      </c>
      <c r="BX78" t="str">
        <f>IF(CJ78=0%,"Not Started",IF(CJ78&lt;5%,"Proses RBT-RBB",IF(CJ78=5%,"Selesai RBT-RBB",IF(CJ78&lt;10%,"Proses RBT-RBL",IF(CJ78=10%,"Selesai RBT-RBL",IF(CJ78&lt;15%,"Proses RBT-RBTD",IF(CJ78=15%,"Selesai RBT-RBTD",IF(CJ78&lt;20%,"Proses RPP",IF(CJ78=20%,"Selesai RPP",IF(CJ78&lt;25%,"Proses KAK",IF(CJ78=25%,"Selesai KAK",IF(CJ78&lt;30%,"Proses Pengadaan",IF(CJ78=30%,"Selesai Pengadaan",IF(CJ78&lt;45%,"Proses Desain",IF(CJ78=45%,"Selesai Desain",IF(CJ78&lt;80%,"Proses Pengembangan",IF(CJ78=80%,"Selesai Pengembangan",IF(CJ78&lt;87.5%,"Proses SIT",IF(CJ78=87.5%,"Selesai SIT",IF(CJ78&lt;95%,"Proses UAT",IF(CJ78=95%,"Selesai UAT",IF(CJ78&lt;100%,"Proses Implementasi","Selesai Implementasi"))))))))))))))))))))))</f>
        <v>Not Started</v>
      </c>
      <c r="BY78" t="str">
        <f>IF(CK78=0%,"Not Started",IF(CK78&lt;5%,"Proses RBT-RBB",IF(CK78=5%,"Selesai RBT-RBB",IF(CK78&lt;10%,"Proses RBT-RBL",IF(CK78=10%,"Selesai RBT-RBL",IF(CK78&lt;15%,"Proses RBT-RBTD",IF(CK78=15%,"Selesai RBT-RBTD",IF(CK78&lt;20%,"Proses RPP",IF(CK78=20%,"Selesai RPP",IF(CK78&lt;25%,"Proses KAK",IF(CK78=25%,"Selesai KAK",IF(CK78&lt;30%,"Proses Pengadaan",IF(CK78=30%,"Selesai Pengadaan",IF(CK78&lt;45%,"Proses Desain",IF(CK78=45%,"Selesai Desain",IF(CK78&lt;80%,"Proses Pengembangan",IF(CK78=80%,"Selesai Pengembangan",IF(CK78&lt;87.5%,"Proses SIT",IF(CK78=87.5%,"Selesai SIT",IF(CK78&lt;95%,"Proses UAT",IF(CK78=95%,"Selesai UAT",IF(CK78&lt;100%,"Proses Implementasi","Selesai Implementasi"))))))))))))))))))))))</f>
        <v>Not Started</v>
      </c>
      <c r="BZ78" t="str">
        <f>IF(CL78=0%,"Not Started",IF(CL78&lt;5%,"Proses RBT-RBB",IF(CL78=5%,"Selesai RBT-RBB",IF(CL78&lt;10%,"Proses RBT-RBL",IF(CL78=10%,"Selesai RBT-RBL",IF(CL78&lt;15%,"Proses RBT-RBTD",IF(CL78=15%,"Selesai RBT-RBTD",IF(CL78&lt;20%,"Proses RPP",IF(CL78=20%,"Selesai RPP",IF(CL78&lt;25%,"Proses KAK",IF(CL78=25%,"Selesai KAK",IF(CL78&lt;30%,"Proses Pengadaan",IF(CL78=30%,"Selesai Pengadaan",IF(CL78&lt;45%,"Proses Desain",IF(CL78=45%,"Selesai Desain",IF(CL78&lt;80%,"Proses Pengembangan",IF(CL78=80%,"Selesai Pengembangan",IF(CL78&lt;87.5%,"Proses SIT",IF(CL78=87.5%,"Selesai SIT",IF(CL78&lt;95%,"Proses UAT",IF(CL78=95%,"Selesai UAT",IF(CL78&lt;100%,"Proses Implementasi","Selesai Implementasi"))))))))))))))))))))))</f>
        <v>Not Started</v>
      </c>
      <c r="CA78" t="str">
        <f>IF(CM78=0%,"Not Started",IF(CM78&lt;5%,"Proses RBT-RBB",IF(CM78=5%,"Selesai RBT-RBB",IF(CM78&lt;10%,"Proses RBT-RBL",IF(CM78=10%,"Selesai RBT-RBL",IF(CM78&lt;15%,"Proses RBT-RBTD",IF(CM78=15%,"Selesai RBT-RBTD",IF(CM78&lt;20%,"Proses RPP",IF(CM78=20%,"Selesai RPP",IF(CM78&lt;25%,"Proses KAK",IF(CM78=25%,"Selesai KAK",IF(CM78&lt;30%,"Proses Pengadaan",IF(CM78=30%,"Selesai Pengadaan",IF(CM78&lt;45%,"Proses Desain",IF(CM78=45%,"Selesai Desain",IF(CM78&lt;80%,"Proses Pengembangan",IF(CM78=80%,"Selesai Pengembangan",IF(CM78&lt;87.5%,"Proses SIT",IF(CM78=87.5%,"Selesai SIT",IF(CM78&lt;95%,"Proses UAT",IF(CM78=95%,"Selesai UAT",IF(CM78&lt;100%,"Proses Implementasi","Selesai Implementasi"))))))))))))))))))))))</f>
        <v>Not Started</v>
      </c>
      <c r="CB78" t="str">
        <f>IF(CN78=0%,"Not Started",IF(CN78&lt;5%,"Proses RBT-RBB",IF(CN78=5%,"Selesai RBT-RBB",IF(CN78&lt;10%,"Proses RBT-RBL",IF(CN78=10%,"Selesai RBT-RBL",IF(CN78&lt;15%,"Proses RBT-RBTD",IF(CN78=15%,"Selesai RBT-RBTD",IF(CN78&lt;20%,"Proses RPP",IF(CN78=20%,"Selesai RPP",IF(CN78&lt;25%,"Proses KAK",IF(CN78=25%,"Selesai KAK",IF(CN78&lt;30%,"Proses Pengadaan",IF(CN78=30%,"Selesai Pengadaan",IF(CN78&lt;45%,"Proses Desain",IF(CN78=45%,"Selesai Desain",IF(CN78&lt;80%,"Proses Pengembangan",IF(CN78=80%,"Selesai Pengembangan",IF(CN78&lt;87.5%,"Proses SIT",IF(CN78=87.5%,"Selesai SIT",IF(CN78&lt;95%,"Proses UAT",IF(CN78=95%,"Selesai UAT",IF(CN78&lt;100%,"Proses Implementasi","Selesai Implementasi"))))))))))))))))))))))</f>
        <v>Not Started</v>
      </c>
      <c r="CC78">
        <f>(($DY78/100%)*15%)+(($DZ78/100%)*5%)+(($EA78/100%)*5%)+(($EB78/100%)*5%)+(($EC78/100%)*15%)+(($ED78/100%)*35%)+(($EE78/100%)*7.5%)+(($EF78/100%)*7.5%)+(($EG77/100%)*5%)</f>
        <v>0</v>
      </c>
      <c r="CO78">
        <f>IF(BE78=0%, 100%, (CC78/BE78))</f>
        <v>1</v>
      </c>
      <c r="CP78">
        <f>IF(BF78=0%, 100%, (CD78/BF78))</f>
        <v>1</v>
      </c>
      <c r="CQ78">
        <f>IF(BG78=0%, 100%, (CE78/BG78))</f>
        <v>1</v>
      </c>
      <c r="CR78">
        <f>IF(BH78=0%, 100%, (CF78/BH78))</f>
        <v>0</v>
      </c>
      <c r="CS78">
        <f>IF(BI78=0%, 100%, (CG78/BI78))</f>
        <v>0</v>
      </c>
      <c r="CT78">
        <f>IF(BJ78=0%, 100%, (CH78/BJ78))</f>
        <v>0</v>
      </c>
      <c r="CU78">
        <f>IF(BK78=0%, 100%, (CI78/BK78))</f>
        <v>0</v>
      </c>
      <c r="CV78">
        <f>IF(BL78=0%, 100%, (CJ78/BL78))</f>
        <v>0</v>
      </c>
      <c r="CW78">
        <f>IF(BM78=0%, 100%, (CK78/BM78))</f>
        <v>0</v>
      </c>
      <c r="CX78">
        <f>IF(BN78=0%, 100%, (CL78/BN78))</f>
        <v>0</v>
      </c>
      <c r="CY78">
        <f>IF(BO78=0%, 100%, (CM78/BO78))</f>
        <v>0</v>
      </c>
      <c r="DA78" t="str">
        <f>IF(BE78=0%,"NS",IF(CC78=100%,"DONE",IF(CO78&gt;100%,"AS",IF(CO78&lt;75%,"BS",IF(CO78&lt;89.9%,"AR","OS")))))</f>
        <v>NS</v>
      </c>
      <c r="DB78" t="str">
        <f>IF(BF78=0%,"NS",IF(CD78=100%,"DONE",IF(CP78&gt;100%,"AS",IF(CP78&lt;75%,"BS",IF(CP78&lt;89.9%,"AR","OS")))))</f>
        <v>NS</v>
      </c>
      <c r="DC78" t="str">
        <f>IF(BG78=0%,"NS",IF(CE78=100%,"DONE",IF(CQ78&gt;100%,"AS",IF(CQ78&lt;75%,"BS",IF(CQ78&lt;89.9%,"AR","OS")))))</f>
        <v>NS</v>
      </c>
      <c r="DD78" t="str">
        <f>IF(BH78=0%,"NS",IF(CF78=100%,"DONE",IF(CR78&gt;100%,"AS",IF(CR78&lt;75%,"BS",IF(CR78&lt;89.9%,"AR","OS")))))</f>
        <v>BS</v>
      </c>
      <c r="DE78" t="str">
        <f>IF(BI78=0%,"NS",IF(CG78=100%,"DONE",IF(CS78&gt;100%,"AS",IF(CS78&lt;75%,"BS",IF(CS78&lt;89.9%,"AR","OS")))))</f>
        <v>BS</v>
      </c>
      <c r="DF78" t="str">
        <f>IF(BJ78=0%,"NS",IF(CH78=100%,"DONE",IF(CT78&gt;100%,"AS",IF(CT78&lt;75%,"BS",IF(CT78&lt;89.9%,"AR","OS")))))</f>
        <v>BS</v>
      </c>
      <c r="DG78" t="str">
        <f>IF(BK78=0%,"NS",IF(CI78=100%,"DONE",IF(CU78&gt;100%,"AS",IF(CU78&lt;75%,"BS",IF(CU78&lt;89.9%,"AR","OS")))))</f>
        <v>BS</v>
      </c>
      <c r="DH78" t="str">
        <f>IF(BL78=0%,"NS",IF(CJ78=100%,"DONE",IF(CV78&gt;100%,"AS",IF(CV78&lt;75%,"BS",IF(CV78&lt;89.9%,"AR","OS")))))</f>
        <v>BS</v>
      </c>
      <c r="DI78" t="str">
        <f>IF(BM78=0%,"NS",IF(CK78=100%,"DONE",IF(CW78&gt;100%,"AS",IF(CW78&lt;75%,"BS",IF(CW78&lt;89.9%,"AR","OS")))))</f>
        <v>BS</v>
      </c>
      <c r="DJ78" t="str">
        <f>IF(BN78=0%,"NS",IF(CL78=100%,"DONE",IF(CX78&gt;100%,"AS",IF(CX78&lt;75%,"BS",IF(CX78&lt;89.9%,"AR","OS")))))</f>
        <v>BS</v>
      </c>
      <c r="DK78" t="str">
        <f>IF(BO78=0%,"NS",IF(CM78=100%,"DONE",IF(CY78&gt;100%,"AS",IF(CY78&lt;75%,"BS",IF(CY78&lt;89.9%,"AR","OS")))))</f>
        <v>BS</v>
      </c>
      <c r="DL78" t="str">
        <f>IF(BP78=0%,"NS",IF(CN78=100%,"DONE",IF(CZ78&gt;100%,"AS",IF(CZ78&lt;75%,"BS",IF(CZ78&lt;89.9%,"AR","OS")))))</f>
        <v>BS</v>
      </c>
      <c r="DM78">
        <f>CC78/$BP78</f>
        <v>0</v>
      </c>
      <c r="DN78">
        <f>CD78/$BP78</f>
        <v>0</v>
      </c>
      <c r="DO78">
        <f>CE78/$BP78</f>
        <v>0</v>
      </c>
      <c r="DP78">
        <f>CF78/$BP78</f>
        <v>0</v>
      </c>
      <c r="DQ78">
        <f>CG78/$BP78</f>
        <v>0</v>
      </c>
      <c r="DR78">
        <f>CH78/$BP78</f>
        <v>0</v>
      </c>
      <c r="DS78">
        <f>CI78/$BP78</f>
        <v>0</v>
      </c>
      <c r="DT78">
        <f>CJ78/$BP78</f>
        <v>0</v>
      </c>
      <c r="DU78">
        <f>CK78/$BP78</f>
        <v>0</v>
      </c>
      <c r="DV78">
        <f>CL78/$BP78</f>
        <v>0</v>
      </c>
      <c r="DW78">
        <f>CM78/$BP78</f>
        <v>0</v>
      </c>
      <c r="DX78">
        <f>CN78/$BP78</f>
        <v>0</v>
      </c>
      <c r="EJ78">
        <f>AR78</f>
        <v>46752</v>
      </c>
      <c r="FN78" t="str">
        <v>M. Fahmi Ridwan</v>
      </c>
      <c r="FO78" t="str">
        <v>Iramia Triastika</v>
      </c>
      <c r="FR78" t="str">
        <v>Outsource</v>
      </c>
      <c r="FS78" t="str">
        <v>PTAP</v>
      </c>
      <c r="GS78" t="str">
        <v>c86acbdb-c2e0-44c0-8ad9-7393d552360c</v>
      </c>
    </row>
    <row r="79" xml:space="preserve">
      <c r="A79" t="str">
        <v>RV-01A-2023</v>
      </c>
      <c r="B79" t="str">
        <v>BPPUR</v>
      </c>
      <c r="C79" t="str">
        <v>IDT</v>
      </c>
      <c r="D79" t="str">
        <v>Continuity Technology</v>
      </c>
      <c r="E79" t="str">
        <v>P-51</v>
      </c>
      <c r="F79">
        <v>1</v>
      </c>
      <c r="G79" t="str">
        <v>BI-SILK</v>
      </c>
      <c r="H79" t="str">
        <v>Pengelolaan Layanan Kas</v>
      </c>
      <c r="I79" t="str">
        <v>Modernize Layanan Kas Tunai (BI-SILK)</v>
      </c>
      <c r="J79">
        <v>2024</v>
      </c>
      <c r="K79">
        <v>2025</v>
      </c>
      <c r="L79" t="str">
        <v>K</v>
      </c>
      <c r="M79" t="str">
        <v>K3</v>
      </c>
      <c r="N79" t="str">
        <v>Pemimpin Satker</v>
      </c>
      <c r="O79" t="str">
        <v>DPU</v>
      </c>
      <c r="P79" t="str">
        <v>PPLBI</v>
      </c>
      <c r="Q79" t="str">
        <v>SP</v>
      </c>
      <c r="R79" t="str">
        <v>BI-SILK</v>
      </c>
      <c r="S79" t="str">
        <f>BQ79</f>
        <v>Selesai Implementasi</v>
      </c>
      <c r="T79" t="str">
        <f>IF(V79=0%,"Not Started",IF(V79&lt;100%,"On Progress",IF(V79=100%,"DONE")))</f>
        <v>DONE</v>
      </c>
      <c r="U79" t="str">
        <f>FN79</f>
        <v>Aldo Fernanda</v>
      </c>
      <c r="V79">
        <f>CC79</f>
        <v>0.9999999999999999</v>
      </c>
      <c r="W79" t="str">
        <v>BRD Existing</v>
      </c>
      <c r="X79">
        <f>AR79</f>
        <v>45961</v>
      </c>
      <c r="Y79">
        <v>0</v>
      </c>
      <c r="AA79">
        <v>44896</v>
      </c>
      <c r="AB79">
        <v>45138</v>
      </c>
      <c r="AC79">
        <v>44896</v>
      </c>
      <c r="AD79">
        <v>45138</v>
      </c>
      <c r="AE79">
        <v>45322</v>
      </c>
      <c r="AF79">
        <v>45378</v>
      </c>
      <c r="AG79">
        <v>45379</v>
      </c>
      <c r="AH79">
        <v>45474</v>
      </c>
      <c r="AI79">
        <v>45509</v>
      </c>
      <c r="AJ79">
        <v>45541</v>
      </c>
      <c r="AK79">
        <v>45544</v>
      </c>
      <c r="AL79">
        <v>45709</v>
      </c>
      <c r="AM79">
        <v>45712</v>
      </c>
      <c r="AN79">
        <v>45899</v>
      </c>
      <c r="AO79">
        <v>45740</v>
      </c>
      <c r="AP79">
        <v>45930</v>
      </c>
      <c r="AQ79">
        <v>45931</v>
      </c>
      <c r="AR79">
        <v>45961</v>
      </c>
      <c r="AS79" t="str">
        <f>IF(BE79=0%,"Not Started",IF(BE79&lt;5%,"Proses RBT-RBB",IF(BE79=5%,"Selesai RBT-RBB",IF(BE79&lt;10%,"Proses RBT-RBL",IF(BE79=10%,"Selesai RBT-RBL",IF(BE79&lt;15%,"Proses RBT-RBTD",IF(BE79=15%,"Selesai RBT-RBTD",IF(BE79&lt;20%,"Proses RPP",IF(BE79=20%,"Selesai RPP",IF(BE79&lt;25%,"Proses KAK",IF(BE79=25%,"Selesai KAK",IF(BE79&lt;30%,"Proses Pengadaan",IF(BE79=30%,"Selesai Pengadaan",IF(BE79&lt;45%,"Proses Desain",IF(BE79=45%,"Selesai Desain",IF(BE79&lt;80%,"Proses Pengembangan",IF(BE79=80%,"Selesai Pengembangan",IF(BE79&lt;87.5%,"Proses SIT",IF(BE79=87.5%,"Selesai SIT",IF(BE79&lt;95%,"Proses UAT",IF(BE79=95%,"Selesai UAT",IF(BE79&lt;100%,"Proses Implementasi","Selesai Implementasi"))))))))))))))))))))))</f>
        <v>Selesai Implementasi</v>
      </c>
      <c r="AT79" t="str">
        <f>IF(BF79=0%,"Not Started",IF(BF79&lt;5%,"Proses RBT-RBB",IF(BF79=5%,"Selesai RBT-RBB",IF(BF79&lt;10%,"Proses RBT-RBL",IF(BF79=10%,"Selesai RBT-RBL",IF(BF79&lt;15%,"Proses RBT-RBTD",IF(BF79=15%,"Selesai RBT-RBTD",IF(BF79&lt;20%,"Proses RPP",IF(BF79=20%,"Selesai RPP",IF(BF79&lt;25%,"Proses KAK",IF(BF79=25%,"Selesai KAK",IF(BF79&lt;30%,"Proses Pengadaan",IF(BF79=30%,"Selesai Pengadaan",IF(BF79&lt;45%,"Proses Desain",IF(BF79=45%,"Selesai Desain",IF(BF79&lt;80%,"Proses Pengembangan",IF(BF79=80%,"Selesai Pengembangan",IF(BF79&lt;87.5%,"Proses SIT",IF(BF79=87.5%,"Selesai SIT",IF(BF79&lt;95%,"Proses UAT",IF(BF79=95%,"Selesai UAT",IF(BF79&lt;100%,"Proses Implementasi","Selesai Implementasi"))))))))))))))))))))))</f>
        <v>Selesai Implementasi</v>
      </c>
      <c r="AU79" t="str">
        <f>IF(BG79=0%,"Not Started",IF(BG79&lt;5%,"Proses RBT-RBB",IF(BG79=5%,"Selesai RBT-RBB",IF(BG79&lt;10%,"Proses RBT-RBL",IF(BG79=10%,"Selesai RBT-RBL",IF(BG79&lt;15%,"Proses RBT-RBTD",IF(BG79=15%,"Selesai RBT-RBTD",IF(BG79&lt;20%,"Proses RPP",IF(BG79=20%,"Selesai RPP",IF(BG79&lt;25%,"Proses KAK",IF(BG79=25%,"Selesai KAK",IF(BG79&lt;30%,"Proses Pengadaan",IF(BG79=30%,"Selesai Pengadaan",IF(BG79&lt;45%,"Proses Desain",IF(BG79=45%,"Selesai Desain",IF(BG79&lt;80%,"Proses Pengembangan",IF(BG79=80%,"Selesai Pengembangan",IF(BG79&lt;87.5%,"Proses SIT",IF(BG79=87.5%,"Selesai SIT",IF(BG79&lt;95%,"Proses UAT",IF(BG79=95%,"Selesai UAT",IF(BG79&lt;100%,"Proses Implementasi","Selesai Implementasi"))))))))))))))))))))))</f>
        <v>Selesai Implementasi</v>
      </c>
      <c r="AV79" t="str">
        <f>IF(BH79=0%,"Not Started",IF(BH79&lt;5%,"Proses RBT-RBB",IF(BH79=5%,"Selesai RBT-RBB",IF(BH79&lt;10%,"Proses RBT-RBL",IF(BH79=10%,"Selesai RBT-RBL",IF(BH79&lt;15%,"Proses RBT-RBTD",IF(BH79=15%,"Selesai RBT-RBTD",IF(BH79&lt;20%,"Proses RPP",IF(BH79=20%,"Selesai RPP",IF(BH79&lt;25%,"Proses KAK",IF(BH79=25%,"Selesai KAK",IF(BH79&lt;30%,"Proses Pengadaan",IF(BH79=30%,"Selesai Pengadaan",IF(BH79&lt;45%,"Proses Desain",IF(BH79=45%,"Selesai Desain",IF(BH79&lt;80%,"Proses Pengembangan",IF(BH79=80%,"Selesai Pengembangan",IF(BH79&lt;87.5%,"Proses SIT",IF(BH79=87.5%,"Selesai SIT",IF(BH79&lt;95%,"Proses UAT",IF(BH79=95%,"Selesai UAT",IF(BH79&lt;100%,"Proses Implementasi","Selesai Implementasi"))))))))))))))))))))))</f>
        <v>Selesai Implementasi</v>
      </c>
      <c r="AW79" t="str">
        <f>IF(BI79=0%,"Not Started",IF(BI79&lt;5%,"Proses RBT-RBB",IF(BI79=5%,"Selesai RBT-RBB",IF(BI79&lt;10%,"Proses RBT-RBL",IF(BI79=10%,"Selesai RBT-RBL",IF(BI79&lt;15%,"Proses RBT-RBTD",IF(BI79=15%,"Selesai RBT-RBTD",IF(BI79&lt;20%,"Proses RPP",IF(BI79=20%,"Selesai RPP",IF(BI79&lt;25%,"Proses KAK",IF(BI79=25%,"Selesai KAK",IF(BI79&lt;30%,"Proses Pengadaan",IF(BI79=30%,"Selesai Pengadaan",IF(BI79&lt;45%,"Proses Desain",IF(BI79=45%,"Selesai Desain",IF(BI79&lt;80%,"Proses Pengembangan",IF(BI79=80%,"Selesai Pengembangan",IF(BI79&lt;87.5%,"Proses SIT",IF(BI79=87.5%,"Selesai SIT",IF(BI79&lt;95%,"Proses UAT",IF(BI79=95%,"Selesai UAT",IF(BI79&lt;100%,"Proses Implementasi","Selesai Implementasi"))))))))))))))))))))))</f>
        <v>Selesai Implementasi</v>
      </c>
      <c r="AX79" t="str">
        <f>IF(BJ79=0%,"Not Started",IF(BJ79&lt;5%,"Proses RBT-RBB",IF(BJ79=5%,"Selesai RBT-RBB",IF(BJ79&lt;10%,"Proses RBT-RBL",IF(BJ79=10%,"Selesai RBT-RBL",IF(BJ79&lt;15%,"Proses RBT-RBTD",IF(BJ79=15%,"Selesai RBT-RBTD",IF(BJ79&lt;20%,"Proses RPP",IF(BJ79=20%,"Selesai RPP",IF(BJ79&lt;25%,"Proses KAK",IF(BJ79=25%,"Selesai KAK",IF(BJ79&lt;30%,"Proses Pengadaan",IF(BJ79=30%,"Selesai Pengadaan",IF(BJ79&lt;45%,"Proses Desain",IF(BJ79=45%,"Selesai Desain",IF(BJ79&lt;80%,"Proses Pengembangan",IF(BJ79=80%,"Selesai Pengembangan",IF(BJ79&lt;87.5%,"Proses SIT",IF(BJ79=87.5%,"Selesai SIT",IF(BJ79&lt;95%,"Proses UAT",IF(BJ79=95%,"Selesai UAT",IF(BJ79&lt;100%,"Proses Implementasi","Selesai Implementasi"))))))))))))))))))))))</f>
        <v>Selesai Implementasi</v>
      </c>
      <c r="AY79" t="str">
        <f>IF(BK79=0%,"Not Started",IF(BK79&lt;5%,"Proses RBT-RBB",IF(BK79=5%,"Selesai RBT-RBB",IF(BK79&lt;10%,"Proses RBT-RBL",IF(BK79=10%,"Selesai RBT-RBL",IF(BK79&lt;15%,"Proses RBT-RBTD",IF(BK79=15%,"Selesai RBT-RBTD",IF(BK79&lt;20%,"Proses RPP",IF(BK79=20%,"Selesai RPP",IF(BK79&lt;25%,"Proses KAK",IF(BK79=25%,"Selesai KAK",IF(BK79&lt;30%,"Proses Pengadaan",IF(BK79=30%,"Selesai Pengadaan",IF(BK79&lt;45%,"Proses Desain",IF(BK79=45%,"Selesai Desain",IF(BK79&lt;80%,"Proses Pengembangan",IF(BK79=80%,"Selesai Pengembangan",IF(BK79&lt;87.5%,"Proses SIT",IF(BK79=87.5%,"Selesai SIT",IF(BK79&lt;95%,"Proses UAT",IF(BK79=95%,"Selesai UAT",IF(BK79&lt;100%,"Proses Implementasi","Selesai Implementasi"))))))))))))))))))))))</f>
        <v>Selesai Implementasi</v>
      </c>
      <c r="AZ79" t="str">
        <f>IF(BL79=0%,"Not Started",IF(BL79&lt;5%,"Proses RBT-RBB",IF(BL79=5%,"Selesai RBT-RBB",IF(BL79&lt;10%,"Proses RBT-RBL",IF(BL79=10%,"Selesai RBT-RBL",IF(BL79&lt;15%,"Proses RBT-RBTD",IF(BL79=15%,"Selesai RBT-RBTD",IF(BL79&lt;20%,"Proses RPP",IF(BL79=20%,"Selesai RPP",IF(BL79&lt;25%,"Proses KAK",IF(BL79=25%,"Selesai KAK",IF(BL79&lt;30%,"Proses Pengadaan",IF(BL79=30%,"Selesai Pengadaan",IF(BL79&lt;45%,"Proses Desain",IF(BL79=45%,"Selesai Desain",IF(BL79&lt;80%,"Proses Pengembangan",IF(BL79=80%,"Selesai Pengembangan",IF(BL79&lt;87.5%,"Proses SIT",IF(BL79=87.5%,"Selesai SIT",IF(BL79&lt;95%,"Proses UAT",IF(BL79=95%,"Selesai UAT",IF(BL79&lt;100%,"Proses Implementasi","Selesai Implementasi"))))))))))))))))))))))</f>
        <v>Selesai Implementasi</v>
      </c>
      <c r="BA79" t="str">
        <f>IF(BM79=0%,"Not Started",IF(BM79&lt;5%,"Proses RBT-RBB",IF(BM79=5%,"Selesai RBT-RBB",IF(BM79&lt;10%,"Proses RBT-RBL",IF(BM79=10%,"Selesai RBT-RBL",IF(BM79&lt;15%,"Proses RBT-RBTD",IF(BM79=15%,"Selesai RBT-RBTD",IF(BM79&lt;20%,"Proses RPP",IF(BM79=20%,"Selesai RPP",IF(BM79&lt;25%,"Proses KAK",IF(BM79=25%,"Selesai KAK",IF(BM79&lt;30%,"Proses Pengadaan",IF(BM79=30%,"Selesai Pengadaan",IF(BM79&lt;45%,"Proses Desain",IF(BM79=45%,"Selesai Desain",IF(BM79&lt;80%,"Proses Pengembangan",IF(BM79=80%,"Selesai Pengembangan",IF(BM79&lt;87.5%,"Proses SIT",IF(BM79=87.5%,"Selesai SIT",IF(BM79&lt;95%,"Proses UAT",IF(BM79=95%,"Selesai UAT",IF(BM79&lt;100%,"Proses Implementasi","Selesai Implementasi"))))))))))))))))))))))</f>
        <v>Selesai Implementasi</v>
      </c>
      <c r="BB79" t="str">
        <f>IF(BN79=0%,"Not Started",IF(BN79&lt;5%,"Proses RBT-RBB",IF(BN79=5%,"Selesai RBT-RBB",IF(BN79&lt;10%,"Proses RBT-RBL",IF(BN79=10%,"Selesai RBT-RBL",IF(BN79&lt;15%,"Proses RBT-RBTD",IF(BN79=15%,"Selesai RBT-RBTD",IF(BN79&lt;20%,"Proses RPP",IF(BN79=20%,"Selesai RPP",IF(BN79&lt;25%,"Proses KAK",IF(BN79=25%,"Selesai KAK",IF(BN79&lt;30%,"Proses Pengadaan",IF(BN79=30%,"Selesai Pengadaan",IF(BN79&lt;45%,"Proses Desain",IF(BN79=45%,"Selesai Desain",IF(BN79&lt;80%,"Proses Pengembangan",IF(BN79=80%,"Selesai Pengembangan",IF(BN79&lt;87.5%,"Proses SIT",IF(BN79=87.5%,"Selesai SIT",IF(BN79&lt;95%,"Proses UAT",IF(BN79=95%,"Selesai UAT",IF(BN79&lt;100%,"Proses Implementasi","Selesai Implementasi"))))))))))))))))))))))</f>
        <v>Selesai Implementasi</v>
      </c>
      <c r="BC79" t="str">
        <f>IF(BO79=0%,"Not Started",IF(BO79&lt;5%,"Proses RBT-RBB",IF(BO79=5%,"Selesai RBT-RBB",IF(BO79&lt;10%,"Proses RBT-RBL",IF(BO79=10%,"Selesai RBT-RBL",IF(BO79&lt;15%,"Proses RBT-RBTD",IF(BO79=15%,"Selesai RBT-RBTD",IF(BO79&lt;20%,"Proses RPP",IF(BO79=20%,"Selesai RPP",IF(BO79&lt;25%,"Proses KAK",IF(BO79=25%,"Selesai KAK",IF(BO79&lt;30%,"Proses Pengadaan",IF(BO79=30%,"Selesai Pengadaan",IF(BO79&lt;45%,"Proses Desain",IF(BO79=45%,"Selesai Desain",IF(BO79&lt;80%,"Proses Pengembangan",IF(BO79=80%,"Selesai Pengembangan",IF(BO79&lt;87.5%,"Proses SIT",IF(BO79=87.5%,"Selesai SIT",IF(BO79&lt;95%,"Proses UAT",IF(BO79=95%,"Selesai UAT",IF(BO79&lt;100%,"Proses Implementasi","Selesai Implementasi"))))))))))))))))))))))</f>
        <v>Selesai Implementasi</v>
      </c>
      <c r="BD79" t="str">
        <f>IF(BP79=0%,"Not Started",IF(BP79&lt;5%,"Proses RBT-RBB",IF(BP79=5%,"Selesai RBT-RBB",IF(BP79&lt;10%,"Proses RBT-RBL",IF(BP79=10%,"Selesai RBT-RBL",IF(BP79&lt;15%,"Proses RBT-RBTD",IF(BP79=15%,"Selesai RBT-RBTD",IF(BP79&lt;20%,"Proses RPP",IF(BP79=20%,"Selesai RPP",IF(BP79&lt;25%,"Proses KAK",IF(BP79=25%,"Selesai KAK",IF(BP79&lt;30%,"Proses Pengadaan",IF(BP79=30%,"Selesai Pengadaan",IF(BP79&lt;45%,"Proses Desain",IF(BP79=45%,"Selesai Desain",IF(BP79&lt;80%,"Proses Pengembangan",IF(BP79=80%,"Selesai Pengembangan",IF(BP79&lt;87.5%,"Proses SIT",IF(BP79=87.5%,"Selesai SIT",IF(BP79&lt;95%,"Proses UAT",IF(BP79=95%,"Selesai UAT",IF(BP79&lt;100%,"Proses Implementasi","Selesai Implementasi"))))))))))))))))))))))</f>
        <v>Selesai Implementasi</v>
      </c>
      <c r="BE79">
        <v>1</v>
      </c>
      <c r="BF79">
        <v>1</v>
      </c>
      <c r="BG79">
        <v>1</v>
      </c>
      <c r="BH79">
        <v>1</v>
      </c>
      <c r="BI79">
        <v>1</v>
      </c>
      <c r="BJ79">
        <v>1</v>
      </c>
      <c r="BK79">
        <v>1</v>
      </c>
      <c r="BL79">
        <v>1</v>
      </c>
      <c r="BM79">
        <v>1</v>
      </c>
      <c r="BN79">
        <v>1</v>
      </c>
      <c r="BO79">
        <v>1</v>
      </c>
      <c r="BP79">
        <v>1</v>
      </c>
      <c r="BQ79" t="str">
        <f>IF(CC79=0%,"Not Started",IF(CC79&lt;5%,"Proses RBT-RBB",IF(CC79=5%,"Selesai RBT-RBB",IF(CC79&lt;10%,"Proses RBT-RBL",IF(CC79=10%,"Selesai RBT-RBL",IF(CC79&lt;15%,"Proses RBT-RBTD",IF(CC79=15%,"Selesai RBT-RBTD",IF(CC79&lt;20%,"Proses RPP",IF(CC79=20%,"Selesai RPP",IF(CC79&lt;25%,"Proses KAK",IF(CC79=25%,"Selesai KAK",IF(CC79&lt;30%,"Proses Pengadaan",IF(CC79=30%,"Selesai Pengadaan",IF(CC79&lt;45%,"Proses Desain",IF(CC79=45%,"Selesai Desain",IF(CC79&lt;80%,"Proses Pengembangan",IF(CC79=80%,"Selesai Pengembangan",IF(CC79&lt;87.5%,"Proses SIT",IF(CC79=87.5%,"Selesai SIT",IF(CC79&lt;95%,"Proses UAT",IF(CC79=95%,"Selesai UAT",IF(CC79&lt;100%,"Proses Implementasi","Selesai Implementasi"))))))))))))))))))))))</f>
        <v>Selesai Implementasi</v>
      </c>
      <c r="BR79" t="str">
        <f>IF(CD79=0%,"Not Started",IF(CD79&lt;5%,"Proses RBT-RBB",IF(CD79=5%,"Selesai RBT-RBB",IF(CD79&lt;10%,"Proses RBT-RBL",IF(CD79=10%,"Selesai RBT-RBL",IF(CD79&lt;15%,"Proses RBT-RBTD",IF(CD79=15%,"Selesai RBT-RBTD",IF(CD79&lt;20%,"Proses RPP",IF(CD79=20%,"Selesai RPP",IF(CD79&lt;25%,"Proses KAK",IF(CD79=25%,"Selesai KAK",IF(CD79&lt;30%,"Proses Pengadaan",IF(CD79=30%,"Selesai Pengadaan",IF(CD79&lt;45%,"Proses Desain",IF(CD79=45%,"Selesai Desain",IF(CD79&lt;80%,"Proses Pengembangan",IF(CD79=80%,"Selesai Pengembangan",IF(CD79&lt;87.5%,"Proses SIT",IF(CD79=87.5%,"Selesai SIT",IF(CD79&lt;95%,"Proses UAT",IF(CD79=95%,"Selesai UAT",IF(CD79&lt;100%,"Proses Implementasi","Selesai Implementasi"))))))))))))))))))))))</f>
        <v>Not Started</v>
      </c>
      <c r="BS79" t="str">
        <f>IF(CE79=0%,"Not Started",IF(CE79&lt;5%,"Proses RBT-RBB",IF(CE79=5%,"Selesai RBT-RBB",IF(CE79&lt;10%,"Proses RBT-RBL",IF(CE79=10%,"Selesai RBT-RBL",IF(CE79&lt;15%,"Proses RBT-RBTD",IF(CE79=15%,"Selesai RBT-RBTD",IF(CE79&lt;20%,"Proses RPP",IF(CE79=20%,"Selesai RPP",IF(CE79&lt;25%,"Proses KAK",IF(CE79=25%,"Selesai KAK",IF(CE79&lt;30%,"Proses Pengadaan",IF(CE79=30%,"Selesai Pengadaan",IF(CE79&lt;45%,"Proses Desain",IF(CE79=45%,"Selesai Desain",IF(CE79&lt;80%,"Proses Pengembangan",IF(CE79=80%,"Selesai Pengembangan",IF(CE79&lt;87.5%,"Proses SIT",IF(CE79=87.5%,"Selesai SIT",IF(CE79&lt;95%,"Proses UAT",IF(CE79=95%,"Selesai UAT",IF(CE79&lt;100%,"Proses Implementasi","Selesai Implementasi"))))))))))))))))))))))</f>
        <v>Not Started</v>
      </c>
      <c r="BT79" t="str">
        <f>IF(CF79=0%,"Not Started",IF(CF79&lt;5%,"Proses RBT-RBB",IF(CF79=5%,"Selesai RBT-RBB",IF(CF79&lt;10%,"Proses RBT-RBL",IF(CF79=10%,"Selesai RBT-RBL",IF(CF79&lt;15%,"Proses RBT-RBTD",IF(CF79=15%,"Selesai RBT-RBTD",IF(CF79&lt;20%,"Proses RPP",IF(CF79=20%,"Selesai RPP",IF(CF79&lt;25%,"Proses KAK",IF(CF79=25%,"Selesai KAK",IF(CF79&lt;30%,"Proses Pengadaan",IF(CF79=30%,"Selesai Pengadaan",IF(CF79&lt;45%,"Proses Desain",IF(CF79=45%,"Selesai Desain",IF(CF79&lt;80%,"Proses Pengembangan",IF(CF79=80%,"Selesai Pengembangan",IF(CF79&lt;87.5%,"Proses SIT",IF(CF79=87.5%,"Selesai SIT",IF(CF79&lt;95%,"Proses UAT",IF(CF79=95%,"Selesai UAT",IF(CF79&lt;100%,"Proses Implementasi","Selesai Implementasi"))))))))))))))))))))))</f>
        <v>Not Started</v>
      </c>
      <c r="BU79" t="str">
        <f>IF(CG79=0%,"Not Started",IF(CG79&lt;5%,"Proses RBT-RBB",IF(CG79=5%,"Selesai RBT-RBB",IF(CG79&lt;10%,"Proses RBT-RBL",IF(CG79=10%,"Selesai RBT-RBL",IF(CG79&lt;15%,"Proses RBT-RBTD",IF(CG79=15%,"Selesai RBT-RBTD",IF(CG79&lt;20%,"Proses RPP",IF(CG79=20%,"Selesai RPP",IF(CG79&lt;25%,"Proses KAK",IF(CG79=25%,"Selesai KAK",IF(CG79&lt;30%,"Proses Pengadaan",IF(CG79=30%,"Selesai Pengadaan",IF(CG79&lt;45%,"Proses Desain",IF(CG79=45%,"Selesai Desain",IF(CG79&lt;80%,"Proses Pengembangan",IF(CG79=80%,"Selesai Pengembangan",IF(CG79&lt;87.5%,"Proses SIT",IF(CG79=87.5%,"Selesai SIT",IF(CG79&lt;95%,"Proses UAT",IF(CG79=95%,"Selesai UAT",IF(CG79&lt;100%,"Proses Implementasi","Selesai Implementasi"))))))))))))))))))))))</f>
        <v>Not Started</v>
      </c>
      <c r="BV79" t="str">
        <f>IF(CH79=0%,"Not Started",IF(CH79&lt;5%,"Proses RBT-RBB",IF(CH79=5%,"Selesai RBT-RBB",IF(CH79&lt;10%,"Proses RBT-RBL",IF(CH79=10%,"Selesai RBT-RBL",IF(CH79&lt;15%,"Proses RBT-RBTD",IF(CH79=15%,"Selesai RBT-RBTD",IF(CH79&lt;20%,"Proses RPP",IF(CH79=20%,"Selesai RPP",IF(CH79&lt;25%,"Proses KAK",IF(CH79=25%,"Selesai KAK",IF(CH79&lt;30%,"Proses Pengadaan",IF(CH79=30%,"Selesai Pengadaan",IF(CH79&lt;45%,"Proses Desain",IF(CH79=45%,"Selesai Desain",IF(CH79&lt;80%,"Proses Pengembangan",IF(CH79=80%,"Selesai Pengembangan",IF(CH79&lt;87.5%,"Proses SIT",IF(CH79=87.5%,"Selesai SIT",IF(CH79&lt;95%,"Proses UAT",IF(CH79=95%,"Selesai UAT",IF(CH79&lt;100%,"Proses Implementasi","Selesai Implementasi"))))))))))))))))))))))</f>
        <v>Not Started</v>
      </c>
      <c r="BW79" t="str">
        <f>IF(CI79=0%,"Not Started",IF(CI79&lt;5%,"Proses RBT-RBB",IF(CI79=5%,"Selesai RBT-RBB",IF(CI79&lt;10%,"Proses RBT-RBL",IF(CI79=10%,"Selesai RBT-RBL",IF(CI79&lt;15%,"Proses RBT-RBTD",IF(CI79=15%,"Selesai RBT-RBTD",IF(CI79&lt;20%,"Proses RPP",IF(CI79=20%,"Selesai RPP",IF(CI79&lt;25%,"Proses KAK",IF(CI79=25%,"Selesai KAK",IF(CI79&lt;30%,"Proses Pengadaan",IF(CI79=30%,"Selesai Pengadaan",IF(CI79&lt;45%,"Proses Desain",IF(CI79=45%,"Selesai Desain",IF(CI79&lt;80%,"Proses Pengembangan",IF(CI79=80%,"Selesai Pengembangan",IF(CI79&lt;87.5%,"Proses SIT",IF(CI79=87.5%,"Selesai SIT",IF(CI79&lt;95%,"Proses UAT",IF(CI79=95%,"Selesai UAT",IF(CI79&lt;100%,"Proses Implementasi","Selesai Implementasi"))))))))))))))))))))))</f>
        <v>Not Started</v>
      </c>
      <c r="BX79" t="str">
        <f>IF(CJ79=0%,"Not Started",IF(CJ79&lt;5%,"Proses RBT-RBB",IF(CJ79=5%,"Selesai RBT-RBB",IF(CJ79&lt;10%,"Proses RBT-RBL",IF(CJ79=10%,"Selesai RBT-RBL",IF(CJ79&lt;15%,"Proses RBT-RBTD",IF(CJ79=15%,"Selesai RBT-RBTD",IF(CJ79&lt;20%,"Proses RPP",IF(CJ79=20%,"Selesai RPP",IF(CJ79&lt;25%,"Proses KAK",IF(CJ79=25%,"Selesai KAK",IF(CJ79&lt;30%,"Proses Pengadaan",IF(CJ79=30%,"Selesai Pengadaan",IF(CJ79&lt;45%,"Proses Desain",IF(CJ79=45%,"Selesai Desain",IF(CJ79&lt;80%,"Proses Pengembangan",IF(CJ79=80%,"Selesai Pengembangan",IF(CJ79&lt;87.5%,"Proses SIT",IF(CJ79=87.5%,"Selesai SIT",IF(CJ79&lt;95%,"Proses UAT",IF(CJ79=95%,"Selesai UAT",IF(CJ79&lt;100%,"Proses Implementasi","Selesai Implementasi"))))))))))))))))))))))</f>
        <v>Not Started</v>
      </c>
      <c r="BY79" t="str">
        <f>IF(CK79=0%,"Not Started",IF(CK79&lt;5%,"Proses RBT-RBB",IF(CK79=5%,"Selesai RBT-RBB",IF(CK79&lt;10%,"Proses RBT-RBL",IF(CK79=10%,"Selesai RBT-RBL",IF(CK79&lt;15%,"Proses RBT-RBTD",IF(CK79=15%,"Selesai RBT-RBTD",IF(CK79&lt;20%,"Proses RPP",IF(CK79=20%,"Selesai RPP",IF(CK79&lt;25%,"Proses KAK",IF(CK79=25%,"Selesai KAK",IF(CK79&lt;30%,"Proses Pengadaan",IF(CK79=30%,"Selesai Pengadaan",IF(CK79&lt;45%,"Proses Desain",IF(CK79=45%,"Selesai Desain",IF(CK79&lt;80%,"Proses Pengembangan",IF(CK79=80%,"Selesai Pengembangan",IF(CK79&lt;87.5%,"Proses SIT",IF(CK79=87.5%,"Selesai SIT",IF(CK79&lt;95%,"Proses UAT",IF(CK79=95%,"Selesai UAT",IF(CK79&lt;100%,"Proses Implementasi","Selesai Implementasi"))))))))))))))))))))))</f>
        <v>Not Started</v>
      </c>
      <c r="BZ79" t="str">
        <f>IF(CL79=0%,"Not Started",IF(CL79&lt;5%,"Proses RBT-RBB",IF(CL79=5%,"Selesai RBT-RBB",IF(CL79&lt;10%,"Proses RBT-RBL",IF(CL79=10%,"Selesai RBT-RBL",IF(CL79&lt;15%,"Proses RBT-RBTD",IF(CL79=15%,"Selesai RBT-RBTD",IF(CL79&lt;20%,"Proses RPP",IF(CL79=20%,"Selesai RPP",IF(CL79&lt;25%,"Proses KAK",IF(CL79=25%,"Selesai KAK",IF(CL79&lt;30%,"Proses Pengadaan",IF(CL79=30%,"Selesai Pengadaan",IF(CL79&lt;45%,"Proses Desain",IF(CL79=45%,"Selesai Desain",IF(CL79&lt;80%,"Proses Pengembangan",IF(CL79=80%,"Selesai Pengembangan",IF(CL79&lt;87.5%,"Proses SIT",IF(CL79=87.5%,"Selesai SIT",IF(CL79&lt;95%,"Proses UAT",IF(CL79=95%,"Selesai UAT",IF(CL79&lt;100%,"Proses Implementasi","Selesai Implementasi"))))))))))))))))))))))</f>
        <v>Not Started</v>
      </c>
      <c r="CA79" t="str">
        <f>IF(CM79=0%,"Not Started",IF(CM79&lt;5%,"Proses RBT-RBB",IF(CM79=5%,"Selesai RBT-RBB",IF(CM79&lt;10%,"Proses RBT-RBL",IF(CM79=10%,"Selesai RBT-RBL",IF(CM79&lt;15%,"Proses RBT-RBTD",IF(CM79=15%,"Selesai RBT-RBTD",IF(CM79&lt;20%,"Proses RPP",IF(CM79=20%,"Selesai RPP",IF(CM79&lt;25%,"Proses KAK",IF(CM79=25%,"Selesai KAK",IF(CM79&lt;30%,"Proses Pengadaan",IF(CM79=30%,"Selesai Pengadaan",IF(CM79&lt;45%,"Proses Desain",IF(CM79=45%,"Selesai Desain",IF(CM79&lt;80%,"Proses Pengembangan",IF(CM79=80%,"Selesai Pengembangan",IF(CM79&lt;87.5%,"Proses SIT",IF(CM79=87.5%,"Selesai SIT",IF(CM79&lt;95%,"Proses UAT",IF(CM79=95%,"Selesai UAT",IF(CM79&lt;100%,"Proses Implementasi","Selesai Implementasi"))))))))))))))))))))))</f>
        <v>Not Started</v>
      </c>
      <c r="CB79" t="str">
        <f>IF(CN79=0%,"Not Started",IF(CN79&lt;5%,"Proses RBT-RBB",IF(CN79=5%,"Selesai RBT-RBB",IF(CN79&lt;10%,"Proses RBT-RBL",IF(CN79=10%,"Selesai RBT-RBL",IF(CN79&lt;15%,"Proses RBT-RBTD",IF(CN79=15%,"Selesai RBT-RBTD",IF(CN79&lt;20%,"Proses RPP",IF(CN79=20%,"Selesai RPP",IF(CN79&lt;25%,"Proses KAK",IF(CN79=25%,"Selesai KAK",IF(CN79&lt;30%,"Proses Pengadaan",IF(CN79=30%,"Selesai Pengadaan",IF(CN79&lt;45%,"Proses Desain",IF(CN79=45%,"Selesai Desain",IF(CN79&lt;80%,"Proses Pengembangan",IF(CN79=80%,"Selesai Pengembangan",IF(CN79&lt;87.5%,"Proses SIT",IF(CN79=87.5%,"Selesai SIT",IF(CN79&lt;95%,"Proses UAT",IF(CN79=95%,"Selesai UAT",IF(CN79&lt;100%,"Proses Implementasi","Selesai Implementasi"))))))))))))))))))))))</f>
        <v>Not Started</v>
      </c>
      <c r="CC79">
        <f>(($DY79/100%)*15%)+(($DZ79/100%)*5%)+(($EA79/100%)*5%)+(($EB79/100%)*5%)+(($EC79/100%)*15%)+(($ED79/100%)*35%)+(($EE79/100%)*7.5%)+(($EF79/100%)*7.5%)+(($EG79/100%)*5%)</f>
        <v>0.9999999999999999</v>
      </c>
      <c r="CO79">
        <f>IF(BE79=0%, 100%, (CC79/BE79))</f>
        <v>0.9999999999999999</v>
      </c>
      <c r="CP79">
        <f>IF(BF79=0%, 100%, (CD79/BF79))</f>
        <v>0</v>
      </c>
      <c r="CQ79">
        <f>IF(BG79=0%, 100%, (CE79/BG79))</f>
        <v>0</v>
      </c>
      <c r="CR79">
        <f>IF(BH79=0%, 100%, (CF79/BH79))</f>
        <v>0</v>
      </c>
      <c r="CS79">
        <f>IF(BI79=0%, 100%, (CG79/BI79))</f>
        <v>0</v>
      </c>
      <c r="CT79">
        <f>IF(BJ79=0%, 100%, (CH79/BJ79))</f>
        <v>0</v>
      </c>
      <c r="CU79">
        <f>IF(BK79=0%, 100%, (CI79/BK79))</f>
        <v>0</v>
      </c>
      <c r="CV79">
        <f>IF(BL79=0%, 100%, (CJ79/BL79))</f>
        <v>0</v>
      </c>
      <c r="CW79">
        <f>IF(BM79=0%, 100%, (CK79/BM79))</f>
        <v>0</v>
      </c>
      <c r="CX79">
        <f>IF(BN79=0%, 100%, (CL79/BN79))</f>
        <v>0</v>
      </c>
      <c r="CY79">
        <f>IF(BO79=0%, 100%, (CM79/BO79))</f>
        <v>0</v>
      </c>
      <c r="DA79" t="str">
        <f>IF(BE79=0%,"NS",IF(CC79=100%,"DONE",IF(CO79&gt;100%,"AS",IF(CO79&lt;75%,"BS",IF(CO79&lt;89.9%,"AR","OS")))))</f>
        <v>DONE</v>
      </c>
      <c r="DB79" t="str">
        <f>IF(BF79=0%,"NS",IF(CD79=100%,"DONE",IF(CP79&gt;100%,"AS",IF(CP79&lt;75%,"BS",IF(CP79&lt;89.9%,"AR","OS")))))</f>
        <v>BS</v>
      </c>
      <c r="DC79" t="str">
        <f>IF(BG79=0%,"NS",IF(CE79=100%,"DONE",IF(CQ79&gt;100%,"AS",IF(CQ79&lt;75%,"BS",IF(CQ79&lt;89.9%,"AR","OS")))))</f>
        <v>BS</v>
      </c>
      <c r="DD79" t="str">
        <f>IF(BH79=0%,"NS",IF(CF79=100%,"DONE",IF(CR79&gt;100%,"AS",IF(CR79&lt;75%,"BS",IF(CR79&lt;89.9%,"AR","OS")))))</f>
        <v>BS</v>
      </c>
      <c r="DE79" t="str">
        <f>IF(BI79=0%,"NS",IF(CG79=100%,"DONE",IF(CS79&gt;100%,"AS",IF(CS79&lt;75%,"BS",IF(CS79&lt;89.9%,"AR","OS")))))</f>
        <v>BS</v>
      </c>
      <c r="DF79" t="str">
        <f>IF(BJ79=0%,"NS",IF(CH79=100%,"DONE",IF(CT79&gt;100%,"AS",IF(CT79&lt;75%,"BS",IF(CT79&lt;89.9%,"AR","OS")))))</f>
        <v>BS</v>
      </c>
      <c r="DG79" t="str">
        <f>IF(BK79=0%,"NS",IF(CI79=100%,"DONE",IF(CU79&gt;100%,"AS",IF(CU79&lt;75%,"BS",IF(CU79&lt;89.9%,"AR","OS")))))</f>
        <v>BS</v>
      </c>
      <c r="DH79" t="str">
        <f>IF(BL79=0%,"NS",IF(CJ79=100%,"DONE",IF(CV79&gt;100%,"AS",IF(CV79&lt;75%,"BS",IF(CV79&lt;89.9%,"AR","OS")))))</f>
        <v>BS</v>
      </c>
      <c r="DI79" t="str">
        <f>IF(BM79=0%,"NS",IF(CK79=100%,"DONE",IF(CW79&gt;100%,"AS",IF(CW79&lt;75%,"BS",IF(CW79&lt;89.9%,"AR","OS")))))</f>
        <v>BS</v>
      </c>
      <c r="DJ79" t="str">
        <f>IF(BN79=0%,"NS",IF(CL79=100%,"DONE",IF(CX79&gt;100%,"AS",IF(CX79&lt;75%,"BS",IF(CX79&lt;89.9%,"AR","OS")))))</f>
        <v>BS</v>
      </c>
      <c r="DK79" t="str">
        <f>IF(BO79=0%,"NS",IF(CM79=100%,"DONE",IF(CY79&gt;100%,"AS",IF(CY79&lt;75%,"BS",IF(CY79&lt;89.9%,"AR","OS")))))</f>
        <v>BS</v>
      </c>
      <c r="DL79" t="str">
        <f>IF(BP79=0%,"NS",IF(CN79=100%,"DONE",IF(CZ79&gt;100%,"AS",IF(CZ79&lt;75%,"BS",IF(CZ79&lt;89.9%,"AR","OS")))))</f>
        <v>BS</v>
      </c>
      <c r="DM79">
        <f>CC79/$BP79</f>
        <v>0.9999999999999999</v>
      </c>
      <c r="DN79">
        <f>CD79/$BP79</f>
        <v>0</v>
      </c>
      <c r="DO79">
        <f>CE79/$BP79</f>
        <v>0</v>
      </c>
      <c r="DP79">
        <f>CF79/$BP79</f>
        <v>0</v>
      </c>
      <c r="DQ79">
        <f>CG79/$BP79</f>
        <v>0</v>
      </c>
      <c r="DR79">
        <f>CH79/$BP79</f>
        <v>0</v>
      </c>
      <c r="DS79">
        <f>CI79/$BP79</f>
        <v>0</v>
      </c>
      <c r="DT79">
        <f>CJ79/$BP79</f>
        <v>0</v>
      </c>
      <c r="DU79">
        <f>CK79/$BP79</f>
        <v>0</v>
      </c>
      <c r="DV79">
        <f>CL79/$BP79</f>
        <v>0</v>
      </c>
      <c r="DW79">
        <f>CM79/$BP79</f>
        <v>0</v>
      </c>
      <c r="DX79">
        <f>CN79/$BP79</f>
        <v>0</v>
      </c>
      <c r="DY79">
        <v>1</v>
      </c>
      <c r="DZ79">
        <v>1</v>
      </c>
      <c r="EA79">
        <v>1</v>
      </c>
      <c r="EB79">
        <v>1</v>
      </c>
      <c r="EC79">
        <v>1</v>
      </c>
      <c r="ED79">
        <v>1</v>
      </c>
      <c r="EE79">
        <v>1</v>
      </c>
      <c r="EF79">
        <v>1</v>
      </c>
      <c r="EG79">
        <v>1</v>
      </c>
      <c r="EH79" t="str" xml:space="preserve">
        <v xml:space="preserve">Saat ini :_x000d_
1. Addendum kontrak proyek BISILK (done)_x000d_
2. Industiral test (done)_x000d_
3. Persiapan Implementasi_x000d_
       a. LDP Juknis T.5.2, T.5.3, T.5.4 (done)_x000d_
       b. T.5.1 (done)_x000d_
       c. T.5.5 (done)_x000d_
       d.  T.1.4  (done)_x000d_
4. Tes uji koneksi production (done)_x000d_
5. Verifikasi Data Migrasi _x000d_
     a. Data colllection - (done)_x000d_
     b. Data transaksi - (cancel karena cut off secara bisnis) _x000d_
     c. BA migrasi data (done)_x000d_
6. Deployment 26-27 September 2025 (done)_x000d_
7. Go-live 10 Oktober 2025 (rescheduled)_x000d_
8. BA Deployment BISILK Gen 2 (done)_x000d_
9. Softlauncing 31 Oktober 2025 (done)_x000d_
10. launching transaksi  potensial 5 Desember 2025 (done)_x000d_
11. BA Testing DRC (canceled)</v>
      </c>
      <c r="EJ79">
        <f>AR79</f>
        <v>45961</v>
      </c>
      <c r="EL79">
        <v>45452</v>
      </c>
      <c r="EN79" t="str" xml:space="preserve">
        <v xml:space="preserve">1. menggunakan teknologi terbaru openshift untuk meningkatkat security dan performance aplikasi_x000d_
2. Berdasarkan point 1 sempat timbul kendala perlu request pengadaan baru kebutuhan openshift pada server production ke KPIPIT yang berpotensi keterlambatan kesiapan pada waktu implementasi_x000d_
3. saat ini sedang sangat diupayakan server development untuk bisa terpasang aplikasi bisilk sebagai persiapan unit test dan SIT di sisi BI_x000d_
4. potensi perlu persiapan awal apabila mengenai interkoneksi perlu prepare kesiapan dari surrounding untuk bisa dilakukan antar sistem BIISLKGen 2 per 29 April 2025 dari Mas Mukti)_x000d_
5. Pembahasan temuan demo UAT (tidak dibahas lanjutan karena diluar cakupan saat ini)_x000d_
</v>
      </c>
      <c r="EO79" t="str" xml:space="preserve">
        <v xml:space="preserve">1. Pengujian unit test masih cukup banyak dengan 1518 skenario, beriringan penyelesaian koding dan interkoneksi dengan ALK+EDW_x000d_
2. Pembahasan skenairo UAT concern user agar dapat dibahsan di tahapan pemrogramman agar dapat align dengan aplikasi yang sedang dikembangkan_x000d_
3. Perlu kesediaan aplikasi bisilk yang running di server dev agar dapat berjalan dengan baik, karena masih ada temuan error yang di test oleh KPPA_x000d_
4. Mulai</v>
      </c>
      <c r="ER79" t="str">
        <v>Penyampaian kebutuhan fungsi switching pada tahapan UAT</v>
      </c>
      <c r="ES79" t="str">
        <v>memorandum penyampaian kebutuhan switching</v>
      </c>
      <c r="ET79" t="str">
        <v>koordinasi rapat teknis pembahsan timeline bisilk terdampak switchiing</v>
      </c>
      <c r="EU79" t="str">
        <v>D yang diupdate</v>
      </c>
      <c r="FA79" t="str" xml:space="preserve">
        <v xml:space="preserve">1. Diperlukan daily monitoirng unit test dan target cekpoint UT dengan Jira_x000d_
2. Akan dilaksanakan konsinyering pembahasan pegujian_x000d_
3. update patch aplikasi bisilk secara berkala</v>
      </c>
      <c r="FM79" t="str" xml:space="preserve">
        <v xml:space="preserve">Dona Kartika _x000d_
</v>
      </c>
      <c r="FN79" t="str">
        <v>Aldo Fernanda</v>
      </c>
      <c r="FO79" t="str">
        <v>Among Rogo Wicaksono</v>
      </c>
      <c r="FP79" t="str" xml:space="preserve">
        <v xml:space="preserve">1. Welly Ramantika_x000d_
2. Khoirul Huda PKWT_x000d_
3. Lie Tung Kiam</v>
      </c>
      <c r="FQ79" t="str" xml:space="preserve">
        <v xml:space="preserve">1. Erfa_x000d_
2. Dian</v>
      </c>
      <c r="FR79" t="str">
        <v>Outsource</v>
      </c>
      <c r="FS79" t="str">
        <v>PT PCI</v>
      </c>
      <c r="FU79">
        <v>10</v>
      </c>
      <c r="GS79" t="str">
        <v>1c0a0564-5f1d-4eee-8c44-b8bb44552b62</v>
      </c>
    </row>
    <row r="80" xml:space="preserve">
      <c r="A80" t="str">
        <v>RIVIBI-PPA-P9-1-DLDS</v>
      </c>
      <c r="B80" t="str">
        <v>Non PT</v>
      </c>
      <c r="C80" t="str">
        <v>IDT</v>
      </c>
      <c r="D80" t="str">
        <v>Continuity Technology</v>
      </c>
      <c r="E80" t="str">
        <v>P-52</v>
      </c>
      <c r="F80">
        <v>1</v>
      </c>
      <c r="G80" t="str">
        <v>GMMP</v>
      </c>
      <c r="H80" t="str">
        <v>DCP GMMP</v>
      </c>
      <c r="I80" t="str">
        <v>Implementasi Kewajiban Pemenuhan Giro RPIM pada GMMP</v>
      </c>
      <c r="J80">
        <v>2024</v>
      </c>
      <c r="K80">
        <v>2025</v>
      </c>
      <c r="L80" t="str">
        <v>S</v>
      </c>
      <c r="M80" t="str">
        <v>K3</v>
      </c>
      <c r="N80" t="str">
        <v>Pemimpin Satker</v>
      </c>
      <c r="O80" t="str">
        <v>DKMP</v>
      </c>
      <c r="P80" t="str">
        <v>Satker</v>
      </c>
      <c r="Q80" t="str">
        <v>SSK</v>
      </c>
      <c r="R80" t="str">
        <v>GMMP</v>
      </c>
      <c r="S80" t="str">
        <f>BQ80</f>
        <v>Selesai Implementasi</v>
      </c>
      <c r="T80" t="str">
        <f>IF(V80=0%,"Not Started",IF(V80&lt;100%,"On Progress",IF(V80=100%,"DONE")))</f>
        <v>DONE</v>
      </c>
      <c r="U80" t="str">
        <f>FN80</f>
        <v>Rangga Dhaniarto</v>
      </c>
      <c r="V80">
        <f>CC80</f>
        <v>0.9999999999999999</v>
      </c>
      <c r="W80" t="str">
        <v>BRD Existing</v>
      </c>
      <c r="X80">
        <f>AR80</f>
        <v>45743</v>
      </c>
      <c r="Y80">
        <v>0</v>
      </c>
      <c r="AI80">
        <v>45726</v>
      </c>
      <c r="AJ80">
        <v>45727</v>
      </c>
      <c r="AK80">
        <v>45728</v>
      </c>
      <c r="AL80">
        <v>45730</v>
      </c>
      <c r="AO80">
        <v>45733</v>
      </c>
      <c r="AP80">
        <v>45741</v>
      </c>
      <c r="AQ80">
        <v>45742</v>
      </c>
      <c r="AR80">
        <v>45743</v>
      </c>
      <c r="AS80" t="str">
        <f>IF(BE80=0%,"Not Started",IF(BE80&lt;5%,"Proses RBT-RBB",IF(BE80=5%,"Selesai RBT-RBB",IF(BE80&lt;10%,"Proses RBT-RBL",IF(BE80=10%,"Selesai RBT-RBL",IF(BE80&lt;15%,"Proses RBT-RBTD",IF(BE80=15%,"Selesai RBT-RBTD",IF(BE80&lt;20%,"Proses RPP",IF(BE80=20%,"Selesai RPP",IF(BE80&lt;25%,"Proses KAK",IF(BE80=25%,"Selesai KAK",IF(BE80&lt;30%,"Proses Pengadaan",IF(BE80=30%,"Selesai Pengadaan",IF(BE80&lt;45%,"Proses Desain",IF(BE80=45%,"Selesai Desain",IF(BE80&lt;80%,"Proses Pengembangan",IF(BE80=80%,"Selesai Pengembangan",IF(BE80&lt;87.5%,"Proses SIT",IF(BE80=87.5%,"Selesai SIT",IF(BE80&lt;95%,"Proses UAT",IF(BE80=95%,"Selesai UAT",IF(BE80&lt;100%,"Proses Implementasi","Selesai Implementasi"))))))))))))))))))))))</f>
        <v>Selesai Implementasi</v>
      </c>
      <c r="AT80" t="str">
        <f>IF(BF80=0%,"Not Started",IF(BF80&lt;5%,"Proses RBT-RBB",IF(BF80=5%,"Selesai RBT-RBB",IF(BF80&lt;10%,"Proses RBT-RBL",IF(BF80=10%,"Selesai RBT-RBL",IF(BF80&lt;15%,"Proses RBT-RBTD",IF(BF80=15%,"Selesai RBT-RBTD",IF(BF80&lt;20%,"Proses RPP",IF(BF80=20%,"Selesai RPP",IF(BF80&lt;25%,"Proses KAK",IF(BF80=25%,"Selesai KAK",IF(BF80&lt;30%,"Proses Pengadaan",IF(BF80=30%,"Selesai Pengadaan",IF(BF80&lt;45%,"Proses Desain",IF(BF80=45%,"Selesai Desain",IF(BF80&lt;80%,"Proses Pengembangan",IF(BF80=80%,"Selesai Pengembangan",IF(BF80&lt;87.5%,"Proses SIT",IF(BF80=87.5%,"Selesai SIT",IF(BF80&lt;95%,"Proses UAT",IF(BF80=95%,"Selesai UAT",IF(BF80&lt;100%,"Proses Implementasi","Selesai Implementasi"))))))))))))))))))))))</f>
        <v>Selesai Implementasi</v>
      </c>
      <c r="AU80" t="str">
        <f>IF(BG80=0%,"Not Started",IF(BG80&lt;5%,"Proses RBT-RBB",IF(BG80=5%,"Selesai RBT-RBB",IF(BG80&lt;10%,"Proses RBT-RBL",IF(BG80=10%,"Selesai RBT-RBL",IF(BG80&lt;15%,"Proses RBT-RBTD",IF(BG80=15%,"Selesai RBT-RBTD",IF(BG80&lt;20%,"Proses RPP",IF(BG80=20%,"Selesai RPP",IF(BG80&lt;25%,"Proses KAK",IF(BG80=25%,"Selesai KAK",IF(BG80&lt;30%,"Proses Pengadaan",IF(BG80=30%,"Selesai Pengadaan",IF(BG80&lt;45%,"Proses Desain",IF(BG80=45%,"Selesai Desain",IF(BG80&lt;80%,"Proses Pengembangan",IF(BG80=80%,"Selesai Pengembangan",IF(BG80&lt;87.5%,"Proses SIT",IF(BG80=87.5%,"Selesai SIT",IF(BG80&lt;95%,"Proses UAT",IF(BG80=95%,"Selesai UAT",IF(BG80&lt;100%,"Proses Implementasi","Selesai Implementasi"))))))))))))))))))))))</f>
        <v>Selesai Implementasi</v>
      </c>
      <c r="AV80" t="str">
        <f>IF(BH80=0%,"Not Started",IF(BH80&lt;5%,"Proses RBT-RBB",IF(BH80=5%,"Selesai RBT-RBB",IF(BH80&lt;10%,"Proses RBT-RBL",IF(BH80=10%,"Selesai RBT-RBL",IF(BH80&lt;15%,"Proses RBT-RBTD",IF(BH80=15%,"Selesai RBT-RBTD",IF(BH80&lt;20%,"Proses RPP",IF(BH80=20%,"Selesai RPP",IF(BH80&lt;25%,"Proses KAK",IF(BH80=25%,"Selesai KAK",IF(BH80&lt;30%,"Proses Pengadaan",IF(BH80=30%,"Selesai Pengadaan",IF(BH80&lt;45%,"Proses Desain",IF(BH80=45%,"Selesai Desain",IF(BH80&lt;80%,"Proses Pengembangan",IF(BH80=80%,"Selesai Pengembangan",IF(BH80&lt;87.5%,"Proses SIT",IF(BH80=87.5%,"Selesai SIT",IF(BH80&lt;95%,"Proses UAT",IF(BH80=95%,"Selesai UAT",IF(BH80&lt;100%,"Proses Implementasi","Selesai Implementasi"))))))))))))))))))))))</f>
        <v>Selesai Implementasi</v>
      </c>
      <c r="AW80" t="str">
        <f>IF(BI80=0%,"Not Started",IF(BI80&lt;5%,"Proses RBT-RBB",IF(BI80=5%,"Selesai RBT-RBB",IF(BI80&lt;10%,"Proses RBT-RBL",IF(BI80=10%,"Selesai RBT-RBL",IF(BI80&lt;15%,"Proses RBT-RBTD",IF(BI80=15%,"Selesai RBT-RBTD",IF(BI80&lt;20%,"Proses RPP",IF(BI80=20%,"Selesai RPP",IF(BI80&lt;25%,"Proses KAK",IF(BI80=25%,"Selesai KAK",IF(BI80&lt;30%,"Proses Pengadaan",IF(BI80=30%,"Selesai Pengadaan",IF(BI80&lt;45%,"Proses Desain",IF(BI80=45%,"Selesai Desain",IF(BI80&lt;80%,"Proses Pengembangan",IF(BI80=80%,"Selesai Pengembangan",IF(BI80&lt;87.5%,"Proses SIT",IF(BI80=87.5%,"Selesai SIT",IF(BI80&lt;95%,"Proses UAT",IF(BI80=95%,"Selesai UAT",IF(BI80&lt;100%,"Proses Implementasi","Selesai Implementasi"))))))))))))))))))))))</f>
        <v>Selesai Implementasi</v>
      </c>
      <c r="AX80" t="str">
        <f>IF(BJ80=0%,"Not Started",IF(BJ80&lt;5%,"Proses RBT-RBB",IF(BJ80=5%,"Selesai RBT-RBB",IF(BJ80&lt;10%,"Proses RBT-RBL",IF(BJ80=10%,"Selesai RBT-RBL",IF(BJ80&lt;15%,"Proses RBT-RBTD",IF(BJ80=15%,"Selesai RBT-RBTD",IF(BJ80&lt;20%,"Proses RPP",IF(BJ80=20%,"Selesai RPP",IF(BJ80&lt;25%,"Proses KAK",IF(BJ80=25%,"Selesai KAK",IF(BJ80&lt;30%,"Proses Pengadaan",IF(BJ80=30%,"Selesai Pengadaan",IF(BJ80&lt;45%,"Proses Desain",IF(BJ80=45%,"Selesai Desain",IF(BJ80&lt;80%,"Proses Pengembangan",IF(BJ80=80%,"Selesai Pengembangan",IF(BJ80&lt;87.5%,"Proses SIT",IF(BJ80=87.5%,"Selesai SIT",IF(BJ80&lt;95%,"Proses UAT",IF(BJ80=95%,"Selesai UAT",IF(BJ80&lt;100%,"Proses Implementasi","Selesai Implementasi"))))))))))))))))))))))</f>
        <v>Selesai Implementasi</v>
      </c>
      <c r="AY80" t="str">
        <f>IF(BK80=0%,"Not Started",IF(BK80&lt;5%,"Proses RBT-RBB",IF(BK80=5%,"Selesai RBT-RBB",IF(BK80&lt;10%,"Proses RBT-RBL",IF(BK80=10%,"Selesai RBT-RBL",IF(BK80&lt;15%,"Proses RBT-RBTD",IF(BK80=15%,"Selesai RBT-RBTD",IF(BK80&lt;20%,"Proses RPP",IF(BK80=20%,"Selesai RPP",IF(BK80&lt;25%,"Proses KAK",IF(BK80=25%,"Selesai KAK",IF(BK80&lt;30%,"Proses Pengadaan",IF(BK80=30%,"Selesai Pengadaan",IF(BK80&lt;45%,"Proses Desain",IF(BK80=45%,"Selesai Desain",IF(BK80&lt;80%,"Proses Pengembangan",IF(BK80=80%,"Selesai Pengembangan",IF(BK80&lt;87.5%,"Proses SIT",IF(BK80=87.5%,"Selesai SIT",IF(BK80&lt;95%,"Proses UAT",IF(BK80=95%,"Selesai UAT",IF(BK80&lt;100%,"Proses Implementasi","Selesai Implementasi"))))))))))))))))))))))</f>
        <v>Selesai Implementasi</v>
      </c>
      <c r="AZ80" t="str">
        <f>IF(BL80=0%,"Not Started",IF(BL80&lt;5%,"Proses RBT-RBB",IF(BL80=5%,"Selesai RBT-RBB",IF(BL80&lt;10%,"Proses RBT-RBL",IF(BL80=10%,"Selesai RBT-RBL",IF(BL80&lt;15%,"Proses RBT-RBTD",IF(BL80=15%,"Selesai RBT-RBTD",IF(BL80&lt;20%,"Proses RPP",IF(BL80=20%,"Selesai RPP",IF(BL80&lt;25%,"Proses KAK",IF(BL80=25%,"Selesai KAK",IF(BL80&lt;30%,"Proses Pengadaan",IF(BL80=30%,"Selesai Pengadaan",IF(BL80&lt;45%,"Proses Desain",IF(BL80=45%,"Selesai Desain",IF(BL80&lt;80%,"Proses Pengembangan",IF(BL80=80%,"Selesai Pengembangan",IF(BL80&lt;87.5%,"Proses SIT",IF(BL80=87.5%,"Selesai SIT",IF(BL80&lt;95%,"Proses UAT",IF(BL80=95%,"Selesai UAT",IF(BL80&lt;100%,"Proses Implementasi","Selesai Implementasi"))))))))))))))))))))))</f>
        <v>Selesai Implementasi</v>
      </c>
      <c r="BA80" t="str">
        <f>IF(BM80=0%,"Not Started",IF(BM80&lt;5%,"Proses RBT-RBB",IF(BM80=5%,"Selesai RBT-RBB",IF(BM80&lt;10%,"Proses RBT-RBL",IF(BM80=10%,"Selesai RBT-RBL",IF(BM80&lt;15%,"Proses RBT-RBTD",IF(BM80=15%,"Selesai RBT-RBTD",IF(BM80&lt;20%,"Proses RPP",IF(BM80=20%,"Selesai RPP",IF(BM80&lt;25%,"Proses KAK",IF(BM80=25%,"Selesai KAK",IF(BM80&lt;30%,"Proses Pengadaan",IF(BM80=30%,"Selesai Pengadaan",IF(BM80&lt;45%,"Proses Desain",IF(BM80=45%,"Selesai Desain",IF(BM80&lt;80%,"Proses Pengembangan",IF(BM80=80%,"Selesai Pengembangan",IF(BM80&lt;87.5%,"Proses SIT",IF(BM80=87.5%,"Selesai SIT",IF(BM80&lt;95%,"Proses UAT",IF(BM80=95%,"Selesai UAT",IF(BM80&lt;100%,"Proses Implementasi","Selesai Implementasi"))))))))))))))))))))))</f>
        <v>Selesai Implementasi</v>
      </c>
      <c r="BB80" t="str">
        <f>IF(BN80=0%,"Not Started",IF(BN80&lt;5%,"Proses RBT-RBB",IF(BN80=5%,"Selesai RBT-RBB",IF(BN80&lt;10%,"Proses RBT-RBL",IF(BN80=10%,"Selesai RBT-RBL",IF(BN80&lt;15%,"Proses RBT-RBTD",IF(BN80=15%,"Selesai RBT-RBTD",IF(BN80&lt;20%,"Proses RPP",IF(BN80=20%,"Selesai RPP",IF(BN80&lt;25%,"Proses KAK",IF(BN80=25%,"Selesai KAK",IF(BN80&lt;30%,"Proses Pengadaan",IF(BN80=30%,"Selesai Pengadaan",IF(BN80&lt;45%,"Proses Desain",IF(BN80=45%,"Selesai Desain",IF(BN80&lt;80%,"Proses Pengembangan",IF(BN80=80%,"Selesai Pengembangan",IF(BN80&lt;87.5%,"Proses SIT",IF(BN80=87.5%,"Selesai SIT",IF(BN80&lt;95%,"Proses UAT",IF(BN80=95%,"Selesai UAT",IF(BN80&lt;100%,"Proses Implementasi","Selesai Implementasi"))))))))))))))))))))))</f>
        <v>Selesai Implementasi</v>
      </c>
      <c r="BC80" t="str">
        <f>IF(BO80=0%,"Not Started",IF(BO80&lt;5%,"Proses RBT-RBB",IF(BO80=5%,"Selesai RBT-RBB",IF(BO80&lt;10%,"Proses RBT-RBL",IF(BO80=10%,"Selesai RBT-RBL",IF(BO80&lt;15%,"Proses RBT-RBTD",IF(BO80=15%,"Selesai RBT-RBTD",IF(BO80&lt;20%,"Proses RPP",IF(BO80=20%,"Selesai RPP",IF(BO80&lt;25%,"Proses KAK",IF(BO80=25%,"Selesai KAK",IF(BO80&lt;30%,"Proses Pengadaan",IF(BO80=30%,"Selesai Pengadaan",IF(BO80&lt;45%,"Proses Desain",IF(BO80=45%,"Selesai Desain",IF(BO80&lt;80%,"Proses Pengembangan",IF(BO80=80%,"Selesai Pengembangan",IF(BO80&lt;87.5%,"Proses SIT",IF(BO80=87.5%,"Selesai SIT",IF(BO80&lt;95%,"Proses UAT",IF(BO80=95%,"Selesai UAT",IF(BO80&lt;100%,"Proses Implementasi","Selesai Implementasi"))))))))))))))))))))))</f>
        <v>Selesai Implementasi</v>
      </c>
      <c r="BD80" t="str">
        <f>IF(BP80=0%,"Not Started",IF(BP80&lt;5%,"Proses RBT-RBB",IF(BP80=5%,"Selesai RBT-RBB",IF(BP80&lt;10%,"Proses RBT-RBL",IF(BP80=10%,"Selesai RBT-RBL",IF(BP80&lt;15%,"Proses RBT-RBTD",IF(BP80=15%,"Selesai RBT-RBTD",IF(BP80&lt;20%,"Proses RPP",IF(BP80=20%,"Selesai RPP",IF(BP80&lt;25%,"Proses KAK",IF(BP80=25%,"Selesai KAK",IF(BP80&lt;30%,"Proses Pengadaan",IF(BP80=30%,"Selesai Pengadaan",IF(BP80&lt;45%,"Proses Desain",IF(BP80=45%,"Selesai Desain",IF(BP80&lt;80%,"Proses Pengembangan",IF(BP80=80%,"Selesai Pengembangan",IF(BP80&lt;87.5%,"Proses SIT",IF(BP80=87.5%,"Selesai SIT",IF(BP80&lt;95%,"Proses UAT",IF(BP80=95%,"Selesai UAT",IF(BP80&lt;100%,"Proses Implementasi","Selesai Implementasi"))))))))))))))))))))))</f>
        <v>Selesai Implementasi</v>
      </c>
      <c r="BE80">
        <v>1</v>
      </c>
      <c r="BF80">
        <v>1</v>
      </c>
      <c r="BG80">
        <v>1</v>
      </c>
      <c r="BH80">
        <v>1</v>
      </c>
      <c r="BI80">
        <v>1</v>
      </c>
      <c r="BJ80">
        <v>1</v>
      </c>
      <c r="BK80">
        <v>1</v>
      </c>
      <c r="BL80">
        <v>1</v>
      </c>
      <c r="BM80">
        <v>1</v>
      </c>
      <c r="BN80">
        <v>1</v>
      </c>
      <c r="BO80">
        <v>1</v>
      </c>
      <c r="BP80">
        <v>1</v>
      </c>
      <c r="BQ80" t="str">
        <f>IF(CC80=0%,"Not Started",IF(CC80&lt;5%,"Proses RBT-RBB",IF(CC80=5%,"Selesai RBT-RBB",IF(CC80&lt;10%,"Proses RBT-RBL",IF(CC80=10%,"Selesai RBT-RBL",IF(CC80&lt;15%,"Proses RBT-RBTD",IF(CC80=15%,"Selesai RBT-RBTD",IF(CC80&lt;20%,"Proses RPP",IF(CC80=20%,"Selesai RPP",IF(CC80&lt;25%,"Proses KAK",IF(CC80=25%,"Selesai KAK",IF(CC80&lt;30%,"Proses Pengadaan",IF(CC80=30%,"Selesai Pengadaan",IF(CC80&lt;45%,"Proses Desain",IF(CC80=45%,"Selesai Desain",IF(CC80&lt;80%,"Proses Pengembangan",IF(CC80=80%,"Selesai Pengembangan",IF(CC80&lt;87.5%,"Proses SIT",IF(CC80=87.5%,"Selesai SIT",IF(CC80&lt;95%,"Proses UAT",IF(CC80=95%,"Selesai UAT",IF(CC80&lt;100%,"Proses Implementasi","Selesai Implementasi"))))))))))))))))))))))</f>
        <v>Selesai Implementasi</v>
      </c>
      <c r="BR80" t="str">
        <f>IF(CD80=0%,"Not Started",IF(CD80&lt;5%,"Proses RBT-RBB",IF(CD80=5%,"Selesai RBT-RBB",IF(CD80&lt;10%,"Proses RBT-RBL",IF(CD80=10%,"Selesai RBT-RBL",IF(CD80&lt;15%,"Proses RBT-RBTD",IF(CD80=15%,"Selesai RBT-RBTD",IF(CD80&lt;20%,"Proses RPP",IF(CD80=20%,"Selesai RPP",IF(CD80&lt;25%,"Proses KAK",IF(CD80=25%,"Selesai KAK",IF(CD80&lt;30%,"Proses Pengadaan",IF(CD80=30%,"Selesai Pengadaan",IF(CD80&lt;45%,"Proses Desain",IF(CD80=45%,"Selesai Desain",IF(CD80&lt;80%,"Proses Pengembangan",IF(CD80=80%,"Selesai Pengembangan",IF(CD80&lt;87.5%,"Proses SIT",IF(CD80=87.5%,"Selesai SIT",IF(CD80&lt;95%,"Proses UAT",IF(CD80=95%,"Selesai UAT",IF(CD80&lt;100%,"Proses Implementasi","Selesai Implementasi"))))))))))))))))))))))</f>
        <v>Not Started</v>
      </c>
      <c r="BS80" t="str">
        <f>IF(CE80=0%,"Not Started",IF(CE80&lt;5%,"Proses RBT-RBB",IF(CE80=5%,"Selesai RBT-RBB",IF(CE80&lt;10%,"Proses RBT-RBL",IF(CE80=10%,"Selesai RBT-RBL",IF(CE80&lt;15%,"Proses RBT-RBTD",IF(CE80=15%,"Selesai RBT-RBTD",IF(CE80&lt;20%,"Proses RPP",IF(CE80=20%,"Selesai RPP",IF(CE80&lt;25%,"Proses KAK",IF(CE80=25%,"Selesai KAK",IF(CE80&lt;30%,"Proses Pengadaan",IF(CE80=30%,"Selesai Pengadaan",IF(CE80&lt;45%,"Proses Desain",IF(CE80=45%,"Selesai Desain",IF(CE80&lt;80%,"Proses Pengembangan",IF(CE80=80%,"Selesai Pengembangan",IF(CE80&lt;87.5%,"Proses SIT",IF(CE80=87.5%,"Selesai SIT",IF(CE80&lt;95%,"Proses UAT",IF(CE80=95%,"Selesai UAT",IF(CE80&lt;100%,"Proses Implementasi","Selesai Implementasi"))))))))))))))))))))))</f>
        <v>Not Started</v>
      </c>
      <c r="BT80" t="str">
        <f>IF(CF80=0%,"Not Started",IF(CF80&lt;5%,"Proses RBT-RBB",IF(CF80=5%,"Selesai RBT-RBB",IF(CF80&lt;10%,"Proses RBT-RBL",IF(CF80=10%,"Selesai RBT-RBL",IF(CF80&lt;15%,"Proses RBT-RBTD",IF(CF80=15%,"Selesai RBT-RBTD",IF(CF80&lt;20%,"Proses RPP",IF(CF80=20%,"Selesai RPP",IF(CF80&lt;25%,"Proses KAK",IF(CF80=25%,"Selesai KAK",IF(CF80&lt;30%,"Proses Pengadaan",IF(CF80=30%,"Selesai Pengadaan",IF(CF80&lt;45%,"Proses Desain",IF(CF80=45%,"Selesai Desain",IF(CF80&lt;80%,"Proses Pengembangan",IF(CF80=80%,"Selesai Pengembangan",IF(CF80&lt;87.5%,"Proses SIT",IF(CF80=87.5%,"Selesai SIT",IF(CF80&lt;95%,"Proses UAT",IF(CF80=95%,"Selesai UAT",IF(CF80&lt;100%,"Proses Implementasi","Selesai Implementasi"))))))))))))))))))))))</f>
        <v>Not Started</v>
      </c>
      <c r="BU80" t="str">
        <f>IF(CG80=0%,"Not Started",IF(CG80&lt;5%,"Proses RBT-RBB",IF(CG80=5%,"Selesai RBT-RBB",IF(CG80&lt;10%,"Proses RBT-RBL",IF(CG80=10%,"Selesai RBT-RBL",IF(CG80&lt;15%,"Proses RBT-RBTD",IF(CG80=15%,"Selesai RBT-RBTD",IF(CG80&lt;20%,"Proses RPP",IF(CG80=20%,"Selesai RPP",IF(CG80&lt;25%,"Proses KAK",IF(CG80=25%,"Selesai KAK",IF(CG80&lt;30%,"Proses Pengadaan",IF(CG80=30%,"Selesai Pengadaan",IF(CG80&lt;45%,"Proses Desain",IF(CG80=45%,"Selesai Desain",IF(CG80&lt;80%,"Proses Pengembangan",IF(CG80=80%,"Selesai Pengembangan",IF(CG80&lt;87.5%,"Proses SIT",IF(CG80=87.5%,"Selesai SIT",IF(CG80&lt;95%,"Proses UAT",IF(CG80=95%,"Selesai UAT",IF(CG80&lt;100%,"Proses Implementasi","Selesai Implementasi"))))))))))))))))))))))</f>
        <v>Not Started</v>
      </c>
      <c r="BV80" t="str">
        <f>IF(CH80=0%,"Not Started",IF(CH80&lt;5%,"Proses RBT-RBB",IF(CH80=5%,"Selesai RBT-RBB",IF(CH80&lt;10%,"Proses RBT-RBL",IF(CH80=10%,"Selesai RBT-RBL",IF(CH80&lt;15%,"Proses RBT-RBTD",IF(CH80=15%,"Selesai RBT-RBTD",IF(CH80&lt;20%,"Proses RPP",IF(CH80=20%,"Selesai RPP",IF(CH80&lt;25%,"Proses KAK",IF(CH80=25%,"Selesai KAK",IF(CH80&lt;30%,"Proses Pengadaan",IF(CH80=30%,"Selesai Pengadaan",IF(CH80&lt;45%,"Proses Desain",IF(CH80=45%,"Selesai Desain",IF(CH80&lt;80%,"Proses Pengembangan",IF(CH80=80%,"Selesai Pengembangan",IF(CH80&lt;87.5%,"Proses SIT",IF(CH80=87.5%,"Selesai SIT",IF(CH80&lt;95%,"Proses UAT",IF(CH80=95%,"Selesai UAT",IF(CH80&lt;100%,"Proses Implementasi","Selesai Implementasi"))))))))))))))))))))))</f>
        <v>Not Started</v>
      </c>
      <c r="BW80" t="str">
        <f>IF(CI80=0%,"Not Started",IF(CI80&lt;5%,"Proses RBT-RBB",IF(CI80=5%,"Selesai RBT-RBB",IF(CI80&lt;10%,"Proses RBT-RBL",IF(CI80=10%,"Selesai RBT-RBL",IF(CI80&lt;15%,"Proses RBT-RBTD",IF(CI80=15%,"Selesai RBT-RBTD",IF(CI80&lt;20%,"Proses RPP",IF(CI80=20%,"Selesai RPP",IF(CI80&lt;25%,"Proses KAK",IF(CI80=25%,"Selesai KAK",IF(CI80&lt;30%,"Proses Pengadaan",IF(CI80=30%,"Selesai Pengadaan",IF(CI80&lt;45%,"Proses Desain",IF(CI80=45%,"Selesai Desain",IF(CI80&lt;80%,"Proses Pengembangan",IF(CI80=80%,"Selesai Pengembangan",IF(CI80&lt;87.5%,"Proses SIT",IF(CI80=87.5%,"Selesai SIT",IF(CI80&lt;95%,"Proses UAT",IF(CI80=95%,"Selesai UAT",IF(CI80&lt;100%,"Proses Implementasi","Selesai Implementasi"))))))))))))))))))))))</f>
        <v>Not Started</v>
      </c>
      <c r="BX80" t="str">
        <f>IF(CJ80=0%,"Not Started",IF(CJ80&lt;5%,"Proses RBT-RBB",IF(CJ80=5%,"Selesai RBT-RBB",IF(CJ80&lt;10%,"Proses RBT-RBL",IF(CJ80=10%,"Selesai RBT-RBL",IF(CJ80&lt;15%,"Proses RBT-RBTD",IF(CJ80=15%,"Selesai RBT-RBTD",IF(CJ80&lt;20%,"Proses RPP",IF(CJ80=20%,"Selesai RPP",IF(CJ80&lt;25%,"Proses KAK",IF(CJ80=25%,"Selesai KAK",IF(CJ80&lt;30%,"Proses Pengadaan",IF(CJ80=30%,"Selesai Pengadaan",IF(CJ80&lt;45%,"Proses Desain",IF(CJ80=45%,"Selesai Desain",IF(CJ80&lt;80%,"Proses Pengembangan",IF(CJ80=80%,"Selesai Pengembangan",IF(CJ80&lt;87.5%,"Proses SIT",IF(CJ80=87.5%,"Selesai SIT",IF(CJ80&lt;95%,"Proses UAT",IF(CJ80=95%,"Selesai UAT",IF(CJ80&lt;100%,"Proses Implementasi","Selesai Implementasi"))))))))))))))))))))))</f>
        <v>Not Started</v>
      </c>
      <c r="BY80" t="str">
        <f>IF(CK80=0%,"Not Started",IF(CK80&lt;5%,"Proses RBT-RBB",IF(CK80=5%,"Selesai RBT-RBB",IF(CK80&lt;10%,"Proses RBT-RBL",IF(CK80=10%,"Selesai RBT-RBL",IF(CK80&lt;15%,"Proses RBT-RBTD",IF(CK80=15%,"Selesai RBT-RBTD",IF(CK80&lt;20%,"Proses RPP",IF(CK80=20%,"Selesai RPP",IF(CK80&lt;25%,"Proses KAK",IF(CK80=25%,"Selesai KAK",IF(CK80&lt;30%,"Proses Pengadaan",IF(CK80=30%,"Selesai Pengadaan",IF(CK80&lt;45%,"Proses Desain",IF(CK80=45%,"Selesai Desain",IF(CK80&lt;80%,"Proses Pengembangan",IF(CK80=80%,"Selesai Pengembangan",IF(CK80&lt;87.5%,"Proses SIT",IF(CK80=87.5%,"Selesai SIT",IF(CK80&lt;95%,"Proses UAT",IF(CK80=95%,"Selesai UAT",IF(CK80&lt;100%,"Proses Implementasi","Selesai Implementasi"))))))))))))))))))))))</f>
        <v>Not Started</v>
      </c>
      <c r="BZ80" t="str">
        <f>IF(CL80=0%,"Not Started",IF(CL80&lt;5%,"Proses RBT-RBB",IF(CL80=5%,"Selesai RBT-RBB",IF(CL80&lt;10%,"Proses RBT-RBL",IF(CL80=10%,"Selesai RBT-RBL",IF(CL80&lt;15%,"Proses RBT-RBTD",IF(CL80=15%,"Selesai RBT-RBTD",IF(CL80&lt;20%,"Proses RPP",IF(CL80=20%,"Selesai RPP",IF(CL80&lt;25%,"Proses KAK",IF(CL80=25%,"Selesai KAK",IF(CL80&lt;30%,"Proses Pengadaan",IF(CL80=30%,"Selesai Pengadaan",IF(CL80&lt;45%,"Proses Desain",IF(CL80=45%,"Selesai Desain",IF(CL80&lt;80%,"Proses Pengembangan",IF(CL80=80%,"Selesai Pengembangan",IF(CL80&lt;87.5%,"Proses SIT",IF(CL80=87.5%,"Selesai SIT",IF(CL80&lt;95%,"Proses UAT",IF(CL80=95%,"Selesai UAT",IF(CL80&lt;100%,"Proses Implementasi","Selesai Implementasi"))))))))))))))))))))))</f>
        <v>Not Started</v>
      </c>
      <c r="CA80" t="str">
        <f>IF(CM80=0%,"Not Started",IF(CM80&lt;5%,"Proses RBT-RBB",IF(CM80=5%,"Selesai RBT-RBB",IF(CM80&lt;10%,"Proses RBT-RBL",IF(CM80=10%,"Selesai RBT-RBL",IF(CM80&lt;15%,"Proses RBT-RBTD",IF(CM80=15%,"Selesai RBT-RBTD",IF(CM80&lt;20%,"Proses RPP",IF(CM80=20%,"Selesai RPP",IF(CM80&lt;25%,"Proses KAK",IF(CM80=25%,"Selesai KAK",IF(CM80&lt;30%,"Proses Pengadaan",IF(CM80=30%,"Selesai Pengadaan",IF(CM80&lt;45%,"Proses Desain",IF(CM80=45%,"Selesai Desain",IF(CM80&lt;80%,"Proses Pengembangan",IF(CM80=80%,"Selesai Pengembangan",IF(CM80&lt;87.5%,"Proses SIT",IF(CM80=87.5%,"Selesai SIT",IF(CM80&lt;95%,"Proses UAT",IF(CM80=95%,"Selesai UAT",IF(CM80&lt;100%,"Proses Implementasi","Selesai Implementasi"))))))))))))))))))))))</f>
        <v>Not Started</v>
      </c>
      <c r="CB80" t="str">
        <f>IF(CN80=0%,"Not Started",IF(CN80&lt;5%,"Proses RBT-RBB",IF(CN80=5%,"Selesai RBT-RBB",IF(CN80&lt;10%,"Proses RBT-RBL",IF(CN80=10%,"Selesai RBT-RBL",IF(CN80&lt;15%,"Proses RBT-RBTD",IF(CN80=15%,"Selesai RBT-RBTD",IF(CN80&lt;20%,"Proses RPP",IF(CN80=20%,"Selesai RPP",IF(CN80&lt;25%,"Proses KAK",IF(CN80=25%,"Selesai KAK",IF(CN80&lt;30%,"Proses Pengadaan",IF(CN80=30%,"Selesai Pengadaan",IF(CN80&lt;45%,"Proses Desain",IF(CN80=45%,"Selesai Desain",IF(CN80&lt;80%,"Proses Pengembangan",IF(CN80=80%,"Selesai Pengembangan",IF(CN80&lt;87.5%,"Proses SIT",IF(CN80=87.5%,"Selesai SIT",IF(CN80&lt;95%,"Proses UAT",IF(CN80=95%,"Selesai UAT",IF(CN80&lt;100%,"Proses Implementasi","Selesai Implementasi"))))))))))))))))))))))</f>
        <v>Not Started</v>
      </c>
      <c r="CC80">
        <f>(($DY80/100%)*15%)+(($DZ80/100%)*5%)+(($EA80/100%)*5%)+(($EB80/100%)*5%)+(($EC80/100%)*15%)+(($ED80/100%)*35%)+(($EE80/100%)*7.5%)+(($EF80/100%)*7.5%)+(($EG80/100%)*5%)</f>
        <v>0.9999999999999999</v>
      </c>
      <c r="CO80">
        <f>IF(BE80=0%, 100%, (CC80/BE80))</f>
        <v>0.9999999999999999</v>
      </c>
      <c r="CP80">
        <f>IF(BF80=0%, 100%, (CD80/BF80))</f>
        <v>0</v>
      </c>
      <c r="CQ80">
        <f>IF(BG80=0%, 100%, (CE80/BG80))</f>
        <v>0</v>
      </c>
      <c r="CR80">
        <f>IF(BH80=0%, 100%, (CF80/BH80))</f>
        <v>0</v>
      </c>
      <c r="CS80">
        <f>IF(BI80=0%, 100%, (CG80/BI80))</f>
        <v>0</v>
      </c>
      <c r="CT80">
        <f>IF(BJ80=0%, 100%, (CH80/BJ80))</f>
        <v>0</v>
      </c>
      <c r="CU80">
        <f>IF(BK80=0%, 100%, (CI80/BK80))</f>
        <v>0</v>
      </c>
      <c r="CV80">
        <f>IF(BL80=0%, 100%, (CJ80/BL80))</f>
        <v>0</v>
      </c>
      <c r="CW80">
        <f>IF(BM80=0%, 100%, (CK80/BM80))</f>
        <v>0</v>
      </c>
      <c r="CX80">
        <f>IF(BN80=0%, 100%, (CL80/BN80))</f>
        <v>0</v>
      </c>
      <c r="CY80">
        <f>IF(BO80=0%, 100%, (CM80/BO80))</f>
        <v>0</v>
      </c>
      <c r="DA80" t="str">
        <f>IF(BE80=0%,"NS",IF(CC80=100%,"DONE",IF(CO80&gt;100%,"AS",IF(CO80&lt;75%,"BS",IF(CO80&lt;89.9%,"AR","OS")))))</f>
        <v>DONE</v>
      </c>
      <c r="DB80" t="str">
        <f>IF(BF80=0%,"NS",IF(CD80=100%,"DONE",IF(CP80&gt;100%,"AS",IF(CP80&lt;75%,"BS",IF(CP80&lt;89.9%,"AR","OS")))))</f>
        <v>BS</v>
      </c>
      <c r="DC80" t="str">
        <f>IF(BG80=0%,"NS",IF(CE80=100%,"DONE",IF(CQ80&gt;100%,"AS",IF(CQ80&lt;75%,"BS",IF(CQ80&lt;89.9%,"AR","OS")))))</f>
        <v>BS</v>
      </c>
      <c r="DD80" t="str">
        <f>IF(BH80=0%,"NS",IF(CF80=100%,"DONE",IF(CR80&gt;100%,"AS",IF(CR80&lt;75%,"BS",IF(CR80&lt;89.9%,"AR","OS")))))</f>
        <v>BS</v>
      </c>
      <c r="DE80" t="str">
        <f>IF(BI80=0%,"NS",IF(CG80=100%,"DONE",IF(CS80&gt;100%,"AS",IF(CS80&lt;75%,"BS",IF(CS80&lt;89.9%,"AR","OS")))))</f>
        <v>BS</v>
      </c>
      <c r="DF80" t="str">
        <f>IF(BJ80=0%,"NS",IF(CH80=100%,"DONE",IF(CT80&gt;100%,"AS",IF(CT80&lt;75%,"BS",IF(CT80&lt;89.9%,"AR","OS")))))</f>
        <v>BS</v>
      </c>
      <c r="DG80" t="str">
        <f>IF(BK80=0%,"NS",IF(CI80=100%,"DONE",IF(CU80&gt;100%,"AS",IF(CU80&lt;75%,"BS",IF(CU80&lt;89.9%,"AR","OS")))))</f>
        <v>BS</v>
      </c>
      <c r="DH80" t="str">
        <f>IF(BL80=0%,"NS",IF(CJ80=100%,"DONE",IF(CV80&gt;100%,"AS",IF(CV80&lt;75%,"BS",IF(CV80&lt;89.9%,"AR","OS")))))</f>
        <v>BS</v>
      </c>
      <c r="DI80" t="str">
        <f>IF(BM80=0%,"NS",IF(CK80=100%,"DONE",IF(CW80&gt;100%,"AS",IF(CW80&lt;75%,"BS",IF(CW80&lt;89.9%,"AR","OS")))))</f>
        <v>BS</v>
      </c>
      <c r="DJ80" t="str">
        <f>IF(BN80=0%,"NS",IF(CL80=100%,"DONE",IF(CX80&gt;100%,"AS",IF(CX80&lt;75%,"BS",IF(CX80&lt;89.9%,"AR","OS")))))</f>
        <v>BS</v>
      </c>
      <c r="DK80" t="str">
        <f>IF(BO80=0%,"NS",IF(CM80=100%,"DONE",IF(CY80&gt;100%,"AS",IF(CY80&lt;75%,"BS",IF(CY80&lt;89.9%,"AR","OS")))))</f>
        <v>BS</v>
      </c>
      <c r="DL80" t="str">
        <f>IF(BP80=0%,"NS",IF(CN80=100%,"DONE",IF(CZ80&gt;100%,"AS",IF(CZ80&lt;75%,"BS",IF(CZ80&lt;89.9%,"AR","OS")))))</f>
        <v>BS</v>
      </c>
      <c r="DM80">
        <f>CC80/$BP80</f>
        <v>0.9999999999999999</v>
      </c>
      <c r="DN80">
        <f>CD80/$BP80</f>
        <v>0</v>
      </c>
      <c r="DO80">
        <f>CE80/$BP80</f>
        <v>0</v>
      </c>
      <c r="DP80">
        <f>CF80/$BP80</f>
        <v>0</v>
      </c>
      <c r="DQ80">
        <f>CG80/$BP80</f>
        <v>0</v>
      </c>
      <c r="DR80">
        <f>CH80/$BP80</f>
        <v>0</v>
      </c>
      <c r="DS80">
        <f>CI80/$BP80</f>
        <v>0</v>
      </c>
      <c r="DT80">
        <f>CJ80/$BP80</f>
        <v>0</v>
      </c>
      <c r="DU80">
        <f>CK80/$BP80</f>
        <v>0</v>
      </c>
      <c r="DV80">
        <f>CL80/$BP80</f>
        <v>0</v>
      </c>
      <c r="DW80">
        <f>CM80/$BP80</f>
        <v>0</v>
      </c>
      <c r="DX80">
        <f>CN80/$BP80</f>
        <v>0</v>
      </c>
      <c r="DY80">
        <v>1</v>
      </c>
      <c r="DZ80">
        <v>1</v>
      </c>
      <c r="EA80">
        <v>1</v>
      </c>
      <c r="EB80">
        <v>1</v>
      </c>
      <c r="EC80">
        <v>1</v>
      </c>
      <c r="ED80">
        <v>1</v>
      </c>
      <c r="EE80">
        <v>1</v>
      </c>
      <c r="EF80">
        <v>1</v>
      </c>
      <c r="EG80">
        <v>1</v>
      </c>
      <c r="EH80" t="str">
        <v>- Go Live 26 Maret 2025</v>
      </c>
      <c r="EI80">
        <v>45742</v>
      </c>
      <c r="EJ80">
        <f>AR80</f>
        <v>45743</v>
      </c>
      <c r="EN80" t="str">
        <v>dikarenakan adendum kontrak lama selesainya yang tadinya proyek GMMP ini timelinenya dibuat 1 tahap perngerjaan menjadi 2 tahapan pengerjaan yang mana untuk tahap 1 dikerjaan yang scope yang urgensi dahulu untuk digunakan user pada awal april 2025.</v>
      </c>
      <c r="EO80" t="str" xml:space="preserve">
        <v xml:space="preserve">masih ada sisa temuan :_x000d_
_x000d_
1. Logo semua output_x000d_
2. Output KLM per bank dan seluruh bank (periode KLM masih ditulis maret)_x000d_
3. Ouput IMP per bank dan seluruh, kewajiban giro bank 405 syariah masih kosong (harusnya ada nilainya) -&gt; DONE (on check lagi)_x000d_
4. Output pemenuhan RPIM kolom RPIM, pencapaian RPIM dan target RPIM tdk dalam %</v>
      </c>
      <c r="FM80" t="str">
        <v>Rifka Saskia Nurunnisa</v>
      </c>
      <c r="FN80" t="str">
        <v>Rangga Dhaniarto</v>
      </c>
      <c r="FP80" t="str" xml:space="preserve">
        <v xml:space="preserve">1. Alamsyah_x000d_
2. Muhammad Arif sucipto</v>
      </c>
      <c r="FR80" t="str">
        <v>Outsource</v>
      </c>
      <c r="FS80" t="str">
        <v>PT Mede</v>
      </c>
      <c r="FT80" t="str">
        <v>Suprianto (TKO)</v>
      </c>
      <c r="FU80">
        <v>5</v>
      </c>
      <c r="GS80" t="str">
        <v>e0c47616-1c14-4ee5-9ff5-0ed8f5103fad</v>
      </c>
    </row>
    <row r="81" xml:space="preserve">
      <c r="A81" t="str">
        <v>d</v>
      </c>
      <c r="B81" t="str">
        <v>Non PT</v>
      </c>
      <c r="C81" t="str">
        <v>IDT</v>
      </c>
      <c r="D81" t="str">
        <v>Continuity Technology</v>
      </c>
      <c r="E81" t="str">
        <v>P-52</v>
      </c>
      <c r="F81">
        <f>F80+1</f>
        <v>2</v>
      </c>
      <c r="G81" t="str">
        <v>GMMP</v>
      </c>
      <c r="H81" t="str">
        <v>DCP GMMP</v>
      </c>
      <c r="I81" t="str">
        <v>Implementasi Kewajiban Pemenuhan Giro RPIM pada GMMP-surrounding BI-SSS</v>
      </c>
      <c r="J81">
        <v>2024</v>
      </c>
      <c r="K81">
        <v>2025</v>
      </c>
      <c r="L81" t="str">
        <v>S</v>
      </c>
      <c r="M81" t="str">
        <v>K3</v>
      </c>
      <c r="N81" t="str">
        <v>Pemimpin Satker</v>
      </c>
      <c r="O81" t="str">
        <v>DKMP</v>
      </c>
      <c r="P81" t="str">
        <v>Satker</v>
      </c>
      <c r="Q81" t="str">
        <v>SSK</v>
      </c>
      <c r="R81" t="str">
        <v>GMMP</v>
      </c>
      <c r="S81" t="str">
        <f>BQ81</f>
        <v>Selesai Implementasi</v>
      </c>
      <c r="T81" t="str">
        <f>IF(V81=0%,"Not Started",IF(V81&lt;100%,"On Progress",IF(V81=100%,"DONE")))</f>
        <v>DONE</v>
      </c>
      <c r="U81" t="str">
        <f>FN81</f>
        <v>Rangga Dhaniarto</v>
      </c>
      <c r="V81">
        <f>CC81</f>
        <v>0.9999999999999999</v>
      </c>
      <c r="W81" t="str">
        <v>BRD Existing</v>
      </c>
      <c r="X81">
        <f>AR81</f>
        <v>45743</v>
      </c>
      <c r="Y81">
        <v>0</v>
      </c>
      <c r="AI81">
        <v>45729</v>
      </c>
      <c r="AJ81">
        <v>45730</v>
      </c>
      <c r="AK81">
        <v>45733</v>
      </c>
      <c r="AL81">
        <v>45736</v>
      </c>
      <c r="AO81">
        <v>45737</v>
      </c>
      <c r="AP81">
        <v>45741</v>
      </c>
      <c r="AQ81">
        <v>45742</v>
      </c>
      <c r="AR81">
        <v>45743</v>
      </c>
      <c r="AS81" t="str">
        <f>IF(BE81=0%,"Not Started",IF(BE81&lt;5%,"Proses RBT-RBB",IF(BE81=5%,"Selesai RBT-RBB",IF(BE81&lt;10%,"Proses RBT-RBL",IF(BE81=10%,"Selesai RBT-RBL",IF(BE81&lt;15%,"Proses RBT-RBTD",IF(BE81=15%,"Selesai RBT-RBTD",IF(BE81&lt;20%,"Proses RPP",IF(BE81=20%,"Selesai RPP",IF(BE81&lt;25%,"Proses KAK",IF(BE81=25%,"Selesai KAK",IF(BE81&lt;30%,"Proses Pengadaan",IF(BE81=30%,"Selesai Pengadaan",IF(BE81&lt;45%,"Proses Desain",IF(BE81=45%,"Selesai Desain",IF(BE81&lt;80%,"Proses Pengembangan",IF(BE81=80%,"Selesai Pengembangan",IF(BE81&lt;87.5%,"Proses SIT",IF(BE81=87.5%,"Selesai SIT",IF(BE81&lt;95%,"Proses UAT",IF(BE81=95%,"Selesai UAT",IF(BE81&lt;100%,"Proses Implementasi","Selesai Implementasi"))))))))))))))))))))))</f>
        <v>Selesai Implementasi</v>
      </c>
      <c r="AT81" t="str">
        <f>IF(BF81=0%,"Not Started",IF(BF81&lt;5%,"Proses RBT-RBB",IF(BF81=5%,"Selesai RBT-RBB",IF(BF81&lt;10%,"Proses RBT-RBL",IF(BF81=10%,"Selesai RBT-RBL",IF(BF81&lt;15%,"Proses RBT-RBTD",IF(BF81=15%,"Selesai RBT-RBTD",IF(BF81&lt;20%,"Proses RPP",IF(BF81=20%,"Selesai RPP",IF(BF81&lt;25%,"Proses KAK",IF(BF81=25%,"Selesai KAK",IF(BF81&lt;30%,"Proses Pengadaan",IF(BF81=30%,"Selesai Pengadaan",IF(BF81&lt;45%,"Proses Desain",IF(BF81=45%,"Selesai Desain",IF(BF81&lt;80%,"Proses Pengembangan",IF(BF81=80%,"Selesai Pengembangan",IF(BF81&lt;87.5%,"Proses SIT",IF(BF81=87.5%,"Selesai SIT",IF(BF81&lt;95%,"Proses UAT",IF(BF81=95%,"Selesai UAT",IF(BF81&lt;100%,"Proses Implementasi","Selesai Implementasi"))))))))))))))))))))))</f>
        <v>Selesai Implementasi</v>
      </c>
      <c r="AU81" t="str">
        <f>IF(BG81=0%,"Not Started",IF(BG81&lt;5%,"Proses RBT-RBB",IF(BG81=5%,"Selesai RBT-RBB",IF(BG81&lt;10%,"Proses RBT-RBL",IF(BG81=10%,"Selesai RBT-RBL",IF(BG81&lt;15%,"Proses RBT-RBTD",IF(BG81=15%,"Selesai RBT-RBTD",IF(BG81&lt;20%,"Proses RPP",IF(BG81=20%,"Selesai RPP",IF(BG81&lt;25%,"Proses KAK",IF(BG81=25%,"Selesai KAK",IF(BG81&lt;30%,"Proses Pengadaan",IF(BG81=30%,"Selesai Pengadaan",IF(BG81&lt;45%,"Proses Desain",IF(BG81=45%,"Selesai Desain",IF(BG81&lt;80%,"Proses Pengembangan",IF(BG81=80%,"Selesai Pengembangan",IF(BG81&lt;87.5%,"Proses SIT",IF(BG81=87.5%,"Selesai SIT",IF(BG81&lt;95%,"Proses UAT",IF(BG81=95%,"Selesai UAT",IF(BG81&lt;100%,"Proses Implementasi","Selesai Implementasi"))))))))))))))))))))))</f>
        <v>Selesai Implementasi</v>
      </c>
      <c r="AV81" t="str">
        <f>IF(BH81=0%,"Not Started",IF(BH81&lt;5%,"Proses RBT-RBB",IF(BH81=5%,"Selesai RBT-RBB",IF(BH81&lt;10%,"Proses RBT-RBL",IF(BH81=10%,"Selesai RBT-RBL",IF(BH81&lt;15%,"Proses RBT-RBTD",IF(BH81=15%,"Selesai RBT-RBTD",IF(BH81&lt;20%,"Proses RPP",IF(BH81=20%,"Selesai RPP",IF(BH81&lt;25%,"Proses KAK",IF(BH81=25%,"Selesai KAK",IF(BH81&lt;30%,"Proses Pengadaan",IF(BH81=30%,"Selesai Pengadaan",IF(BH81&lt;45%,"Proses Desain",IF(BH81=45%,"Selesai Desain",IF(BH81&lt;80%,"Proses Pengembangan",IF(BH81=80%,"Selesai Pengembangan",IF(BH81&lt;87.5%,"Proses SIT",IF(BH81=87.5%,"Selesai SIT",IF(BH81&lt;95%,"Proses UAT",IF(BH81=95%,"Selesai UAT",IF(BH81&lt;100%,"Proses Implementasi","Selesai Implementasi"))))))))))))))))))))))</f>
        <v>Selesai Implementasi</v>
      </c>
      <c r="AW81" t="str">
        <f>IF(BI81=0%,"Not Started",IF(BI81&lt;5%,"Proses RBT-RBB",IF(BI81=5%,"Selesai RBT-RBB",IF(BI81&lt;10%,"Proses RBT-RBL",IF(BI81=10%,"Selesai RBT-RBL",IF(BI81&lt;15%,"Proses RBT-RBTD",IF(BI81=15%,"Selesai RBT-RBTD",IF(BI81&lt;20%,"Proses RPP",IF(BI81=20%,"Selesai RPP",IF(BI81&lt;25%,"Proses KAK",IF(BI81=25%,"Selesai KAK",IF(BI81&lt;30%,"Proses Pengadaan",IF(BI81=30%,"Selesai Pengadaan",IF(BI81&lt;45%,"Proses Desain",IF(BI81=45%,"Selesai Desain",IF(BI81&lt;80%,"Proses Pengembangan",IF(BI81=80%,"Selesai Pengembangan",IF(BI81&lt;87.5%,"Proses SIT",IF(BI81=87.5%,"Selesai SIT",IF(BI81&lt;95%,"Proses UAT",IF(BI81=95%,"Selesai UAT",IF(BI81&lt;100%,"Proses Implementasi","Selesai Implementasi"))))))))))))))))))))))</f>
        <v>Selesai Implementasi</v>
      </c>
      <c r="AX81" t="str">
        <f>IF(BJ81=0%,"Not Started",IF(BJ81&lt;5%,"Proses RBT-RBB",IF(BJ81=5%,"Selesai RBT-RBB",IF(BJ81&lt;10%,"Proses RBT-RBL",IF(BJ81=10%,"Selesai RBT-RBL",IF(BJ81&lt;15%,"Proses RBT-RBTD",IF(BJ81=15%,"Selesai RBT-RBTD",IF(BJ81&lt;20%,"Proses RPP",IF(BJ81=20%,"Selesai RPP",IF(BJ81&lt;25%,"Proses KAK",IF(BJ81=25%,"Selesai KAK",IF(BJ81&lt;30%,"Proses Pengadaan",IF(BJ81=30%,"Selesai Pengadaan",IF(BJ81&lt;45%,"Proses Desain",IF(BJ81=45%,"Selesai Desain",IF(BJ81&lt;80%,"Proses Pengembangan",IF(BJ81=80%,"Selesai Pengembangan",IF(BJ81&lt;87.5%,"Proses SIT",IF(BJ81=87.5%,"Selesai SIT",IF(BJ81&lt;95%,"Proses UAT",IF(BJ81=95%,"Selesai UAT",IF(BJ81&lt;100%,"Proses Implementasi","Selesai Implementasi"))))))))))))))))))))))</f>
        <v>Selesai Implementasi</v>
      </c>
      <c r="AY81" t="str">
        <f>IF(BK81=0%,"Not Started",IF(BK81&lt;5%,"Proses RBT-RBB",IF(BK81=5%,"Selesai RBT-RBB",IF(BK81&lt;10%,"Proses RBT-RBL",IF(BK81=10%,"Selesai RBT-RBL",IF(BK81&lt;15%,"Proses RBT-RBTD",IF(BK81=15%,"Selesai RBT-RBTD",IF(BK81&lt;20%,"Proses RPP",IF(BK81=20%,"Selesai RPP",IF(BK81&lt;25%,"Proses KAK",IF(BK81=25%,"Selesai KAK",IF(BK81&lt;30%,"Proses Pengadaan",IF(BK81=30%,"Selesai Pengadaan",IF(BK81&lt;45%,"Proses Desain",IF(BK81=45%,"Selesai Desain",IF(BK81&lt;80%,"Proses Pengembangan",IF(BK81=80%,"Selesai Pengembangan",IF(BK81&lt;87.5%,"Proses SIT",IF(BK81=87.5%,"Selesai SIT",IF(BK81&lt;95%,"Proses UAT",IF(BK81=95%,"Selesai UAT",IF(BK81&lt;100%,"Proses Implementasi","Selesai Implementasi"))))))))))))))))))))))</f>
        <v>Selesai Implementasi</v>
      </c>
      <c r="AZ81" t="str">
        <f>IF(BL81=0%,"Not Started",IF(BL81&lt;5%,"Proses RBT-RBB",IF(BL81=5%,"Selesai RBT-RBB",IF(BL81&lt;10%,"Proses RBT-RBL",IF(BL81=10%,"Selesai RBT-RBL",IF(BL81&lt;15%,"Proses RBT-RBTD",IF(BL81=15%,"Selesai RBT-RBTD",IF(BL81&lt;20%,"Proses RPP",IF(BL81=20%,"Selesai RPP",IF(BL81&lt;25%,"Proses KAK",IF(BL81=25%,"Selesai KAK",IF(BL81&lt;30%,"Proses Pengadaan",IF(BL81=30%,"Selesai Pengadaan",IF(BL81&lt;45%,"Proses Desain",IF(BL81=45%,"Selesai Desain",IF(BL81&lt;80%,"Proses Pengembangan",IF(BL81=80%,"Selesai Pengembangan",IF(BL81&lt;87.5%,"Proses SIT",IF(BL81=87.5%,"Selesai SIT",IF(BL81&lt;95%,"Proses UAT",IF(BL81=95%,"Selesai UAT",IF(BL81&lt;100%,"Proses Implementasi","Selesai Implementasi"))))))))))))))))))))))</f>
        <v>Selesai Implementasi</v>
      </c>
      <c r="BA81" t="str">
        <f>IF(BM81=0%,"Not Started",IF(BM81&lt;5%,"Proses RBT-RBB",IF(BM81=5%,"Selesai RBT-RBB",IF(BM81&lt;10%,"Proses RBT-RBL",IF(BM81=10%,"Selesai RBT-RBL",IF(BM81&lt;15%,"Proses RBT-RBTD",IF(BM81=15%,"Selesai RBT-RBTD",IF(BM81&lt;20%,"Proses RPP",IF(BM81=20%,"Selesai RPP",IF(BM81&lt;25%,"Proses KAK",IF(BM81=25%,"Selesai KAK",IF(BM81&lt;30%,"Proses Pengadaan",IF(BM81=30%,"Selesai Pengadaan",IF(BM81&lt;45%,"Proses Desain",IF(BM81=45%,"Selesai Desain",IF(BM81&lt;80%,"Proses Pengembangan",IF(BM81=80%,"Selesai Pengembangan",IF(BM81&lt;87.5%,"Proses SIT",IF(BM81=87.5%,"Selesai SIT",IF(BM81&lt;95%,"Proses UAT",IF(BM81=95%,"Selesai UAT",IF(BM81&lt;100%,"Proses Implementasi","Selesai Implementasi"))))))))))))))))))))))</f>
        <v>Selesai Implementasi</v>
      </c>
      <c r="BB81" t="str">
        <f>IF(BN81=0%,"Not Started",IF(BN81&lt;5%,"Proses RBT-RBB",IF(BN81=5%,"Selesai RBT-RBB",IF(BN81&lt;10%,"Proses RBT-RBL",IF(BN81=10%,"Selesai RBT-RBL",IF(BN81&lt;15%,"Proses RBT-RBTD",IF(BN81=15%,"Selesai RBT-RBTD",IF(BN81&lt;20%,"Proses RPP",IF(BN81=20%,"Selesai RPP",IF(BN81&lt;25%,"Proses KAK",IF(BN81=25%,"Selesai KAK",IF(BN81&lt;30%,"Proses Pengadaan",IF(BN81=30%,"Selesai Pengadaan",IF(BN81&lt;45%,"Proses Desain",IF(BN81=45%,"Selesai Desain",IF(BN81&lt;80%,"Proses Pengembangan",IF(BN81=80%,"Selesai Pengembangan",IF(BN81&lt;87.5%,"Proses SIT",IF(BN81=87.5%,"Selesai SIT",IF(BN81&lt;95%,"Proses UAT",IF(BN81=95%,"Selesai UAT",IF(BN81&lt;100%,"Proses Implementasi","Selesai Implementasi"))))))))))))))))))))))</f>
        <v>Selesai Implementasi</v>
      </c>
      <c r="BC81" t="str">
        <f>IF(BO81=0%,"Not Started",IF(BO81&lt;5%,"Proses RBT-RBB",IF(BO81=5%,"Selesai RBT-RBB",IF(BO81&lt;10%,"Proses RBT-RBL",IF(BO81=10%,"Selesai RBT-RBL",IF(BO81&lt;15%,"Proses RBT-RBTD",IF(BO81=15%,"Selesai RBT-RBTD",IF(BO81&lt;20%,"Proses RPP",IF(BO81=20%,"Selesai RPP",IF(BO81&lt;25%,"Proses KAK",IF(BO81=25%,"Selesai KAK",IF(BO81&lt;30%,"Proses Pengadaan",IF(BO81=30%,"Selesai Pengadaan",IF(BO81&lt;45%,"Proses Desain",IF(BO81=45%,"Selesai Desain",IF(BO81&lt;80%,"Proses Pengembangan",IF(BO81=80%,"Selesai Pengembangan",IF(BO81&lt;87.5%,"Proses SIT",IF(BO81=87.5%,"Selesai SIT",IF(BO81&lt;95%,"Proses UAT",IF(BO81=95%,"Selesai UAT",IF(BO81&lt;100%,"Proses Implementasi","Selesai Implementasi"))))))))))))))))))))))</f>
        <v>Selesai Implementasi</v>
      </c>
      <c r="BD81" t="str">
        <f>IF(BP81=0%,"Not Started",IF(BP81&lt;5%,"Proses RBT-RBB",IF(BP81=5%,"Selesai RBT-RBB",IF(BP81&lt;10%,"Proses RBT-RBL",IF(BP81=10%,"Selesai RBT-RBL",IF(BP81&lt;15%,"Proses RBT-RBTD",IF(BP81=15%,"Selesai RBT-RBTD",IF(BP81&lt;20%,"Proses RPP",IF(BP81=20%,"Selesai RPP",IF(BP81&lt;25%,"Proses KAK",IF(BP81=25%,"Selesai KAK",IF(BP81&lt;30%,"Proses Pengadaan",IF(BP81=30%,"Selesai Pengadaan",IF(BP81&lt;45%,"Proses Desain",IF(BP81=45%,"Selesai Desain",IF(BP81&lt;80%,"Proses Pengembangan",IF(BP81=80%,"Selesai Pengembangan",IF(BP81&lt;87.5%,"Proses SIT",IF(BP81=87.5%,"Selesai SIT",IF(BP81&lt;95%,"Proses UAT",IF(BP81=95%,"Selesai UAT",IF(BP81&lt;100%,"Proses Implementasi","Selesai Implementasi"))))))))))))))))))))))</f>
        <v>Selesai Implementasi</v>
      </c>
      <c r="BE81">
        <v>1</v>
      </c>
      <c r="BF81">
        <v>1</v>
      </c>
      <c r="BG81">
        <v>1</v>
      </c>
      <c r="BH81">
        <v>1</v>
      </c>
      <c r="BI81">
        <v>1</v>
      </c>
      <c r="BJ81">
        <v>1</v>
      </c>
      <c r="BK81">
        <v>1</v>
      </c>
      <c r="BL81">
        <v>1</v>
      </c>
      <c r="BM81">
        <v>1</v>
      </c>
      <c r="BN81">
        <v>1</v>
      </c>
      <c r="BO81">
        <v>1</v>
      </c>
      <c r="BP81">
        <v>1</v>
      </c>
      <c r="BQ81" t="str">
        <f>IF(CC81=0%,"Not Started",IF(CC81&lt;5%,"Proses RBT-RBB",IF(CC81=5%,"Selesai RBT-RBB",IF(CC81&lt;10%,"Proses RBT-RBL",IF(CC81=10%,"Selesai RBT-RBL",IF(CC81&lt;15%,"Proses RBT-RBTD",IF(CC81=15%,"Selesai RBT-RBTD",IF(CC81&lt;20%,"Proses RPP",IF(CC81=20%,"Selesai RPP",IF(CC81&lt;25%,"Proses KAK",IF(CC81=25%,"Selesai KAK",IF(CC81&lt;30%,"Proses Pengadaan",IF(CC81=30%,"Selesai Pengadaan",IF(CC81&lt;45%,"Proses Desain",IF(CC81=45%,"Selesai Desain",IF(CC81&lt;80%,"Proses Pengembangan",IF(CC81=80%,"Selesai Pengembangan",IF(CC81&lt;87.5%,"Proses SIT",IF(CC81=87.5%,"Selesai SIT",IF(CC81&lt;95%,"Proses UAT",IF(CC81=95%,"Selesai UAT",IF(CC81&lt;100%,"Proses Implementasi","Selesai Implementasi"))))))))))))))))))))))</f>
        <v>Selesai Implementasi</v>
      </c>
      <c r="BR81" t="str">
        <f>IF(CD81=0%,"Not Started",IF(CD81&lt;5%,"Proses RBT-RBB",IF(CD81=5%,"Selesai RBT-RBB",IF(CD81&lt;10%,"Proses RBT-RBL",IF(CD81=10%,"Selesai RBT-RBL",IF(CD81&lt;15%,"Proses RBT-RBTD",IF(CD81=15%,"Selesai RBT-RBTD",IF(CD81&lt;20%,"Proses RPP",IF(CD81=20%,"Selesai RPP",IF(CD81&lt;25%,"Proses KAK",IF(CD81=25%,"Selesai KAK",IF(CD81&lt;30%,"Proses Pengadaan",IF(CD81=30%,"Selesai Pengadaan",IF(CD81&lt;45%,"Proses Desain",IF(CD81=45%,"Selesai Desain",IF(CD81&lt;80%,"Proses Pengembangan",IF(CD81=80%,"Selesai Pengembangan",IF(CD81&lt;87.5%,"Proses SIT",IF(CD81=87.5%,"Selesai SIT",IF(CD81&lt;95%,"Proses UAT",IF(CD81=95%,"Selesai UAT",IF(CD81&lt;100%,"Proses Implementasi","Selesai Implementasi"))))))))))))))))))))))</f>
        <v>Not Started</v>
      </c>
      <c r="BS81" t="str">
        <f>IF(CE81=0%,"Not Started",IF(CE81&lt;5%,"Proses RBT-RBB",IF(CE81=5%,"Selesai RBT-RBB",IF(CE81&lt;10%,"Proses RBT-RBL",IF(CE81=10%,"Selesai RBT-RBL",IF(CE81&lt;15%,"Proses RBT-RBTD",IF(CE81=15%,"Selesai RBT-RBTD",IF(CE81&lt;20%,"Proses RPP",IF(CE81=20%,"Selesai RPP",IF(CE81&lt;25%,"Proses KAK",IF(CE81=25%,"Selesai KAK",IF(CE81&lt;30%,"Proses Pengadaan",IF(CE81=30%,"Selesai Pengadaan",IF(CE81&lt;45%,"Proses Desain",IF(CE81=45%,"Selesai Desain",IF(CE81&lt;80%,"Proses Pengembangan",IF(CE81=80%,"Selesai Pengembangan",IF(CE81&lt;87.5%,"Proses SIT",IF(CE81=87.5%,"Selesai SIT",IF(CE81&lt;95%,"Proses UAT",IF(CE81=95%,"Selesai UAT",IF(CE81&lt;100%,"Proses Implementasi","Selesai Implementasi"))))))))))))))))))))))</f>
        <v>Not Started</v>
      </c>
      <c r="BT81" t="str">
        <f>IF(CF81=0%,"Not Started",IF(CF81&lt;5%,"Proses RBT-RBB",IF(CF81=5%,"Selesai RBT-RBB",IF(CF81&lt;10%,"Proses RBT-RBL",IF(CF81=10%,"Selesai RBT-RBL",IF(CF81&lt;15%,"Proses RBT-RBTD",IF(CF81=15%,"Selesai RBT-RBTD",IF(CF81&lt;20%,"Proses RPP",IF(CF81=20%,"Selesai RPP",IF(CF81&lt;25%,"Proses KAK",IF(CF81=25%,"Selesai KAK",IF(CF81&lt;30%,"Proses Pengadaan",IF(CF81=30%,"Selesai Pengadaan",IF(CF81&lt;45%,"Proses Desain",IF(CF81=45%,"Selesai Desain",IF(CF81&lt;80%,"Proses Pengembangan",IF(CF81=80%,"Selesai Pengembangan",IF(CF81&lt;87.5%,"Proses SIT",IF(CF81=87.5%,"Selesai SIT",IF(CF81&lt;95%,"Proses UAT",IF(CF81=95%,"Selesai UAT",IF(CF81&lt;100%,"Proses Implementasi","Selesai Implementasi"))))))))))))))))))))))</f>
        <v>Not Started</v>
      </c>
      <c r="BU81" t="str">
        <f>IF(CG81=0%,"Not Started",IF(CG81&lt;5%,"Proses RBT-RBB",IF(CG81=5%,"Selesai RBT-RBB",IF(CG81&lt;10%,"Proses RBT-RBL",IF(CG81=10%,"Selesai RBT-RBL",IF(CG81&lt;15%,"Proses RBT-RBTD",IF(CG81=15%,"Selesai RBT-RBTD",IF(CG81&lt;20%,"Proses RPP",IF(CG81=20%,"Selesai RPP",IF(CG81&lt;25%,"Proses KAK",IF(CG81=25%,"Selesai KAK",IF(CG81&lt;30%,"Proses Pengadaan",IF(CG81=30%,"Selesai Pengadaan",IF(CG81&lt;45%,"Proses Desain",IF(CG81=45%,"Selesai Desain",IF(CG81&lt;80%,"Proses Pengembangan",IF(CG81=80%,"Selesai Pengembangan",IF(CG81&lt;87.5%,"Proses SIT",IF(CG81=87.5%,"Selesai SIT",IF(CG81&lt;95%,"Proses UAT",IF(CG81=95%,"Selesai UAT",IF(CG81&lt;100%,"Proses Implementasi","Selesai Implementasi"))))))))))))))))))))))</f>
        <v>Not Started</v>
      </c>
      <c r="BV81" t="str">
        <f>IF(CH81=0%,"Not Started",IF(CH81&lt;5%,"Proses RBT-RBB",IF(CH81=5%,"Selesai RBT-RBB",IF(CH81&lt;10%,"Proses RBT-RBL",IF(CH81=10%,"Selesai RBT-RBL",IF(CH81&lt;15%,"Proses RBT-RBTD",IF(CH81=15%,"Selesai RBT-RBTD",IF(CH81&lt;20%,"Proses RPP",IF(CH81=20%,"Selesai RPP",IF(CH81&lt;25%,"Proses KAK",IF(CH81=25%,"Selesai KAK",IF(CH81&lt;30%,"Proses Pengadaan",IF(CH81=30%,"Selesai Pengadaan",IF(CH81&lt;45%,"Proses Desain",IF(CH81=45%,"Selesai Desain",IF(CH81&lt;80%,"Proses Pengembangan",IF(CH81=80%,"Selesai Pengembangan",IF(CH81&lt;87.5%,"Proses SIT",IF(CH81=87.5%,"Selesai SIT",IF(CH81&lt;95%,"Proses UAT",IF(CH81=95%,"Selesai UAT",IF(CH81&lt;100%,"Proses Implementasi","Selesai Implementasi"))))))))))))))))))))))</f>
        <v>Not Started</v>
      </c>
      <c r="BW81" t="str">
        <f>IF(CI81=0%,"Not Started",IF(CI81&lt;5%,"Proses RBT-RBB",IF(CI81=5%,"Selesai RBT-RBB",IF(CI81&lt;10%,"Proses RBT-RBL",IF(CI81=10%,"Selesai RBT-RBL",IF(CI81&lt;15%,"Proses RBT-RBTD",IF(CI81=15%,"Selesai RBT-RBTD",IF(CI81&lt;20%,"Proses RPP",IF(CI81=20%,"Selesai RPP",IF(CI81&lt;25%,"Proses KAK",IF(CI81=25%,"Selesai KAK",IF(CI81&lt;30%,"Proses Pengadaan",IF(CI81=30%,"Selesai Pengadaan",IF(CI81&lt;45%,"Proses Desain",IF(CI81=45%,"Selesai Desain",IF(CI81&lt;80%,"Proses Pengembangan",IF(CI81=80%,"Selesai Pengembangan",IF(CI81&lt;87.5%,"Proses SIT",IF(CI81=87.5%,"Selesai SIT",IF(CI81&lt;95%,"Proses UAT",IF(CI81=95%,"Selesai UAT",IF(CI81&lt;100%,"Proses Implementasi","Selesai Implementasi"))))))))))))))))))))))</f>
        <v>Not Started</v>
      </c>
      <c r="BX81" t="str">
        <f>IF(CJ81=0%,"Not Started",IF(CJ81&lt;5%,"Proses RBT-RBB",IF(CJ81=5%,"Selesai RBT-RBB",IF(CJ81&lt;10%,"Proses RBT-RBL",IF(CJ81=10%,"Selesai RBT-RBL",IF(CJ81&lt;15%,"Proses RBT-RBTD",IF(CJ81=15%,"Selesai RBT-RBTD",IF(CJ81&lt;20%,"Proses RPP",IF(CJ81=20%,"Selesai RPP",IF(CJ81&lt;25%,"Proses KAK",IF(CJ81=25%,"Selesai KAK",IF(CJ81&lt;30%,"Proses Pengadaan",IF(CJ81=30%,"Selesai Pengadaan",IF(CJ81&lt;45%,"Proses Desain",IF(CJ81=45%,"Selesai Desain",IF(CJ81&lt;80%,"Proses Pengembangan",IF(CJ81=80%,"Selesai Pengembangan",IF(CJ81&lt;87.5%,"Proses SIT",IF(CJ81=87.5%,"Selesai SIT",IF(CJ81&lt;95%,"Proses UAT",IF(CJ81=95%,"Selesai UAT",IF(CJ81&lt;100%,"Proses Implementasi","Selesai Implementasi"))))))))))))))))))))))</f>
        <v>Not Started</v>
      </c>
      <c r="BY81" t="str">
        <f>IF(CK81=0%,"Not Started",IF(CK81&lt;5%,"Proses RBT-RBB",IF(CK81=5%,"Selesai RBT-RBB",IF(CK81&lt;10%,"Proses RBT-RBL",IF(CK81=10%,"Selesai RBT-RBL",IF(CK81&lt;15%,"Proses RBT-RBTD",IF(CK81=15%,"Selesai RBT-RBTD",IF(CK81&lt;20%,"Proses RPP",IF(CK81=20%,"Selesai RPP",IF(CK81&lt;25%,"Proses KAK",IF(CK81=25%,"Selesai KAK",IF(CK81&lt;30%,"Proses Pengadaan",IF(CK81=30%,"Selesai Pengadaan",IF(CK81&lt;45%,"Proses Desain",IF(CK81=45%,"Selesai Desain",IF(CK81&lt;80%,"Proses Pengembangan",IF(CK81=80%,"Selesai Pengembangan",IF(CK81&lt;87.5%,"Proses SIT",IF(CK81=87.5%,"Selesai SIT",IF(CK81&lt;95%,"Proses UAT",IF(CK81=95%,"Selesai UAT",IF(CK81&lt;100%,"Proses Implementasi","Selesai Implementasi"))))))))))))))))))))))</f>
        <v>Not Started</v>
      </c>
      <c r="BZ81" t="str">
        <f>IF(CL81=0%,"Not Started",IF(CL81&lt;5%,"Proses RBT-RBB",IF(CL81=5%,"Selesai RBT-RBB",IF(CL81&lt;10%,"Proses RBT-RBL",IF(CL81=10%,"Selesai RBT-RBL",IF(CL81&lt;15%,"Proses RBT-RBTD",IF(CL81=15%,"Selesai RBT-RBTD",IF(CL81&lt;20%,"Proses RPP",IF(CL81=20%,"Selesai RPP",IF(CL81&lt;25%,"Proses KAK",IF(CL81=25%,"Selesai KAK",IF(CL81&lt;30%,"Proses Pengadaan",IF(CL81=30%,"Selesai Pengadaan",IF(CL81&lt;45%,"Proses Desain",IF(CL81=45%,"Selesai Desain",IF(CL81&lt;80%,"Proses Pengembangan",IF(CL81=80%,"Selesai Pengembangan",IF(CL81&lt;87.5%,"Proses SIT",IF(CL81=87.5%,"Selesai SIT",IF(CL81&lt;95%,"Proses UAT",IF(CL81=95%,"Selesai UAT",IF(CL81&lt;100%,"Proses Implementasi","Selesai Implementasi"))))))))))))))))))))))</f>
        <v>Not Started</v>
      </c>
      <c r="CA81" t="str">
        <f>IF(CM81=0%,"Not Started",IF(CM81&lt;5%,"Proses RBT-RBB",IF(CM81=5%,"Selesai RBT-RBB",IF(CM81&lt;10%,"Proses RBT-RBL",IF(CM81=10%,"Selesai RBT-RBL",IF(CM81&lt;15%,"Proses RBT-RBTD",IF(CM81=15%,"Selesai RBT-RBTD",IF(CM81&lt;20%,"Proses RPP",IF(CM81=20%,"Selesai RPP",IF(CM81&lt;25%,"Proses KAK",IF(CM81=25%,"Selesai KAK",IF(CM81&lt;30%,"Proses Pengadaan",IF(CM81=30%,"Selesai Pengadaan",IF(CM81&lt;45%,"Proses Desain",IF(CM81=45%,"Selesai Desain",IF(CM81&lt;80%,"Proses Pengembangan",IF(CM81=80%,"Selesai Pengembangan",IF(CM81&lt;87.5%,"Proses SIT",IF(CM81=87.5%,"Selesai SIT",IF(CM81&lt;95%,"Proses UAT",IF(CM81=95%,"Selesai UAT",IF(CM81&lt;100%,"Proses Implementasi","Selesai Implementasi"))))))))))))))))))))))</f>
        <v>Not Started</v>
      </c>
      <c r="CB81" t="str">
        <f>IF(CN81=0%,"Not Started",IF(CN81&lt;5%,"Proses RBT-RBB",IF(CN81=5%,"Selesai RBT-RBB",IF(CN81&lt;10%,"Proses RBT-RBL",IF(CN81=10%,"Selesai RBT-RBL",IF(CN81&lt;15%,"Proses RBT-RBTD",IF(CN81=15%,"Selesai RBT-RBTD",IF(CN81&lt;20%,"Proses RPP",IF(CN81=20%,"Selesai RPP",IF(CN81&lt;25%,"Proses KAK",IF(CN81=25%,"Selesai KAK",IF(CN81&lt;30%,"Proses Pengadaan",IF(CN81=30%,"Selesai Pengadaan",IF(CN81&lt;45%,"Proses Desain",IF(CN81=45%,"Selesai Desain",IF(CN81&lt;80%,"Proses Pengembangan",IF(CN81=80%,"Selesai Pengembangan",IF(CN81&lt;87.5%,"Proses SIT",IF(CN81=87.5%,"Selesai SIT",IF(CN81&lt;95%,"Proses UAT",IF(CN81=95%,"Selesai UAT",IF(CN81&lt;100%,"Proses Implementasi","Selesai Implementasi"))))))))))))))))))))))</f>
        <v>Not Started</v>
      </c>
      <c r="CC81">
        <f>(($DY81/100%)*15%)+(($DZ81/100%)*5%)+(($EA81/100%)*5%)+(($EB81/100%)*5%)+(($EC81/100%)*15%)+(($ED81/100%)*35%)+(($EE81/100%)*7.5%)+(($EF81/100%)*7.5%)+(($EG81/100%)*5%)</f>
        <v>0.9999999999999999</v>
      </c>
      <c r="CO81">
        <f>IF(BE81=0%, 100%, (CC81/BE81))</f>
        <v>0.9999999999999999</v>
      </c>
      <c r="CP81">
        <f>IF(BF81=0%, 100%, (CD81/BF81))</f>
        <v>0</v>
      </c>
      <c r="CQ81">
        <f>IF(BG81=0%, 100%, (CE81/BG81))</f>
        <v>0</v>
      </c>
      <c r="CR81">
        <f>IF(BH81=0%, 100%, (CF81/BH81))</f>
        <v>0</v>
      </c>
      <c r="CS81">
        <f>IF(BI81=0%, 100%, (CG81/BI81))</f>
        <v>0</v>
      </c>
      <c r="CT81">
        <f>IF(BJ81=0%, 100%, (CH81/BJ81))</f>
        <v>0</v>
      </c>
      <c r="CU81">
        <f>IF(BK81=0%, 100%, (CI81/BK81))</f>
        <v>0</v>
      </c>
      <c r="CV81">
        <f>IF(BL81=0%, 100%, (CJ81/BL81))</f>
        <v>0</v>
      </c>
      <c r="CW81">
        <f>IF(BM81=0%, 100%, (CK81/BM81))</f>
        <v>0</v>
      </c>
      <c r="CX81">
        <f>IF(BN81=0%, 100%, (CL81/BN81))</f>
        <v>0</v>
      </c>
      <c r="CY81">
        <f>IF(BO81=0%, 100%, (CM81/BO81))</f>
        <v>0</v>
      </c>
      <c r="DA81" t="str">
        <f>IF(BE81=0%,"NS",IF(CC81=100%,"DONE",IF(CO81&gt;100%,"AS",IF(CO81&lt;75%,"BS",IF(CO81&lt;89.9%,"AR","OS")))))</f>
        <v>DONE</v>
      </c>
      <c r="DB81" t="str">
        <f>IF(BF81=0%,"NS",IF(CD81=100%,"DONE",IF(CP81&gt;100%,"AS",IF(CP81&lt;75%,"BS",IF(CP81&lt;89.9%,"AR","OS")))))</f>
        <v>BS</v>
      </c>
      <c r="DC81" t="str">
        <f>IF(BG81=0%,"NS",IF(CE81=100%,"DONE",IF(CQ81&gt;100%,"AS",IF(CQ81&lt;75%,"BS",IF(CQ81&lt;89.9%,"AR","OS")))))</f>
        <v>BS</v>
      </c>
      <c r="DD81" t="str">
        <f>IF(BH81=0%,"NS",IF(CF81=100%,"DONE",IF(CR81&gt;100%,"AS",IF(CR81&lt;75%,"BS",IF(CR81&lt;89.9%,"AR","OS")))))</f>
        <v>BS</v>
      </c>
      <c r="DE81" t="str">
        <f>IF(BI81=0%,"NS",IF(CG81=100%,"DONE",IF(CS81&gt;100%,"AS",IF(CS81&lt;75%,"BS",IF(CS81&lt;89.9%,"AR","OS")))))</f>
        <v>BS</v>
      </c>
      <c r="DF81" t="str">
        <f>IF(BJ81=0%,"NS",IF(CH81=100%,"DONE",IF(CT81&gt;100%,"AS",IF(CT81&lt;75%,"BS",IF(CT81&lt;89.9%,"AR","OS")))))</f>
        <v>BS</v>
      </c>
      <c r="DG81" t="str">
        <f>IF(BK81=0%,"NS",IF(CI81=100%,"DONE",IF(CU81&gt;100%,"AS",IF(CU81&lt;75%,"BS",IF(CU81&lt;89.9%,"AR","OS")))))</f>
        <v>BS</v>
      </c>
      <c r="DH81" t="str">
        <f>IF(BL81=0%,"NS",IF(CJ81=100%,"DONE",IF(CV81&gt;100%,"AS",IF(CV81&lt;75%,"BS",IF(CV81&lt;89.9%,"AR","OS")))))</f>
        <v>BS</v>
      </c>
      <c r="DI81" t="str">
        <f>IF(BM81=0%,"NS",IF(CK81=100%,"DONE",IF(CW81&gt;100%,"AS",IF(CW81&lt;75%,"BS",IF(CW81&lt;89.9%,"AR","OS")))))</f>
        <v>BS</v>
      </c>
      <c r="DJ81" t="str">
        <f>IF(BN81=0%,"NS",IF(CL81=100%,"DONE",IF(CX81&gt;100%,"AS",IF(CX81&lt;75%,"BS",IF(CX81&lt;89.9%,"AR","OS")))))</f>
        <v>BS</v>
      </c>
      <c r="DK81" t="str">
        <f>IF(BO81=0%,"NS",IF(CM81=100%,"DONE",IF(CY81&gt;100%,"AS",IF(CY81&lt;75%,"BS",IF(CY81&lt;89.9%,"AR","OS")))))</f>
        <v>BS</v>
      </c>
      <c r="DL81" t="str">
        <f>IF(BP81=0%,"NS",IF(CN81=100%,"DONE",IF(CZ81&gt;100%,"AS",IF(CZ81&lt;75%,"BS",IF(CZ81&lt;89.9%,"AR","OS")))))</f>
        <v>BS</v>
      </c>
      <c r="DM81">
        <f>CC81/$BP81</f>
        <v>0.9999999999999999</v>
      </c>
      <c r="DN81">
        <f>CD81/$BP81</f>
        <v>0</v>
      </c>
      <c r="DO81">
        <f>CE81/$BP81</f>
        <v>0</v>
      </c>
      <c r="DP81">
        <f>CF81/$BP81</f>
        <v>0</v>
      </c>
      <c r="DQ81">
        <f>CG81/$BP81</f>
        <v>0</v>
      </c>
      <c r="DR81">
        <f>CH81/$BP81</f>
        <v>0</v>
      </c>
      <c r="DS81">
        <f>CI81/$BP81</f>
        <v>0</v>
      </c>
      <c r="DT81">
        <f>CJ81/$BP81</f>
        <v>0</v>
      </c>
      <c r="DU81">
        <f>CK81/$BP81</f>
        <v>0</v>
      </c>
      <c r="DV81">
        <f>CL81/$BP81</f>
        <v>0</v>
      </c>
      <c r="DW81">
        <f>CM81/$BP81</f>
        <v>0</v>
      </c>
      <c r="DX81">
        <f>CN81/$BP81</f>
        <v>0</v>
      </c>
      <c r="DY81">
        <v>1</v>
      </c>
      <c r="DZ81">
        <v>1</v>
      </c>
      <c r="EA81">
        <v>1</v>
      </c>
      <c r="EB81">
        <v>1</v>
      </c>
      <c r="EC81">
        <v>1</v>
      </c>
      <c r="ED81">
        <v>1</v>
      </c>
      <c r="EE81">
        <v>1</v>
      </c>
      <c r="EF81">
        <v>1</v>
      </c>
      <c r="EG81">
        <v>1</v>
      </c>
      <c r="EH81" t="str" xml:space="preserve">
        <v xml:space="preserve"> - Go Live 25 Maret 2025_x000d_
_x000d_
</v>
      </c>
      <c r="EI81">
        <v>45741</v>
      </c>
      <c r="EJ81">
        <f>AR81</f>
        <v>45743</v>
      </c>
      <c r="EO81" t="str">
        <v xml:space="preserve">masih terdapat kendala pada pengadaan. </v>
      </c>
      <c r="FM81" t="str">
        <v>Rifka Saskia Nurunnisa</v>
      </c>
      <c r="FN81" t="str">
        <v>Rangga Dhaniarto</v>
      </c>
      <c r="FP81" t="str" xml:space="preserve">
        <v xml:space="preserve">"1. Alamsyah_x000d_
2. Muhammad Arif sucipto"</v>
      </c>
      <c r="FR81" t="str">
        <v>Outsource</v>
      </c>
      <c r="FS81" t="str">
        <v>PT Mede</v>
      </c>
      <c r="FT81" t="str">
        <v>Suprianto (TKO)</v>
      </c>
      <c r="FU81">
        <v>5</v>
      </c>
      <c r="GS81" t="str">
        <v>42018fcd-7b84-4337-88f6-9f14b84d8547</v>
      </c>
    </row>
    <row r="82" xml:space="preserve">
      <c r="A82" t="str">
        <v>RIVIBI-PPA-P9-3-DLDS</v>
      </c>
      <c r="B82" t="str">
        <v>Non PT</v>
      </c>
      <c r="C82" t="str">
        <v>IDT</v>
      </c>
      <c r="D82" t="str">
        <v>Continuity Technology</v>
      </c>
      <c r="E82" t="str">
        <v>P-52</v>
      </c>
      <c r="F82">
        <f>F81+1</f>
        <v>3</v>
      </c>
      <c r="G82" t="str">
        <v>GMMP</v>
      </c>
      <c r="H82" t="str">
        <v>DCP GMMP</v>
      </c>
      <c r="I82" t="str">
        <v>Pemenuhan Sumber Data Komponen Perhitungan RIM dari LBUT pada GMMP</v>
      </c>
      <c r="J82">
        <v>2025</v>
      </c>
      <c r="K82">
        <v>2026</v>
      </c>
      <c r="L82" t="str">
        <v>S</v>
      </c>
      <c r="M82" t="str">
        <v>K3</v>
      </c>
      <c r="N82" t="str">
        <v>Pemimpin Satker</v>
      </c>
      <c r="O82" t="str">
        <v>DKMP</v>
      </c>
      <c r="P82" t="str">
        <v>Satker</v>
      </c>
      <c r="Q82" t="str">
        <v>SSK</v>
      </c>
      <c r="R82" t="str">
        <v>GMMP</v>
      </c>
      <c r="S82" t="str">
        <f>BQ82</f>
        <v>Proses RBT-RBTD</v>
      </c>
      <c r="T82" t="str">
        <f>IF(V82=0%,"Not Started",IF(V82&lt;100%,"On Progress",IF(V82=100%,"DONE")))</f>
        <v>On Progress</v>
      </c>
      <c r="U82" t="str">
        <f>FN82</f>
        <v>Rangga Dhaniarto</v>
      </c>
      <c r="V82">
        <f>CC82</f>
        <v>0.115</v>
      </c>
      <c r="W82" t="str">
        <v>BRD Existing</v>
      </c>
      <c r="X82">
        <f>AR82</f>
        <v>46203</v>
      </c>
      <c r="Y82">
        <v>0</v>
      </c>
      <c r="AB82" t="str">
        <v>BRD</v>
      </c>
      <c r="AI82">
        <v>46113</v>
      </c>
      <c r="AJ82">
        <v>46127</v>
      </c>
      <c r="AK82">
        <v>46128</v>
      </c>
      <c r="AL82">
        <v>46157</v>
      </c>
      <c r="AM82">
        <v>46158</v>
      </c>
      <c r="AN82">
        <v>46173</v>
      </c>
      <c r="AO82">
        <v>46174</v>
      </c>
      <c r="AP82">
        <v>46188</v>
      </c>
      <c r="AQ82">
        <v>46189</v>
      </c>
      <c r="AR82">
        <v>46203</v>
      </c>
      <c r="AS82" t="str">
        <f>IF(BE82=0%,"Not Started",IF(BE82&lt;5%,"Proses RBT-RBB",IF(BE82=5%,"Selesai RBT-RBB",IF(BE82&lt;10%,"Proses RBT-RBL",IF(BE82=10%,"Selesai RBT-RBL",IF(BE82&lt;15%,"Proses RBT-RBTD",IF(BE82=15%,"Selesai RBT-RBTD",IF(BE82&lt;20%,"Proses RPP",IF(BE82=20%,"Selesai RPP",IF(BE82&lt;25%,"Proses KAK",IF(BE82=25%,"Selesai KAK",IF(BE82&lt;30%,"Proses Pengadaan",IF(BE82=30%,"Selesai Pengadaan",IF(BE82&lt;45%,"Proses Desain",IF(BE82=45%,"Selesai Desain",IF(BE82&lt;80%,"Proses Pengembangan",IF(BE82=80%,"Selesai Pengembangan",IF(BE82&lt;87.5%,"Proses SIT",IF(BE82=87.5%,"Selesai SIT",IF(BE82&lt;95%,"Proses UAT",IF(BE82=95%,"Selesai UAT",IF(BE82&lt;100%,"Proses Implementasi","Selesai Implementasi"))))))))))))))))))))))</f>
        <v>Proses RBT-RBTD</v>
      </c>
      <c r="AT82" t="str">
        <f>IF(BF82=0%,"Not Started",IF(BF82&lt;5%,"Proses RBT-RBB",IF(BF82=5%,"Selesai RBT-RBB",IF(BF82&lt;10%,"Proses RBT-RBL",IF(BF82=10%,"Selesai RBT-RBL",IF(BF82&lt;15%,"Proses RBT-RBTD",IF(BF82=15%,"Selesai RBT-RBTD",IF(BF82&lt;20%,"Proses RPP",IF(BF82=20%,"Selesai RPP",IF(BF82&lt;25%,"Proses KAK",IF(BF82=25%,"Selesai KAK",IF(BF82&lt;30%,"Proses Pengadaan",IF(BF82=30%,"Selesai Pengadaan",IF(BF82&lt;45%,"Proses Desain",IF(BF82=45%,"Selesai Desain",IF(BF82&lt;80%,"Proses Pengembangan",IF(BF82=80%,"Selesai Pengembangan",IF(BF82&lt;87.5%,"Proses SIT",IF(BF82=87.5%,"Selesai SIT",IF(BF82&lt;95%,"Proses UAT",IF(BF82=95%,"Selesai UAT",IF(BF82&lt;100%,"Proses Implementasi","Selesai Implementasi"))))))))))))))))))))))</f>
        <v>Selesai RBT-RBTD</v>
      </c>
      <c r="AU82" t="str">
        <f>IF(BG82=0%,"Not Started",IF(BG82&lt;5%,"Proses RBT-RBB",IF(BG82=5%,"Selesai RBT-RBB",IF(BG82&lt;10%,"Proses RBT-RBL",IF(BG82=10%,"Selesai RBT-RBL",IF(BG82&lt;15%,"Proses RBT-RBTD",IF(BG82=15%,"Selesai RBT-RBTD",IF(BG82&lt;20%,"Proses RPP",IF(BG82=20%,"Selesai RPP",IF(BG82&lt;25%,"Proses KAK",IF(BG82=25%,"Selesai KAK",IF(BG82&lt;30%,"Proses Pengadaan",IF(BG82=30%,"Selesai Pengadaan",IF(BG82&lt;45%,"Proses Desain",IF(BG82=45%,"Selesai Desain",IF(BG82&lt;80%,"Proses Pengembangan",IF(BG82=80%,"Selesai Pengembangan",IF(BG82&lt;87.5%,"Proses SIT",IF(BG82=87.5%,"Selesai SIT",IF(BG82&lt;95%,"Proses UAT",IF(BG82=95%,"Selesai UAT",IF(BG82&lt;100%,"Proses Implementasi","Selesai Implementasi"))))))))))))))))))))))</f>
        <v>Selesai RPP</v>
      </c>
      <c r="AV82" t="str">
        <f>IF(BH82=0%,"Not Started",IF(BH82&lt;5%,"Proses RBT-RBB",IF(BH82=5%,"Selesai RBT-RBB",IF(BH82&lt;10%,"Proses RBT-RBL",IF(BH82=10%,"Selesai RBT-RBL",IF(BH82&lt;15%,"Proses RBT-RBTD",IF(BH82=15%,"Selesai RBT-RBTD",IF(BH82&lt;20%,"Proses RPP",IF(BH82=20%,"Selesai RPP",IF(BH82&lt;25%,"Proses KAK",IF(BH82=25%,"Selesai KAK",IF(BH82&lt;30%,"Proses Pengadaan",IF(BH82=30%,"Selesai Pengadaan",IF(BH82&lt;45%,"Proses Desain",IF(BH82=45%,"Selesai Desain",IF(BH82&lt;80%,"Proses Pengembangan",IF(BH82=80%,"Selesai Pengembangan",IF(BH82&lt;87.5%,"Proses SIT",IF(BH82=87.5%,"Selesai SIT",IF(BH82&lt;95%,"Proses UAT",IF(BH82=95%,"Selesai UAT",IF(BH82&lt;100%,"Proses Implementasi","Selesai Implementasi"))))))))))))))))))))))</f>
        <v>Selesai Desain</v>
      </c>
      <c r="AW82" t="str">
        <f>IF(BI82=0%,"Not Started",IF(BI82&lt;5%,"Proses RBT-RBB",IF(BI82=5%,"Selesai RBT-RBB",IF(BI82&lt;10%,"Proses RBT-RBL",IF(BI82=10%,"Selesai RBT-RBL",IF(BI82&lt;15%,"Proses RBT-RBTD",IF(BI82=15%,"Selesai RBT-RBTD",IF(BI82&lt;20%,"Proses RPP",IF(BI82=20%,"Selesai RPP",IF(BI82&lt;25%,"Proses KAK",IF(BI82=25%,"Selesai KAK",IF(BI82&lt;30%,"Proses Pengadaan",IF(BI82=30%,"Selesai Pengadaan",IF(BI82&lt;45%,"Proses Desain",IF(BI82=45%,"Selesai Desain",IF(BI82&lt;80%,"Proses Pengembangan",IF(BI82=80%,"Selesai Pengembangan",IF(BI82&lt;87.5%,"Proses SIT",IF(BI82=87.5%,"Selesai SIT",IF(BI82&lt;95%,"Proses UAT",IF(BI82=95%,"Selesai UAT",IF(BI82&lt;100%,"Proses Implementasi","Selesai Implementasi"))))))))))))))))))))))</f>
        <v>Proses SIT</v>
      </c>
      <c r="AX82" t="str">
        <f>IF(BJ82=0%,"Not Started",IF(BJ82&lt;5%,"Proses RBT-RBB",IF(BJ82=5%,"Selesai RBT-RBB",IF(BJ82&lt;10%,"Proses RBT-RBL",IF(BJ82=10%,"Selesai RBT-RBL",IF(BJ82&lt;15%,"Proses RBT-RBTD",IF(BJ82=15%,"Selesai RBT-RBTD",IF(BJ82&lt;20%,"Proses RPP",IF(BJ82=20%,"Selesai RPP",IF(BJ82&lt;25%,"Proses KAK",IF(BJ82=25%,"Selesai KAK",IF(BJ82&lt;30%,"Proses Pengadaan",IF(BJ82=30%,"Selesai Pengadaan",IF(BJ82&lt;45%,"Proses Desain",IF(BJ82=45%,"Selesai Desain",IF(BJ82&lt;80%,"Proses Pengembangan",IF(BJ82=80%,"Selesai Pengembangan",IF(BJ82&lt;87.5%,"Proses SIT",IF(BJ82=87.5%,"Selesai SIT",IF(BJ82&lt;95%,"Proses UAT",IF(BJ82=95%,"Selesai UAT",IF(BJ82&lt;100%,"Proses Implementasi","Selesai Implementasi"))))))))))))))))))))))</f>
        <v>Selesai Implementasi</v>
      </c>
      <c r="AY82" t="str">
        <f>IF(BK82=0%,"Not Started",IF(BK82&lt;5%,"Proses RBT-RBB",IF(BK82=5%,"Selesai RBT-RBB",IF(BK82&lt;10%,"Proses RBT-RBL",IF(BK82=10%,"Selesai RBT-RBL",IF(BK82&lt;15%,"Proses RBT-RBTD",IF(BK82=15%,"Selesai RBT-RBTD",IF(BK82&lt;20%,"Proses RPP",IF(BK82=20%,"Selesai RPP",IF(BK82&lt;25%,"Proses KAK",IF(BK82=25%,"Selesai KAK",IF(BK82&lt;30%,"Proses Pengadaan",IF(BK82=30%,"Selesai Pengadaan",IF(BK82&lt;45%,"Proses Desain",IF(BK82=45%,"Selesai Desain",IF(BK82&lt;80%,"Proses Pengembangan",IF(BK82=80%,"Selesai Pengembangan",IF(BK82&lt;87.5%,"Proses SIT",IF(BK82=87.5%,"Selesai SIT",IF(BK82&lt;95%,"Proses UAT",IF(BK82=95%,"Selesai UAT",IF(BK82&lt;100%,"Proses Implementasi","Selesai Implementasi"))))))))))))))))))))))</f>
        <v>Selesai Implementasi</v>
      </c>
      <c r="AZ82" t="str">
        <f>IF(BL82=0%,"Not Started",IF(BL82&lt;5%,"Proses RBT-RBB",IF(BL82=5%,"Selesai RBT-RBB",IF(BL82&lt;10%,"Proses RBT-RBL",IF(BL82=10%,"Selesai RBT-RBL",IF(BL82&lt;15%,"Proses RBT-RBTD",IF(BL82=15%,"Selesai RBT-RBTD",IF(BL82&lt;20%,"Proses RPP",IF(BL82=20%,"Selesai RPP",IF(BL82&lt;25%,"Proses KAK",IF(BL82=25%,"Selesai KAK",IF(BL82&lt;30%,"Proses Pengadaan",IF(BL82=30%,"Selesai Pengadaan",IF(BL82&lt;45%,"Proses Desain",IF(BL82=45%,"Selesai Desain",IF(BL82&lt;80%,"Proses Pengembangan",IF(BL82=80%,"Selesai Pengembangan",IF(BL82&lt;87.5%,"Proses SIT",IF(BL82=87.5%,"Selesai SIT",IF(BL82&lt;95%,"Proses UAT",IF(BL82=95%,"Selesai UAT",IF(BL82&lt;100%,"Proses Implementasi","Selesai Implementasi"))))))))))))))))))))))</f>
        <v>Selesai Implementasi</v>
      </c>
      <c r="BA82" t="str">
        <f>IF(BM82=0%,"Not Started",IF(BM82&lt;5%,"Proses RBT-RBB",IF(BM82=5%,"Selesai RBT-RBB",IF(BM82&lt;10%,"Proses RBT-RBL",IF(BM82=10%,"Selesai RBT-RBL",IF(BM82&lt;15%,"Proses RBT-RBTD",IF(BM82=15%,"Selesai RBT-RBTD",IF(BM82&lt;20%,"Proses RPP",IF(BM82=20%,"Selesai RPP",IF(BM82&lt;25%,"Proses KAK",IF(BM82=25%,"Selesai KAK",IF(BM82&lt;30%,"Proses Pengadaan",IF(BM82=30%,"Selesai Pengadaan",IF(BM82&lt;45%,"Proses Desain",IF(BM82=45%,"Selesai Desain",IF(BM82&lt;80%,"Proses Pengembangan",IF(BM82=80%,"Selesai Pengembangan",IF(BM82&lt;87.5%,"Proses SIT",IF(BM82=87.5%,"Selesai SIT",IF(BM82&lt;95%,"Proses UAT",IF(BM82=95%,"Selesai UAT",IF(BM82&lt;100%,"Proses Implementasi","Selesai Implementasi"))))))))))))))))))))))</f>
        <v>Selesai Implementasi</v>
      </c>
      <c r="BB82" t="str">
        <f>IF(BN82=0%,"Not Started",IF(BN82&lt;5%,"Proses RBT-RBB",IF(BN82=5%,"Selesai RBT-RBB",IF(BN82&lt;10%,"Proses RBT-RBL",IF(BN82=10%,"Selesai RBT-RBL",IF(BN82&lt;15%,"Proses RBT-RBTD",IF(BN82=15%,"Selesai RBT-RBTD",IF(BN82&lt;20%,"Proses RPP",IF(BN82=20%,"Selesai RPP",IF(BN82&lt;25%,"Proses KAK",IF(BN82=25%,"Selesai KAK",IF(BN82&lt;30%,"Proses Pengadaan",IF(BN82=30%,"Selesai Pengadaan",IF(BN82&lt;45%,"Proses Desain",IF(BN82=45%,"Selesai Desain",IF(BN82&lt;80%,"Proses Pengembangan",IF(BN82=80%,"Selesai Pengembangan",IF(BN82&lt;87.5%,"Proses SIT",IF(BN82=87.5%,"Selesai SIT",IF(BN82&lt;95%,"Proses UAT",IF(BN82=95%,"Selesai UAT",IF(BN82&lt;100%,"Proses Implementasi","Selesai Implementasi"))))))))))))))))))))))</f>
        <v>Selesai Implementasi</v>
      </c>
      <c r="BC82" t="str">
        <f>IF(BO82=0%,"Not Started",IF(BO82&lt;5%,"Proses RBT-RBB",IF(BO82=5%,"Selesai RBT-RBB",IF(BO82&lt;10%,"Proses RBT-RBL",IF(BO82=10%,"Selesai RBT-RBL",IF(BO82&lt;15%,"Proses RBT-RBTD",IF(BO82=15%,"Selesai RBT-RBTD",IF(BO82&lt;20%,"Proses RPP",IF(BO82=20%,"Selesai RPP",IF(BO82&lt;25%,"Proses KAK",IF(BO82=25%,"Selesai KAK",IF(BO82&lt;30%,"Proses Pengadaan",IF(BO82=30%,"Selesai Pengadaan",IF(BO82&lt;45%,"Proses Desain",IF(BO82=45%,"Selesai Desain",IF(BO82&lt;80%,"Proses Pengembangan",IF(BO82=80%,"Selesai Pengembangan",IF(BO82&lt;87.5%,"Proses SIT",IF(BO82=87.5%,"Selesai SIT",IF(BO82&lt;95%,"Proses UAT",IF(BO82=95%,"Selesai UAT",IF(BO82&lt;100%,"Proses Implementasi","Selesai Implementasi"))))))))))))))))))))))</f>
        <v>Selesai Implementasi</v>
      </c>
      <c r="BD82" t="str">
        <f>IF(BP82=0%,"Not Started",IF(BP82&lt;5%,"Proses RBT-RBB",IF(BP82=5%,"Selesai RBT-RBB",IF(BP82&lt;10%,"Proses RBT-RBL",IF(BP82=10%,"Selesai RBT-RBL",IF(BP82&lt;15%,"Proses RBT-RBTD",IF(BP82=15%,"Selesai RBT-RBTD",IF(BP82&lt;20%,"Proses RPP",IF(BP82=20%,"Selesai RPP",IF(BP82&lt;25%,"Proses KAK",IF(BP82=25%,"Selesai KAK",IF(BP82&lt;30%,"Proses Pengadaan",IF(BP82=30%,"Selesai Pengadaan",IF(BP82&lt;45%,"Proses Desain",IF(BP82=45%,"Selesai Desain",IF(BP82&lt;80%,"Proses Pengembangan",IF(BP82=80%,"Selesai Pengembangan",IF(BP82&lt;87.5%,"Proses SIT",IF(BP82=87.5%,"Selesai SIT",IF(BP82&lt;95%,"Proses UAT",IF(BP82=95%,"Selesai UAT",IF(BP82&lt;100%,"Proses Implementasi","Selesai Implementasi"))))))))))))))))))))))</f>
        <v>Selesai Implementasi</v>
      </c>
      <c r="BE82">
        <v>0.12</v>
      </c>
      <c r="BF82">
        <v>0.15</v>
      </c>
      <c r="BG82">
        <v>0.2</v>
      </c>
      <c r="BH82">
        <v>0.45</v>
      </c>
      <c r="BI82">
        <v>0.87</v>
      </c>
      <c r="BJ82">
        <v>1</v>
      </c>
      <c r="BK82">
        <v>1</v>
      </c>
      <c r="BL82">
        <v>1</v>
      </c>
      <c r="BM82">
        <v>1</v>
      </c>
      <c r="BN82">
        <v>1</v>
      </c>
      <c r="BO82">
        <v>1</v>
      </c>
      <c r="BP82">
        <v>1</v>
      </c>
      <c r="BQ82" t="str">
        <f>IF(CC82=0%,"Not Started",IF(CC82&lt;5%,"Proses RBT-RBB",IF(CC82=5%,"Selesai RBT-RBB",IF(CC82&lt;10%,"Proses RBT-RBL",IF(CC82=10%,"Selesai RBT-RBL",IF(CC82&lt;15%,"Proses RBT-RBTD",IF(CC82=15%,"Selesai RBT-RBTD",IF(CC82&lt;20%,"Proses RPP",IF(CC82=20%,"Selesai RPP",IF(CC82&lt;25%,"Proses KAK",IF(CC82=25%,"Selesai KAK",IF(CC82&lt;30%,"Proses Pengadaan",IF(CC82=30%,"Selesai Pengadaan",IF(CC82&lt;45%,"Proses Desain",IF(CC82=45%,"Selesai Desain",IF(CC82&lt;80%,"Proses Pengembangan",IF(CC82=80%,"Selesai Pengembangan",IF(CC82&lt;87.5%,"Proses SIT",IF(CC82=87.5%,"Selesai SIT",IF(CC82&lt;95%,"Proses UAT",IF(CC82=95%,"Selesai UAT",IF(CC82&lt;100%,"Proses Implementasi","Selesai Implementasi"))))))))))))))))))))))</f>
        <v>Proses RBT-RBTD</v>
      </c>
      <c r="BR82" t="str">
        <f>IF(CD82=0%,"Not Started",IF(CD82&lt;5%,"Proses RBT-RBB",IF(CD82=5%,"Selesai RBT-RBB",IF(CD82&lt;10%,"Proses RBT-RBL",IF(CD82=10%,"Selesai RBT-RBL",IF(CD82&lt;15%,"Proses RBT-RBTD",IF(CD82=15%,"Selesai RBT-RBTD",IF(CD82&lt;20%,"Proses RPP",IF(CD82=20%,"Selesai RPP",IF(CD82&lt;25%,"Proses KAK",IF(CD82=25%,"Selesai KAK",IF(CD82&lt;30%,"Proses Pengadaan",IF(CD82=30%,"Selesai Pengadaan",IF(CD82&lt;45%,"Proses Desain",IF(CD82=45%,"Selesai Desain",IF(CD82&lt;80%,"Proses Pengembangan",IF(CD82=80%,"Selesai Pengembangan",IF(CD82&lt;87.5%,"Proses SIT",IF(CD82=87.5%,"Selesai SIT",IF(CD82&lt;95%,"Proses UAT",IF(CD82=95%,"Selesai UAT",IF(CD82&lt;100%,"Proses Implementasi","Selesai Implementasi"))))))))))))))))))))))</f>
        <v>Not Started</v>
      </c>
      <c r="BS82" t="str">
        <f>IF(CE82=0%,"Not Started",IF(CE82&lt;5%,"Proses RBT-RBB",IF(CE82=5%,"Selesai RBT-RBB",IF(CE82&lt;10%,"Proses RBT-RBL",IF(CE82=10%,"Selesai RBT-RBL",IF(CE82&lt;15%,"Proses RBT-RBTD",IF(CE82=15%,"Selesai RBT-RBTD",IF(CE82&lt;20%,"Proses RPP",IF(CE82=20%,"Selesai RPP",IF(CE82&lt;25%,"Proses KAK",IF(CE82=25%,"Selesai KAK",IF(CE82&lt;30%,"Proses Pengadaan",IF(CE82=30%,"Selesai Pengadaan",IF(CE82&lt;45%,"Proses Desain",IF(CE82=45%,"Selesai Desain",IF(CE82&lt;80%,"Proses Pengembangan",IF(CE82=80%,"Selesai Pengembangan",IF(CE82&lt;87.5%,"Proses SIT",IF(CE82=87.5%,"Selesai SIT",IF(CE82&lt;95%,"Proses UAT",IF(CE82=95%,"Selesai UAT",IF(CE82&lt;100%,"Proses Implementasi","Selesai Implementasi"))))))))))))))))))))))</f>
        <v>Not Started</v>
      </c>
      <c r="BT82" t="str">
        <f>IF(CF82=0%,"Not Started",IF(CF82&lt;5%,"Proses RBT-RBB",IF(CF82=5%,"Selesai RBT-RBB",IF(CF82&lt;10%,"Proses RBT-RBL",IF(CF82=10%,"Selesai RBT-RBL",IF(CF82&lt;15%,"Proses RBT-RBTD",IF(CF82=15%,"Selesai RBT-RBTD",IF(CF82&lt;20%,"Proses RPP",IF(CF82=20%,"Selesai RPP",IF(CF82&lt;25%,"Proses KAK",IF(CF82=25%,"Selesai KAK",IF(CF82&lt;30%,"Proses Pengadaan",IF(CF82=30%,"Selesai Pengadaan",IF(CF82&lt;45%,"Proses Desain",IF(CF82=45%,"Selesai Desain",IF(CF82&lt;80%,"Proses Pengembangan",IF(CF82=80%,"Selesai Pengembangan",IF(CF82&lt;87.5%,"Proses SIT",IF(CF82=87.5%,"Selesai SIT",IF(CF82&lt;95%,"Proses UAT",IF(CF82=95%,"Selesai UAT",IF(CF82&lt;100%,"Proses Implementasi","Selesai Implementasi"))))))))))))))))))))))</f>
        <v>Not Started</v>
      </c>
      <c r="BU82" t="str">
        <f>IF(CG82=0%,"Not Started",IF(CG82&lt;5%,"Proses RBT-RBB",IF(CG82=5%,"Selesai RBT-RBB",IF(CG82&lt;10%,"Proses RBT-RBL",IF(CG82=10%,"Selesai RBT-RBL",IF(CG82&lt;15%,"Proses RBT-RBTD",IF(CG82=15%,"Selesai RBT-RBTD",IF(CG82&lt;20%,"Proses RPP",IF(CG82=20%,"Selesai RPP",IF(CG82&lt;25%,"Proses KAK",IF(CG82=25%,"Selesai KAK",IF(CG82&lt;30%,"Proses Pengadaan",IF(CG82=30%,"Selesai Pengadaan",IF(CG82&lt;45%,"Proses Desain",IF(CG82=45%,"Selesai Desain",IF(CG82&lt;80%,"Proses Pengembangan",IF(CG82=80%,"Selesai Pengembangan",IF(CG82&lt;87.5%,"Proses SIT",IF(CG82=87.5%,"Selesai SIT",IF(CG82&lt;95%,"Proses UAT",IF(CG82=95%,"Selesai UAT",IF(CG82&lt;100%,"Proses Implementasi","Selesai Implementasi"))))))))))))))))))))))</f>
        <v>Not Started</v>
      </c>
      <c r="BV82" t="str">
        <f>IF(CH82=0%,"Not Started",IF(CH82&lt;5%,"Proses RBT-RBB",IF(CH82=5%,"Selesai RBT-RBB",IF(CH82&lt;10%,"Proses RBT-RBL",IF(CH82=10%,"Selesai RBT-RBL",IF(CH82&lt;15%,"Proses RBT-RBTD",IF(CH82=15%,"Selesai RBT-RBTD",IF(CH82&lt;20%,"Proses RPP",IF(CH82=20%,"Selesai RPP",IF(CH82&lt;25%,"Proses KAK",IF(CH82=25%,"Selesai KAK",IF(CH82&lt;30%,"Proses Pengadaan",IF(CH82=30%,"Selesai Pengadaan",IF(CH82&lt;45%,"Proses Desain",IF(CH82=45%,"Selesai Desain",IF(CH82&lt;80%,"Proses Pengembangan",IF(CH82=80%,"Selesai Pengembangan",IF(CH82&lt;87.5%,"Proses SIT",IF(CH82=87.5%,"Selesai SIT",IF(CH82&lt;95%,"Proses UAT",IF(CH82=95%,"Selesai UAT",IF(CH82&lt;100%,"Proses Implementasi","Selesai Implementasi"))))))))))))))))))))))</f>
        <v>Not Started</v>
      </c>
      <c r="BW82" t="str">
        <f>IF(CI82=0%,"Not Started",IF(CI82&lt;5%,"Proses RBT-RBB",IF(CI82=5%,"Selesai RBT-RBB",IF(CI82&lt;10%,"Proses RBT-RBL",IF(CI82=10%,"Selesai RBT-RBL",IF(CI82&lt;15%,"Proses RBT-RBTD",IF(CI82=15%,"Selesai RBT-RBTD",IF(CI82&lt;20%,"Proses RPP",IF(CI82=20%,"Selesai RPP",IF(CI82&lt;25%,"Proses KAK",IF(CI82=25%,"Selesai KAK",IF(CI82&lt;30%,"Proses Pengadaan",IF(CI82=30%,"Selesai Pengadaan",IF(CI82&lt;45%,"Proses Desain",IF(CI82=45%,"Selesai Desain",IF(CI82&lt;80%,"Proses Pengembangan",IF(CI82=80%,"Selesai Pengembangan",IF(CI82&lt;87.5%,"Proses SIT",IF(CI82=87.5%,"Selesai SIT",IF(CI82&lt;95%,"Proses UAT",IF(CI82=95%,"Selesai UAT",IF(CI82&lt;100%,"Proses Implementasi","Selesai Implementasi"))))))))))))))))))))))</f>
        <v>Not Started</v>
      </c>
      <c r="BX82" t="str">
        <f>IF(CJ82=0%,"Not Started",IF(CJ82&lt;5%,"Proses RBT-RBB",IF(CJ82=5%,"Selesai RBT-RBB",IF(CJ82&lt;10%,"Proses RBT-RBL",IF(CJ82=10%,"Selesai RBT-RBL",IF(CJ82&lt;15%,"Proses RBT-RBTD",IF(CJ82=15%,"Selesai RBT-RBTD",IF(CJ82&lt;20%,"Proses RPP",IF(CJ82=20%,"Selesai RPP",IF(CJ82&lt;25%,"Proses KAK",IF(CJ82=25%,"Selesai KAK",IF(CJ82&lt;30%,"Proses Pengadaan",IF(CJ82=30%,"Selesai Pengadaan",IF(CJ82&lt;45%,"Proses Desain",IF(CJ82=45%,"Selesai Desain",IF(CJ82&lt;80%,"Proses Pengembangan",IF(CJ82=80%,"Selesai Pengembangan",IF(CJ82&lt;87.5%,"Proses SIT",IF(CJ82=87.5%,"Selesai SIT",IF(CJ82&lt;95%,"Proses UAT",IF(CJ82=95%,"Selesai UAT",IF(CJ82&lt;100%,"Proses Implementasi","Selesai Implementasi"))))))))))))))))))))))</f>
        <v>Not Started</v>
      </c>
      <c r="BY82" t="str">
        <f>IF(CK82=0%,"Not Started",IF(CK82&lt;5%,"Proses RBT-RBB",IF(CK82=5%,"Selesai RBT-RBB",IF(CK82&lt;10%,"Proses RBT-RBL",IF(CK82=10%,"Selesai RBT-RBL",IF(CK82&lt;15%,"Proses RBT-RBTD",IF(CK82=15%,"Selesai RBT-RBTD",IF(CK82&lt;20%,"Proses RPP",IF(CK82=20%,"Selesai RPP",IF(CK82&lt;25%,"Proses KAK",IF(CK82=25%,"Selesai KAK",IF(CK82&lt;30%,"Proses Pengadaan",IF(CK82=30%,"Selesai Pengadaan",IF(CK82&lt;45%,"Proses Desain",IF(CK82=45%,"Selesai Desain",IF(CK82&lt;80%,"Proses Pengembangan",IF(CK82=80%,"Selesai Pengembangan",IF(CK82&lt;87.5%,"Proses SIT",IF(CK82=87.5%,"Selesai SIT",IF(CK82&lt;95%,"Proses UAT",IF(CK82=95%,"Selesai UAT",IF(CK82&lt;100%,"Proses Implementasi","Selesai Implementasi"))))))))))))))))))))))</f>
        <v>Not Started</v>
      </c>
      <c r="BZ82" t="str">
        <f>IF(CL82=0%,"Not Started",IF(CL82&lt;5%,"Proses RBT-RBB",IF(CL82=5%,"Selesai RBT-RBB",IF(CL82&lt;10%,"Proses RBT-RBL",IF(CL82=10%,"Selesai RBT-RBL",IF(CL82&lt;15%,"Proses RBT-RBTD",IF(CL82=15%,"Selesai RBT-RBTD",IF(CL82&lt;20%,"Proses RPP",IF(CL82=20%,"Selesai RPP",IF(CL82&lt;25%,"Proses KAK",IF(CL82=25%,"Selesai KAK",IF(CL82&lt;30%,"Proses Pengadaan",IF(CL82=30%,"Selesai Pengadaan",IF(CL82&lt;45%,"Proses Desain",IF(CL82=45%,"Selesai Desain",IF(CL82&lt;80%,"Proses Pengembangan",IF(CL82=80%,"Selesai Pengembangan",IF(CL82&lt;87.5%,"Proses SIT",IF(CL82=87.5%,"Selesai SIT",IF(CL82&lt;95%,"Proses UAT",IF(CL82=95%,"Selesai UAT",IF(CL82&lt;100%,"Proses Implementasi","Selesai Implementasi"))))))))))))))))))))))</f>
        <v>Not Started</v>
      </c>
      <c r="CA82" t="str">
        <f>IF(CM82=0%,"Not Started",IF(CM82&lt;5%,"Proses RBT-RBB",IF(CM82=5%,"Selesai RBT-RBB",IF(CM82&lt;10%,"Proses RBT-RBL",IF(CM82=10%,"Selesai RBT-RBL",IF(CM82&lt;15%,"Proses RBT-RBTD",IF(CM82=15%,"Selesai RBT-RBTD",IF(CM82&lt;20%,"Proses RPP",IF(CM82=20%,"Selesai RPP",IF(CM82&lt;25%,"Proses KAK",IF(CM82=25%,"Selesai KAK",IF(CM82&lt;30%,"Proses Pengadaan",IF(CM82=30%,"Selesai Pengadaan",IF(CM82&lt;45%,"Proses Desain",IF(CM82=45%,"Selesai Desain",IF(CM82&lt;80%,"Proses Pengembangan",IF(CM82=80%,"Selesai Pengembangan",IF(CM82&lt;87.5%,"Proses SIT",IF(CM82=87.5%,"Selesai SIT",IF(CM82&lt;95%,"Proses UAT",IF(CM82=95%,"Selesai UAT",IF(CM82&lt;100%,"Proses Implementasi","Selesai Implementasi"))))))))))))))))))))))</f>
        <v>Not Started</v>
      </c>
      <c r="CB82" t="str">
        <f>IF(CN82=0%,"Not Started",IF(CN82&lt;5%,"Proses RBT-RBB",IF(CN82=5%,"Selesai RBT-RBB",IF(CN82&lt;10%,"Proses RBT-RBL",IF(CN82=10%,"Selesai RBT-RBL",IF(CN82&lt;15%,"Proses RBT-RBTD",IF(CN82=15%,"Selesai RBT-RBTD",IF(CN82&lt;20%,"Proses RPP",IF(CN82=20%,"Selesai RPP",IF(CN82&lt;25%,"Proses KAK",IF(CN82=25%,"Selesai KAK",IF(CN82&lt;30%,"Proses Pengadaan",IF(CN82=30%,"Selesai Pengadaan",IF(CN82&lt;45%,"Proses Desain",IF(CN82=45%,"Selesai Desain",IF(CN82&lt;80%,"Proses Pengembangan",IF(CN82=80%,"Selesai Pengembangan",IF(CN82&lt;87.5%,"Proses SIT",IF(CN82=87.5%,"Selesai SIT",IF(CN82&lt;95%,"Proses UAT",IF(CN82=95%,"Selesai UAT",IF(CN82&lt;100%,"Proses Implementasi","Selesai Implementasi"))))))))))))))))))))))</f>
        <v>Not Started</v>
      </c>
      <c r="CC82">
        <f>(($DY82/100%)*15%)+(($DZ82/100%)*5%)+(($EA82/100%)*5%)+(($EB82/100%)*5%)+(($EC82/100%)*15%)+(($ED82/100%)*35%)+(($EE82/100%)*7.5%)+(($EF82/100%)*7.5%)+(($EG82/100%)*5%)</f>
        <v>0.115</v>
      </c>
      <c r="CO82">
        <f>IF(BE82=0%, 100%, (CC82/BE82))</f>
        <v>0.9583333333333334</v>
      </c>
      <c r="CP82">
        <f>IF(BF82=0%, 100%, (CD82/BF82))</f>
        <v>0</v>
      </c>
      <c r="CQ82">
        <f>IF(BG82=0%, 100%, (CE82/BG82))</f>
        <v>0</v>
      </c>
      <c r="CR82">
        <f>IF(BH82=0%, 100%, (CF82/BH82))</f>
        <v>0</v>
      </c>
      <c r="CS82">
        <f>IF(BI82=0%, 100%, (CG82/BI82))</f>
        <v>0</v>
      </c>
      <c r="CT82">
        <f>IF(BJ82=0%, 100%, (CH82/BJ82))</f>
        <v>0</v>
      </c>
      <c r="CU82">
        <f>IF(BK82=0%, 100%, (CI82/BK82))</f>
        <v>0</v>
      </c>
      <c r="CV82">
        <f>IF(BL82=0%, 100%, (CJ82/BL82))</f>
        <v>0</v>
      </c>
      <c r="CW82">
        <f>IF(BM82=0%, 100%, (CK82/BM82))</f>
        <v>0</v>
      </c>
      <c r="CX82">
        <f>IF(BN82=0%, 100%, (CL82/BN82))</f>
        <v>0</v>
      </c>
      <c r="CY82">
        <f>IF(BO82=0%, 100%, (CM82/BO82))</f>
        <v>0</v>
      </c>
      <c r="DA82" t="str">
        <f>IF(BE82=0%,"NS",IF(CC82=100%,"DONE",IF(CO82&gt;100%,"AS",IF(CO82&lt;75%,"BS",IF(CO82&lt;89.9%,"AR","OS")))))</f>
        <v>OS</v>
      </c>
      <c r="DB82" t="str">
        <f>IF(BF82=0%,"NS",IF(CD82=100%,"DONE",IF(CP82&gt;100%,"AS",IF(CP82&lt;75%,"BS",IF(CP82&lt;89.9%,"AR","OS")))))</f>
        <v>BS</v>
      </c>
      <c r="DC82" t="str">
        <f>IF(BG82=0%,"NS",IF(CE82=100%,"DONE",IF(CQ82&gt;100%,"AS",IF(CQ82&lt;75%,"BS",IF(CQ82&lt;89.9%,"AR","OS")))))</f>
        <v>BS</v>
      </c>
      <c r="DD82" t="str">
        <f>IF(BH82=0%,"NS",IF(CF82=100%,"DONE",IF(CR82&gt;100%,"AS",IF(CR82&lt;75%,"BS",IF(CR82&lt;89.9%,"AR","OS")))))</f>
        <v>BS</v>
      </c>
      <c r="DE82" t="str">
        <f>IF(BI82=0%,"NS",IF(CG82=100%,"DONE",IF(CS82&gt;100%,"AS",IF(CS82&lt;75%,"BS",IF(CS82&lt;89.9%,"AR","OS")))))</f>
        <v>BS</v>
      </c>
      <c r="DF82" t="str">
        <f>IF(BJ82=0%,"NS",IF(CH82=100%,"DONE",IF(CT82&gt;100%,"AS",IF(CT82&lt;75%,"BS",IF(CT82&lt;89.9%,"AR","OS")))))</f>
        <v>BS</v>
      </c>
      <c r="DG82" t="str">
        <f>IF(BK82=0%,"NS",IF(CI82=100%,"DONE",IF(CU82&gt;100%,"AS",IF(CU82&lt;75%,"BS",IF(CU82&lt;89.9%,"AR","OS")))))</f>
        <v>BS</v>
      </c>
      <c r="DH82" t="str">
        <f>IF(BL82=0%,"NS",IF(CJ82=100%,"DONE",IF(CV82&gt;100%,"AS",IF(CV82&lt;75%,"BS",IF(CV82&lt;89.9%,"AR","OS")))))</f>
        <v>BS</v>
      </c>
      <c r="DI82" t="str">
        <f>IF(BM82=0%,"NS",IF(CK82=100%,"DONE",IF(CW82&gt;100%,"AS",IF(CW82&lt;75%,"BS",IF(CW82&lt;89.9%,"AR","OS")))))</f>
        <v>BS</v>
      </c>
      <c r="DJ82" t="str">
        <f>IF(BN82=0%,"NS",IF(CL82=100%,"DONE",IF(CX82&gt;100%,"AS",IF(CX82&lt;75%,"BS",IF(CX82&lt;89.9%,"AR","OS")))))</f>
        <v>BS</v>
      </c>
      <c r="DK82" t="str">
        <f>IF(BO82=0%,"NS",IF(CM82=100%,"DONE",IF(CY82&gt;100%,"AS",IF(CY82&lt;75%,"BS",IF(CY82&lt;89.9%,"AR","OS")))))</f>
        <v>BS</v>
      </c>
      <c r="DL82" t="str">
        <f>IF(BP82=0%,"NS",IF(CN82=100%,"DONE",IF(CZ82&gt;100%,"AS",IF(CZ82&lt;75%,"BS",IF(CZ82&lt;89.9%,"AR","OS")))))</f>
        <v>BS</v>
      </c>
      <c r="DM82">
        <f>CC82/$BP82</f>
        <v>0.115</v>
      </c>
      <c r="DN82">
        <f>CD82/$BP82</f>
        <v>0</v>
      </c>
      <c r="DO82">
        <f>CE82/$BP82</f>
        <v>0</v>
      </c>
      <c r="DP82">
        <f>CF82/$BP82</f>
        <v>0</v>
      </c>
      <c r="DQ82">
        <f>CG82/$BP82</f>
        <v>0</v>
      </c>
      <c r="DR82">
        <f>CH82/$BP82</f>
        <v>0</v>
      </c>
      <c r="DS82">
        <f>CI82/$BP82</f>
        <v>0</v>
      </c>
      <c r="DT82">
        <f>CJ82/$BP82</f>
        <v>0</v>
      </c>
      <c r="DU82">
        <f>CK82/$BP82</f>
        <v>0</v>
      </c>
      <c r="DV82">
        <f>CL82/$BP82</f>
        <v>0</v>
      </c>
      <c r="DW82">
        <f>CM82/$BP82</f>
        <v>0</v>
      </c>
      <c r="DX82">
        <f>CN82/$BP82</f>
        <v>0</v>
      </c>
      <c r="DY82">
        <v>0.5</v>
      </c>
      <c r="EA82">
        <v>0.8</v>
      </c>
      <c r="EH82" t="str" xml:space="preserve">
        <v xml:space="preserve">-Proyek tergeser dari 2024 karena adanya arahan dan dampak dari prioritisasi._x000d_
- telas dilakukan diskusi timeline dengan user dan info user akan konfirmasi terlebih dahulu ke internal dan juga pimpinan DKMP terkait usulan timeline dri DLDS</v>
      </c>
      <c r="EJ82">
        <f>AR82</f>
        <v>46203</v>
      </c>
      <c r="FM82" t="str" xml:space="preserve">
        <v xml:space="preserve">1. Rifka Saskia_x000d_
2. Agieta_x000d_
</v>
      </c>
      <c r="FN82" t="str">
        <v>Rangga Dhaniarto</v>
      </c>
      <c r="FO82" t="str">
        <v>Adinda Tri Wulandari</v>
      </c>
      <c r="FP82" t="str" xml:space="preserve">
        <v xml:space="preserve">1. Alamsyah_x000d_
2. Muhammad Arif sucipto</v>
      </c>
      <c r="FQ82" t="str">
        <v>Ufaira</v>
      </c>
      <c r="FR82" t="str">
        <v>Outsource</v>
      </c>
      <c r="FS82" t="str">
        <v>PT Mede</v>
      </c>
      <c r="FT82" t="str">
        <v>Suprianto (TKO)</v>
      </c>
      <c r="FU82">
        <v>5</v>
      </c>
      <c r="GS82" t="str">
        <v>2d25b2b4-c002-47ae-a955-3ff913ad0a0f</v>
      </c>
    </row>
    <row r="83" xml:space="preserve">
      <c r="A83" t="str">
        <v>RIVIBI-PPA-P9-4-DLDS</v>
      </c>
      <c r="B83" t="str">
        <v>Non PT</v>
      </c>
      <c r="C83" t="str">
        <v>IDT</v>
      </c>
      <c r="D83" t="str">
        <v>Continuity Technology</v>
      </c>
      <c r="E83" t="str">
        <v>P-52</v>
      </c>
      <c r="F83">
        <f>F82+1</f>
        <v>4</v>
      </c>
      <c r="G83" t="str">
        <v>GMMP</v>
      </c>
      <c r="H83" t="str">
        <v>DCP GMMP</v>
      </c>
      <c r="I83" t="str">
        <v>Penyesuaian Formula Pengenaan Sanksi GWM, untuk BUK dan BUS pada GMMP</v>
      </c>
      <c r="J83">
        <v>2025</v>
      </c>
      <c r="K83">
        <v>2026</v>
      </c>
      <c r="L83" t="str">
        <v>S</v>
      </c>
      <c r="M83" t="str">
        <v>K3</v>
      </c>
      <c r="N83" t="str">
        <v>Pemimpin Satker</v>
      </c>
      <c r="O83" t="str">
        <v>DKEM, DKMP, DEKS, DPKL, DIDD</v>
      </c>
      <c r="P83" t="str">
        <v>Satker</v>
      </c>
      <c r="Q83" t="str">
        <v>SSK</v>
      </c>
      <c r="R83" t="str">
        <v>GMMP</v>
      </c>
      <c r="S83" t="str">
        <f>BQ83</f>
        <v>Proses Implementasi</v>
      </c>
      <c r="T83" t="str">
        <f>IF(V83=0%,"Not Started",IF(V83&lt;100%,"On Progress",IF(V83=100%,"DONE")))</f>
        <v>On Progress</v>
      </c>
      <c r="U83" t="str">
        <f>FN83</f>
        <v>Rangga Dhaniarto</v>
      </c>
      <c r="V83">
        <f>CC83</f>
        <v>0.9949999999999999</v>
      </c>
      <c r="W83" t="str">
        <v>TW I 2025</v>
      </c>
      <c r="X83">
        <f>AR83</f>
        <v>46081</v>
      </c>
      <c r="Y83">
        <v>0</v>
      </c>
      <c r="AA83">
        <v>45658</v>
      </c>
      <c r="AB83">
        <v>45731</v>
      </c>
      <c r="AC83">
        <v>45732</v>
      </c>
      <c r="AD83">
        <v>45747</v>
      </c>
      <c r="AE83">
        <v>45848</v>
      </c>
      <c r="AF83">
        <v>45900</v>
      </c>
      <c r="AG83">
        <v>45748</v>
      </c>
      <c r="AH83">
        <v>45808</v>
      </c>
      <c r="AI83">
        <v>45823</v>
      </c>
      <c r="AJ83">
        <v>45828</v>
      </c>
      <c r="AK83">
        <v>45831</v>
      </c>
      <c r="AL83">
        <v>45859</v>
      </c>
      <c r="AM83">
        <v>45860</v>
      </c>
      <c r="AN83">
        <v>45869</v>
      </c>
      <c r="AO83">
        <v>45873</v>
      </c>
      <c r="AP83">
        <v>45891</v>
      </c>
      <c r="AQ83">
        <v>45894</v>
      </c>
      <c r="AR83">
        <v>46081</v>
      </c>
      <c r="AS83" t="str">
        <f>IF(BE83=0%,"Not Started",IF(BE83&lt;5%,"Proses RBT-RBB",IF(BE83=5%,"Selesai RBT-RBB",IF(BE83&lt;10%,"Proses RBT-RBL",IF(BE83=10%,"Selesai RBT-RBL",IF(BE83&lt;15%,"Proses RBT-RBTD",IF(BE83=15%,"Selesai RBT-RBTD",IF(BE83&lt;20%,"Proses RPP",IF(BE83=20%,"Selesai RPP",IF(BE83&lt;25%,"Proses KAK",IF(BE83=25%,"Selesai KAK",IF(BE83&lt;30%,"Proses Pengadaan",IF(BE83=30%,"Selesai Pengadaan",IF(BE83&lt;45%,"Proses Desain",IF(BE83=45%,"Selesai Desain",IF(BE83&lt;80%,"Proses Pengembangan",IF(BE83=80%,"Selesai Pengembangan",IF(BE83&lt;87.5%,"Proses SIT",IF(BE83=87.5%,"Selesai SIT",IF(BE83&lt;95%,"Proses UAT",IF(BE83=95%,"Selesai UAT",IF(BE83&lt;100%,"Proses Implementasi","Selesai Implementasi"))))))))))))))))))))))</f>
        <v>Selesai Implementasi</v>
      </c>
      <c r="AT83" t="str">
        <f>IF(BF83=0%,"Not Started",IF(BF83&lt;5%,"Proses RBT-RBB",IF(BF83=5%,"Selesai RBT-RBB",IF(BF83&lt;10%,"Proses RBT-RBL",IF(BF83=10%,"Selesai RBT-RBL",IF(BF83&lt;15%,"Proses RBT-RBTD",IF(BF83=15%,"Selesai RBT-RBTD",IF(BF83&lt;20%,"Proses RPP",IF(BF83=20%,"Selesai RPP",IF(BF83&lt;25%,"Proses KAK",IF(BF83=25%,"Selesai KAK",IF(BF83&lt;30%,"Proses Pengadaan",IF(BF83=30%,"Selesai Pengadaan",IF(BF83&lt;45%,"Proses Desain",IF(BF83=45%,"Selesai Desain",IF(BF83&lt;80%,"Proses Pengembangan",IF(BF83=80%,"Selesai Pengembangan",IF(BF83&lt;87.5%,"Proses SIT",IF(BF83=87.5%,"Selesai SIT",IF(BF83&lt;95%,"Proses UAT",IF(BF83=95%,"Selesai UAT",IF(BF83&lt;100%,"Proses Implementasi","Selesai Implementasi"))))))))))))))))))))))</f>
        <v>Selesai Implementasi</v>
      </c>
      <c r="AU83" t="str">
        <f>IF(BG83=0%,"Not Started",IF(BG83&lt;5%,"Proses RBT-RBB",IF(BG83=5%,"Selesai RBT-RBB",IF(BG83&lt;10%,"Proses RBT-RBL",IF(BG83=10%,"Selesai RBT-RBL",IF(BG83&lt;15%,"Proses RBT-RBTD",IF(BG83=15%,"Selesai RBT-RBTD",IF(BG83&lt;20%,"Proses RPP",IF(BG83=20%,"Selesai RPP",IF(BG83&lt;25%,"Proses KAK",IF(BG83=25%,"Selesai KAK",IF(BG83&lt;30%,"Proses Pengadaan",IF(BG83=30%,"Selesai Pengadaan",IF(BG83&lt;45%,"Proses Desain",IF(BG83=45%,"Selesai Desain",IF(BG83&lt;80%,"Proses Pengembangan",IF(BG83=80%,"Selesai Pengembangan",IF(BG83&lt;87.5%,"Proses SIT",IF(BG83=87.5%,"Selesai SIT",IF(BG83&lt;95%,"Proses UAT",IF(BG83=95%,"Selesai UAT",IF(BG83&lt;100%,"Proses Implementasi","Selesai Implementasi"))))))))))))))))))))))</f>
        <v>Selesai Implementasi</v>
      </c>
      <c r="AV83" t="str">
        <f>IF(BH83=0%,"Not Started",IF(BH83&lt;5%,"Proses RBT-RBB",IF(BH83=5%,"Selesai RBT-RBB",IF(BH83&lt;10%,"Proses RBT-RBL",IF(BH83=10%,"Selesai RBT-RBL",IF(BH83&lt;15%,"Proses RBT-RBTD",IF(BH83=15%,"Selesai RBT-RBTD",IF(BH83&lt;20%,"Proses RPP",IF(BH83=20%,"Selesai RPP",IF(BH83&lt;25%,"Proses KAK",IF(BH83=25%,"Selesai KAK",IF(BH83&lt;30%,"Proses Pengadaan",IF(BH83=30%,"Selesai Pengadaan",IF(BH83&lt;45%,"Proses Desain",IF(BH83=45%,"Selesai Desain",IF(BH83&lt;80%,"Proses Pengembangan",IF(BH83=80%,"Selesai Pengembangan",IF(BH83&lt;87.5%,"Proses SIT",IF(BH83=87.5%,"Selesai SIT",IF(BH83&lt;95%,"Proses UAT",IF(BH83=95%,"Selesai UAT",IF(BH83&lt;100%,"Proses Implementasi","Selesai Implementasi"))))))))))))))))))))))</f>
        <v>Selesai Implementasi</v>
      </c>
      <c r="AW83" t="str">
        <f>IF(BI83=0%,"Not Started",IF(BI83&lt;5%,"Proses RBT-RBB",IF(BI83=5%,"Selesai RBT-RBB",IF(BI83&lt;10%,"Proses RBT-RBL",IF(BI83=10%,"Selesai RBT-RBL",IF(BI83&lt;15%,"Proses RBT-RBTD",IF(BI83=15%,"Selesai RBT-RBTD",IF(BI83&lt;20%,"Proses RPP",IF(BI83=20%,"Selesai RPP",IF(BI83&lt;25%,"Proses KAK",IF(BI83=25%,"Selesai KAK",IF(BI83&lt;30%,"Proses Pengadaan",IF(BI83=30%,"Selesai Pengadaan",IF(BI83&lt;45%,"Proses Desain",IF(BI83=45%,"Selesai Desain",IF(BI83&lt;80%,"Proses Pengembangan",IF(BI83=80%,"Selesai Pengembangan",IF(BI83&lt;87.5%,"Proses SIT",IF(BI83=87.5%,"Selesai SIT",IF(BI83&lt;95%,"Proses UAT",IF(BI83=95%,"Selesai UAT",IF(BI83&lt;100%,"Proses Implementasi","Selesai Implementasi"))))))))))))))))))))))</f>
        <v>Selesai Implementasi</v>
      </c>
      <c r="AX83" t="str">
        <f>IF(BJ83=0%,"Not Started",IF(BJ83&lt;5%,"Proses RBT-RBB",IF(BJ83=5%,"Selesai RBT-RBB",IF(BJ83&lt;10%,"Proses RBT-RBL",IF(BJ83=10%,"Selesai RBT-RBL",IF(BJ83&lt;15%,"Proses RBT-RBTD",IF(BJ83=15%,"Selesai RBT-RBTD",IF(BJ83&lt;20%,"Proses RPP",IF(BJ83=20%,"Selesai RPP",IF(BJ83&lt;25%,"Proses KAK",IF(BJ83=25%,"Selesai KAK",IF(BJ83&lt;30%,"Proses Pengadaan",IF(BJ83=30%,"Selesai Pengadaan",IF(BJ83&lt;45%,"Proses Desain",IF(BJ83=45%,"Selesai Desain",IF(BJ83&lt;80%,"Proses Pengembangan",IF(BJ83=80%,"Selesai Pengembangan",IF(BJ83&lt;87.5%,"Proses SIT",IF(BJ83=87.5%,"Selesai SIT",IF(BJ83&lt;95%,"Proses UAT",IF(BJ83=95%,"Selesai UAT",IF(BJ83&lt;100%,"Proses Implementasi","Selesai Implementasi"))))))))))))))))))))))</f>
        <v>Selesai Implementasi</v>
      </c>
      <c r="AY83" t="str">
        <f>IF(BK83=0%,"Not Started",IF(BK83&lt;5%,"Proses RBT-RBB",IF(BK83=5%,"Selesai RBT-RBB",IF(BK83&lt;10%,"Proses RBT-RBL",IF(BK83=10%,"Selesai RBT-RBL",IF(BK83&lt;15%,"Proses RBT-RBTD",IF(BK83=15%,"Selesai RBT-RBTD",IF(BK83&lt;20%,"Proses RPP",IF(BK83=20%,"Selesai RPP",IF(BK83&lt;25%,"Proses KAK",IF(BK83=25%,"Selesai KAK",IF(BK83&lt;30%,"Proses Pengadaan",IF(BK83=30%,"Selesai Pengadaan",IF(BK83&lt;45%,"Proses Desain",IF(BK83=45%,"Selesai Desain",IF(BK83&lt;80%,"Proses Pengembangan",IF(BK83=80%,"Selesai Pengembangan",IF(BK83&lt;87.5%,"Proses SIT",IF(BK83=87.5%,"Selesai SIT",IF(BK83&lt;95%,"Proses UAT",IF(BK83=95%,"Selesai UAT",IF(BK83&lt;100%,"Proses Implementasi","Selesai Implementasi"))))))))))))))))))))))</f>
        <v>Selesai Implementasi</v>
      </c>
      <c r="AZ83" t="str">
        <f>IF(BL83=0%,"Not Started",IF(BL83&lt;5%,"Proses RBT-RBB",IF(BL83=5%,"Selesai RBT-RBB",IF(BL83&lt;10%,"Proses RBT-RBL",IF(BL83=10%,"Selesai RBT-RBL",IF(BL83&lt;15%,"Proses RBT-RBTD",IF(BL83=15%,"Selesai RBT-RBTD",IF(BL83&lt;20%,"Proses RPP",IF(BL83=20%,"Selesai RPP",IF(BL83&lt;25%,"Proses KAK",IF(BL83=25%,"Selesai KAK",IF(BL83&lt;30%,"Proses Pengadaan",IF(BL83=30%,"Selesai Pengadaan",IF(BL83&lt;45%,"Proses Desain",IF(BL83=45%,"Selesai Desain",IF(BL83&lt;80%,"Proses Pengembangan",IF(BL83=80%,"Selesai Pengembangan",IF(BL83&lt;87.5%,"Proses SIT",IF(BL83=87.5%,"Selesai SIT",IF(BL83&lt;95%,"Proses UAT",IF(BL83=95%,"Selesai UAT",IF(BL83&lt;100%,"Proses Implementasi","Selesai Implementasi"))))))))))))))))))))))</f>
        <v>Selesai Implementasi</v>
      </c>
      <c r="BA83" t="str">
        <f>IF(BM83=0%,"Not Started",IF(BM83&lt;5%,"Proses RBT-RBB",IF(BM83=5%,"Selesai RBT-RBB",IF(BM83&lt;10%,"Proses RBT-RBL",IF(BM83=10%,"Selesai RBT-RBL",IF(BM83&lt;15%,"Proses RBT-RBTD",IF(BM83=15%,"Selesai RBT-RBTD",IF(BM83&lt;20%,"Proses RPP",IF(BM83=20%,"Selesai RPP",IF(BM83&lt;25%,"Proses KAK",IF(BM83=25%,"Selesai KAK",IF(BM83&lt;30%,"Proses Pengadaan",IF(BM83=30%,"Selesai Pengadaan",IF(BM83&lt;45%,"Proses Desain",IF(BM83=45%,"Selesai Desain",IF(BM83&lt;80%,"Proses Pengembangan",IF(BM83=80%,"Selesai Pengembangan",IF(BM83&lt;87.5%,"Proses SIT",IF(BM83=87.5%,"Selesai SIT",IF(BM83&lt;95%,"Proses UAT",IF(BM83=95%,"Selesai UAT",IF(BM83&lt;100%,"Proses Implementasi","Selesai Implementasi"))))))))))))))))))))))</f>
        <v>Selesai Implementasi</v>
      </c>
      <c r="BB83" t="str">
        <f>IF(BN83=0%,"Not Started",IF(BN83&lt;5%,"Proses RBT-RBB",IF(BN83=5%,"Selesai RBT-RBB",IF(BN83&lt;10%,"Proses RBT-RBL",IF(BN83=10%,"Selesai RBT-RBL",IF(BN83&lt;15%,"Proses RBT-RBTD",IF(BN83=15%,"Selesai RBT-RBTD",IF(BN83&lt;20%,"Proses RPP",IF(BN83=20%,"Selesai RPP",IF(BN83&lt;25%,"Proses KAK",IF(BN83=25%,"Selesai KAK",IF(BN83&lt;30%,"Proses Pengadaan",IF(BN83=30%,"Selesai Pengadaan",IF(BN83&lt;45%,"Proses Desain",IF(BN83=45%,"Selesai Desain",IF(BN83&lt;80%,"Proses Pengembangan",IF(BN83=80%,"Selesai Pengembangan",IF(BN83&lt;87.5%,"Proses SIT",IF(BN83=87.5%,"Selesai SIT",IF(BN83&lt;95%,"Proses UAT",IF(BN83=95%,"Selesai UAT",IF(BN83&lt;100%,"Proses Implementasi","Selesai Implementasi"))))))))))))))))))))))</f>
        <v>Selesai Implementasi</v>
      </c>
      <c r="BC83" t="str">
        <f>IF(BO83=0%,"Not Started",IF(BO83&lt;5%,"Proses RBT-RBB",IF(BO83=5%,"Selesai RBT-RBB",IF(BO83&lt;10%,"Proses RBT-RBL",IF(BO83=10%,"Selesai RBT-RBL",IF(BO83&lt;15%,"Proses RBT-RBTD",IF(BO83=15%,"Selesai RBT-RBTD",IF(BO83&lt;20%,"Proses RPP",IF(BO83=20%,"Selesai RPP",IF(BO83&lt;25%,"Proses KAK",IF(BO83=25%,"Selesai KAK",IF(BO83&lt;30%,"Proses Pengadaan",IF(BO83=30%,"Selesai Pengadaan",IF(BO83&lt;45%,"Proses Desain",IF(BO83=45%,"Selesai Desain",IF(BO83&lt;80%,"Proses Pengembangan",IF(BO83=80%,"Selesai Pengembangan",IF(BO83&lt;87.5%,"Proses SIT",IF(BO83=87.5%,"Selesai SIT",IF(BO83&lt;95%,"Proses UAT",IF(BO83=95%,"Selesai UAT",IF(BO83&lt;100%,"Proses Implementasi","Selesai Implementasi"))))))))))))))))))))))</f>
        <v>Selesai Implementasi</v>
      </c>
      <c r="BD83" t="str">
        <f>IF(BP83=0%,"Not Started",IF(BP83&lt;5%,"Proses RBT-RBB",IF(BP83=5%,"Selesai RBT-RBB",IF(BP83&lt;10%,"Proses RBT-RBL",IF(BP83=10%,"Selesai RBT-RBL",IF(BP83&lt;15%,"Proses RBT-RBTD",IF(BP83=15%,"Selesai RBT-RBTD",IF(BP83&lt;20%,"Proses RPP",IF(BP83=20%,"Selesai RPP",IF(BP83&lt;25%,"Proses KAK",IF(BP83=25%,"Selesai KAK",IF(BP83&lt;30%,"Proses Pengadaan",IF(BP83=30%,"Selesai Pengadaan",IF(BP83&lt;45%,"Proses Desain",IF(BP83=45%,"Selesai Desain",IF(BP83&lt;80%,"Proses Pengembangan",IF(BP83=80%,"Selesai Pengembangan",IF(BP83&lt;87.5%,"Proses SIT",IF(BP83=87.5%,"Selesai SIT",IF(BP83&lt;95%,"Proses UAT",IF(BP83=95%,"Selesai UAT",IF(BP83&lt;100%,"Proses Implementasi","Selesai Implementasi"))))))))))))))))))))))</f>
        <v>Selesai Implementasi</v>
      </c>
      <c r="BE83">
        <v>1</v>
      </c>
      <c r="BF83">
        <v>1</v>
      </c>
      <c r="BG83">
        <v>1</v>
      </c>
      <c r="BH83">
        <v>1</v>
      </c>
      <c r="BI83">
        <v>1</v>
      </c>
      <c r="BJ83">
        <v>1</v>
      </c>
      <c r="BK83">
        <v>1</v>
      </c>
      <c r="BL83">
        <v>1</v>
      </c>
      <c r="BM83">
        <v>1</v>
      </c>
      <c r="BN83">
        <v>1</v>
      </c>
      <c r="BO83">
        <v>1</v>
      </c>
      <c r="BP83">
        <v>1</v>
      </c>
      <c r="BQ83" t="str">
        <f>IF(CC83=0%,"Not Started",IF(CC83&lt;5%,"Proses RBT-RBB",IF(CC83=5%,"Selesai RBT-RBB",IF(CC83&lt;10%,"Proses RBT-RBL",IF(CC83=10%,"Selesai RBT-RBL",IF(CC83&lt;15%,"Proses RBT-RBTD",IF(CC83=15%,"Selesai RBT-RBTD",IF(CC83&lt;20%,"Proses RPP",IF(CC83=20%,"Selesai RPP",IF(CC83&lt;25%,"Proses KAK",IF(CC83=25%,"Selesai KAK",IF(CC83&lt;30%,"Proses Pengadaan",IF(CC83=30%,"Selesai Pengadaan",IF(CC83&lt;45%,"Proses Desain",IF(CC83=45%,"Selesai Desain",IF(CC83&lt;80%,"Proses Pengembangan",IF(CC83=80%,"Selesai Pengembangan",IF(CC83&lt;87.5%,"Proses SIT",IF(CC83=87.5%,"Selesai SIT",IF(CC83&lt;95%,"Proses UAT",IF(CC83=95%,"Selesai UAT",IF(CC83&lt;100%,"Proses Implementasi","Selesai Implementasi"))))))))))))))))))))))</f>
        <v>Proses Implementasi</v>
      </c>
      <c r="BR83" t="str">
        <f>IF(CD83=0%,"Not Started",IF(CD83&lt;5%,"Proses RBT-RBB",IF(CD83=5%,"Selesai RBT-RBB",IF(CD83&lt;10%,"Proses RBT-RBL",IF(CD83=10%,"Selesai RBT-RBL",IF(CD83&lt;15%,"Proses RBT-RBTD",IF(CD83=15%,"Selesai RBT-RBTD",IF(CD83&lt;20%,"Proses RPP",IF(CD83=20%,"Selesai RPP",IF(CD83&lt;25%,"Proses KAK",IF(CD83=25%,"Selesai KAK",IF(CD83&lt;30%,"Proses Pengadaan",IF(CD83=30%,"Selesai Pengadaan",IF(CD83&lt;45%,"Proses Desain",IF(CD83=45%,"Selesai Desain",IF(CD83&lt;80%,"Proses Pengembangan",IF(CD83=80%,"Selesai Pengembangan",IF(CD83&lt;87.5%,"Proses SIT",IF(CD83=87.5%,"Selesai SIT",IF(CD83&lt;95%,"Proses UAT",IF(CD83=95%,"Selesai UAT",IF(CD83&lt;100%,"Proses Implementasi","Selesai Implementasi"))))))))))))))))))))))</f>
        <v>Not Started</v>
      </c>
      <c r="BS83" t="str">
        <f>IF(CE83=0%,"Not Started",IF(CE83&lt;5%,"Proses RBT-RBB",IF(CE83=5%,"Selesai RBT-RBB",IF(CE83&lt;10%,"Proses RBT-RBL",IF(CE83=10%,"Selesai RBT-RBL",IF(CE83&lt;15%,"Proses RBT-RBTD",IF(CE83=15%,"Selesai RBT-RBTD",IF(CE83&lt;20%,"Proses RPP",IF(CE83=20%,"Selesai RPP",IF(CE83&lt;25%,"Proses KAK",IF(CE83=25%,"Selesai KAK",IF(CE83&lt;30%,"Proses Pengadaan",IF(CE83=30%,"Selesai Pengadaan",IF(CE83&lt;45%,"Proses Desain",IF(CE83=45%,"Selesai Desain",IF(CE83&lt;80%,"Proses Pengembangan",IF(CE83=80%,"Selesai Pengembangan",IF(CE83&lt;87.5%,"Proses SIT",IF(CE83=87.5%,"Selesai SIT",IF(CE83&lt;95%,"Proses UAT",IF(CE83=95%,"Selesai UAT",IF(CE83&lt;100%,"Proses Implementasi","Selesai Implementasi"))))))))))))))))))))))</f>
        <v>Not Started</v>
      </c>
      <c r="BT83" t="str">
        <f>IF(CF83=0%,"Not Started",IF(CF83&lt;5%,"Proses RBT-RBB",IF(CF83=5%,"Selesai RBT-RBB",IF(CF83&lt;10%,"Proses RBT-RBL",IF(CF83=10%,"Selesai RBT-RBL",IF(CF83&lt;15%,"Proses RBT-RBTD",IF(CF83=15%,"Selesai RBT-RBTD",IF(CF83&lt;20%,"Proses RPP",IF(CF83=20%,"Selesai RPP",IF(CF83&lt;25%,"Proses KAK",IF(CF83=25%,"Selesai KAK",IF(CF83&lt;30%,"Proses Pengadaan",IF(CF83=30%,"Selesai Pengadaan",IF(CF83&lt;45%,"Proses Desain",IF(CF83=45%,"Selesai Desain",IF(CF83&lt;80%,"Proses Pengembangan",IF(CF83=80%,"Selesai Pengembangan",IF(CF83&lt;87.5%,"Proses SIT",IF(CF83=87.5%,"Selesai SIT",IF(CF83&lt;95%,"Proses UAT",IF(CF83=95%,"Selesai UAT",IF(CF83&lt;100%,"Proses Implementasi","Selesai Implementasi"))))))))))))))))))))))</f>
        <v>Not Started</v>
      </c>
      <c r="BU83" t="str">
        <f>IF(CG83=0%,"Not Started",IF(CG83&lt;5%,"Proses RBT-RBB",IF(CG83=5%,"Selesai RBT-RBB",IF(CG83&lt;10%,"Proses RBT-RBL",IF(CG83=10%,"Selesai RBT-RBL",IF(CG83&lt;15%,"Proses RBT-RBTD",IF(CG83=15%,"Selesai RBT-RBTD",IF(CG83&lt;20%,"Proses RPP",IF(CG83=20%,"Selesai RPP",IF(CG83&lt;25%,"Proses KAK",IF(CG83=25%,"Selesai KAK",IF(CG83&lt;30%,"Proses Pengadaan",IF(CG83=30%,"Selesai Pengadaan",IF(CG83&lt;45%,"Proses Desain",IF(CG83=45%,"Selesai Desain",IF(CG83&lt;80%,"Proses Pengembangan",IF(CG83=80%,"Selesai Pengembangan",IF(CG83&lt;87.5%,"Proses SIT",IF(CG83=87.5%,"Selesai SIT",IF(CG83&lt;95%,"Proses UAT",IF(CG83=95%,"Selesai UAT",IF(CG83&lt;100%,"Proses Implementasi","Selesai Implementasi"))))))))))))))))))))))</f>
        <v>Not Started</v>
      </c>
      <c r="BV83" t="str">
        <f>IF(CH83=0%,"Not Started",IF(CH83&lt;5%,"Proses RBT-RBB",IF(CH83=5%,"Selesai RBT-RBB",IF(CH83&lt;10%,"Proses RBT-RBL",IF(CH83=10%,"Selesai RBT-RBL",IF(CH83&lt;15%,"Proses RBT-RBTD",IF(CH83=15%,"Selesai RBT-RBTD",IF(CH83&lt;20%,"Proses RPP",IF(CH83=20%,"Selesai RPP",IF(CH83&lt;25%,"Proses KAK",IF(CH83=25%,"Selesai KAK",IF(CH83&lt;30%,"Proses Pengadaan",IF(CH83=30%,"Selesai Pengadaan",IF(CH83&lt;45%,"Proses Desain",IF(CH83=45%,"Selesai Desain",IF(CH83&lt;80%,"Proses Pengembangan",IF(CH83=80%,"Selesai Pengembangan",IF(CH83&lt;87.5%,"Proses SIT",IF(CH83=87.5%,"Selesai SIT",IF(CH83&lt;95%,"Proses UAT",IF(CH83=95%,"Selesai UAT",IF(CH83&lt;100%,"Proses Implementasi","Selesai Implementasi"))))))))))))))))))))))</f>
        <v>Not Started</v>
      </c>
      <c r="BW83" t="str">
        <f>IF(CI83=0%,"Not Started",IF(CI83&lt;5%,"Proses RBT-RBB",IF(CI83=5%,"Selesai RBT-RBB",IF(CI83&lt;10%,"Proses RBT-RBL",IF(CI83=10%,"Selesai RBT-RBL",IF(CI83&lt;15%,"Proses RBT-RBTD",IF(CI83=15%,"Selesai RBT-RBTD",IF(CI83&lt;20%,"Proses RPP",IF(CI83=20%,"Selesai RPP",IF(CI83&lt;25%,"Proses KAK",IF(CI83=25%,"Selesai KAK",IF(CI83&lt;30%,"Proses Pengadaan",IF(CI83=30%,"Selesai Pengadaan",IF(CI83&lt;45%,"Proses Desain",IF(CI83=45%,"Selesai Desain",IF(CI83&lt;80%,"Proses Pengembangan",IF(CI83=80%,"Selesai Pengembangan",IF(CI83&lt;87.5%,"Proses SIT",IF(CI83=87.5%,"Selesai SIT",IF(CI83&lt;95%,"Proses UAT",IF(CI83=95%,"Selesai UAT",IF(CI83&lt;100%,"Proses Implementasi","Selesai Implementasi"))))))))))))))))))))))</f>
        <v>Not Started</v>
      </c>
      <c r="BX83" t="str">
        <f>IF(CJ83=0%,"Not Started",IF(CJ83&lt;5%,"Proses RBT-RBB",IF(CJ83=5%,"Selesai RBT-RBB",IF(CJ83&lt;10%,"Proses RBT-RBL",IF(CJ83=10%,"Selesai RBT-RBL",IF(CJ83&lt;15%,"Proses RBT-RBTD",IF(CJ83=15%,"Selesai RBT-RBTD",IF(CJ83&lt;20%,"Proses RPP",IF(CJ83=20%,"Selesai RPP",IF(CJ83&lt;25%,"Proses KAK",IF(CJ83=25%,"Selesai KAK",IF(CJ83&lt;30%,"Proses Pengadaan",IF(CJ83=30%,"Selesai Pengadaan",IF(CJ83&lt;45%,"Proses Desain",IF(CJ83=45%,"Selesai Desain",IF(CJ83&lt;80%,"Proses Pengembangan",IF(CJ83=80%,"Selesai Pengembangan",IF(CJ83&lt;87.5%,"Proses SIT",IF(CJ83=87.5%,"Selesai SIT",IF(CJ83&lt;95%,"Proses UAT",IF(CJ83=95%,"Selesai UAT",IF(CJ83&lt;100%,"Proses Implementasi","Selesai Implementasi"))))))))))))))))))))))</f>
        <v>Not Started</v>
      </c>
      <c r="BY83" t="str">
        <f>IF(CK83=0%,"Not Started",IF(CK83&lt;5%,"Proses RBT-RBB",IF(CK83=5%,"Selesai RBT-RBB",IF(CK83&lt;10%,"Proses RBT-RBL",IF(CK83=10%,"Selesai RBT-RBL",IF(CK83&lt;15%,"Proses RBT-RBTD",IF(CK83=15%,"Selesai RBT-RBTD",IF(CK83&lt;20%,"Proses RPP",IF(CK83=20%,"Selesai RPP",IF(CK83&lt;25%,"Proses KAK",IF(CK83=25%,"Selesai KAK",IF(CK83&lt;30%,"Proses Pengadaan",IF(CK83=30%,"Selesai Pengadaan",IF(CK83&lt;45%,"Proses Desain",IF(CK83=45%,"Selesai Desain",IF(CK83&lt;80%,"Proses Pengembangan",IF(CK83=80%,"Selesai Pengembangan",IF(CK83&lt;87.5%,"Proses SIT",IF(CK83=87.5%,"Selesai SIT",IF(CK83&lt;95%,"Proses UAT",IF(CK83=95%,"Selesai UAT",IF(CK83&lt;100%,"Proses Implementasi","Selesai Implementasi"))))))))))))))))))))))</f>
        <v>Not Started</v>
      </c>
      <c r="BZ83" t="str">
        <f>IF(CL83=0%,"Not Started",IF(CL83&lt;5%,"Proses RBT-RBB",IF(CL83=5%,"Selesai RBT-RBB",IF(CL83&lt;10%,"Proses RBT-RBL",IF(CL83=10%,"Selesai RBT-RBL",IF(CL83&lt;15%,"Proses RBT-RBTD",IF(CL83=15%,"Selesai RBT-RBTD",IF(CL83&lt;20%,"Proses RPP",IF(CL83=20%,"Selesai RPP",IF(CL83&lt;25%,"Proses KAK",IF(CL83=25%,"Selesai KAK",IF(CL83&lt;30%,"Proses Pengadaan",IF(CL83=30%,"Selesai Pengadaan",IF(CL83&lt;45%,"Proses Desain",IF(CL83=45%,"Selesai Desain",IF(CL83&lt;80%,"Proses Pengembangan",IF(CL83=80%,"Selesai Pengembangan",IF(CL83&lt;87.5%,"Proses SIT",IF(CL83=87.5%,"Selesai SIT",IF(CL83&lt;95%,"Proses UAT",IF(CL83=95%,"Selesai UAT",IF(CL83&lt;100%,"Proses Implementasi","Selesai Implementasi"))))))))))))))))))))))</f>
        <v>Not Started</v>
      </c>
      <c r="CA83" t="str">
        <f>IF(CM83=0%,"Not Started",IF(CM83&lt;5%,"Proses RBT-RBB",IF(CM83=5%,"Selesai RBT-RBB",IF(CM83&lt;10%,"Proses RBT-RBL",IF(CM83=10%,"Selesai RBT-RBL",IF(CM83&lt;15%,"Proses RBT-RBTD",IF(CM83=15%,"Selesai RBT-RBTD",IF(CM83&lt;20%,"Proses RPP",IF(CM83=20%,"Selesai RPP",IF(CM83&lt;25%,"Proses KAK",IF(CM83=25%,"Selesai KAK",IF(CM83&lt;30%,"Proses Pengadaan",IF(CM83=30%,"Selesai Pengadaan",IF(CM83&lt;45%,"Proses Desain",IF(CM83=45%,"Selesai Desain",IF(CM83&lt;80%,"Proses Pengembangan",IF(CM83=80%,"Selesai Pengembangan",IF(CM83&lt;87.5%,"Proses SIT",IF(CM83=87.5%,"Selesai SIT",IF(CM83&lt;95%,"Proses UAT",IF(CM83=95%,"Selesai UAT",IF(CM83&lt;100%,"Proses Implementasi","Selesai Implementasi"))))))))))))))))))))))</f>
        <v>Not Started</v>
      </c>
      <c r="CB83" t="str">
        <f>IF(CN83=0%,"Not Started",IF(CN83&lt;5%,"Proses RBT-RBB",IF(CN83=5%,"Selesai RBT-RBB",IF(CN83&lt;10%,"Proses RBT-RBL",IF(CN83=10%,"Selesai RBT-RBL",IF(CN83&lt;15%,"Proses RBT-RBTD",IF(CN83=15%,"Selesai RBT-RBTD",IF(CN83&lt;20%,"Proses RPP",IF(CN83=20%,"Selesai RPP",IF(CN83&lt;25%,"Proses KAK",IF(CN83=25%,"Selesai KAK",IF(CN83&lt;30%,"Proses Pengadaan",IF(CN83=30%,"Selesai Pengadaan",IF(CN83&lt;45%,"Proses Desain",IF(CN83=45%,"Selesai Desain",IF(CN83&lt;80%,"Proses Pengembangan",IF(CN83=80%,"Selesai Pengembangan",IF(CN83&lt;87.5%,"Proses SIT",IF(CN83=87.5%,"Selesai SIT",IF(CN83&lt;95%,"Proses UAT",IF(CN83=95%,"Selesai UAT",IF(CN83&lt;100%,"Proses Implementasi","Selesai Implementasi"))))))))))))))))))))))</f>
        <v>Not Started</v>
      </c>
      <c r="CC83">
        <f>(($DY83/100%)*15%)+(($DZ83/100%)*5%)+(($EA83/100%)*5%)+(($EB83/100%)*5%)+(($EC83/100%)*15%)+(($ED83/100%)*35%)+(($EE83/100%)*7.5%)+(($EF83/100%)*7.5%)+(($EG83/100%)*5%)</f>
        <v>0.9949999999999999</v>
      </c>
      <c r="CO83">
        <f>IF(BE83=0%, 100%, (CC83/BE83))</f>
        <v>0.9949999999999999</v>
      </c>
      <c r="CP83">
        <f>IF(BF83=0%, 100%, (CD83/BF83))</f>
        <v>0</v>
      </c>
      <c r="CQ83">
        <f>IF(BG83=0%, 100%, (CE83/BG83))</f>
        <v>0</v>
      </c>
      <c r="CR83">
        <f>IF(BH83=0%, 100%, (CF83/BH83))</f>
        <v>0</v>
      </c>
      <c r="CS83">
        <f>IF(BI83=0%, 100%, (CG83/BI83))</f>
        <v>0</v>
      </c>
      <c r="CT83">
        <f>IF(BJ83=0%, 100%, (CH83/BJ83))</f>
        <v>0</v>
      </c>
      <c r="CU83">
        <f>IF(BK83=0%, 100%, (CI83/BK83))</f>
        <v>0</v>
      </c>
      <c r="CV83">
        <f>IF(BL83=0%, 100%, (CJ83/BL83))</f>
        <v>0</v>
      </c>
      <c r="CW83">
        <f>IF(BM83=0%, 100%, (CK83/BM83))</f>
        <v>0</v>
      </c>
      <c r="CX83">
        <f>IF(BN83=0%, 100%, (CL83/BN83))</f>
        <v>0</v>
      </c>
      <c r="CY83">
        <f>IF(BO83=0%, 100%, (CM83/BO83))</f>
        <v>0</v>
      </c>
      <c r="DA83" t="str">
        <f>IF(BE83=0%,"NS",IF(CC83=100%,"DONE",IF(CO83&gt;100%,"AS",IF(CO83&lt;75%,"BS",IF(CO83&lt;89.9%,"AR","OS")))))</f>
        <v>OS</v>
      </c>
      <c r="DB83" t="str">
        <f>IF(BF83=0%,"NS",IF(CD83=100%,"DONE",IF(CP83&gt;100%,"AS",IF(CP83&lt;75%,"BS",IF(CP83&lt;89.9%,"AR","OS")))))</f>
        <v>BS</v>
      </c>
      <c r="DC83" t="str">
        <f>IF(BG83=0%,"NS",IF(CE83=100%,"DONE",IF(CQ83&gt;100%,"AS",IF(CQ83&lt;75%,"BS",IF(CQ83&lt;89.9%,"AR","OS")))))</f>
        <v>BS</v>
      </c>
      <c r="DD83" t="str">
        <f>IF(BH83=0%,"NS",IF(CF83=100%,"DONE",IF(CR83&gt;100%,"AS",IF(CR83&lt;75%,"BS",IF(CR83&lt;89.9%,"AR","OS")))))</f>
        <v>BS</v>
      </c>
      <c r="DE83" t="str">
        <f>IF(BI83=0%,"NS",IF(CG83=100%,"DONE",IF(CS83&gt;100%,"AS",IF(CS83&lt;75%,"BS",IF(CS83&lt;89.9%,"AR","OS")))))</f>
        <v>BS</v>
      </c>
      <c r="DF83" t="str">
        <f>IF(BJ83=0%,"NS",IF(CH83=100%,"DONE",IF(CT83&gt;100%,"AS",IF(CT83&lt;75%,"BS",IF(CT83&lt;89.9%,"AR","OS")))))</f>
        <v>BS</v>
      </c>
      <c r="DG83" t="str">
        <f>IF(BK83=0%,"NS",IF(CI83=100%,"DONE",IF(CU83&gt;100%,"AS",IF(CU83&lt;75%,"BS",IF(CU83&lt;89.9%,"AR","OS")))))</f>
        <v>BS</v>
      </c>
      <c r="DH83" t="str">
        <f>IF(BL83=0%,"NS",IF(CJ83=100%,"DONE",IF(CV83&gt;100%,"AS",IF(CV83&lt;75%,"BS",IF(CV83&lt;89.9%,"AR","OS")))))</f>
        <v>BS</v>
      </c>
      <c r="DI83" t="str">
        <f>IF(BM83=0%,"NS",IF(CK83=100%,"DONE",IF(CW83&gt;100%,"AS",IF(CW83&lt;75%,"BS",IF(CW83&lt;89.9%,"AR","OS")))))</f>
        <v>BS</v>
      </c>
      <c r="DJ83" t="str">
        <f>IF(BN83=0%,"NS",IF(CL83=100%,"DONE",IF(CX83&gt;100%,"AS",IF(CX83&lt;75%,"BS",IF(CX83&lt;89.9%,"AR","OS")))))</f>
        <v>BS</v>
      </c>
      <c r="DK83" t="str">
        <f>IF(BO83=0%,"NS",IF(CM83=100%,"DONE",IF(CY83&gt;100%,"AS",IF(CY83&lt;75%,"BS",IF(CY83&lt;89.9%,"AR","OS")))))</f>
        <v>BS</v>
      </c>
      <c r="DL83" t="str">
        <f>IF(BP83=0%,"NS",IF(CN83=100%,"DONE",IF(CZ83&gt;100%,"AS",IF(CZ83&lt;75%,"BS",IF(CZ83&lt;89.9%,"AR","OS")))))</f>
        <v>BS</v>
      </c>
      <c r="DM83">
        <f>CC83/$BP83</f>
        <v>0.9949999999999999</v>
      </c>
      <c r="DN83">
        <f>CD83/$BP83</f>
        <v>0</v>
      </c>
      <c r="DO83">
        <f>CE83/$BP83</f>
        <v>0</v>
      </c>
      <c r="DP83">
        <f>CF83/$BP83</f>
        <v>0</v>
      </c>
      <c r="DQ83">
        <f>CG83/$BP83</f>
        <v>0</v>
      </c>
      <c r="DR83">
        <f>CH83/$BP83</f>
        <v>0</v>
      </c>
      <c r="DS83">
        <f>CI83/$BP83</f>
        <v>0</v>
      </c>
      <c r="DT83">
        <f>CJ83/$BP83</f>
        <v>0</v>
      </c>
      <c r="DU83">
        <f>CK83/$BP83</f>
        <v>0</v>
      </c>
      <c r="DV83">
        <f>CL83/$BP83</f>
        <v>0</v>
      </c>
      <c r="DW83">
        <f>CM83/$BP83</f>
        <v>0</v>
      </c>
      <c r="DX83">
        <f>CN83/$BP83</f>
        <v>0</v>
      </c>
      <c r="DY83">
        <v>1</v>
      </c>
      <c r="DZ83">
        <v>1</v>
      </c>
      <c r="EA83">
        <v>1</v>
      </c>
      <c r="EB83">
        <v>1</v>
      </c>
      <c r="EC83">
        <v>1</v>
      </c>
      <c r="ED83">
        <v>1</v>
      </c>
      <c r="EE83">
        <v>1</v>
      </c>
      <c r="EF83">
        <v>1</v>
      </c>
      <c r="EG83">
        <v>0.9</v>
      </c>
      <c r="EH83" t="str" xml:space="preserve">
        <v xml:space="preserve">On Progress :_x000d_
- Dok RPP Full Sign_x000d_
- Coding _x000d_
- SIT_x000d_
- UAT_x000d_
- DEployment (30 Agustus 2025)_x000d_
On Progress:_x000d_
- Implementasi (Januari 2026)_x000d_
-Issue:_x000d_
untuk kegiatan implementasi/Go Live tidak bisa dilakukan di akhir agustus sesuai timeline yg sedang berjalan dikarenakan adanya ketentuan baru terkait perhitungan sanksi GWM Syariah, RIM Syariah, dan PLM Syariah terlebih dahulu harus terbit._x000d_
_x000d_
Update :_x000d_
-Akan dilakukan testing kembali sebelum Implementasi pada M3 Januari 2026_x000d_
-sedang dilakukan pengujian kembali tgl 19-21 Januari 2026</v>
      </c>
      <c r="EJ83">
        <f>AR83</f>
        <v>46081</v>
      </c>
      <c r="FM83" t="str" xml:space="preserve">
        <v xml:space="preserve">1. Rifka Saskia_x000d_
2. Agieta_x000d_
</v>
      </c>
      <c r="FN83" t="str">
        <v>Rangga Dhaniarto</v>
      </c>
      <c r="FO83" t="str">
        <v>Adinda Tri Wulandari</v>
      </c>
      <c r="FP83" t="str" xml:space="preserve">
        <v xml:space="preserve">1. Alamsyah_x000d_
2. Muhammad Arif sucipto</v>
      </c>
      <c r="FQ83" t="str">
        <v>Ufaira</v>
      </c>
      <c r="FR83" t="str">
        <v>Outsource</v>
      </c>
      <c r="FS83" t="str">
        <v>PT Mede</v>
      </c>
      <c r="FT83" t="str">
        <v>Suprianto (TKO)</v>
      </c>
      <c r="FU83">
        <v>5</v>
      </c>
      <c r="GS83" t="str">
        <v>01add479-c8da-4f85-8732-e982cec3f6d0</v>
      </c>
    </row>
    <row r="84" xml:space="preserve">
      <c r="A84" t="str">
        <v>RIVIBI-PPA-P9-5-DLDS</v>
      </c>
      <c r="B84" t="str">
        <v>Non PT</v>
      </c>
      <c r="C84" t="str">
        <v>IDT</v>
      </c>
      <c r="D84" t="str">
        <v>Continuity Technology</v>
      </c>
      <c r="E84" t="str">
        <v>P-52</v>
      </c>
      <c r="F84">
        <f>F83+1</f>
        <v>5</v>
      </c>
      <c r="G84" t="str">
        <v>GMMP</v>
      </c>
      <c r="H84" t="str">
        <v>DCP GMMP</v>
      </c>
      <c r="I84" t="str">
        <v>Rekonsiliasi data DPK dan Penyesuaian Perhitungan GWM Averaging d.r. Aksi Korporasi ditengah MP</v>
      </c>
      <c r="J84">
        <v>2025</v>
      </c>
      <c r="K84">
        <v>2026</v>
      </c>
      <c r="L84" t="str">
        <v>S</v>
      </c>
      <c r="M84" t="str">
        <v>K3</v>
      </c>
      <c r="N84" t="str">
        <v>Pemimpin Satker</v>
      </c>
      <c r="O84" t="str">
        <v>DKEM, DKMP,  DPKL</v>
      </c>
      <c r="P84" t="str">
        <v>Satker</v>
      </c>
      <c r="Q84" t="str">
        <v>SSK</v>
      </c>
      <c r="R84" t="str">
        <v>GMMP, IEA</v>
      </c>
      <c r="S84" t="str">
        <f>BQ84</f>
        <v>Selesai Pengadaan</v>
      </c>
      <c r="T84" t="str">
        <f>IF(V84=0%,"Not Started",IF(V84&lt;100%,"On Progress",IF(V84=100%,"DONE")))</f>
        <v>On Progress</v>
      </c>
      <c r="U84" t="str">
        <f>FN84</f>
        <v>Rangga Dhaniarto</v>
      </c>
      <c r="V84">
        <f>CC84</f>
        <v>0.3</v>
      </c>
      <c r="W84" t="str">
        <v>TW I 2025</v>
      </c>
      <c r="X84">
        <f>AR84</f>
        <v>46112</v>
      </c>
      <c r="Y84">
        <v>0</v>
      </c>
      <c r="AA84">
        <v>45658</v>
      </c>
      <c r="AB84">
        <v>45747</v>
      </c>
      <c r="AC84">
        <v>45732</v>
      </c>
      <c r="AD84">
        <v>45747</v>
      </c>
      <c r="AI84">
        <v>46023</v>
      </c>
      <c r="AJ84">
        <v>46029</v>
      </c>
      <c r="AK84">
        <v>46030</v>
      </c>
      <c r="AL84">
        <v>46067</v>
      </c>
      <c r="AM84">
        <v>46068</v>
      </c>
      <c r="AN84">
        <v>46081</v>
      </c>
      <c r="AO84">
        <v>46082</v>
      </c>
      <c r="AP84">
        <v>46102</v>
      </c>
      <c r="AQ84">
        <v>46103</v>
      </c>
      <c r="AR84">
        <v>46112</v>
      </c>
      <c r="AS84" t="str">
        <f>IF(BE84=0%,"Not Started",IF(BE84&lt;5%,"Proses RBT-RBB",IF(BE84=5%,"Selesai RBT-RBB",IF(BE84&lt;10%,"Proses RBT-RBL",IF(BE84=10%,"Selesai RBT-RBL",IF(BE84&lt;15%,"Proses RBT-RBTD",IF(BE84=15%,"Selesai RBT-RBTD",IF(BE84&lt;20%,"Proses RPP",IF(BE84=20%,"Selesai RPP",IF(BE84&lt;25%,"Proses KAK",IF(BE84=25%,"Selesai KAK",IF(BE84&lt;30%,"Proses Pengadaan",IF(BE84=30%,"Selesai Pengadaan",IF(BE84&lt;45%,"Proses Desain",IF(BE84=45%,"Selesai Desain",IF(BE84&lt;80%,"Proses Pengembangan",IF(BE84=80%,"Selesai Pengembangan",IF(BE84&lt;87.5%,"Proses SIT",IF(BE84=87.5%,"Selesai SIT",IF(BE84&lt;95%,"Proses UAT",IF(BE84=95%,"Selesai UAT",IF(BE84&lt;100%,"Proses Implementasi","Selesai Implementasi"))))))))))))))))))))))</f>
        <v>Selesai Desain</v>
      </c>
      <c r="AT84" t="str">
        <f>IF(BF84=0%,"Not Started",IF(BF84&lt;5%,"Proses RBT-RBB",IF(BF84=5%,"Selesai RBT-RBB",IF(BF84&lt;10%,"Proses RBT-RBL",IF(BF84=10%,"Selesai RBT-RBL",IF(BF84&lt;15%,"Proses RBT-RBTD",IF(BF84=15%,"Selesai RBT-RBTD",IF(BF84&lt;20%,"Proses RPP",IF(BF84=20%,"Selesai RPP",IF(BF84&lt;25%,"Proses KAK",IF(BF84=25%,"Selesai KAK",IF(BF84&lt;30%,"Proses Pengadaan",IF(BF84=30%,"Selesai Pengadaan",IF(BF84&lt;45%,"Proses Desain",IF(BF84=45%,"Selesai Desain",IF(BF84&lt;80%,"Proses Pengembangan",IF(BF84=80%,"Selesai Pengembangan",IF(BF84&lt;87.5%,"Proses SIT",IF(BF84=87.5%,"Selesai SIT",IF(BF84&lt;95%,"Proses UAT",IF(BF84=95%,"Selesai UAT",IF(BF84&lt;100%,"Proses Implementasi","Selesai Implementasi"))))))))))))))))))))))</f>
        <v>Proses SIT</v>
      </c>
      <c r="AU84" t="str">
        <f>IF(BG84=0%,"Not Started",IF(BG84&lt;5%,"Proses RBT-RBB",IF(BG84=5%,"Selesai RBT-RBB",IF(BG84&lt;10%,"Proses RBT-RBL",IF(BG84=10%,"Selesai RBT-RBL",IF(BG84&lt;15%,"Proses RBT-RBTD",IF(BG84=15%,"Selesai RBT-RBTD",IF(BG84&lt;20%,"Proses RPP",IF(BG84=20%,"Selesai RPP",IF(BG84&lt;25%,"Proses KAK",IF(BG84=25%,"Selesai KAK",IF(BG84&lt;30%,"Proses Pengadaan",IF(BG84=30%,"Selesai Pengadaan",IF(BG84&lt;45%,"Proses Desain",IF(BG84=45%,"Selesai Desain",IF(BG84&lt;80%,"Proses Pengembangan",IF(BG84=80%,"Selesai Pengembangan",IF(BG84&lt;87.5%,"Proses SIT",IF(BG84=87.5%,"Selesai SIT",IF(BG84&lt;95%,"Proses UAT",IF(BG84=95%,"Selesai UAT",IF(BG84&lt;100%,"Proses Implementasi","Selesai Implementasi"))))))))))))))))))))))</f>
        <v>Selesai Implementasi</v>
      </c>
      <c r="AV84" t="str">
        <f>IF(BH84=0%,"Not Started",IF(BH84&lt;5%,"Proses RBT-RBB",IF(BH84=5%,"Selesai RBT-RBB",IF(BH84&lt;10%,"Proses RBT-RBL",IF(BH84=10%,"Selesai RBT-RBL",IF(BH84&lt;15%,"Proses RBT-RBTD",IF(BH84=15%,"Selesai RBT-RBTD",IF(BH84&lt;20%,"Proses RPP",IF(BH84=20%,"Selesai RPP",IF(BH84&lt;25%,"Proses KAK",IF(BH84=25%,"Selesai KAK",IF(BH84&lt;30%,"Proses Pengadaan",IF(BH84=30%,"Selesai Pengadaan",IF(BH84&lt;45%,"Proses Desain",IF(BH84=45%,"Selesai Desain",IF(BH84&lt;80%,"Proses Pengembangan",IF(BH84=80%,"Selesai Pengembangan",IF(BH84&lt;87.5%,"Proses SIT",IF(BH84=87.5%,"Selesai SIT",IF(BH84&lt;95%,"Proses UAT",IF(BH84=95%,"Selesai UAT",IF(BH84&lt;100%,"Proses Implementasi","Selesai Implementasi"))))))))))))))))))))))</f>
        <v>Selesai Implementasi</v>
      </c>
      <c r="AW84" t="str">
        <f>IF(BI84=0%,"Not Started",IF(BI84&lt;5%,"Proses RBT-RBB",IF(BI84=5%,"Selesai RBT-RBB",IF(BI84&lt;10%,"Proses RBT-RBL",IF(BI84=10%,"Selesai RBT-RBL",IF(BI84&lt;15%,"Proses RBT-RBTD",IF(BI84=15%,"Selesai RBT-RBTD",IF(BI84&lt;20%,"Proses RPP",IF(BI84=20%,"Selesai RPP",IF(BI84&lt;25%,"Proses KAK",IF(BI84=25%,"Selesai KAK",IF(BI84&lt;30%,"Proses Pengadaan",IF(BI84=30%,"Selesai Pengadaan",IF(BI84&lt;45%,"Proses Desain",IF(BI84=45%,"Selesai Desain",IF(BI84&lt;80%,"Proses Pengembangan",IF(BI84=80%,"Selesai Pengembangan",IF(BI84&lt;87.5%,"Proses SIT",IF(BI84=87.5%,"Selesai SIT",IF(BI84&lt;95%,"Proses UAT",IF(BI84=95%,"Selesai UAT",IF(BI84&lt;100%,"Proses Implementasi","Selesai Implementasi"))))))))))))))))))))))</f>
        <v>Selesai Implementasi</v>
      </c>
      <c r="AX84" t="str">
        <f>IF(BJ84=0%,"Not Started",IF(BJ84&lt;5%,"Proses RBT-RBB",IF(BJ84=5%,"Selesai RBT-RBB",IF(BJ84&lt;10%,"Proses RBT-RBL",IF(BJ84=10%,"Selesai RBT-RBL",IF(BJ84&lt;15%,"Proses RBT-RBTD",IF(BJ84=15%,"Selesai RBT-RBTD",IF(BJ84&lt;20%,"Proses RPP",IF(BJ84=20%,"Selesai RPP",IF(BJ84&lt;25%,"Proses KAK",IF(BJ84=25%,"Selesai KAK",IF(BJ84&lt;30%,"Proses Pengadaan",IF(BJ84=30%,"Selesai Pengadaan",IF(BJ84&lt;45%,"Proses Desain",IF(BJ84=45%,"Selesai Desain",IF(BJ84&lt;80%,"Proses Pengembangan",IF(BJ84=80%,"Selesai Pengembangan",IF(BJ84&lt;87.5%,"Proses SIT",IF(BJ84=87.5%,"Selesai SIT",IF(BJ84&lt;95%,"Proses UAT",IF(BJ84=95%,"Selesai UAT",IF(BJ84&lt;100%,"Proses Implementasi","Selesai Implementasi"))))))))))))))))))))))</f>
        <v>Selesai Implementasi</v>
      </c>
      <c r="AY84" t="str">
        <f>IF(BK84=0%,"Not Started",IF(BK84&lt;5%,"Proses RBT-RBB",IF(BK84=5%,"Selesai RBT-RBB",IF(BK84&lt;10%,"Proses RBT-RBL",IF(BK84=10%,"Selesai RBT-RBL",IF(BK84&lt;15%,"Proses RBT-RBTD",IF(BK84=15%,"Selesai RBT-RBTD",IF(BK84&lt;20%,"Proses RPP",IF(BK84=20%,"Selesai RPP",IF(BK84&lt;25%,"Proses KAK",IF(BK84=25%,"Selesai KAK",IF(BK84&lt;30%,"Proses Pengadaan",IF(BK84=30%,"Selesai Pengadaan",IF(BK84&lt;45%,"Proses Desain",IF(BK84=45%,"Selesai Desain",IF(BK84&lt;80%,"Proses Pengembangan",IF(BK84=80%,"Selesai Pengembangan",IF(BK84&lt;87.5%,"Proses SIT",IF(BK84=87.5%,"Selesai SIT",IF(BK84&lt;95%,"Proses UAT",IF(BK84=95%,"Selesai UAT",IF(BK84&lt;100%,"Proses Implementasi","Selesai Implementasi"))))))))))))))))))))))</f>
        <v>Selesai Implementasi</v>
      </c>
      <c r="AZ84" t="str">
        <f>IF(BL84=0%,"Not Started",IF(BL84&lt;5%,"Proses RBT-RBB",IF(BL84=5%,"Selesai RBT-RBB",IF(BL84&lt;10%,"Proses RBT-RBL",IF(BL84=10%,"Selesai RBT-RBL",IF(BL84&lt;15%,"Proses RBT-RBTD",IF(BL84=15%,"Selesai RBT-RBTD",IF(BL84&lt;20%,"Proses RPP",IF(BL84=20%,"Selesai RPP",IF(BL84&lt;25%,"Proses KAK",IF(BL84=25%,"Selesai KAK",IF(BL84&lt;30%,"Proses Pengadaan",IF(BL84=30%,"Selesai Pengadaan",IF(BL84&lt;45%,"Proses Desain",IF(BL84=45%,"Selesai Desain",IF(BL84&lt;80%,"Proses Pengembangan",IF(BL84=80%,"Selesai Pengembangan",IF(BL84&lt;87.5%,"Proses SIT",IF(BL84=87.5%,"Selesai SIT",IF(BL84&lt;95%,"Proses UAT",IF(BL84=95%,"Selesai UAT",IF(BL84&lt;100%,"Proses Implementasi","Selesai Implementasi"))))))))))))))))))))))</f>
        <v>Selesai Implementasi</v>
      </c>
      <c r="BA84" t="str">
        <f>IF(BM84=0%,"Not Started",IF(BM84&lt;5%,"Proses RBT-RBB",IF(BM84=5%,"Selesai RBT-RBB",IF(BM84&lt;10%,"Proses RBT-RBL",IF(BM84=10%,"Selesai RBT-RBL",IF(BM84&lt;15%,"Proses RBT-RBTD",IF(BM84=15%,"Selesai RBT-RBTD",IF(BM84&lt;20%,"Proses RPP",IF(BM84=20%,"Selesai RPP",IF(BM84&lt;25%,"Proses KAK",IF(BM84=25%,"Selesai KAK",IF(BM84&lt;30%,"Proses Pengadaan",IF(BM84=30%,"Selesai Pengadaan",IF(BM84&lt;45%,"Proses Desain",IF(BM84=45%,"Selesai Desain",IF(BM84&lt;80%,"Proses Pengembangan",IF(BM84=80%,"Selesai Pengembangan",IF(BM84&lt;87.5%,"Proses SIT",IF(BM84=87.5%,"Selesai SIT",IF(BM84&lt;95%,"Proses UAT",IF(BM84=95%,"Selesai UAT",IF(BM84&lt;100%,"Proses Implementasi","Selesai Implementasi"))))))))))))))))))))))</f>
        <v>Selesai Implementasi</v>
      </c>
      <c r="BB84" t="str">
        <f>IF(BN84=0%,"Not Started",IF(BN84&lt;5%,"Proses RBT-RBB",IF(BN84=5%,"Selesai RBT-RBB",IF(BN84&lt;10%,"Proses RBT-RBL",IF(BN84=10%,"Selesai RBT-RBL",IF(BN84&lt;15%,"Proses RBT-RBTD",IF(BN84=15%,"Selesai RBT-RBTD",IF(BN84&lt;20%,"Proses RPP",IF(BN84=20%,"Selesai RPP",IF(BN84&lt;25%,"Proses KAK",IF(BN84=25%,"Selesai KAK",IF(BN84&lt;30%,"Proses Pengadaan",IF(BN84=30%,"Selesai Pengadaan",IF(BN84&lt;45%,"Proses Desain",IF(BN84=45%,"Selesai Desain",IF(BN84&lt;80%,"Proses Pengembangan",IF(BN84=80%,"Selesai Pengembangan",IF(BN84&lt;87.5%,"Proses SIT",IF(BN84=87.5%,"Selesai SIT",IF(BN84&lt;95%,"Proses UAT",IF(BN84=95%,"Selesai UAT",IF(BN84&lt;100%,"Proses Implementasi","Selesai Implementasi"))))))))))))))))))))))</f>
        <v>Selesai Implementasi</v>
      </c>
      <c r="BC84" t="str">
        <f>IF(BO84=0%,"Not Started",IF(BO84&lt;5%,"Proses RBT-RBB",IF(BO84=5%,"Selesai RBT-RBB",IF(BO84&lt;10%,"Proses RBT-RBL",IF(BO84=10%,"Selesai RBT-RBL",IF(BO84&lt;15%,"Proses RBT-RBTD",IF(BO84=15%,"Selesai RBT-RBTD",IF(BO84&lt;20%,"Proses RPP",IF(BO84=20%,"Selesai RPP",IF(BO84&lt;25%,"Proses KAK",IF(BO84=25%,"Selesai KAK",IF(BO84&lt;30%,"Proses Pengadaan",IF(BO84=30%,"Selesai Pengadaan",IF(BO84&lt;45%,"Proses Desain",IF(BO84=45%,"Selesai Desain",IF(BO84&lt;80%,"Proses Pengembangan",IF(BO84=80%,"Selesai Pengembangan",IF(BO84&lt;87.5%,"Proses SIT",IF(BO84=87.5%,"Selesai SIT",IF(BO84&lt;95%,"Proses UAT",IF(BO84=95%,"Selesai UAT",IF(BO84&lt;100%,"Proses Implementasi","Selesai Implementasi"))))))))))))))))))))))</f>
        <v>Selesai Implementasi</v>
      </c>
      <c r="BD84" t="str">
        <f>IF(BP84=0%,"Not Started",IF(BP84&lt;5%,"Proses RBT-RBB",IF(BP84=5%,"Selesai RBT-RBB",IF(BP84&lt;10%,"Proses RBT-RBL",IF(BP84=10%,"Selesai RBT-RBL",IF(BP84&lt;15%,"Proses RBT-RBTD",IF(BP84=15%,"Selesai RBT-RBTD",IF(BP84&lt;20%,"Proses RPP",IF(BP84=20%,"Selesai RPP",IF(BP84&lt;25%,"Proses KAK",IF(BP84=25%,"Selesai KAK",IF(BP84&lt;30%,"Proses Pengadaan",IF(BP84=30%,"Selesai Pengadaan",IF(BP84&lt;45%,"Proses Desain",IF(BP84=45%,"Selesai Desain",IF(BP84&lt;80%,"Proses Pengembangan",IF(BP84=80%,"Selesai Pengembangan",IF(BP84&lt;87.5%,"Proses SIT",IF(BP84=87.5%,"Selesai SIT",IF(BP84&lt;95%,"Proses UAT",IF(BP84=95%,"Selesai UAT",IF(BP84&lt;100%,"Proses Implementasi","Selesai Implementasi"))))))))))))))))))))))</f>
        <v>Selesai Implementasi</v>
      </c>
      <c r="BE84">
        <v>0.45</v>
      </c>
      <c r="BF84">
        <v>0.87</v>
      </c>
      <c r="BG84">
        <v>1</v>
      </c>
      <c r="BH84">
        <v>1</v>
      </c>
      <c r="BI84">
        <v>1</v>
      </c>
      <c r="BJ84">
        <v>1</v>
      </c>
      <c r="BK84">
        <v>1</v>
      </c>
      <c r="BL84">
        <v>1</v>
      </c>
      <c r="BM84">
        <v>1</v>
      </c>
      <c r="BN84">
        <v>1</v>
      </c>
      <c r="BO84">
        <v>1</v>
      </c>
      <c r="BP84">
        <v>1</v>
      </c>
      <c r="BQ84" t="str">
        <f>IF(CC84=0%,"Not Started",IF(CC84&lt;5%,"Proses RBT-RBB",IF(CC84=5%,"Selesai RBT-RBB",IF(CC84&lt;10%,"Proses RBT-RBL",IF(CC84=10%,"Selesai RBT-RBL",IF(CC84&lt;15%,"Proses RBT-RBTD",IF(CC84=15%,"Selesai RBT-RBTD",IF(CC84&lt;20%,"Proses RPP",IF(CC84=20%,"Selesai RPP",IF(CC84&lt;25%,"Proses KAK",IF(CC84=25%,"Selesai KAK",IF(CC84&lt;30%,"Proses Pengadaan",IF(CC84=30%,"Selesai Pengadaan",IF(CC84&lt;45%,"Proses Desain",IF(CC84=45%,"Selesai Desain",IF(CC84&lt;80%,"Proses Pengembangan",IF(CC84=80%,"Selesai Pengembangan",IF(CC84&lt;87.5%,"Proses SIT",IF(CC84=87.5%,"Selesai SIT",IF(CC84&lt;95%,"Proses UAT",IF(CC84=95%,"Selesai UAT",IF(CC84&lt;100%,"Proses Implementasi","Selesai Implementasi"))))))))))))))))))))))</f>
        <v>Selesai Pengadaan</v>
      </c>
      <c r="BR84" t="str">
        <f>IF(CD84=0%,"Not Started",IF(CD84&lt;5%,"Proses RBT-RBB",IF(CD84=5%,"Selesai RBT-RBB",IF(CD84&lt;10%,"Proses RBT-RBL",IF(CD84=10%,"Selesai RBT-RBL",IF(CD84&lt;15%,"Proses RBT-RBTD",IF(CD84=15%,"Selesai RBT-RBTD",IF(CD84&lt;20%,"Proses RPP",IF(CD84=20%,"Selesai RPP",IF(CD84&lt;25%,"Proses KAK",IF(CD84=25%,"Selesai KAK",IF(CD84&lt;30%,"Proses Pengadaan",IF(CD84=30%,"Selesai Pengadaan",IF(CD84&lt;45%,"Proses Desain",IF(CD84=45%,"Selesai Desain",IF(CD84&lt;80%,"Proses Pengembangan",IF(CD84=80%,"Selesai Pengembangan",IF(CD84&lt;87.5%,"Proses SIT",IF(CD84=87.5%,"Selesai SIT",IF(CD84&lt;95%,"Proses UAT",IF(CD84=95%,"Selesai UAT",IF(CD84&lt;100%,"Proses Implementasi","Selesai Implementasi"))))))))))))))))))))))</f>
        <v>Not Started</v>
      </c>
      <c r="BS84" t="str">
        <f>IF(CE84=0%,"Not Started",IF(CE84&lt;5%,"Proses RBT-RBB",IF(CE84=5%,"Selesai RBT-RBB",IF(CE84&lt;10%,"Proses RBT-RBL",IF(CE84=10%,"Selesai RBT-RBL",IF(CE84&lt;15%,"Proses RBT-RBTD",IF(CE84=15%,"Selesai RBT-RBTD",IF(CE84&lt;20%,"Proses RPP",IF(CE84=20%,"Selesai RPP",IF(CE84&lt;25%,"Proses KAK",IF(CE84=25%,"Selesai KAK",IF(CE84&lt;30%,"Proses Pengadaan",IF(CE84=30%,"Selesai Pengadaan",IF(CE84&lt;45%,"Proses Desain",IF(CE84=45%,"Selesai Desain",IF(CE84&lt;80%,"Proses Pengembangan",IF(CE84=80%,"Selesai Pengembangan",IF(CE84&lt;87.5%,"Proses SIT",IF(CE84=87.5%,"Selesai SIT",IF(CE84&lt;95%,"Proses UAT",IF(CE84=95%,"Selesai UAT",IF(CE84&lt;100%,"Proses Implementasi","Selesai Implementasi"))))))))))))))))))))))</f>
        <v>Not Started</v>
      </c>
      <c r="BT84" t="str">
        <f>IF(CF84=0%,"Not Started",IF(CF84&lt;5%,"Proses RBT-RBB",IF(CF84=5%,"Selesai RBT-RBB",IF(CF84&lt;10%,"Proses RBT-RBL",IF(CF84=10%,"Selesai RBT-RBL",IF(CF84&lt;15%,"Proses RBT-RBTD",IF(CF84=15%,"Selesai RBT-RBTD",IF(CF84&lt;20%,"Proses RPP",IF(CF84=20%,"Selesai RPP",IF(CF84&lt;25%,"Proses KAK",IF(CF84=25%,"Selesai KAK",IF(CF84&lt;30%,"Proses Pengadaan",IF(CF84=30%,"Selesai Pengadaan",IF(CF84&lt;45%,"Proses Desain",IF(CF84=45%,"Selesai Desain",IF(CF84&lt;80%,"Proses Pengembangan",IF(CF84=80%,"Selesai Pengembangan",IF(CF84&lt;87.5%,"Proses SIT",IF(CF84=87.5%,"Selesai SIT",IF(CF84&lt;95%,"Proses UAT",IF(CF84=95%,"Selesai UAT",IF(CF84&lt;100%,"Proses Implementasi","Selesai Implementasi"))))))))))))))))))))))</f>
        <v>Not Started</v>
      </c>
      <c r="BU84" t="str">
        <f>IF(CG84=0%,"Not Started",IF(CG84&lt;5%,"Proses RBT-RBB",IF(CG84=5%,"Selesai RBT-RBB",IF(CG84&lt;10%,"Proses RBT-RBL",IF(CG84=10%,"Selesai RBT-RBL",IF(CG84&lt;15%,"Proses RBT-RBTD",IF(CG84=15%,"Selesai RBT-RBTD",IF(CG84&lt;20%,"Proses RPP",IF(CG84=20%,"Selesai RPP",IF(CG84&lt;25%,"Proses KAK",IF(CG84=25%,"Selesai KAK",IF(CG84&lt;30%,"Proses Pengadaan",IF(CG84=30%,"Selesai Pengadaan",IF(CG84&lt;45%,"Proses Desain",IF(CG84=45%,"Selesai Desain",IF(CG84&lt;80%,"Proses Pengembangan",IF(CG84=80%,"Selesai Pengembangan",IF(CG84&lt;87.5%,"Proses SIT",IF(CG84=87.5%,"Selesai SIT",IF(CG84&lt;95%,"Proses UAT",IF(CG84=95%,"Selesai UAT",IF(CG84&lt;100%,"Proses Implementasi","Selesai Implementasi"))))))))))))))))))))))</f>
        <v>Not Started</v>
      </c>
      <c r="BV84" t="str">
        <f>IF(CH84=0%,"Not Started",IF(CH84&lt;5%,"Proses RBT-RBB",IF(CH84=5%,"Selesai RBT-RBB",IF(CH84&lt;10%,"Proses RBT-RBL",IF(CH84=10%,"Selesai RBT-RBL",IF(CH84&lt;15%,"Proses RBT-RBTD",IF(CH84=15%,"Selesai RBT-RBTD",IF(CH84&lt;20%,"Proses RPP",IF(CH84=20%,"Selesai RPP",IF(CH84&lt;25%,"Proses KAK",IF(CH84=25%,"Selesai KAK",IF(CH84&lt;30%,"Proses Pengadaan",IF(CH84=30%,"Selesai Pengadaan",IF(CH84&lt;45%,"Proses Desain",IF(CH84=45%,"Selesai Desain",IF(CH84&lt;80%,"Proses Pengembangan",IF(CH84=80%,"Selesai Pengembangan",IF(CH84&lt;87.5%,"Proses SIT",IF(CH84=87.5%,"Selesai SIT",IF(CH84&lt;95%,"Proses UAT",IF(CH84=95%,"Selesai UAT",IF(CH84&lt;100%,"Proses Implementasi","Selesai Implementasi"))))))))))))))))))))))</f>
        <v>Not Started</v>
      </c>
      <c r="BW84" t="str">
        <f>IF(CI84=0%,"Not Started",IF(CI84&lt;5%,"Proses RBT-RBB",IF(CI84=5%,"Selesai RBT-RBB",IF(CI84&lt;10%,"Proses RBT-RBL",IF(CI84=10%,"Selesai RBT-RBL",IF(CI84&lt;15%,"Proses RBT-RBTD",IF(CI84=15%,"Selesai RBT-RBTD",IF(CI84&lt;20%,"Proses RPP",IF(CI84=20%,"Selesai RPP",IF(CI84&lt;25%,"Proses KAK",IF(CI84=25%,"Selesai KAK",IF(CI84&lt;30%,"Proses Pengadaan",IF(CI84=30%,"Selesai Pengadaan",IF(CI84&lt;45%,"Proses Desain",IF(CI84=45%,"Selesai Desain",IF(CI84&lt;80%,"Proses Pengembangan",IF(CI84=80%,"Selesai Pengembangan",IF(CI84&lt;87.5%,"Proses SIT",IF(CI84=87.5%,"Selesai SIT",IF(CI84&lt;95%,"Proses UAT",IF(CI84=95%,"Selesai UAT",IF(CI84&lt;100%,"Proses Implementasi","Selesai Implementasi"))))))))))))))))))))))</f>
        <v>Not Started</v>
      </c>
      <c r="BX84" t="str">
        <f>IF(CJ84=0%,"Not Started",IF(CJ84&lt;5%,"Proses RBT-RBB",IF(CJ84=5%,"Selesai RBT-RBB",IF(CJ84&lt;10%,"Proses RBT-RBL",IF(CJ84=10%,"Selesai RBT-RBL",IF(CJ84&lt;15%,"Proses RBT-RBTD",IF(CJ84=15%,"Selesai RBT-RBTD",IF(CJ84&lt;20%,"Proses RPP",IF(CJ84=20%,"Selesai RPP",IF(CJ84&lt;25%,"Proses KAK",IF(CJ84=25%,"Selesai KAK",IF(CJ84&lt;30%,"Proses Pengadaan",IF(CJ84=30%,"Selesai Pengadaan",IF(CJ84&lt;45%,"Proses Desain",IF(CJ84=45%,"Selesai Desain",IF(CJ84&lt;80%,"Proses Pengembangan",IF(CJ84=80%,"Selesai Pengembangan",IF(CJ84&lt;87.5%,"Proses SIT",IF(CJ84=87.5%,"Selesai SIT",IF(CJ84&lt;95%,"Proses UAT",IF(CJ84=95%,"Selesai UAT",IF(CJ84&lt;100%,"Proses Implementasi","Selesai Implementasi"))))))))))))))))))))))</f>
        <v>Not Started</v>
      </c>
      <c r="BY84" t="str">
        <f>IF(CK84=0%,"Not Started",IF(CK84&lt;5%,"Proses RBT-RBB",IF(CK84=5%,"Selesai RBT-RBB",IF(CK84&lt;10%,"Proses RBT-RBL",IF(CK84=10%,"Selesai RBT-RBL",IF(CK84&lt;15%,"Proses RBT-RBTD",IF(CK84=15%,"Selesai RBT-RBTD",IF(CK84&lt;20%,"Proses RPP",IF(CK84=20%,"Selesai RPP",IF(CK84&lt;25%,"Proses KAK",IF(CK84=25%,"Selesai KAK",IF(CK84&lt;30%,"Proses Pengadaan",IF(CK84=30%,"Selesai Pengadaan",IF(CK84&lt;45%,"Proses Desain",IF(CK84=45%,"Selesai Desain",IF(CK84&lt;80%,"Proses Pengembangan",IF(CK84=80%,"Selesai Pengembangan",IF(CK84&lt;87.5%,"Proses SIT",IF(CK84=87.5%,"Selesai SIT",IF(CK84&lt;95%,"Proses UAT",IF(CK84=95%,"Selesai UAT",IF(CK84&lt;100%,"Proses Implementasi","Selesai Implementasi"))))))))))))))))))))))</f>
        <v>Not Started</v>
      </c>
      <c r="BZ84" t="str">
        <f>IF(CL84=0%,"Not Started",IF(CL84&lt;5%,"Proses RBT-RBB",IF(CL84=5%,"Selesai RBT-RBB",IF(CL84&lt;10%,"Proses RBT-RBL",IF(CL84=10%,"Selesai RBT-RBL",IF(CL84&lt;15%,"Proses RBT-RBTD",IF(CL84=15%,"Selesai RBT-RBTD",IF(CL84&lt;20%,"Proses RPP",IF(CL84=20%,"Selesai RPP",IF(CL84&lt;25%,"Proses KAK",IF(CL84=25%,"Selesai KAK",IF(CL84&lt;30%,"Proses Pengadaan",IF(CL84=30%,"Selesai Pengadaan",IF(CL84&lt;45%,"Proses Desain",IF(CL84=45%,"Selesai Desain",IF(CL84&lt;80%,"Proses Pengembangan",IF(CL84=80%,"Selesai Pengembangan",IF(CL84&lt;87.5%,"Proses SIT",IF(CL84=87.5%,"Selesai SIT",IF(CL84&lt;95%,"Proses UAT",IF(CL84=95%,"Selesai UAT",IF(CL84&lt;100%,"Proses Implementasi","Selesai Implementasi"))))))))))))))))))))))</f>
        <v>Not Started</v>
      </c>
      <c r="CA84" t="str">
        <f>IF(CM84=0%,"Not Started",IF(CM84&lt;5%,"Proses RBT-RBB",IF(CM84=5%,"Selesai RBT-RBB",IF(CM84&lt;10%,"Proses RBT-RBL",IF(CM84=10%,"Selesai RBT-RBL",IF(CM84&lt;15%,"Proses RBT-RBTD",IF(CM84=15%,"Selesai RBT-RBTD",IF(CM84&lt;20%,"Proses RPP",IF(CM84=20%,"Selesai RPP",IF(CM84&lt;25%,"Proses KAK",IF(CM84=25%,"Selesai KAK",IF(CM84&lt;30%,"Proses Pengadaan",IF(CM84=30%,"Selesai Pengadaan",IF(CM84&lt;45%,"Proses Desain",IF(CM84=45%,"Selesai Desain",IF(CM84&lt;80%,"Proses Pengembangan",IF(CM84=80%,"Selesai Pengembangan",IF(CM84&lt;87.5%,"Proses SIT",IF(CM84=87.5%,"Selesai SIT",IF(CM84&lt;95%,"Proses UAT",IF(CM84=95%,"Selesai UAT",IF(CM84&lt;100%,"Proses Implementasi","Selesai Implementasi"))))))))))))))))))))))</f>
        <v>Not Started</v>
      </c>
      <c r="CB84" t="str">
        <f>IF(CN84=0%,"Not Started",IF(CN84&lt;5%,"Proses RBT-RBB",IF(CN84=5%,"Selesai RBT-RBB",IF(CN84&lt;10%,"Proses RBT-RBL",IF(CN84=10%,"Selesai RBT-RBL",IF(CN84&lt;15%,"Proses RBT-RBTD",IF(CN84=15%,"Selesai RBT-RBTD",IF(CN84&lt;20%,"Proses RPP",IF(CN84=20%,"Selesai RPP",IF(CN84&lt;25%,"Proses KAK",IF(CN84=25%,"Selesai KAK",IF(CN84&lt;30%,"Proses Pengadaan",IF(CN84=30%,"Selesai Pengadaan",IF(CN84&lt;45%,"Proses Desain",IF(CN84=45%,"Selesai Desain",IF(CN84&lt;80%,"Proses Pengembangan",IF(CN84=80%,"Selesai Pengembangan",IF(CN84&lt;87.5%,"Proses SIT",IF(CN84=87.5%,"Selesai SIT",IF(CN84&lt;95%,"Proses UAT",IF(CN84=95%,"Selesai UAT",IF(CN84&lt;100%,"Proses Implementasi","Selesai Implementasi"))))))))))))))))))))))</f>
        <v>Not Started</v>
      </c>
      <c r="CC84">
        <f>(($DY84/100%)*15%)+(($DZ84/100%)*5%)+(($EA84/100%)*5%)+(($EB84/100%)*5%)+(($EC84/100%)*15%)+(($ED84/100%)*35%)+(($EE84/100%)*7.5%)+(($EF84/100%)*7.5%)+(($EG84/100%)*5%)</f>
        <v>0.3</v>
      </c>
      <c r="CO84">
        <f>IF(BE84=0%, 100%, (CC84/BE84))</f>
        <v>0.6666666666666666</v>
      </c>
      <c r="CP84">
        <f>IF(BF84=0%, 100%, (CD84/BF84))</f>
        <v>0</v>
      </c>
      <c r="CQ84">
        <f>IF(BG84=0%, 100%, (CE84/BG84))</f>
        <v>0</v>
      </c>
      <c r="CR84">
        <f>IF(BH84=0%, 100%, (CF84/BH84))</f>
        <v>0</v>
      </c>
      <c r="CS84">
        <f>IF(BI84=0%, 100%, (CG84/BI84))</f>
        <v>0</v>
      </c>
      <c r="CT84">
        <f>IF(BJ84=0%, 100%, (CH84/BJ84))</f>
        <v>0</v>
      </c>
      <c r="CU84">
        <f>IF(BK84=0%, 100%, (CI84/BK84))</f>
        <v>0</v>
      </c>
      <c r="CV84">
        <f>IF(BL84=0%, 100%, (CJ84/BL84))</f>
        <v>0</v>
      </c>
      <c r="CW84">
        <f>IF(BM84=0%, 100%, (CK84/BM84))</f>
        <v>0</v>
      </c>
      <c r="CX84">
        <f>IF(BN84=0%, 100%, (CL84/BN84))</f>
        <v>0</v>
      </c>
      <c r="CY84">
        <f>IF(BO84=0%, 100%, (CM84/BO84))</f>
        <v>0</v>
      </c>
      <c r="DA84" t="str">
        <f>IF(BE84=0%,"NS",IF(CC84=100%,"DONE",IF(CO84&gt;100%,"AS",IF(CO84&lt;75%,"BS",IF(CO84&lt;89.9%,"AR","OS")))))</f>
        <v>BS</v>
      </c>
      <c r="DB84" t="str">
        <f>IF(BF84=0%,"NS",IF(CD84=100%,"DONE",IF(CP84&gt;100%,"AS",IF(CP84&lt;75%,"BS",IF(CP84&lt;89.9%,"AR","OS")))))</f>
        <v>BS</v>
      </c>
      <c r="DC84" t="str">
        <f>IF(BG84=0%,"NS",IF(CE84=100%,"DONE",IF(CQ84&gt;100%,"AS",IF(CQ84&lt;75%,"BS",IF(CQ84&lt;89.9%,"AR","OS")))))</f>
        <v>BS</v>
      </c>
      <c r="DD84" t="str">
        <f>IF(BH84=0%,"NS",IF(CF84=100%,"DONE",IF(CR84&gt;100%,"AS",IF(CR84&lt;75%,"BS",IF(CR84&lt;89.9%,"AR","OS")))))</f>
        <v>BS</v>
      </c>
      <c r="DE84" t="str">
        <f>IF(BI84=0%,"NS",IF(CG84=100%,"DONE",IF(CS84&gt;100%,"AS",IF(CS84&lt;75%,"BS",IF(CS84&lt;89.9%,"AR","OS")))))</f>
        <v>BS</v>
      </c>
      <c r="DF84" t="str">
        <f>IF(BJ84=0%,"NS",IF(CH84=100%,"DONE",IF(CT84&gt;100%,"AS",IF(CT84&lt;75%,"BS",IF(CT84&lt;89.9%,"AR","OS")))))</f>
        <v>BS</v>
      </c>
      <c r="DG84" t="str">
        <f>IF(BK84=0%,"NS",IF(CI84=100%,"DONE",IF(CU84&gt;100%,"AS",IF(CU84&lt;75%,"BS",IF(CU84&lt;89.9%,"AR","OS")))))</f>
        <v>BS</v>
      </c>
      <c r="DH84" t="str">
        <f>IF(BL84=0%,"NS",IF(CJ84=100%,"DONE",IF(CV84&gt;100%,"AS",IF(CV84&lt;75%,"BS",IF(CV84&lt;89.9%,"AR","OS")))))</f>
        <v>BS</v>
      </c>
      <c r="DI84" t="str">
        <f>IF(BM84=0%,"NS",IF(CK84=100%,"DONE",IF(CW84&gt;100%,"AS",IF(CW84&lt;75%,"BS",IF(CW84&lt;89.9%,"AR","OS")))))</f>
        <v>BS</v>
      </c>
      <c r="DJ84" t="str">
        <f>IF(BN84=0%,"NS",IF(CL84=100%,"DONE",IF(CX84&gt;100%,"AS",IF(CX84&lt;75%,"BS",IF(CX84&lt;89.9%,"AR","OS")))))</f>
        <v>BS</v>
      </c>
      <c r="DK84" t="str">
        <f>IF(BO84=0%,"NS",IF(CM84=100%,"DONE",IF(CY84&gt;100%,"AS",IF(CY84&lt;75%,"BS",IF(CY84&lt;89.9%,"AR","OS")))))</f>
        <v>BS</v>
      </c>
      <c r="DL84" t="str">
        <f>IF(BP84=0%,"NS",IF(CN84=100%,"DONE",IF(CZ84&gt;100%,"AS",IF(CZ84&lt;75%,"BS",IF(CZ84&lt;89.9%,"AR","OS")))))</f>
        <v>BS</v>
      </c>
      <c r="DM84">
        <f>CC84/$BP84</f>
        <v>0.3</v>
      </c>
      <c r="DN84">
        <f>CD84/$BP84</f>
        <v>0</v>
      </c>
      <c r="DO84">
        <f>CE84/$BP84</f>
        <v>0</v>
      </c>
      <c r="DP84">
        <f>CF84/$BP84</f>
        <v>0</v>
      </c>
      <c r="DQ84">
        <f>CG84/$BP84</f>
        <v>0</v>
      </c>
      <c r="DR84">
        <f>CH84/$BP84</f>
        <v>0</v>
      </c>
      <c r="DS84">
        <f>CI84/$BP84</f>
        <v>0</v>
      </c>
      <c r="DT84">
        <f>CJ84/$BP84</f>
        <v>0</v>
      </c>
      <c r="DU84">
        <f>CK84/$BP84</f>
        <v>0</v>
      </c>
      <c r="DV84">
        <f>CL84/$BP84</f>
        <v>0</v>
      </c>
      <c r="DW84">
        <f>CM84/$BP84</f>
        <v>0</v>
      </c>
      <c r="DX84">
        <f>CN84/$BP84</f>
        <v>0</v>
      </c>
      <c r="DY84">
        <v>1</v>
      </c>
      <c r="DZ84">
        <v>1</v>
      </c>
      <c r="EA84">
        <v>1</v>
      </c>
      <c r="EB84">
        <v>1</v>
      </c>
      <c r="EC84">
        <v>0</v>
      </c>
      <c r="EH84" t="str" xml:space="preserve">
        <v xml:space="preserve">Update:_x000d_
-Akan dilakukan diskusi terkait perubahan timeline pada kamis 22 Januari 2026_x000d_
- untuk timeline usulan DLDS user sudah setuju dan awal mulai Desain M1 Maret</v>
      </c>
      <c r="EJ84">
        <f>AR84</f>
        <v>46112</v>
      </c>
      <c r="FM84" t="str" xml:space="preserve">
        <v xml:space="preserve">1. Rifka Saskia_x000d_
2. Agieta_x000d_
</v>
      </c>
      <c r="FN84" t="str">
        <v>Rangga Dhaniarto</v>
      </c>
      <c r="FO84" t="str">
        <v>Adinda Tri Wulandari</v>
      </c>
      <c r="FP84" t="str" xml:space="preserve">
        <v xml:space="preserve">1. Alamsyah_x000d_
2. Muhammad Arif sucipto</v>
      </c>
      <c r="FQ84" t="str">
        <v>Ufaira</v>
      </c>
      <c r="FR84" t="str">
        <v>Outsource</v>
      </c>
      <c r="FS84" t="str">
        <v>PT Mede</v>
      </c>
      <c r="FT84" t="str">
        <v>Suprianto (TKO)</v>
      </c>
      <c r="FU84">
        <v>5</v>
      </c>
      <c r="GS84" t="str">
        <v>db1b08fc-bb79-4e17-9c27-95722c127c13</v>
      </c>
    </row>
    <row r="85" xml:space="preserve">
      <c r="B85" t="str">
        <v>Non PT</v>
      </c>
      <c r="E85" t="str">
        <v>P-52</v>
      </c>
      <c r="F85">
        <f>F84+1</f>
        <v>6</v>
      </c>
      <c r="G85" t="str">
        <v>GMMP</v>
      </c>
      <c r="H85" t="str">
        <v>DCP GMMP</v>
      </c>
      <c r="I85" t="str">
        <v>Implementasi Kewajiban Pemenuhan Giro RPIM pada GMMP Tahap 2</v>
      </c>
      <c r="J85">
        <v>2024</v>
      </c>
      <c r="K85">
        <v>2025</v>
      </c>
      <c r="L85" t="str">
        <v>S</v>
      </c>
      <c r="M85" t="str">
        <v>K3</v>
      </c>
      <c r="N85" t="str">
        <v>Pemimpin Satker</v>
      </c>
      <c r="O85" t="str">
        <v>DKMP</v>
      </c>
      <c r="P85" t="str">
        <v>Satker</v>
      </c>
      <c r="Q85" t="str">
        <v>SSK</v>
      </c>
      <c r="R85" t="str">
        <v>GMMP</v>
      </c>
      <c r="S85" t="str">
        <f>BQ85</f>
        <v>Selesai Implementasi</v>
      </c>
      <c r="T85" t="str">
        <f>IF(V85=0%,"Not Started",IF(V85&lt;100%,"On Progress",IF(V85=100%,"DONE")))</f>
        <v>DONE</v>
      </c>
      <c r="U85" t="str">
        <f>FN85</f>
        <v>Rangga Dhaniarto</v>
      </c>
      <c r="V85">
        <f>CC85</f>
        <v>0.9999999999999999</v>
      </c>
      <c r="W85" t="str">
        <v>BRD Existing</v>
      </c>
      <c r="X85">
        <f>AR85</f>
        <v>45805</v>
      </c>
      <c r="Y85">
        <v>0</v>
      </c>
      <c r="AI85">
        <v>45729</v>
      </c>
      <c r="AJ85">
        <v>45730</v>
      </c>
      <c r="AK85">
        <v>45755</v>
      </c>
      <c r="AL85">
        <v>45779</v>
      </c>
      <c r="AM85">
        <v>45782</v>
      </c>
      <c r="AN85">
        <v>45792</v>
      </c>
      <c r="AO85">
        <v>45793</v>
      </c>
      <c r="AP85">
        <v>45800</v>
      </c>
      <c r="AQ85">
        <v>45803</v>
      </c>
      <c r="AR85">
        <v>45805</v>
      </c>
      <c r="AS85" t="str">
        <f>IF(BE85=0%,"Not Started",IF(BE85&lt;5%,"Proses RBT-RBB",IF(BE85=5%,"Selesai RBT-RBB",IF(BE85&lt;10%,"Proses RBT-RBL",IF(BE85=10%,"Selesai RBT-RBL",IF(BE85&lt;15%,"Proses RBT-RBTD",IF(BE85=15%,"Selesai RBT-RBTD",IF(BE85&lt;20%,"Proses RPP",IF(BE85=20%,"Selesai RPP",IF(BE85&lt;25%,"Proses KAK",IF(BE85=25%,"Selesai KAK",IF(BE85&lt;30%,"Proses Pengadaan",IF(BE85=30%,"Selesai Pengadaan",IF(BE85&lt;45%,"Proses Desain",IF(BE85=45%,"Selesai Desain",IF(BE85&lt;80%,"Proses Pengembangan",IF(BE85=80%,"Selesai Pengembangan",IF(BE85&lt;87.5%,"Proses SIT",IF(BE85=87.5%,"Selesai SIT",IF(BE85&lt;95%,"Proses UAT",IF(BE85=95%,"Selesai UAT",IF(BE85&lt;100%,"Proses Implementasi","Selesai Implementasi"))))))))))))))))))))))</f>
        <v>Selesai Implementasi</v>
      </c>
      <c r="AT85" t="str">
        <f>IF(BF85=0%,"Not Started",IF(BF85&lt;5%,"Proses RBT-RBB",IF(BF85=5%,"Selesai RBT-RBB",IF(BF85&lt;10%,"Proses RBT-RBL",IF(BF85=10%,"Selesai RBT-RBL",IF(BF85&lt;15%,"Proses RBT-RBTD",IF(BF85=15%,"Selesai RBT-RBTD",IF(BF85&lt;20%,"Proses RPP",IF(BF85=20%,"Selesai RPP",IF(BF85&lt;25%,"Proses KAK",IF(BF85=25%,"Selesai KAK",IF(BF85&lt;30%,"Proses Pengadaan",IF(BF85=30%,"Selesai Pengadaan",IF(BF85&lt;45%,"Proses Desain",IF(BF85=45%,"Selesai Desain",IF(BF85&lt;80%,"Proses Pengembangan",IF(BF85=80%,"Selesai Pengembangan",IF(BF85&lt;87.5%,"Proses SIT",IF(BF85=87.5%,"Selesai SIT",IF(BF85&lt;95%,"Proses UAT",IF(BF85=95%,"Selesai UAT",IF(BF85&lt;100%,"Proses Implementasi","Selesai Implementasi"))))))))))))))))))))))</f>
        <v>Selesai Implementasi</v>
      </c>
      <c r="AU85" t="str">
        <f>IF(BG85=0%,"Not Started",IF(BG85&lt;5%,"Proses RBT-RBB",IF(BG85=5%,"Selesai RBT-RBB",IF(BG85&lt;10%,"Proses RBT-RBL",IF(BG85=10%,"Selesai RBT-RBL",IF(BG85&lt;15%,"Proses RBT-RBTD",IF(BG85=15%,"Selesai RBT-RBTD",IF(BG85&lt;20%,"Proses RPP",IF(BG85=20%,"Selesai RPP",IF(BG85&lt;25%,"Proses KAK",IF(BG85=25%,"Selesai KAK",IF(BG85&lt;30%,"Proses Pengadaan",IF(BG85=30%,"Selesai Pengadaan",IF(BG85&lt;45%,"Proses Desain",IF(BG85=45%,"Selesai Desain",IF(BG85&lt;80%,"Proses Pengembangan",IF(BG85=80%,"Selesai Pengembangan",IF(BG85&lt;87.5%,"Proses SIT",IF(BG85=87.5%,"Selesai SIT",IF(BG85&lt;95%,"Proses UAT",IF(BG85=95%,"Selesai UAT",IF(BG85&lt;100%,"Proses Implementasi","Selesai Implementasi"))))))))))))))))))))))</f>
        <v>Selesai Implementasi</v>
      </c>
      <c r="AV85" t="str">
        <f>IF(BH85=0%,"Not Started",IF(BH85&lt;5%,"Proses RBT-RBB",IF(BH85=5%,"Selesai RBT-RBB",IF(BH85&lt;10%,"Proses RBT-RBL",IF(BH85=10%,"Selesai RBT-RBL",IF(BH85&lt;15%,"Proses RBT-RBTD",IF(BH85=15%,"Selesai RBT-RBTD",IF(BH85&lt;20%,"Proses RPP",IF(BH85=20%,"Selesai RPP",IF(BH85&lt;25%,"Proses KAK",IF(BH85=25%,"Selesai KAK",IF(BH85&lt;30%,"Proses Pengadaan",IF(BH85=30%,"Selesai Pengadaan",IF(BH85&lt;45%,"Proses Desain",IF(BH85=45%,"Selesai Desain",IF(BH85&lt;80%,"Proses Pengembangan",IF(BH85=80%,"Selesai Pengembangan",IF(BH85&lt;87.5%,"Proses SIT",IF(BH85=87.5%,"Selesai SIT",IF(BH85&lt;95%,"Proses UAT",IF(BH85=95%,"Selesai UAT",IF(BH85&lt;100%,"Proses Implementasi","Selesai Implementasi"))))))))))))))))))))))</f>
        <v>Selesai Implementasi</v>
      </c>
      <c r="AW85" t="str">
        <f>IF(BI85=0%,"Not Started",IF(BI85&lt;5%,"Proses RBT-RBB",IF(BI85=5%,"Selesai RBT-RBB",IF(BI85&lt;10%,"Proses RBT-RBL",IF(BI85=10%,"Selesai RBT-RBL",IF(BI85&lt;15%,"Proses RBT-RBTD",IF(BI85=15%,"Selesai RBT-RBTD",IF(BI85&lt;20%,"Proses RPP",IF(BI85=20%,"Selesai RPP",IF(BI85&lt;25%,"Proses KAK",IF(BI85=25%,"Selesai KAK",IF(BI85&lt;30%,"Proses Pengadaan",IF(BI85=30%,"Selesai Pengadaan",IF(BI85&lt;45%,"Proses Desain",IF(BI85=45%,"Selesai Desain",IF(BI85&lt;80%,"Proses Pengembangan",IF(BI85=80%,"Selesai Pengembangan",IF(BI85&lt;87.5%,"Proses SIT",IF(BI85=87.5%,"Selesai SIT",IF(BI85&lt;95%,"Proses UAT",IF(BI85=95%,"Selesai UAT",IF(BI85&lt;100%,"Proses Implementasi","Selesai Implementasi"))))))))))))))))))))))</f>
        <v>Selesai Implementasi</v>
      </c>
      <c r="AX85" t="str">
        <f>IF(BJ85=0%,"Not Started",IF(BJ85&lt;5%,"Proses RBT-RBB",IF(BJ85=5%,"Selesai RBT-RBB",IF(BJ85&lt;10%,"Proses RBT-RBL",IF(BJ85=10%,"Selesai RBT-RBL",IF(BJ85&lt;15%,"Proses RBT-RBTD",IF(BJ85=15%,"Selesai RBT-RBTD",IF(BJ85&lt;20%,"Proses RPP",IF(BJ85=20%,"Selesai RPP",IF(BJ85&lt;25%,"Proses KAK",IF(BJ85=25%,"Selesai KAK",IF(BJ85&lt;30%,"Proses Pengadaan",IF(BJ85=30%,"Selesai Pengadaan",IF(BJ85&lt;45%,"Proses Desain",IF(BJ85=45%,"Selesai Desain",IF(BJ85&lt;80%,"Proses Pengembangan",IF(BJ85=80%,"Selesai Pengembangan",IF(BJ85&lt;87.5%,"Proses SIT",IF(BJ85=87.5%,"Selesai SIT",IF(BJ85&lt;95%,"Proses UAT",IF(BJ85=95%,"Selesai UAT",IF(BJ85&lt;100%,"Proses Implementasi","Selesai Implementasi"))))))))))))))))))))))</f>
        <v>Selesai Implementasi</v>
      </c>
      <c r="AY85" t="str">
        <f>IF(BK85=0%,"Not Started",IF(BK85&lt;5%,"Proses RBT-RBB",IF(BK85=5%,"Selesai RBT-RBB",IF(BK85&lt;10%,"Proses RBT-RBL",IF(BK85=10%,"Selesai RBT-RBL",IF(BK85&lt;15%,"Proses RBT-RBTD",IF(BK85=15%,"Selesai RBT-RBTD",IF(BK85&lt;20%,"Proses RPP",IF(BK85=20%,"Selesai RPP",IF(BK85&lt;25%,"Proses KAK",IF(BK85=25%,"Selesai KAK",IF(BK85&lt;30%,"Proses Pengadaan",IF(BK85=30%,"Selesai Pengadaan",IF(BK85&lt;45%,"Proses Desain",IF(BK85=45%,"Selesai Desain",IF(BK85&lt;80%,"Proses Pengembangan",IF(BK85=80%,"Selesai Pengembangan",IF(BK85&lt;87.5%,"Proses SIT",IF(BK85=87.5%,"Selesai SIT",IF(BK85&lt;95%,"Proses UAT",IF(BK85=95%,"Selesai UAT",IF(BK85&lt;100%,"Proses Implementasi","Selesai Implementasi"))))))))))))))))))))))</f>
        <v>Selesai Implementasi</v>
      </c>
      <c r="AZ85" t="str">
        <f>IF(BL85=0%,"Not Started",IF(BL85&lt;5%,"Proses RBT-RBB",IF(BL85=5%,"Selesai RBT-RBB",IF(BL85&lt;10%,"Proses RBT-RBL",IF(BL85=10%,"Selesai RBT-RBL",IF(BL85&lt;15%,"Proses RBT-RBTD",IF(BL85=15%,"Selesai RBT-RBTD",IF(BL85&lt;20%,"Proses RPP",IF(BL85=20%,"Selesai RPP",IF(BL85&lt;25%,"Proses KAK",IF(BL85=25%,"Selesai KAK",IF(BL85&lt;30%,"Proses Pengadaan",IF(BL85=30%,"Selesai Pengadaan",IF(BL85&lt;45%,"Proses Desain",IF(BL85=45%,"Selesai Desain",IF(BL85&lt;80%,"Proses Pengembangan",IF(BL85=80%,"Selesai Pengembangan",IF(BL85&lt;87.5%,"Proses SIT",IF(BL85=87.5%,"Selesai SIT",IF(BL85&lt;95%,"Proses UAT",IF(BL85=95%,"Selesai UAT",IF(BL85&lt;100%,"Proses Implementasi","Selesai Implementasi"))))))))))))))))))))))</f>
        <v>Selesai Implementasi</v>
      </c>
      <c r="BA85" t="str">
        <f>IF(BM85=0%,"Not Started",IF(BM85&lt;5%,"Proses RBT-RBB",IF(BM85=5%,"Selesai RBT-RBB",IF(BM85&lt;10%,"Proses RBT-RBL",IF(BM85=10%,"Selesai RBT-RBL",IF(BM85&lt;15%,"Proses RBT-RBTD",IF(BM85=15%,"Selesai RBT-RBTD",IF(BM85&lt;20%,"Proses RPP",IF(BM85=20%,"Selesai RPP",IF(BM85&lt;25%,"Proses KAK",IF(BM85=25%,"Selesai KAK",IF(BM85&lt;30%,"Proses Pengadaan",IF(BM85=30%,"Selesai Pengadaan",IF(BM85&lt;45%,"Proses Desain",IF(BM85=45%,"Selesai Desain",IF(BM85&lt;80%,"Proses Pengembangan",IF(BM85=80%,"Selesai Pengembangan",IF(BM85&lt;87.5%,"Proses SIT",IF(BM85=87.5%,"Selesai SIT",IF(BM85&lt;95%,"Proses UAT",IF(BM85=95%,"Selesai UAT",IF(BM85&lt;100%,"Proses Implementasi","Selesai Implementasi"))))))))))))))))))))))</f>
        <v>Selesai Implementasi</v>
      </c>
      <c r="BB85" t="str">
        <f>IF(BN85=0%,"Not Started",IF(BN85&lt;5%,"Proses RBT-RBB",IF(BN85=5%,"Selesai RBT-RBB",IF(BN85&lt;10%,"Proses RBT-RBL",IF(BN85=10%,"Selesai RBT-RBL",IF(BN85&lt;15%,"Proses RBT-RBTD",IF(BN85=15%,"Selesai RBT-RBTD",IF(BN85&lt;20%,"Proses RPP",IF(BN85=20%,"Selesai RPP",IF(BN85&lt;25%,"Proses KAK",IF(BN85=25%,"Selesai KAK",IF(BN85&lt;30%,"Proses Pengadaan",IF(BN85=30%,"Selesai Pengadaan",IF(BN85&lt;45%,"Proses Desain",IF(BN85=45%,"Selesai Desain",IF(BN85&lt;80%,"Proses Pengembangan",IF(BN85=80%,"Selesai Pengembangan",IF(BN85&lt;87.5%,"Proses SIT",IF(BN85=87.5%,"Selesai SIT",IF(BN85&lt;95%,"Proses UAT",IF(BN85=95%,"Selesai UAT",IF(BN85&lt;100%,"Proses Implementasi","Selesai Implementasi"))))))))))))))))))))))</f>
        <v>Selesai Implementasi</v>
      </c>
      <c r="BC85" t="str">
        <f>IF(BO85=0%,"Not Started",IF(BO85&lt;5%,"Proses RBT-RBB",IF(BO85=5%,"Selesai RBT-RBB",IF(BO85&lt;10%,"Proses RBT-RBL",IF(BO85=10%,"Selesai RBT-RBL",IF(BO85&lt;15%,"Proses RBT-RBTD",IF(BO85=15%,"Selesai RBT-RBTD",IF(BO85&lt;20%,"Proses RPP",IF(BO85=20%,"Selesai RPP",IF(BO85&lt;25%,"Proses KAK",IF(BO85=25%,"Selesai KAK",IF(BO85&lt;30%,"Proses Pengadaan",IF(BO85=30%,"Selesai Pengadaan",IF(BO85&lt;45%,"Proses Desain",IF(BO85=45%,"Selesai Desain",IF(BO85&lt;80%,"Proses Pengembangan",IF(BO85=80%,"Selesai Pengembangan",IF(BO85&lt;87.5%,"Proses SIT",IF(BO85=87.5%,"Selesai SIT",IF(BO85&lt;95%,"Proses UAT",IF(BO85=95%,"Selesai UAT",IF(BO85&lt;100%,"Proses Implementasi","Selesai Implementasi"))))))))))))))))))))))</f>
        <v>Selesai Implementasi</v>
      </c>
      <c r="BD85" t="str">
        <f>IF(BP85=0%,"Not Started",IF(BP85&lt;5%,"Proses RBT-RBB",IF(BP85=5%,"Selesai RBT-RBB",IF(BP85&lt;10%,"Proses RBT-RBL",IF(BP85=10%,"Selesai RBT-RBL",IF(BP85&lt;15%,"Proses RBT-RBTD",IF(BP85=15%,"Selesai RBT-RBTD",IF(BP85&lt;20%,"Proses RPP",IF(BP85=20%,"Selesai RPP",IF(BP85&lt;25%,"Proses KAK",IF(BP85=25%,"Selesai KAK",IF(BP85&lt;30%,"Proses Pengadaan",IF(BP85=30%,"Selesai Pengadaan",IF(BP85&lt;45%,"Proses Desain",IF(BP85=45%,"Selesai Desain",IF(BP85&lt;80%,"Proses Pengembangan",IF(BP85=80%,"Selesai Pengembangan",IF(BP85&lt;87.5%,"Proses SIT",IF(BP85=87.5%,"Selesai SIT",IF(BP85&lt;95%,"Proses UAT",IF(BP85=95%,"Selesai UAT",IF(BP85&lt;100%,"Proses Implementasi","Selesai Implementasi"))))))))))))))))))))))</f>
        <v>Selesai Implementasi</v>
      </c>
      <c r="BE85">
        <v>1</v>
      </c>
      <c r="BF85">
        <v>1</v>
      </c>
      <c r="BG85">
        <v>1</v>
      </c>
      <c r="BH85">
        <v>1</v>
      </c>
      <c r="BI85">
        <v>1</v>
      </c>
      <c r="BJ85">
        <v>1</v>
      </c>
      <c r="BK85">
        <v>1</v>
      </c>
      <c r="BL85">
        <v>1</v>
      </c>
      <c r="BM85">
        <v>1</v>
      </c>
      <c r="BN85">
        <v>1</v>
      </c>
      <c r="BO85">
        <v>1</v>
      </c>
      <c r="BP85">
        <v>1</v>
      </c>
      <c r="BQ85" t="str">
        <f>IF(CC85=0%,"Not Started",IF(CC85&lt;5%,"Proses RBT-RBB",IF(CC85=5%,"Selesai RBT-RBB",IF(CC85&lt;10%,"Proses RBT-RBL",IF(CC85=10%,"Selesai RBT-RBL",IF(CC85&lt;15%,"Proses RBT-RBTD",IF(CC85=15%,"Selesai RBT-RBTD",IF(CC85&lt;20%,"Proses RPP",IF(CC85=20%,"Selesai RPP",IF(CC85&lt;25%,"Proses KAK",IF(CC85=25%,"Selesai KAK",IF(CC85&lt;30%,"Proses Pengadaan",IF(CC85=30%,"Selesai Pengadaan",IF(CC85&lt;45%,"Proses Desain",IF(CC85=45%,"Selesai Desain",IF(CC85&lt;80%,"Proses Pengembangan",IF(CC85=80%,"Selesai Pengembangan",IF(CC85&lt;87.5%,"Proses SIT",IF(CC85=87.5%,"Selesai SIT",IF(CC85&lt;95%,"Proses UAT",IF(CC85=95%,"Selesai UAT",IF(CC85&lt;100%,"Proses Implementasi","Selesai Implementasi"))))))))))))))))))))))</f>
        <v>Selesai Implementasi</v>
      </c>
      <c r="BR85" t="str">
        <f>IF(CD85=0%,"Not Started",IF(CD85&lt;5%,"Proses RBT-RBB",IF(CD85=5%,"Selesai RBT-RBB",IF(CD85&lt;10%,"Proses RBT-RBL",IF(CD85=10%,"Selesai RBT-RBL",IF(CD85&lt;15%,"Proses RBT-RBTD",IF(CD85=15%,"Selesai RBT-RBTD",IF(CD85&lt;20%,"Proses RPP",IF(CD85=20%,"Selesai RPP",IF(CD85&lt;25%,"Proses KAK",IF(CD85=25%,"Selesai KAK",IF(CD85&lt;30%,"Proses Pengadaan",IF(CD85=30%,"Selesai Pengadaan",IF(CD85&lt;45%,"Proses Desain",IF(CD85=45%,"Selesai Desain",IF(CD85&lt;80%,"Proses Pengembangan",IF(CD85=80%,"Selesai Pengembangan",IF(CD85&lt;87.5%,"Proses SIT",IF(CD85=87.5%,"Selesai SIT",IF(CD85&lt;95%,"Proses UAT",IF(CD85=95%,"Selesai UAT",IF(CD85&lt;100%,"Proses Implementasi","Selesai Implementasi"))))))))))))))))))))))</f>
        <v>Not Started</v>
      </c>
      <c r="BS85" t="str">
        <f>IF(CE85=0%,"Not Started",IF(CE85&lt;5%,"Proses RBT-RBB",IF(CE85=5%,"Selesai RBT-RBB",IF(CE85&lt;10%,"Proses RBT-RBL",IF(CE85=10%,"Selesai RBT-RBL",IF(CE85&lt;15%,"Proses RBT-RBTD",IF(CE85=15%,"Selesai RBT-RBTD",IF(CE85&lt;20%,"Proses RPP",IF(CE85=20%,"Selesai RPP",IF(CE85&lt;25%,"Proses KAK",IF(CE85=25%,"Selesai KAK",IF(CE85&lt;30%,"Proses Pengadaan",IF(CE85=30%,"Selesai Pengadaan",IF(CE85&lt;45%,"Proses Desain",IF(CE85=45%,"Selesai Desain",IF(CE85&lt;80%,"Proses Pengembangan",IF(CE85=80%,"Selesai Pengembangan",IF(CE85&lt;87.5%,"Proses SIT",IF(CE85=87.5%,"Selesai SIT",IF(CE85&lt;95%,"Proses UAT",IF(CE85=95%,"Selesai UAT",IF(CE85&lt;100%,"Proses Implementasi","Selesai Implementasi"))))))))))))))))))))))</f>
        <v>Not Started</v>
      </c>
      <c r="BT85" t="str">
        <f>IF(CF85=0%,"Not Started",IF(CF85&lt;5%,"Proses RBT-RBB",IF(CF85=5%,"Selesai RBT-RBB",IF(CF85&lt;10%,"Proses RBT-RBL",IF(CF85=10%,"Selesai RBT-RBL",IF(CF85&lt;15%,"Proses RBT-RBTD",IF(CF85=15%,"Selesai RBT-RBTD",IF(CF85&lt;20%,"Proses RPP",IF(CF85=20%,"Selesai RPP",IF(CF85&lt;25%,"Proses KAK",IF(CF85=25%,"Selesai KAK",IF(CF85&lt;30%,"Proses Pengadaan",IF(CF85=30%,"Selesai Pengadaan",IF(CF85&lt;45%,"Proses Desain",IF(CF85=45%,"Selesai Desain",IF(CF85&lt;80%,"Proses Pengembangan",IF(CF85=80%,"Selesai Pengembangan",IF(CF85&lt;87.5%,"Proses SIT",IF(CF85=87.5%,"Selesai SIT",IF(CF85&lt;95%,"Proses UAT",IF(CF85=95%,"Selesai UAT",IF(CF85&lt;100%,"Proses Implementasi","Selesai Implementasi"))))))))))))))))))))))</f>
        <v>Not Started</v>
      </c>
      <c r="BU85" t="str">
        <f>IF(CG85=0%,"Not Started",IF(CG85&lt;5%,"Proses RBT-RBB",IF(CG85=5%,"Selesai RBT-RBB",IF(CG85&lt;10%,"Proses RBT-RBL",IF(CG85=10%,"Selesai RBT-RBL",IF(CG85&lt;15%,"Proses RBT-RBTD",IF(CG85=15%,"Selesai RBT-RBTD",IF(CG85&lt;20%,"Proses RPP",IF(CG85=20%,"Selesai RPP",IF(CG85&lt;25%,"Proses KAK",IF(CG85=25%,"Selesai KAK",IF(CG85&lt;30%,"Proses Pengadaan",IF(CG85=30%,"Selesai Pengadaan",IF(CG85&lt;45%,"Proses Desain",IF(CG85=45%,"Selesai Desain",IF(CG85&lt;80%,"Proses Pengembangan",IF(CG85=80%,"Selesai Pengembangan",IF(CG85&lt;87.5%,"Proses SIT",IF(CG85=87.5%,"Selesai SIT",IF(CG85&lt;95%,"Proses UAT",IF(CG85=95%,"Selesai UAT",IF(CG85&lt;100%,"Proses Implementasi","Selesai Implementasi"))))))))))))))))))))))</f>
        <v>Not Started</v>
      </c>
      <c r="BV85" t="str">
        <f>IF(CH85=0%,"Not Started",IF(CH85&lt;5%,"Proses RBT-RBB",IF(CH85=5%,"Selesai RBT-RBB",IF(CH85&lt;10%,"Proses RBT-RBL",IF(CH85=10%,"Selesai RBT-RBL",IF(CH85&lt;15%,"Proses RBT-RBTD",IF(CH85=15%,"Selesai RBT-RBTD",IF(CH85&lt;20%,"Proses RPP",IF(CH85=20%,"Selesai RPP",IF(CH85&lt;25%,"Proses KAK",IF(CH85=25%,"Selesai KAK",IF(CH85&lt;30%,"Proses Pengadaan",IF(CH85=30%,"Selesai Pengadaan",IF(CH85&lt;45%,"Proses Desain",IF(CH85=45%,"Selesai Desain",IF(CH85&lt;80%,"Proses Pengembangan",IF(CH85=80%,"Selesai Pengembangan",IF(CH85&lt;87.5%,"Proses SIT",IF(CH85=87.5%,"Selesai SIT",IF(CH85&lt;95%,"Proses UAT",IF(CH85=95%,"Selesai UAT",IF(CH85&lt;100%,"Proses Implementasi","Selesai Implementasi"))))))))))))))))))))))</f>
        <v>Not Started</v>
      </c>
      <c r="BW85" t="str">
        <f>IF(CI85=0%,"Not Started",IF(CI85&lt;5%,"Proses RBT-RBB",IF(CI85=5%,"Selesai RBT-RBB",IF(CI85&lt;10%,"Proses RBT-RBL",IF(CI85=10%,"Selesai RBT-RBL",IF(CI85&lt;15%,"Proses RBT-RBTD",IF(CI85=15%,"Selesai RBT-RBTD",IF(CI85&lt;20%,"Proses RPP",IF(CI85=20%,"Selesai RPP",IF(CI85&lt;25%,"Proses KAK",IF(CI85=25%,"Selesai KAK",IF(CI85&lt;30%,"Proses Pengadaan",IF(CI85=30%,"Selesai Pengadaan",IF(CI85&lt;45%,"Proses Desain",IF(CI85=45%,"Selesai Desain",IF(CI85&lt;80%,"Proses Pengembangan",IF(CI85=80%,"Selesai Pengembangan",IF(CI85&lt;87.5%,"Proses SIT",IF(CI85=87.5%,"Selesai SIT",IF(CI85&lt;95%,"Proses UAT",IF(CI85=95%,"Selesai UAT",IF(CI85&lt;100%,"Proses Implementasi","Selesai Implementasi"))))))))))))))))))))))</f>
        <v>Not Started</v>
      </c>
      <c r="BX85" t="str">
        <f>IF(CJ85=0%,"Not Started",IF(CJ85&lt;5%,"Proses RBT-RBB",IF(CJ85=5%,"Selesai RBT-RBB",IF(CJ85&lt;10%,"Proses RBT-RBL",IF(CJ85=10%,"Selesai RBT-RBL",IF(CJ85&lt;15%,"Proses RBT-RBTD",IF(CJ85=15%,"Selesai RBT-RBTD",IF(CJ85&lt;20%,"Proses RPP",IF(CJ85=20%,"Selesai RPP",IF(CJ85&lt;25%,"Proses KAK",IF(CJ85=25%,"Selesai KAK",IF(CJ85&lt;30%,"Proses Pengadaan",IF(CJ85=30%,"Selesai Pengadaan",IF(CJ85&lt;45%,"Proses Desain",IF(CJ85=45%,"Selesai Desain",IF(CJ85&lt;80%,"Proses Pengembangan",IF(CJ85=80%,"Selesai Pengembangan",IF(CJ85&lt;87.5%,"Proses SIT",IF(CJ85=87.5%,"Selesai SIT",IF(CJ85&lt;95%,"Proses UAT",IF(CJ85=95%,"Selesai UAT",IF(CJ85&lt;100%,"Proses Implementasi","Selesai Implementasi"))))))))))))))))))))))</f>
        <v>Not Started</v>
      </c>
      <c r="BY85" t="str">
        <f>IF(CK85=0%,"Not Started",IF(CK85&lt;5%,"Proses RBT-RBB",IF(CK85=5%,"Selesai RBT-RBB",IF(CK85&lt;10%,"Proses RBT-RBL",IF(CK85=10%,"Selesai RBT-RBL",IF(CK85&lt;15%,"Proses RBT-RBTD",IF(CK85=15%,"Selesai RBT-RBTD",IF(CK85&lt;20%,"Proses RPP",IF(CK85=20%,"Selesai RPP",IF(CK85&lt;25%,"Proses KAK",IF(CK85=25%,"Selesai KAK",IF(CK85&lt;30%,"Proses Pengadaan",IF(CK85=30%,"Selesai Pengadaan",IF(CK85&lt;45%,"Proses Desain",IF(CK85=45%,"Selesai Desain",IF(CK85&lt;80%,"Proses Pengembangan",IF(CK85=80%,"Selesai Pengembangan",IF(CK85&lt;87.5%,"Proses SIT",IF(CK85=87.5%,"Selesai SIT",IF(CK85&lt;95%,"Proses UAT",IF(CK85=95%,"Selesai UAT",IF(CK85&lt;100%,"Proses Implementasi","Selesai Implementasi"))))))))))))))))))))))</f>
        <v>Not Started</v>
      </c>
      <c r="BZ85" t="str">
        <f>IF(CL85=0%,"Not Started",IF(CL85&lt;5%,"Proses RBT-RBB",IF(CL85=5%,"Selesai RBT-RBB",IF(CL85&lt;10%,"Proses RBT-RBL",IF(CL85=10%,"Selesai RBT-RBL",IF(CL85&lt;15%,"Proses RBT-RBTD",IF(CL85=15%,"Selesai RBT-RBTD",IF(CL85&lt;20%,"Proses RPP",IF(CL85=20%,"Selesai RPP",IF(CL85&lt;25%,"Proses KAK",IF(CL85=25%,"Selesai KAK",IF(CL85&lt;30%,"Proses Pengadaan",IF(CL85=30%,"Selesai Pengadaan",IF(CL85&lt;45%,"Proses Desain",IF(CL85=45%,"Selesai Desain",IF(CL85&lt;80%,"Proses Pengembangan",IF(CL85=80%,"Selesai Pengembangan",IF(CL85&lt;87.5%,"Proses SIT",IF(CL85=87.5%,"Selesai SIT",IF(CL85&lt;95%,"Proses UAT",IF(CL85=95%,"Selesai UAT",IF(CL85&lt;100%,"Proses Implementasi","Selesai Implementasi"))))))))))))))))))))))</f>
        <v>Not Started</v>
      </c>
      <c r="CA85" t="str">
        <f>IF(CM85=0%,"Not Started",IF(CM85&lt;5%,"Proses RBT-RBB",IF(CM85=5%,"Selesai RBT-RBB",IF(CM85&lt;10%,"Proses RBT-RBL",IF(CM85=10%,"Selesai RBT-RBL",IF(CM85&lt;15%,"Proses RBT-RBTD",IF(CM85=15%,"Selesai RBT-RBTD",IF(CM85&lt;20%,"Proses RPP",IF(CM85=20%,"Selesai RPP",IF(CM85&lt;25%,"Proses KAK",IF(CM85=25%,"Selesai KAK",IF(CM85&lt;30%,"Proses Pengadaan",IF(CM85=30%,"Selesai Pengadaan",IF(CM85&lt;45%,"Proses Desain",IF(CM85=45%,"Selesai Desain",IF(CM85&lt;80%,"Proses Pengembangan",IF(CM85=80%,"Selesai Pengembangan",IF(CM85&lt;87.5%,"Proses SIT",IF(CM85=87.5%,"Selesai SIT",IF(CM85&lt;95%,"Proses UAT",IF(CM85=95%,"Selesai UAT",IF(CM85&lt;100%,"Proses Implementasi","Selesai Implementasi"))))))))))))))))))))))</f>
        <v>Not Started</v>
      </c>
      <c r="CB85" t="str">
        <f>IF(CN85=0%,"Not Started",IF(CN85&lt;5%,"Proses RBT-RBB",IF(CN85=5%,"Selesai RBT-RBB",IF(CN85&lt;10%,"Proses RBT-RBL",IF(CN85=10%,"Selesai RBT-RBL",IF(CN85&lt;15%,"Proses RBT-RBTD",IF(CN85=15%,"Selesai RBT-RBTD",IF(CN85&lt;20%,"Proses RPP",IF(CN85=20%,"Selesai RPP",IF(CN85&lt;25%,"Proses KAK",IF(CN85=25%,"Selesai KAK",IF(CN85&lt;30%,"Proses Pengadaan",IF(CN85=30%,"Selesai Pengadaan",IF(CN85&lt;45%,"Proses Desain",IF(CN85=45%,"Selesai Desain",IF(CN85&lt;80%,"Proses Pengembangan",IF(CN85=80%,"Selesai Pengembangan",IF(CN85&lt;87.5%,"Proses SIT",IF(CN85=87.5%,"Selesai SIT",IF(CN85&lt;95%,"Proses UAT",IF(CN85=95%,"Selesai UAT",IF(CN85&lt;100%,"Proses Implementasi","Selesai Implementasi"))))))))))))))))))))))</f>
        <v>Not Started</v>
      </c>
      <c r="CC85">
        <f>(($DY85/100%)*15%)+(($DZ85/100%)*5%)+(($EA85/100%)*5%)+(($EB85/100%)*5%)+(($EC85/100%)*15%)+(($ED85/100%)*35%)+(($EE85/100%)*7.5%)+(($EF85/100%)*7.5%)+(($EG85/100%)*5%)</f>
        <v>0.9999999999999999</v>
      </c>
      <c r="CO85">
        <f>IF(BE85=0%, 100%, (CC85/BE85))</f>
        <v>0.9999999999999999</v>
      </c>
      <c r="CP85">
        <f>IF(BF85=0%, 100%, (CD85/BF85))</f>
        <v>0</v>
      </c>
      <c r="CQ85">
        <f>IF(BG85=0%, 100%, (CE85/BG85))</f>
        <v>0</v>
      </c>
      <c r="CR85">
        <f>IF(BH85=0%, 100%, (CF85/BH85))</f>
        <v>0</v>
      </c>
      <c r="CS85">
        <f>IF(BI85=0%, 100%, (CG85/BI85))</f>
        <v>0</v>
      </c>
      <c r="CT85">
        <f>IF(BJ85=0%, 100%, (CH85/BJ85))</f>
        <v>0</v>
      </c>
      <c r="CU85">
        <f>IF(BK85=0%, 100%, (CI85/BK85))</f>
        <v>0</v>
      </c>
      <c r="CV85">
        <f>IF(BL85=0%, 100%, (CJ85/BL85))</f>
        <v>0</v>
      </c>
      <c r="CW85">
        <f>IF(BM85=0%, 100%, (CK85/BM85))</f>
        <v>0</v>
      </c>
      <c r="CX85">
        <f>IF(BN85=0%, 100%, (CL85/BN85))</f>
        <v>0</v>
      </c>
      <c r="CY85">
        <f>IF(BO85=0%, 100%, (CM85/BO85))</f>
        <v>0</v>
      </c>
      <c r="DA85" t="str">
        <f>IF(BE85=0%,"NS",IF(CC85=100%,"DONE",IF(CO85&gt;100%,"AS",IF(CO85&lt;75%,"BS",IF(CO85&lt;89.9%,"AR","OS")))))</f>
        <v>DONE</v>
      </c>
      <c r="DB85" t="str">
        <f>IF(BF85=0%,"NS",IF(CD85=100%,"DONE",IF(CP85&gt;100%,"AS",IF(CP85&lt;75%,"BS",IF(CP85&lt;89.9%,"AR","OS")))))</f>
        <v>BS</v>
      </c>
      <c r="DC85" t="str">
        <f>IF(BG85=0%,"NS",IF(CE85=100%,"DONE",IF(CQ85&gt;100%,"AS",IF(CQ85&lt;75%,"BS",IF(CQ85&lt;89.9%,"AR","OS")))))</f>
        <v>BS</v>
      </c>
      <c r="DD85" t="str">
        <f>IF(BH85=0%,"NS",IF(CF85=100%,"DONE",IF(CR85&gt;100%,"AS",IF(CR85&lt;75%,"BS",IF(CR85&lt;89.9%,"AR","OS")))))</f>
        <v>BS</v>
      </c>
      <c r="DE85" t="str">
        <f>IF(BI85=0%,"NS",IF(CG85=100%,"DONE",IF(CS85&gt;100%,"AS",IF(CS85&lt;75%,"BS",IF(CS85&lt;89.9%,"AR","OS")))))</f>
        <v>BS</v>
      </c>
      <c r="DF85" t="str">
        <f>IF(BJ85=0%,"NS",IF(CH85=100%,"DONE",IF(CT85&gt;100%,"AS",IF(CT85&lt;75%,"BS",IF(CT85&lt;89.9%,"AR","OS")))))</f>
        <v>BS</v>
      </c>
      <c r="DG85" t="str">
        <f>IF(BK85=0%,"NS",IF(CI85=100%,"DONE",IF(CU85&gt;100%,"AS",IF(CU85&lt;75%,"BS",IF(CU85&lt;89.9%,"AR","OS")))))</f>
        <v>BS</v>
      </c>
      <c r="DH85" t="str">
        <f>IF(BL85=0%,"NS",IF(CJ85=100%,"DONE",IF(CV85&gt;100%,"AS",IF(CV85&lt;75%,"BS",IF(CV85&lt;89.9%,"AR","OS")))))</f>
        <v>BS</v>
      </c>
      <c r="DI85" t="str">
        <f>IF(BM85=0%,"NS",IF(CK85=100%,"DONE",IF(CW85&gt;100%,"AS",IF(CW85&lt;75%,"BS",IF(CW85&lt;89.9%,"AR","OS")))))</f>
        <v>BS</v>
      </c>
      <c r="DJ85" t="str">
        <f>IF(BN85=0%,"NS",IF(CL85=100%,"DONE",IF(CX85&gt;100%,"AS",IF(CX85&lt;75%,"BS",IF(CX85&lt;89.9%,"AR","OS")))))</f>
        <v>BS</v>
      </c>
      <c r="DK85" t="str">
        <f>IF(BO85=0%,"NS",IF(CM85=100%,"DONE",IF(CY85&gt;100%,"AS",IF(CY85&lt;75%,"BS",IF(CY85&lt;89.9%,"AR","OS")))))</f>
        <v>BS</v>
      </c>
      <c r="DL85" t="str">
        <f>IF(BP85=0%,"NS",IF(CN85=100%,"DONE",IF(CZ85&gt;100%,"AS",IF(CZ85&lt;75%,"BS",IF(CZ85&lt;89.9%,"AR","OS")))))</f>
        <v>BS</v>
      </c>
      <c r="DM85">
        <f>CC85/$BP85</f>
        <v>0.9999999999999999</v>
      </c>
      <c r="DN85">
        <f>CD85/$BP85</f>
        <v>0</v>
      </c>
      <c r="DO85">
        <f>CE85/$BP85</f>
        <v>0</v>
      </c>
      <c r="DP85">
        <f>CF85/$BP85</f>
        <v>0</v>
      </c>
      <c r="DQ85">
        <f>CG85/$BP85</f>
        <v>0</v>
      </c>
      <c r="DR85">
        <f>CH85/$BP85</f>
        <v>0</v>
      </c>
      <c r="DS85">
        <f>CI85/$BP85</f>
        <v>0</v>
      </c>
      <c r="DT85">
        <f>CJ85/$BP85</f>
        <v>0</v>
      </c>
      <c r="DU85">
        <f>CK85/$BP85</f>
        <v>0</v>
      </c>
      <c r="DV85">
        <f>CL85/$BP85</f>
        <v>0</v>
      </c>
      <c r="DW85">
        <f>CM85/$BP85</f>
        <v>0</v>
      </c>
      <c r="DX85">
        <f>CN85/$BP85</f>
        <v>0</v>
      </c>
      <c r="DY85">
        <v>1</v>
      </c>
      <c r="DZ85">
        <v>1</v>
      </c>
      <c r="EA85">
        <v>1</v>
      </c>
      <c r="EB85">
        <v>1</v>
      </c>
      <c r="EC85">
        <v>1</v>
      </c>
      <c r="ED85">
        <v>1</v>
      </c>
      <c r="EE85">
        <v>1</v>
      </c>
      <c r="EF85">
        <v>1</v>
      </c>
      <c r="EG85">
        <v>1</v>
      </c>
      <c r="EH85" t="str" xml:space="preserve">
        <v xml:space="preserve">- GO Live 28 Mei 2025_x000d_
</v>
      </c>
      <c r="EI85">
        <v>45805</v>
      </c>
      <c r="EJ85">
        <f>AR85</f>
        <v>45805</v>
      </c>
      <c r="FM85" t="str">
        <v>Rifka Saskia Nurunnisa</v>
      </c>
      <c r="FN85" t="str">
        <v>Rangga Dhaniarto</v>
      </c>
      <c r="FP85" t="str" xml:space="preserve">
        <v xml:space="preserve">1. Alamsyah_x000d_
2. Muhammad Arif sucipto</v>
      </c>
      <c r="FR85" t="str">
        <v>Outsource</v>
      </c>
      <c r="FS85" t="str">
        <v>PT Mede</v>
      </c>
      <c r="FT85" t="str">
        <v>Suprianto (TKO)</v>
      </c>
      <c r="FU85">
        <v>5</v>
      </c>
      <c r="GS85" t="str">
        <v>cd5ee368-d793-422d-9db8-825904b066ca</v>
      </c>
    </row>
    <row r="86" xml:space="preserve">
      <c r="A86" t="str">
        <v>RIVIBI-PPA-P9-4-DLDS</v>
      </c>
      <c r="B86" t="str">
        <v>Non PT</v>
      </c>
      <c r="C86" t="str">
        <v>IDT</v>
      </c>
      <c r="D86" t="str">
        <v>Continuity Technology</v>
      </c>
      <c r="E86" t="str">
        <v>P-52</v>
      </c>
      <c r="F86">
        <f>F85+1</f>
        <v>7</v>
      </c>
      <c r="G86" t="str">
        <v>GMMP</v>
      </c>
      <c r="H86" t="str">
        <v>DCP GMMP</v>
      </c>
      <c r="I86" t="str">
        <v>Penyesuaian Formula Pengenaan Sanksi GWM, untuk BUK dan BUS pada GMMP - Surrounding ANTASENA</v>
      </c>
      <c r="J86">
        <v>2025</v>
      </c>
      <c r="K86">
        <v>2026</v>
      </c>
      <c r="L86" t="str">
        <v>S</v>
      </c>
      <c r="M86" t="str">
        <v>K3</v>
      </c>
      <c r="N86" t="str">
        <v>Pemimpin Satker</v>
      </c>
      <c r="O86" t="str">
        <v>DKEM, DKMP, DEKS, DPKL, DIDD</v>
      </c>
      <c r="P86" t="str">
        <v>Satker</v>
      </c>
      <c r="Q86" t="str">
        <v>Moneter, SSK</v>
      </c>
      <c r="R86" t="str">
        <v>GMMP</v>
      </c>
      <c r="S86" t="str">
        <f>BQ86</f>
        <v>Proses Implementasi</v>
      </c>
      <c r="T86" t="str">
        <f>IF(V86=0%,"Not Started",IF(V86&lt;100%,"On Progress",IF(V86=100%,"DONE")))</f>
        <v>On Progress</v>
      </c>
      <c r="U86" t="str">
        <f>FN86</f>
        <v>Rangga Dhaniarto</v>
      </c>
      <c r="V86">
        <f>CC86</f>
        <v>0.9994999999999998</v>
      </c>
      <c r="W86" t="str">
        <v>TW I 2025</v>
      </c>
      <c r="X86">
        <f>AR86</f>
        <v>46081</v>
      </c>
      <c r="Y86">
        <v>0</v>
      </c>
      <c r="AA86">
        <v>45658</v>
      </c>
      <c r="AB86">
        <v>45747</v>
      </c>
      <c r="AD86">
        <v>45747</v>
      </c>
      <c r="AI86">
        <v>45778</v>
      </c>
      <c r="AJ86">
        <v>45807</v>
      </c>
      <c r="AK86">
        <v>45809</v>
      </c>
      <c r="AL86">
        <v>45849</v>
      </c>
      <c r="AM86">
        <v>45852</v>
      </c>
      <c r="AN86">
        <v>45863</v>
      </c>
      <c r="AO86">
        <v>45866</v>
      </c>
      <c r="AP86">
        <v>45891</v>
      </c>
      <c r="AQ86">
        <v>45901</v>
      </c>
      <c r="AR86">
        <v>46081</v>
      </c>
      <c r="AS86" t="str">
        <f>IF(BE86=0%,"Not Started",IF(BE86&lt;5%,"Proses RBT-RBB",IF(BE86=5%,"Selesai RBT-RBB",IF(BE86&lt;10%,"Proses RBT-RBL",IF(BE86=10%,"Selesai RBT-RBL",IF(BE86&lt;15%,"Proses RBT-RBTD",IF(BE86=15%,"Selesai RBT-RBTD",IF(BE86&lt;20%,"Proses RPP",IF(BE86=20%,"Selesai RPP",IF(BE86&lt;25%,"Proses KAK",IF(BE86=25%,"Selesai KAK",IF(BE86&lt;30%,"Proses Pengadaan",IF(BE86=30%,"Selesai Pengadaan",IF(BE86&lt;45%,"Proses Desain",IF(BE86=45%,"Selesai Desain",IF(BE86&lt;80%,"Proses Pengembangan",IF(BE86=80%,"Selesai Pengembangan",IF(BE86&lt;87.5%,"Proses SIT",IF(BE86=87.5%,"Selesai SIT",IF(BE86&lt;95%,"Proses UAT",IF(BE86=95%,"Selesai UAT",IF(BE86&lt;100%,"Proses Implementasi","Selesai Implementasi"))))))))))))))))))))))</f>
        <v>Selesai Implementasi</v>
      </c>
      <c r="AT86" t="str">
        <f>IF(BF86=0%,"Not Started",IF(BF86&lt;5%,"Proses RBT-RBB",IF(BF86=5%,"Selesai RBT-RBB",IF(BF86&lt;10%,"Proses RBT-RBL",IF(BF86=10%,"Selesai RBT-RBL",IF(BF86&lt;15%,"Proses RBT-RBTD",IF(BF86=15%,"Selesai RBT-RBTD",IF(BF86&lt;20%,"Proses RPP",IF(BF86=20%,"Selesai RPP",IF(BF86&lt;25%,"Proses KAK",IF(BF86=25%,"Selesai KAK",IF(BF86&lt;30%,"Proses Pengadaan",IF(BF86=30%,"Selesai Pengadaan",IF(BF86&lt;45%,"Proses Desain",IF(BF86=45%,"Selesai Desain",IF(BF86&lt;80%,"Proses Pengembangan",IF(BF86=80%,"Selesai Pengembangan",IF(BF86&lt;87.5%,"Proses SIT",IF(BF86=87.5%,"Selesai SIT",IF(BF86&lt;95%,"Proses UAT",IF(BF86=95%,"Selesai UAT",IF(BF86&lt;100%,"Proses Implementasi","Selesai Implementasi"))))))))))))))))))))))</f>
        <v>Selesai Implementasi</v>
      </c>
      <c r="AU86" t="str">
        <f>IF(BG86=0%,"Not Started",IF(BG86&lt;5%,"Proses RBT-RBB",IF(BG86=5%,"Selesai RBT-RBB",IF(BG86&lt;10%,"Proses RBT-RBL",IF(BG86=10%,"Selesai RBT-RBL",IF(BG86&lt;15%,"Proses RBT-RBTD",IF(BG86=15%,"Selesai RBT-RBTD",IF(BG86&lt;20%,"Proses RPP",IF(BG86=20%,"Selesai RPP",IF(BG86&lt;25%,"Proses KAK",IF(BG86=25%,"Selesai KAK",IF(BG86&lt;30%,"Proses Pengadaan",IF(BG86=30%,"Selesai Pengadaan",IF(BG86&lt;45%,"Proses Desain",IF(BG86=45%,"Selesai Desain",IF(BG86&lt;80%,"Proses Pengembangan",IF(BG86=80%,"Selesai Pengembangan",IF(BG86&lt;87.5%,"Proses SIT",IF(BG86=87.5%,"Selesai SIT",IF(BG86&lt;95%,"Proses UAT",IF(BG86=95%,"Selesai UAT",IF(BG86&lt;100%,"Proses Implementasi","Selesai Implementasi"))))))))))))))))))))))</f>
        <v>Selesai Implementasi</v>
      </c>
      <c r="AV86" t="str">
        <f>IF(BH86=0%,"Not Started",IF(BH86&lt;5%,"Proses RBT-RBB",IF(BH86=5%,"Selesai RBT-RBB",IF(BH86&lt;10%,"Proses RBT-RBL",IF(BH86=10%,"Selesai RBT-RBL",IF(BH86&lt;15%,"Proses RBT-RBTD",IF(BH86=15%,"Selesai RBT-RBTD",IF(BH86&lt;20%,"Proses RPP",IF(BH86=20%,"Selesai RPP",IF(BH86&lt;25%,"Proses KAK",IF(BH86=25%,"Selesai KAK",IF(BH86&lt;30%,"Proses Pengadaan",IF(BH86=30%,"Selesai Pengadaan",IF(BH86&lt;45%,"Proses Desain",IF(BH86=45%,"Selesai Desain",IF(BH86&lt;80%,"Proses Pengembangan",IF(BH86=80%,"Selesai Pengembangan",IF(BH86&lt;87.5%,"Proses SIT",IF(BH86=87.5%,"Selesai SIT",IF(BH86&lt;95%,"Proses UAT",IF(BH86=95%,"Selesai UAT",IF(BH86&lt;100%,"Proses Implementasi","Selesai Implementasi"))))))))))))))))))))))</f>
        <v>Selesai Implementasi</v>
      </c>
      <c r="AW86" t="str">
        <f>IF(BI86=0%,"Not Started",IF(BI86&lt;5%,"Proses RBT-RBB",IF(BI86=5%,"Selesai RBT-RBB",IF(BI86&lt;10%,"Proses RBT-RBL",IF(BI86=10%,"Selesai RBT-RBL",IF(BI86&lt;15%,"Proses RBT-RBTD",IF(BI86=15%,"Selesai RBT-RBTD",IF(BI86&lt;20%,"Proses RPP",IF(BI86=20%,"Selesai RPP",IF(BI86&lt;25%,"Proses KAK",IF(BI86=25%,"Selesai KAK",IF(BI86&lt;30%,"Proses Pengadaan",IF(BI86=30%,"Selesai Pengadaan",IF(BI86&lt;45%,"Proses Desain",IF(BI86=45%,"Selesai Desain",IF(BI86&lt;80%,"Proses Pengembangan",IF(BI86=80%,"Selesai Pengembangan",IF(BI86&lt;87.5%,"Proses SIT",IF(BI86=87.5%,"Selesai SIT",IF(BI86&lt;95%,"Proses UAT",IF(BI86=95%,"Selesai UAT",IF(BI86&lt;100%,"Proses Implementasi","Selesai Implementasi"))))))))))))))))))))))</f>
        <v>Selesai Implementasi</v>
      </c>
      <c r="AX86" t="str">
        <f>IF(BJ86=0%,"Not Started",IF(BJ86&lt;5%,"Proses RBT-RBB",IF(BJ86=5%,"Selesai RBT-RBB",IF(BJ86&lt;10%,"Proses RBT-RBL",IF(BJ86=10%,"Selesai RBT-RBL",IF(BJ86&lt;15%,"Proses RBT-RBTD",IF(BJ86=15%,"Selesai RBT-RBTD",IF(BJ86&lt;20%,"Proses RPP",IF(BJ86=20%,"Selesai RPP",IF(BJ86&lt;25%,"Proses KAK",IF(BJ86=25%,"Selesai KAK",IF(BJ86&lt;30%,"Proses Pengadaan",IF(BJ86=30%,"Selesai Pengadaan",IF(BJ86&lt;45%,"Proses Desain",IF(BJ86=45%,"Selesai Desain",IF(BJ86&lt;80%,"Proses Pengembangan",IF(BJ86=80%,"Selesai Pengembangan",IF(BJ86&lt;87.5%,"Proses SIT",IF(BJ86=87.5%,"Selesai SIT",IF(BJ86&lt;95%,"Proses UAT",IF(BJ86=95%,"Selesai UAT",IF(BJ86&lt;100%,"Proses Implementasi","Selesai Implementasi"))))))))))))))))))))))</f>
        <v>Selesai Implementasi</v>
      </c>
      <c r="AY86" t="str">
        <f>IF(BK86=0%,"Not Started",IF(BK86&lt;5%,"Proses RBT-RBB",IF(BK86=5%,"Selesai RBT-RBB",IF(BK86&lt;10%,"Proses RBT-RBL",IF(BK86=10%,"Selesai RBT-RBL",IF(BK86&lt;15%,"Proses RBT-RBTD",IF(BK86=15%,"Selesai RBT-RBTD",IF(BK86&lt;20%,"Proses RPP",IF(BK86=20%,"Selesai RPP",IF(BK86&lt;25%,"Proses KAK",IF(BK86=25%,"Selesai KAK",IF(BK86&lt;30%,"Proses Pengadaan",IF(BK86=30%,"Selesai Pengadaan",IF(BK86&lt;45%,"Proses Desain",IF(BK86=45%,"Selesai Desain",IF(BK86&lt;80%,"Proses Pengembangan",IF(BK86=80%,"Selesai Pengembangan",IF(BK86&lt;87.5%,"Proses SIT",IF(BK86=87.5%,"Selesai SIT",IF(BK86&lt;95%,"Proses UAT",IF(BK86=95%,"Selesai UAT",IF(BK86&lt;100%,"Proses Implementasi","Selesai Implementasi"))))))))))))))))))))))</f>
        <v>Selesai Implementasi</v>
      </c>
      <c r="AZ86" t="str">
        <f>IF(BL86=0%,"Not Started",IF(BL86&lt;5%,"Proses RBT-RBB",IF(BL86=5%,"Selesai RBT-RBB",IF(BL86&lt;10%,"Proses RBT-RBL",IF(BL86=10%,"Selesai RBT-RBL",IF(BL86&lt;15%,"Proses RBT-RBTD",IF(BL86=15%,"Selesai RBT-RBTD",IF(BL86&lt;20%,"Proses RPP",IF(BL86=20%,"Selesai RPP",IF(BL86&lt;25%,"Proses KAK",IF(BL86=25%,"Selesai KAK",IF(BL86&lt;30%,"Proses Pengadaan",IF(BL86=30%,"Selesai Pengadaan",IF(BL86&lt;45%,"Proses Desain",IF(BL86=45%,"Selesai Desain",IF(BL86&lt;80%,"Proses Pengembangan",IF(BL86=80%,"Selesai Pengembangan",IF(BL86&lt;87.5%,"Proses SIT",IF(BL86=87.5%,"Selesai SIT",IF(BL86&lt;95%,"Proses UAT",IF(BL86=95%,"Selesai UAT",IF(BL86&lt;100%,"Proses Implementasi","Selesai Implementasi"))))))))))))))))))))))</f>
        <v>Selesai Implementasi</v>
      </c>
      <c r="BA86" t="str">
        <f>IF(BM86=0%,"Not Started",IF(BM86&lt;5%,"Proses RBT-RBB",IF(BM86=5%,"Selesai RBT-RBB",IF(BM86&lt;10%,"Proses RBT-RBL",IF(BM86=10%,"Selesai RBT-RBL",IF(BM86&lt;15%,"Proses RBT-RBTD",IF(BM86=15%,"Selesai RBT-RBTD",IF(BM86&lt;20%,"Proses RPP",IF(BM86=20%,"Selesai RPP",IF(BM86&lt;25%,"Proses KAK",IF(BM86=25%,"Selesai KAK",IF(BM86&lt;30%,"Proses Pengadaan",IF(BM86=30%,"Selesai Pengadaan",IF(BM86&lt;45%,"Proses Desain",IF(BM86=45%,"Selesai Desain",IF(BM86&lt;80%,"Proses Pengembangan",IF(BM86=80%,"Selesai Pengembangan",IF(BM86&lt;87.5%,"Proses SIT",IF(BM86=87.5%,"Selesai SIT",IF(BM86&lt;95%,"Proses UAT",IF(BM86=95%,"Selesai UAT",IF(BM86&lt;100%,"Proses Implementasi","Selesai Implementasi"))))))))))))))))))))))</f>
        <v>Selesai Implementasi</v>
      </c>
      <c r="BB86" t="str">
        <f>IF(BN86=0%,"Not Started",IF(BN86&lt;5%,"Proses RBT-RBB",IF(BN86=5%,"Selesai RBT-RBB",IF(BN86&lt;10%,"Proses RBT-RBL",IF(BN86=10%,"Selesai RBT-RBL",IF(BN86&lt;15%,"Proses RBT-RBTD",IF(BN86=15%,"Selesai RBT-RBTD",IF(BN86&lt;20%,"Proses RPP",IF(BN86=20%,"Selesai RPP",IF(BN86&lt;25%,"Proses KAK",IF(BN86=25%,"Selesai KAK",IF(BN86&lt;30%,"Proses Pengadaan",IF(BN86=30%,"Selesai Pengadaan",IF(BN86&lt;45%,"Proses Desain",IF(BN86=45%,"Selesai Desain",IF(BN86&lt;80%,"Proses Pengembangan",IF(BN86=80%,"Selesai Pengembangan",IF(BN86&lt;87.5%,"Proses SIT",IF(BN86=87.5%,"Selesai SIT",IF(BN86&lt;95%,"Proses UAT",IF(BN86=95%,"Selesai UAT",IF(BN86&lt;100%,"Proses Implementasi","Selesai Implementasi"))))))))))))))))))))))</f>
        <v>Selesai Implementasi</v>
      </c>
      <c r="BC86" t="str">
        <f>IF(BO86=0%,"Not Started",IF(BO86&lt;5%,"Proses RBT-RBB",IF(BO86=5%,"Selesai RBT-RBB",IF(BO86&lt;10%,"Proses RBT-RBL",IF(BO86=10%,"Selesai RBT-RBL",IF(BO86&lt;15%,"Proses RBT-RBTD",IF(BO86=15%,"Selesai RBT-RBTD",IF(BO86&lt;20%,"Proses RPP",IF(BO86=20%,"Selesai RPP",IF(BO86&lt;25%,"Proses KAK",IF(BO86=25%,"Selesai KAK",IF(BO86&lt;30%,"Proses Pengadaan",IF(BO86=30%,"Selesai Pengadaan",IF(BO86&lt;45%,"Proses Desain",IF(BO86=45%,"Selesai Desain",IF(BO86&lt;80%,"Proses Pengembangan",IF(BO86=80%,"Selesai Pengembangan",IF(BO86&lt;87.5%,"Proses SIT",IF(BO86=87.5%,"Selesai SIT",IF(BO86&lt;95%,"Proses UAT",IF(BO86=95%,"Selesai UAT",IF(BO86&lt;100%,"Proses Implementasi","Selesai Implementasi"))))))))))))))))))))))</f>
        <v>Selesai Implementasi</v>
      </c>
      <c r="BD86" t="str">
        <f>IF(BP86=0%,"Not Started",IF(BP86&lt;5%,"Proses RBT-RBB",IF(BP86=5%,"Selesai RBT-RBB",IF(BP86&lt;10%,"Proses RBT-RBL",IF(BP86=10%,"Selesai RBT-RBL",IF(BP86&lt;15%,"Proses RBT-RBTD",IF(BP86=15%,"Selesai RBT-RBTD",IF(BP86&lt;20%,"Proses RPP",IF(BP86=20%,"Selesai RPP",IF(BP86&lt;25%,"Proses KAK",IF(BP86=25%,"Selesai KAK",IF(BP86&lt;30%,"Proses Pengadaan",IF(BP86=30%,"Selesai Pengadaan",IF(BP86&lt;45%,"Proses Desain",IF(BP86=45%,"Selesai Desain",IF(BP86&lt;80%,"Proses Pengembangan",IF(BP86=80%,"Selesai Pengembangan",IF(BP86&lt;87.5%,"Proses SIT",IF(BP86=87.5%,"Selesai SIT",IF(BP86&lt;95%,"Proses UAT",IF(BP86=95%,"Selesai UAT",IF(BP86&lt;100%,"Proses Implementasi","Selesai Implementasi"))))))))))))))))))))))</f>
        <v>Selesai Implementasi</v>
      </c>
      <c r="BE86">
        <v>1</v>
      </c>
      <c r="BF86">
        <v>1</v>
      </c>
      <c r="BG86">
        <v>1</v>
      </c>
      <c r="BH86">
        <v>1</v>
      </c>
      <c r="BI86">
        <v>1</v>
      </c>
      <c r="BJ86">
        <v>1</v>
      </c>
      <c r="BK86">
        <v>1</v>
      </c>
      <c r="BL86">
        <v>1</v>
      </c>
      <c r="BM86">
        <v>1</v>
      </c>
      <c r="BN86">
        <v>1</v>
      </c>
      <c r="BO86">
        <v>1</v>
      </c>
      <c r="BP86">
        <v>1</v>
      </c>
      <c r="BQ86" t="str">
        <f>IF(CC86=0%,"Not Started",IF(CC86&lt;5%,"Proses RBT-RBB",IF(CC86=5%,"Selesai RBT-RBB",IF(CC86&lt;10%,"Proses RBT-RBL",IF(CC86=10%,"Selesai RBT-RBL",IF(CC86&lt;15%,"Proses RBT-RBTD",IF(CC86=15%,"Selesai RBT-RBTD",IF(CC86&lt;20%,"Proses RPP",IF(CC86=20%,"Selesai RPP",IF(CC86&lt;25%,"Proses KAK",IF(CC86=25%,"Selesai KAK",IF(CC86&lt;30%,"Proses Pengadaan",IF(CC86=30%,"Selesai Pengadaan",IF(CC86&lt;45%,"Proses Desain",IF(CC86=45%,"Selesai Desain",IF(CC86&lt;80%,"Proses Pengembangan",IF(CC86=80%,"Selesai Pengembangan",IF(CC86&lt;87.5%,"Proses SIT",IF(CC86=87.5%,"Selesai SIT",IF(CC86&lt;95%,"Proses UAT",IF(CC86=95%,"Selesai UAT",IF(CC86&lt;100%,"Proses Implementasi","Selesai Implementasi"))))))))))))))))))))))</f>
        <v>Proses Implementasi</v>
      </c>
      <c r="BR86" t="str">
        <f>IF(CD86=0%,"Not Started",IF(CD86&lt;5%,"Proses RBT-RBB",IF(CD86=5%,"Selesai RBT-RBB",IF(CD86&lt;10%,"Proses RBT-RBL",IF(CD86=10%,"Selesai RBT-RBL",IF(CD86&lt;15%,"Proses RBT-RBTD",IF(CD86=15%,"Selesai RBT-RBTD",IF(CD86&lt;20%,"Proses RPP",IF(CD86=20%,"Selesai RPP",IF(CD86&lt;25%,"Proses KAK",IF(CD86=25%,"Selesai KAK",IF(CD86&lt;30%,"Proses Pengadaan",IF(CD86=30%,"Selesai Pengadaan",IF(CD86&lt;45%,"Proses Desain",IF(CD86=45%,"Selesai Desain",IF(CD86&lt;80%,"Proses Pengembangan",IF(CD86=80%,"Selesai Pengembangan",IF(CD86&lt;87.5%,"Proses SIT",IF(CD86=87.5%,"Selesai SIT",IF(CD86&lt;95%,"Proses UAT",IF(CD86=95%,"Selesai UAT",IF(CD86&lt;100%,"Proses Implementasi","Selesai Implementasi"))))))))))))))))))))))</f>
        <v>Not Started</v>
      </c>
      <c r="BS86" t="str">
        <f>IF(CE86=0%,"Not Started",IF(CE86&lt;5%,"Proses RBT-RBB",IF(CE86=5%,"Selesai RBT-RBB",IF(CE86&lt;10%,"Proses RBT-RBL",IF(CE86=10%,"Selesai RBT-RBL",IF(CE86&lt;15%,"Proses RBT-RBTD",IF(CE86=15%,"Selesai RBT-RBTD",IF(CE86&lt;20%,"Proses RPP",IF(CE86=20%,"Selesai RPP",IF(CE86&lt;25%,"Proses KAK",IF(CE86=25%,"Selesai KAK",IF(CE86&lt;30%,"Proses Pengadaan",IF(CE86=30%,"Selesai Pengadaan",IF(CE86&lt;45%,"Proses Desain",IF(CE86=45%,"Selesai Desain",IF(CE86&lt;80%,"Proses Pengembangan",IF(CE86=80%,"Selesai Pengembangan",IF(CE86&lt;87.5%,"Proses SIT",IF(CE86=87.5%,"Selesai SIT",IF(CE86&lt;95%,"Proses UAT",IF(CE86=95%,"Selesai UAT",IF(CE86&lt;100%,"Proses Implementasi","Selesai Implementasi"))))))))))))))))))))))</f>
        <v>Not Started</v>
      </c>
      <c r="BT86" t="str">
        <f>IF(CF86=0%,"Not Started",IF(CF86&lt;5%,"Proses RBT-RBB",IF(CF86=5%,"Selesai RBT-RBB",IF(CF86&lt;10%,"Proses RBT-RBL",IF(CF86=10%,"Selesai RBT-RBL",IF(CF86&lt;15%,"Proses RBT-RBTD",IF(CF86=15%,"Selesai RBT-RBTD",IF(CF86&lt;20%,"Proses RPP",IF(CF86=20%,"Selesai RPP",IF(CF86&lt;25%,"Proses KAK",IF(CF86=25%,"Selesai KAK",IF(CF86&lt;30%,"Proses Pengadaan",IF(CF86=30%,"Selesai Pengadaan",IF(CF86&lt;45%,"Proses Desain",IF(CF86=45%,"Selesai Desain",IF(CF86&lt;80%,"Proses Pengembangan",IF(CF86=80%,"Selesai Pengembangan",IF(CF86&lt;87.5%,"Proses SIT",IF(CF86=87.5%,"Selesai SIT",IF(CF86&lt;95%,"Proses UAT",IF(CF86=95%,"Selesai UAT",IF(CF86&lt;100%,"Proses Implementasi","Selesai Implementasi"))))))))))))))))))))))</f>
        <v>Not Started</v>
      </c>
      <c r="BU86" t="str">
        <f>IF(CG86=0%,"Not Started",IF(CG86&lt;5%,"Proses RBT-RBB",IF(CG86=5%,"Selesai RBT-RBB",IF(CG86&lt;10%,"Proses RBT-RBL",IF(CG86=10%,"Selesai RBT-RBL",IF(CG86&lt;15%,"Proses RBT-RBTD",IF(CG86=15%,"Selesai RBT-RBTD",IF(CG86&lt;20%,"Proses RPP",IF(CG86=20%,"Selesai RPP",IF(CG86&lt;25%,"Proses KAK",IF(CG86=25%,"Selesai KAK",IF(CG86&lt;30%,"Proses Pengadaan",IF(CG86=30%,"Selesai Pengadaan",IF(CG86&lt;45%,"Proses Desain",IF(CG86=45%,"Selesai Desain",IF(CG86&lt;80%,"Proses Pengembangan",IF(CG86=80%,"Selesai Pengembangan",IF(CG86&lt;87.5%,"Proses SIT",IF(CG86=87.5%,"Selesai SIT",IF(CG86&lt;95%,"Proses UAT",IF(CG86=95%,"Selesai UAT",IF(CG86&lt;100%,"Proses Implementasi","Selesai Implementasi"))))))))))))))))))))))</f>
        <v>Not Started</v>
      </c>
      <c r="BV86" t="str">
        <f>IF(CH86=0%,"Not Started",IF(CH86&lt;5%,"Proses RBT-RBB",IF(CH86=5%,"Selesai RBT-RBB",IF(CH86&lt;10%,"Proses RBT-RBL",IF(CH86=10%,"Selesai RBT-RBL",IF(CH86&lt;15%,"Proses RBT-RBTD",IF(CH86=15%,"Selesai RBT-RBTD",IF(CH86&lt;20%,"Proses RPP",IF(CH86=20%,"Selesai RPP",IF(CH86&lt;25%,"Proses KAK",IF(CH86=25%,"Selesai KAK",IF(CH86&lt;30%,"Proses Pengadaan",IF(CH86=30%,"Selesai Pengadaan",IF(CH86&lt;45%,"Proses Desain",IF(CH86=45%,"Selesai Desain",IF(CH86&lt;80%,"Proses Pengembangan",IF(CH86=80%,"Selesai Pengembangan",IF(CH86&lt;87.5%,"Proses SIT",IF(CH86=87.5%,"Selesai SIT",IF(CH86&lt;95%,"Proses UAT",IF(CH86=95%,"Selesai UAT",IF(CH86&lt;100%,"Proses Implementasi","Selesai Implementasi"))))))))))))))))))))))</f>
        <v>Not Started</v>
      </c>
      <c r="BW86" t="str">
        <f>IF(CI86=0%,"Not Started",IF(CI86&lt;5%,"Proses RBT-RBB",IF(CI86=5%,"Selesai RBT-RBB",IF(CI86&lt;10%,"Proses RBT-RBL",IF(CI86=10%,"Selesai RBT-RBL",IF(CI86&lt;15%,"Proses RBT-RBTD",IF(CI86=15%,"Selesai RBT-RBTD",IF(CI86&lt;20%,"Proses RPP",IF(CI86=20%,"Selesai RPP",IF(CI86&lt;25%,"Proses KAK",IF(CI86=25%,"Selesai KAK",IF(CI86&lt;30%,"Proses Pengadaan",IF(CI86=30%,"Selesai Pengadaan",IF(CI86&lt;45%,"Proses Desain",IF(CI86=45%,"Selesai Desain",IF(CI86&lt;80%,"Proses Pengembangan",IF(CI86=80%,"Selesai Pengembangan",IF(CI86&lt;87.5%,"Proses SIT",IF(CI86=87.5%,"Selesai SIT",IF(CI86&lt;95%,"Proses UAT",IF(CI86=95%,"Selesai UAT",IF(CI86&lt;100%,"Proses Implementasi","Selesai Implementasi"))))))))))))))))))))))</f>
        <v>Not Started</v>
      </c>
      <c r="BX86" t="str">
        <f>IF(CJ86=0%,"Not Started",IF(CJ86&lt;5%,"Proses RBT-RBB",IF(CJ86=5%,"Selesai RBT-RBB",IF(CJ86&lt;10%,"Proses RBT-RBL",IF(CJ86=10%,"Selesai RBT-RBL",IF(CJ86&lt;15%,"Proses RBT-RBTD",IF(CJ86=15%,"Selesai RBT-RBTD",IF(CJ86&lt;20%,"Proses RPP",IF(CJ86=20%,"Selesai RPP",IF(CJ86&lt;25%,"Proses KAK",IF(CJ86=25%,"Selesai KAK",IF(CJ86&lt;30%,"Proses Pengadaan",IF(CJ86=30%,"Selesai Pengadaan",IF(CJ86&lt;45%,"Proses Desain",IF(CJ86=45%,"Selesai Desain",IF(CJ86&lt;80%,"Proses Pengembangan",IF(CJ86=80%,"Selesai Pengembangan",IF(CJ86&lt;87.5%,"Proses SIT",IF(CJ86=87.5%,"Selesai SIT",IF(CJ86&lt;95%,"Proses UAT",IF(CJ86=95%,"Selesai UAT",IF(CJ86&lt;100%,"Proses Implementasi","Selesai Implementasi"))))))))))))))))))))))</f>
        <v>Not Started</v>
      </c>
      <c r="BY86" t="str">
        <f>IF(CK86=0%,"Not Started",IF(CK86&lt;5%,"Proses RBT-RBB",IF(CK86=5%,"Selesai RBT-RBB",IF(CK86&lt;10%,"Proses RBT-RBL",IF(CK86=10%,"Selesai RBT-RBL",IF(CK86&lt;15%,"Proses RBT-RBTD",IF(CK86=15%,"Selesai RBT-RBTD",IF(CK86&lt;20%,"Proses RPP",IF(CK86=20%,"Selesai RPP",IF(CK86&lt;25%,"Proses KAK",IF(CK86=25%,"Selesai KAK",IF(CK86&lt;30%,"Proses Pengadaan",IF(CK86=30%,"Selesai Pengadaan",IF(CK86&lt;45%,"Proses Desain",IF(CK86=45%,"Selesai Desain",IF(CK86&lt;80%,"Proses Pengembangan",IF(CK86=80%,"Selesai Pengembangan",IF(CK86&lt;87.5%,"Proses SIT",IF(CK86=87.5%,"Selesai SIT",IF(CK86&lt;95%,"Proses UAT",IF(CK86=95%,"Selesai UAT",IF(CK86&lt;100%,"Proses Implementasi","Selesai Implementasi"))))))))))))))))))))))</f>
        <v>Not Started</v>
      </c>
      <c r="BZ86" t="str">
        <f>IF(CL86=0%,"Not Started",IF(CL86&lt;5%,"Proses RBT-RBB",IF(CL86=5%,"Selesai RBT-RBB",IF(CL86&lt;10%,"Proses RBT-RBL",IF(CL86=10%,"Selesai RBT-RBL",IF(CL86&lt;15%,"Proses RBT-RBTD",IF(CL86=15%,"Selesai RBT-RBTD",IF(CL86&lt;20%,"Proses RPP",IF(CL86=20%,"Selesai RPP",IF(CL86&lt;25%,"Proses KAK",IF(CL86=25%,"Selesai KAK",IF(CL86&lt;30%,"Proses Pengadaan",IF(CL86=30%,"Selesai Pengadaan",IF(CL86&lt;45%,"Proses Desain",IF(CL86=45%,"Selesai Desain",IF(CL86&lt;80%,"Proses Pengembangan",IF(CL86=80%,"Selesai Pengembangan",IF(CL86&lt;87.5%,"Proses SIT",IF(CL86=87.5%,"Selesai SIT",IF(CL86&lt;95%,"Proses UAT",IF(CL86=95%,"Selesai UAT",IF(CL86&lt;100%,"Proses Implementasi","Selesai Implementasi"))))))))))))))))))))))</f>
        <v>Not Started</v>
      </c>
      <c r="CA86" t="str">
        <f>IF(CM86=0%,"Not Started",IF(CM86&lt;5%,"Proses RBT-RBB",IF(CM86=5%,"Selesai RBT-RBB",IF(CM86&lt;10%,"Proses RBT-RBL",IF(CM86=10%,"Selesai RBT-RBL",IF(CM86&lt;15%,"Proses RBT-RBTD",IF(CM86=15%,"Selesai RBT-RBTD",IF(CM86&lt;20%,"Proses RPP",IF(CM86=20%,"Selesai RPP",IF(CM86&lt;25%,"Proses KAK",IF(CM86=25%,"Selesai KAK",IF(CM86&lt;30%,"Proses Pengadaan",IF(CM86=30%,"Selesai Pengadaan",IF(CM86&lt;45%,"Proses Desain",IF(CM86=45%,"Selesai Desain",IF(CM86&lt;80%,"Proses Pengembangan",IF(CM86=80%,"Selesai Pengembangan",IF(CM86&lt;87.5%,"Proses SIT",IF(CM86=87.5%,"Selesai SIT",IF(CM86&lt;95%,"Proses UAT",IF(CM86=95%,"Selesai UAT",IF(CM86&lt;100%,"Proses Implementasi","Selesai Implementasi"))))))))))))))))))))))</f>
        <v>Not Started</v>
      </c>
      <c r="CB86" t="str">
        <f>IF(CN86=0%,"Not Started",IF(CN86&lt;5%,"Proses RBT-RBB",IF(CN86=5%,"Selesai RBT-RBB",IF(CN86&lt;10%,"Proses RBT-RBL",IF(CN86=10%,"Selesai RBT-RBL",IF(CN86&lt;15%,"Proses RBT-RBTD",IF(CN86=15%,"Selesai RBT-RBTD",IF(CN86&lt;20%,"Proses RPP",IF(CN86=20%,"Selesai RPP",IF(CN86&lt;25%,"Proses KAK",IF(CN86=25%,"Selesai KAK",IF(CN86&lt;30%,"Proses Pengadaan",IF(CN86=30%,"Selesai Pengadaan",IF(CN86&lt;45%,"Proses Desain",IF(CN86=45%,"Selesai Desain",IF(CN86&lt;80%,"Proses Pengembangan",IF(CN86=80%,"Selesai Pengembangan",IF(CN86&lt;87.5%,"Proses SIT",IF(CN86=87.5%,"Selesai SIT",IF(CN86&lt;95%,"Proses UAT",IF(CN86=95%,"Selesai UAT",IF(CN86&lt;100%,"Proses Implementasi","Selesai Implementasi"))))))))))))))))))))))</f>
        <v>Not Started</v>
      </c>
      <c r="CC86">
        <f>(($DY86/100%)*15%)+(($DZ86/100%)*5%)+(($EA86/100%)*5%)+(($EB86/100%)*5%)+(($EC86/100%)*15%)+(($ED86/100%)*35%)+(($EE86/100%)*7.5%)+(($EF86/100%)*7.5%)+(($EG86/100%)*5%)</f>
        <v>0.9994999999999998</v>
      </c>
      <c r="CO86">
        <f>IF(BE86=0%, 100%, (CC86/BE86))</f>
        <v>0.9994999999999998</v>
      </c>
      <c r="CP86">
        <f>IF(BF86=0%, 100%, (CD86/BF86))</f>
        <v>0</v>
      </c>
      <c r="CQ86">
        <f>IF(BG86=0%, 100%, (CE86/BG86))</f>
        <v>0</v>
      </c>
      <c r="CR86">
        <f>IF(BH86=0%, 100%, (CF86/BH86))</f>
        <v>0</v>
      </c>
      <c r="CS86">
        <f>IF(BI86=0%, 100%, (CG86/BI86))</f>
        <v>0</v>
      </c>
      <c r="CT86">
        <f>IF(BJ86=0%, 100%, (CH86/BJ86))</f>
        <v>0</v>
      </c>
      <c r="CU86">
        <f>IF(BK86=0%, 100%, (CI86/BK86))</f>
        <v>0</v>
      </c>
      <c r="CV86">
        <f>IF(BL86=0%, 100%, (CJ86/BL86))</f>
        <v>0</v>
      </c>
      <c r="CW86">
        <f>IF(BM86=0%, 100%, (CK86/BM86))</f>
        <v>0</v>
      </c>
      <c r="CX86">
        <f>IF(BN86=0%, 100%, (CL86/BN86))</f>
        <v>0</v>
      </c>
      <c r="CY86">
        <f>IF(BO86=0%, 100%, (CM86/BO86))</f>
        <v>0</v>
      </c>
      <c r="DA86" t="str">
        <f>IF(BE86=0%,"NS",IF(CC86=100%,"DONE",IF(CO86&gt;100%,"AS",IF(CO86&lt;75%,"BS",IF(CO86&lt;89.9%,"AR","OS")))))</f>
        <v>OS</v>
      </c>
      <c r="DB86" t="str">
        <f>IF(BF86=0%,"NS",IF(CD86=100%,"DONE",IF(CP86&gt;100%,"AS",IF(CP86&lt;75%,"BS",IF(CP86&lt;89.9%,"AR","OS")))))</f>
        <v>BS</v>
      </c>
      <c r="DC86" t="str">
        <f>IF(BG86=0%,"NS",IF(CE86=100%,"DONE",IF(CQ86&gt;100%,"AS",IF(CQ86&lt;75%,"BS",IF(CQ86&lt;89.9%,"AR","OS")))))</f>
        <v>BS</v>
      </c>
      <c r="DD86" t="str">
        <f>IF(BH86=0%,"NS",IF(CF86=100%,"DONE",IF(CR86&gt;100%,"AS",IF(CR86&lt;75%,"BS",IF(CR86&lt;89.9%,"AR","OS")))))</f>
        <v>BS</v>
      </c>
      <c r="DE86" t="str">
        <f>IF(BI86=0%,"NS",IF(CG86=100%,"DONE",IF(CS86&gt;100%,"AS",IF(CS86&lt;75%,"BS",IF(CS86&lt;89.9%,"AR","OS")))))</f>
        <v>BS</v>
      </c>
      <c r="DF86" t="str">
        <f>IF(BJ86=0%,"NS",IF(CH86=100%,"DONE",IF(CT86&gt;100%,"AS",IF(CT86&lt;75%,"BS",IF(CT86&lt;89.9%,"AR","OS")))))</f>
        <v>BS</v>
      </c>
      <c r="DG86" t="str">
        <f>IF(BK86=0%,"NS",IF(CI86=100%,"DONE",IF(CU86&gt;100%,"AS",IF(CU86&lt;75%,"BS",IF(CU86&lt;89.9%,"AR","OS")))))</f>
        <v>BS</v>
      </c>
      <c r="DH86" t="str">
        <f>IF(BL86=0%,"NS",IF(CJ86=100%,"DONE",IF(CV86&gt;100%,"AS",IF(CV86&lt;75%,"BS",IF(CV86&lt;89.9%,"AR","OS")))))</f>
        <v>BS</v>
      </c>
      <c r="DI86" t="str">
        <f>IF(BM86=0%,"NS",IF(CK86=100%,"DONE",IF(CW86&gt;100%,"AS",IF(CW86&lt;75%,"BS",IF(CW86&lt;89.9%,"AR","OS")))))</f>
        <v>BS</v>
      </c>
      <c r="DJ86" t="str">
        <f>IF(BN86=0%,"NS",IF(CL86=100%,"DONE",IF(CX86&gt;100%,"AS",IF(CX86&lt;75%,"BS",IF(CX86&lt;89.9%,"AR","OS")))))</f>
        <v>BS</v>
      </c>
      <c r="DK86" t="str">
        <f>IF(BO86=0%,"NS",IF(CM86=100%,"DONE",IF(CY86&gt;100%,"AS",IF(CY86&lt;75%,"BS",IF(CY86&lt;89.9%,"AR","OS")))))</f>
        <v>BS</v>
      </c>
      <c r="DL86" t="str">
        <f>IF(BP86=0%,"NS",IF(CN86=100%,"DONE",IF(CZ86&gt;100%,"AS",IF(CZ86&lt;75%,"BS",IF(CZ86&lt;89.9%,"AR","OS")))))</f>
        <v>BS</v>
      </c>
      <c r="DM86">
        <f>CC86/$BP86</f>
        <v>0.9994999999999998</v>
      </c>
      <c r="DN86">
        <f>CD86/$BP86</f>
        <v>0</v>
      </c>
      <c r="DO86">
        <f>CE86/$BP86</f>
        <v>0</v>
      </c>
      <c r="DP86">
        <f>CF86/$BP86</f>
        <v>0</v>
      </c>
      <c r="DQ86">
        <f>CG86/$BP86</f>
        <v>0</v>
      </c>
      <c r="DR86">
        <f>CH86/$BP86</f>
        <v>0</v>
      </c>
      <c r="DS86">
        <f>CI86/$BP86</f>
        <v>0</v>
      </c>
      <c r="DT86">
        <f>CJ86/$BP86</f>
        <v>0</v>
      </c>
      <c r="DU86">
        <f>CK86/$BP86</f>
        <v>0</v>
      </c>
      <c r="DV86">
        <f>CL86/$BP86</f>
        <v>0</v>
      </c>
      <c r="DW86">
        <f>CM86/$BP86</f>
        <v>0</v>
      </c>
      <c r="DX86">
        <f>CN86/$BP86</f>
        <v>0</v>
      </c>
      <c r="DY86">
        <v>1</v>
      </c>
      <c r="DZ86">
        <v>1</v>
      </c>
      <c r="EA86">
        <v>1</v>
      </c>
      <c r="EB86">
        <v>1</v>
      </c>
      <c r="EC86">
        <v>1</v>
      </c>
      <c r="ED86">
        <v>1</v>
      </c>
      <c r="EE86">
        <v>1</v>
      </c>
      <c r="EF86">
        <v>1</v>
      </c>
      <c r="EG86">
        <v>0.99</v>
      </c>
      <c r="EH86" t="str" xml:space="preserve">
        <v xml:space="preserve">- Telah deploy pada 30 Agustus 2025_x000d_
- Saat ini menu belum ditampilkan dan job belum dapat dijalankan menunggu implementasi yang akan dilakukan setelah penerbitan ketentuan_x000d_
- Terkait adanya perubahan jadwal implementasi, akan dilakukan revisi RPP</v>
      </c>
      <c r="EJ86">
        <f>AR86</f>
        <v>46081</v>
      </c>
      <c r="FM86" t="str" xml:space="preserve">
        <v xml:space="preserve">1. Rifka Saskia_x000d_
2. Agieta_x000d_
</v>
      </c>
      <c r="FN86" t="str">
        <v>Rangga Dhaniarto</v>
      </c>
      <c r="FO86" t="str">
        <v>Adinda Tri Wulandari</v>
      </c>
      <c r="FP86" t="str" xml:space="preserve">
        <v xml:space="preserve">1. Alamsyah_x000d_
2. Muhammad Arif sucipto</v>
      </c>
      <c r="FQ86" t="str">
        <v>Ufaira</v>
      </c>
      <c r="FR86" t="str">
        <v>Outsource</v>
      </c>
      <c r="FS86" t="str">
        <v>PT Mede</v>
      </c>
      <c r="FT86" t="str">
        <v>Suprianto (TKO)</v>
      </c>
      <c r="FU86">
        <v>5</v>
      </c>
      <c r="GS86" t="str">
        <v>742e7783-8765-4ef2-8487-08b479345549</v>
      </c>
    </row>
    <row r="87" xml:space="preserve">
      <c r="B87" t="str">
        <v>Non PT</v>
      </c>
      <c r="C87" t="str">
        <v>IDT</v>
      </c>
      <c r="D87" t="str">
        <v>Continuity Technology</v>
      </c>
      <c r="E87" t="str">
        <v>P-52</v>
      </c>
      <c r="F87">
        <f>F86+1</f>
        <v>8</v>
      </c>
      <c r="G87" t="str">
        <v>GMMP</v>
      </c>
      <c r="H87" t="str">
        <v>DCP GMMP</v>
      </c>
      <c r="I87" t="str">
        <v>KLM Forward Looking Tahap 1</v>
      </c>
      <c r="J87">
        <v>2025</v>
      </c>
      <c r="K87">
        <v>2025</v>
      </c>
      <c r="L87" t="str">
        <v>S</v>
      </c>
      <c r="M87" t="str">
        <v>K3</v>
      </c>
      <c r="N87" t="str">
        <v>Pemimpin Satker</v>
      </c>
      <c r="O87" t="str">
        <v>DKMP</v>
      </c>
      <c r="P87" t="str">
        <v>Satker</v>
      </c>
      <c r="Q87" t="str">
        <v>SSK</v>
      </c>
      <c r="R87" t="str">
        <v>GMMP</v>
      </c>
      <c r="S87" t="str">
        <f>BQ87</f>
        <v>Selesai Implementasi</v>
      </c>
      <c r="T87" t="str">
        <f>IF(V87=0%,"Not Started",IF(V87&lt;100%,"On Progress",IF(V87=100%,"DONE")))</f>
        <v>DONE</v>
      </c>
      <c r="U87" t="str">
        <f>FN87</f>
        <v>Rangga Dhaniarto</v>
      </c>
      <c r="V87">
        <f>CC87</f>
        <v>0.9999999999999999</v>
      </c>
      <c r="W87" t="str">
        <v>TW III 2025</v>
      </c>
      <c r="X87">
        <f>AR87</f>
        <v>45989</v>
      </c>
      <c r="Z87" t="str">
        <v>New</v>
      </c>
      <c r="AA87">
        <v>45866</v>
      </c>
      <c r="AB87">
        <v>45904</v>
      </c>
      <c r="AE87">
        <v>45916</v>
      </c>
      <c r="AF87">
        <v>46065</v>
      </c>
      <c r="AG87">
        <v>45847</v>
      </c>
      <c r="AH87">
        <v>45869</v>
      </c>
      <c r="AI87">
        <v>45915</v>
      </c>
      <c r="AJ87">
        <v>45919</v>
      </c>
      <c r="AK87">
        <v>45922</v>
      </c>
      <c r="AL87">
        <v>45961</v>
      </c>
      <c r="AM87">
        <v>45964</v>
      </c>
      <c r="AN87">
        <v>45975</v>
      </c>
      <c r="AO87">
        <v>45971</v>
      </c>
      <c r="AP87">
        <v>45982</v>
      </c>
      <c r="AQ87">
        <v>45985</v>
      </c>
      <c r="AR87">
        <v>45989</v>
      </c>
      <c r="AS87" t="str">
        <f>IF(BE87=0%,"Not Started",IF(BE87&lt;5%,"Proses RBT-RBB",IF(BE87=5%,"Selesai RBT-RBB",IF(BE87&lt;10%,"Proses RBT-RBL",IF(BE87=10%,"Selesai RBT-RBL",IF(BE87&lt;15%,"Proses RBT-RBTD",IF(BE87=15%,"Selesai RBT-RBTD",IF(BE87&lt;20%,"Proses RPP",IF(BE87=20%,"Selesai RPP",IF(BE87&lt;25%,"Proses KAK",IF(BE87=25%,"Selesai KAK",IF(BE87&lt;30%,"Proses Pengadaan",IF(BE87=30%,"Selesai Pengadaan",IF(BE87&lt;45%,"Proses Desain",IF(BE87=45%,"Selesai Desain",IF(BE87&lt;80%,"Proses Pengembangan",IF(BE87=80%,"Selesai Pengembangan",IF(BE87&lt;87.5%,"Proses SIT",IF(BE87=87.5%,"Selesai SIT",IF(BE87&lt;95%,"Proses UAT",IF(BE87=95%,"Selesai UAT",IF(BE87&lt;100%,"Proses Implementasi","Selesai Implementasi"))))))))))))))))))))))</f>
        <v>Selesai Implementasi</v>
      </c>
      <c r="AT87" t="str">
        <f>IF(BF87=0%,"Not Started",IF(BF87&lt;5%,"Proses RBT-RBB",IF(BF87=5%,"Selesai RBT-RBB",IF(BF87&lt;10%,"Proses RBT-RBL",IF(BF87=10%,"Selesai RBT-RBL",IF(BF87&lt;15%,"Proses RBT-RBTD",IF(BF87=15%,"Selesai RBT-RBTD",IF(BF87&lt;20%,"Proses RPP",IF(BF87=20%,"Selesai RPP",IF(BF87&lt;25%,"Proses KAK",IF(BF87=25%,"Selesai KAK",IF(BF87&lt;30%,"Proses Pengadaan",IF(BF87=30%,"Selesai Pengadaan",IF(BF87&lt;45%,"Proses Desain",IF(BF87=45%,"Selesai Desain",IF(BF87&lt;80%,"Proses Pengembangan",IF(BF87=80%,"Selesai Pengembangan",IF(BF87&lt;87.5%,"Proses SIT",IF(BF87=87.5%,"Selesai SIT",IF(BF87&lt;95%,"Proses UAT",IF(BF87=95%,"Selesai UAT",IF(BF87&lt;100%,"Proses Implementasi","Selesai Implementasi"))))))))))))))))))))))</f>
        <v>Selesai Implementasi</v>
      </c>
      <c r="AU87" t="str">
        <f>IF(BG87=0%,"Not Started",IF(BG87&lt;5%,"Proses RBT-RBB",IF(BG87=5%,"Selesai RBT-RBB",IF(BG87&lt;10%,"Proses RBT-RBL",IF(BG87=10%,"Selesai RBT-RBL",IF(BG87&lt;15%,"Proses RBT-RBTD",IF(BG87=15%,"Selesai RBT-RBTD",IF(BG87&lt;20%,"Proses RPP",IF(BG87=20%,"Selesai RPP",IF(BG87&lt;25%,"Proses KAK",IF(BG87=25%,"Selesai KAK",IF(BG87&lt;30%,"Proses Pengadaan",IF(BG87=30%,"Selesai Pengadaan",IF(BG87&lt;45%,"Proses Desain",IF(BG87=45%,"Selesai Desain",IF(BG87&lt;80%,"Proses Pengembangan",IF(BG87=80%,"Selesai Pengembangan",IF(BG87&lt;87.5%,"Proses SIT",IF(BG87=87.5%,"Selesai SIT",IF(BG87&lt;95%,"Proses UAT",IF(BG87=95%,"Selesai UAT",IF(BG87&lt;100%,"Proses Implementasi","Selesai Implementasi"))))))))))))))))))))))</f>
        <v>Selesai Implementasi</v>
      </c>
      <c r="AV87" t="str">
        <f>IF(BH87=0%,"Not Started",IF(BH87&lt;5%,"Proses RBT-RBB",IF(BH87=5%,"Selesai RBT-RBB",IF(BH87&lt;10%,"Proses RBT-RBL",IF(BH87=10%,"Selesai RBT-RBL",IF(BH87&lt;15%,"Proses RBT-RBTD",IF(BH87=15%,"Selesai RBT-RBTD",IF(BH87&lt;20%,"Proses RPP",IF(BH87=20%,"Selesai RPP",IF(BH87&lt;25%,"Proses KAK",IF(BH87=25%,"Selesai KAK",IF(BH87&lt;30%,"Proses Pengadaan",IF(BH87=30%,"Selesai Pengadaan",IF(BH87&lt;45%,"Proses Desain",IF(BH87=45%,"Selesai Desain",IF(BH87&lt;80%,"Proses Pengembangan",IF(BH87=80%,"Selesai Pengembangan",IF(BH87&lt;87.5%,"Proses SIT",IF(BH87=87.5%,"Selesai SIT",IF(BH87&lt;95%,"Proses UAT",IF(BH87=95%,"Selesai UAT",IF(BH87&lt;100%,"Proses Implementasi","Selesai Implementasi"))))))))))))))))))))))</f>
        <v>Selesai Implementasi</v>
      </c>
      <c r="AW87" t="str">
        <f>IF(BI87=0%,"Not Started",IF(BI87&lt;5%,"Proses RBT-RBB",IF(BI87=5%,"Selesai RBT-RBB",IF(BI87&lt;10%,"Proses RBT-RBL",IF(BI87=10%,"Selesai RBT-RBL",IF(BI87&lt;15%,"Proses RBT-RBTD",IF(BI87=15%,"Selesai RBT-RBTD",IF(BI87&lt;20%,"Proses RPP",IF(BI87=20%,"Selesai RPP",IF(BI87&lt;25%,"Proses KAK",IF(BI87=25%,"Selesai KAK",IF(BI87&lt;30%,"Proses Pengadaan",IF(BI87=30%,"Selesai Pengadaan",IF(BI87&lt;45%,"Proses Desain",IF(BI87=45%,"Selesai Desain",IF(BI87&lt;80%,"Proses Pengembangan",IF(BI87=80%,"Selesai Pengembangan",IF(BI87&lt;87.5%,"Proses SIT",IF(BI87=87.5%,"Selesai SIT",IF(BI87&lt;95%,"Proses UAT",IF(BI87=95%,"Selesai UAT",IF(BI87&lt;100%,"Proses Implementasi","Selesai Implementasi"))))))))))))))))))))))</f>
        <v>Selesai Implementasi</v>
      </c>
      <c r="AX87" t="str">
        <f>IF(BJ87=0%,"Not Started",IF(BJ87&lt;5%,"Proses RBT-RBB",IF(BJ87=5%,"Selesai RBT-RBB",IF(BJ87&lt;10%,"Proses RBT-RBL",IF(BJ87=10%,"Selesai RBT-RBL",IF(BJ87&lt;15%,"Proses RBT-RBTD",IF(BJ87=15%,"Selesai RBT-RBTD",IF(BJ87&lt;20%,"Proses RPP",IF(BJ87=20%,"Selesai RPP",IF(BJ87&lt;25%,"Proses KAK",IF(BJ87=25%,"Selesai KAK",IF(BJ87&lt;30%,"Proses Pengadaan",IF(BJ87=30%,"Selesai Pengadaan",IF(BJ87&lt;45%,"Proses Desain",IF(BJ87=45%,"Selesai Desain",IF(BJ87&lt;80%,"Proses Pengembangan",IF(BJ87=80%,"Selesai Pengembangan",IF(BJ87&lt;87.5%,"Proses SIT",IF(BJ87=87.5%,"Selesai SIT",IF(BJ87&lt;95%,"Proses UAT",IF(BJ87=95%,"Selesai UAT",IF(BJ87&lt;100%,"Proses Implementasi","Selesai Implementasi"))))))))))))))))))))))</f>
        <v>Selesai Implementasi</v>
      </c>
      <c r="AY87" t="str">
        <f>IF(BK87=0%,"Not Started",IF(BK87&lt;5%,"Proses RBT-RBB",IF(BK87=5%,"Selesai RBT-RBB",IF(BK87&lt;10%,"Proses RBT-RBL",IF(BK87=10%,"Selesai RBT-RBL",IF(BK87&lt;15%,"Proses RBT-RBTD",IF(BK87=15%,"Selesai RBT-RBTD",IF(BK87&lt;20%,"Proses RPP",IF(BK87=20%,"Selesai RPP",IF(BK87&lt;25%,"Proses KAK",IF(BK87=25%,"Selesai KAK",IF(BK87&lt;30%,"Proses Pengadaan",IF(BK87=30%,"Selesai Pengadaan",IF(BK87&lt;45%,"Proses Desain",IF(BK87=45%,"Selesai Desain",IF(BK87&lt;80%,"Proses Pengembangan",IF(BK87=80%,"Selesai Pengembangan",IF(BK87&lt;87.5%,"Proses SIT",IF(BK87=87.5%,"Selesai SIT",IF(BK87&lt;95%,"Proses UAT",IF(BK87=95%,"Selesai UAT",IF(BK87&lt;100%,"Proses Implementasi","Selesai Implementasi"))))))))))))))))))))))</f>
        <v>Selesai Implementasi</v>
      </c>
      <c r="AZ87" t="str">
        <f>IF(BL87=0%,"Not Started",IF(BL87&lt;5%,"Proses RBT-RBB",IF(BL87=5%,"Selesai RBT-RBB",IF(BL87&lt;10%,"Proses RBT-RBL",IF(BL87=10%,"Selesai RBT-RBL",IF(BL87&lt;15%,"Proses RBT-RBTD",IF(BL87=15%,"Selesai RBT-RBTD",IF(BL87&lt;20%,"Proses RPP",IF(BL87=20%,"Selesai RPP",IF(BL87&lt;25%,"Proses KAK",IF(BL87=25%,"Selesai KAK",IF(BL87&lt;30%,"Proses Pengadaan",IF(BL87=30%,"Selesai Pengadaan",IF(BL87&lt;45%,"Proses Desain",IF(BL87=45%,"Selesai Desain",IF(BL87&lt;80%,"Proses Pengembangan",IF(BL87=80%,"Selesai Pengembangan",IF(BL87&lt;87.5%,"Proses SIT",IF(BL87=87.5%,"Selesai SIT",IF(BL87&lt;95%,"Proses UAT",IF(BL87=95%,"Selesai UAT",IF(BL87&lt;100%,"Proses Implementasi","Selesai Implementasi"))))))))))))))))))))))</f>
        <v>Selesai Implementasi</v>
      </c>
      <c r="BA87" t="str">
        <f>IF(BM87=0%,"Not Started",IF(BM87&lt;5%,"Proses RBT-RBB",IF(BM87=5%,"Selesai RBT-RBB",IF(BM87&lt;10%,"Proses RBT-RBL",IF(BM87=10%,"Selesai RBT-RBL",IF(BM87&lt;15%,"Proses RBT-RBTD",IF(BM87=15%,"Selesai RBT-RBTD",IF(BM87&lt;20%,"Proses RPP",IF(BM87=20%,"Selesai RPP",IF(BM87&lt;25%,"Proses KAK",IF(BM87=25%,"Selesai KAK",IF(BM87&lt;30%,"Proses Pengadaan",IF(BM87=30%,"Selesai Pengadaan",IF(BM87&lt;45%,"Proses Desain",IF(BM87=45%,"Selesai Desain",IF(BM87&lt;80%,"Proses Pengembangan",IF(BM87=80%,"Selesai Pengembangan",IF(BM87&lt;87.5%,"Proses SIT",IF(BM87=87.5%,"Selesai SIT",IF(BM87&lt;95%,"Proses UAT",IF(BM87=95%,"Selesai UAT",IF(BM87&lt;100%,"Proses Implementasi","Selesai Implementasi"))))))))))))))))))))))</f>
        <v>Selesai Implementasi</v>
      </c>
      <c r="BB87" t="str">
        <f>IF(BN87=0%,"Not Started",IF(BN87&lt;5%,"Proses RBT-RBB",IF(BN87=5%,"Selesai RBT-RBB",IF(BN87&lt;10%,"Proses RBT-RBL",IF(BN87=10%,"Selesai RBT-RBL",IF(BN87&lt;15%,"Proses RBT-RBTD",IF(BN87=15%,"Selesai RBT-RBTD",IF(BN87&lt;20%,"Proses RPP",IF(BN87=20%,"Selesai RPP",IF(BN87&lt;25%,"Proses KAK",IF(BN87=25%,"Selesai KAK",IF(BN87&lt;30%,"Proses Pengadaan",IF(BN87=30%,"Selesai Pengadaan",IF(BN87&lt;45%,"Proses Desain",IF(BN87=45%,"Selesai Desain",IF(BN87&lt;80%,"Proses Pengembangan",IF(BN87=80%,"Selesai Pengembangan",IF(BN87&lt;87.5%,"Proses SIT",IF(BN87=87.5%,"Selesai SIT",IF(BN87&lt;95%,"Proses UAT",IF(BN87=95%,"Selesai UAT",IF(BN87&lt;100%,"Proses Implementasi","Selesai Implementasi"))))))))))))))))))))))</f>
        <v>Selesai Implementasi</v>
      </c>
      <c r="BC87" t="str">
        <f>IF(BO87=0%,"Not Started",IF(BO87&lt;5%,"Proses RBT-RBB",IF(BO87=5%,"Selesai RBT-RBB",IF(BO87&lt;10%,"Proses RBT-RBL",IF(BO87=10%,"Selesai RBT-RBL",IF(BO87&lt;15%,"Proses RBT-RBTD",IF(BO87=15%,"Selesai RBT-RBTD",IF(BO87&lt;20%,"Proses RPP",IF(BO87=20%,"Selesai RPP",IF(BO87&lt;25%,"Proses KAK",IF(BO87=25%,"Selesai KAK",IF(BO87&lt;30%,"Proses Pengadaan",IF(BO87=30%,"Selesai Pengadaan",IF(BO87&lt;45%,"Proses Desain",IF(BO87=45%,"Selesai Desain",IF(BO87&lt;80%,"Proses Pengembangan",IF(BO87=80%,"Selesai Pengembangan",IF(BO87&lt;87.5%,"Proses SIT",IF(BO87=87.5%,"Selesai SIT",IF(BO87&lt;95%,"Proses UAT",IF(BO87=95%,"Selesai UAT",IF(BO87&lt;100%,"Proses Implementasi","Selesai Implementasi"))))))))))))))))))))))</f>
        <v>Selesai Implementasi</v>
      </c>
      <c r="BD87" t="str">
        <f>IF(BP87=0%,"Not Started",IF(BP87&lt;5%,"Proses RBT-RBB",IF(BP87=5%,"Selesai RBT-RBB",IF(BP87&lt;10%,"Proses RBT-RBL",IF(BP87=10%,"Selesai RBT-RBL",IF(BP87&lt;15%,"Proses RBT-RBTD",IF(BP87=15%,"Selesai RBT-RBTD",IF(BP87&lt;20%,"Proses RPP",IF(BP87=20%,"Selesai RPP",IF(BP87&lt;25%,"Proses KAK",IF(BP87=25%,"Selesai KAK",IF(BP87&lt;30%,"Proses Pengadaan",IF(BP87=30%,"Selesai Pengadaan",IF(BP87&lt;45%,"Proses Desain",IF(BP87=45%,"Selesai Desain",IF(BP87&lt;80%,"Proses Pengembangan",IF(BP87=80%,"Selesai Pengembangan",IF(BP87&lt;87.5%,"Proses SIT",IF(BP87=87.5%,"Selesai SIT",IF(BP87&lt;95%,"Proses UAT",IF(BP87=95%,"Selesai UAT",IF(BP87&lt;100%,"Proses Implementasi","Selesai Implementasi"))))))))))))))))))))))</f>
        <v>Selesai Implementasi</v>
      </c>
      <c r="BE87">
        <v>1</v>
      </c>
      <c r="BF87">
        <v>1</v>
      </c>
      <c r="BG87">
        <v>1</v>
      </c>
      <c r="BH87">
        <v>1</v>
      </c>
      <c r="BI87">
        <v>1</v>
      </c>
      <c r="BJ87">
        <v>1</v>
      </c>
      <c r="BK87">
        <v>1</v>
      </c>
      <c r="BL87">
        <v>1</v>
      </c>
      <c r="BM87">
        <v>1</v>
      </c>
      <c r="BN87">
        <v>1</v>
      </c>
      <c r="BO87">
        <v>1</v>
      </c>
      <c r="BP87">
        <v>1</v>
      </c>
      <c r="BQ87" t="str">
        <f>IF(CC87=0%,"Not Started",IF(CC87&lt;5%,"Proses RBT-RBB",IF(CC87=5%,"Selesai RBT-RBB",IF(CC87&lt;10%,"Proses RBT-RBL",IF(CC87=10%,"Selesai RBT-RBL",IF(CC87&lt;15%,"Proses RBT-RBTD",IF(CC87=15%,"Selesai RBT-RBTD",IF(CC87&lt;20%,"Proses RPP",IF(CC87=20%,"Selesai RPP",IF(CC87&lt;25%,"Proses KAK",IF(CC87=25%,"Selesai KAK",IF(CC87&lt;30%,"Proses Pengadaan",IF(CC87=30%,"Selesai Pengadaan",IF(CC87&lt;45%,"Proses Desain",IF(CC87=45%,"Selesai Desain",IF(CC87&lt;80%,"Proses Pengembangan",IF(CC87=80%,"Selesai Pengembangan",IF(CC87&lt;87.5%,"Proses SIT",IF(CC87=87.5%,"Selesai SIT",IF(CC87&lt;95%,"Proses UAT",IF(CC87=95%,"Selesai UAT",IF(CC87&lt;100%,"Proses Implementasi","Selesai Implementasi"))))))))))))))))))))))</f>
        <v>Selesai Implementasi</v>
      </c>
      <c r="BR87" t="str">
        <f>IF(CD87=0%,"Not Started",IF(CD87&lt;5%,"Proses RBT-RBB",IF(CD87=5%,"Selesai RBT-RBB",IF(CD87&lt;10%,"Proses RBT-RBL",IF(CD87=10%,"Selesai RBT-RBL",IF(CD87&lt;15%,"Proses RBT-RBTD",IF(CD87=15%,"Selesai RBT-RBTD",IF(CD87&lt;20%,"Proses RPP",IF(CD87=20%,"Selesai RPP",IF(CD87&lt;25%,"Proses KAK",IF(CD87=25%,"Selesai KAK",IF(CD87&lt;30%,"Proses Pengadaan",IF(CD87=30%,"Selesai Pengadaan",IF(CD87&lt;45%,"Proses Desain",IF(CD87=45%,"Selesai Desain",IF(CD87&lt;80%,"Proses Pengembangan",IF(CD87=80%,"Selesai Pengembangan",IF(CD87&lt;87.5%,"Proses SIT",IF(CD87=87.5%,"Selesai SIT",IF(CD87&lt;95%,"Proses UAT",IF(CD87=95%,"Selesai UAT",IF(CD87&lt;100%,"Proses Implementasi","Selesai Implementasi"))))))))))))))))))))))</f>
        <v>Not Started</v>
      </c>
      <c r="BS87" t="str">
        <f>IF(CE87=0%,"Not Started",IF(CE87&lt;5%,"Proses RBT-RBB",IF(CE87=5%,"Selesai RBT-RBB",IF(CE87&lt;10%,"Proses RBT-RBL",IF(CE87=10%,"Selesai RBT-RBL",IF(CE87&lt;15%,"Proses RBT-RBTD",IF(CE87=15%,"Selesai RBT-RBTD",IF(CE87&lt;20%,"Proses RPP",IF(CE87=20%,"Selesai RPP",IF(CE87&lt;25%,"Proses KAK",IF(CE87=25%,"Selesai KAK",IF(CE87&lt;30%,"Proses Pengadaan",IF(CE87=30%,"Selesai Pengadaan",IF(CE87&lt;45%,"Proses Desain",IF(CE87=45%,"Selesai Desain",IF(CE87&lt;80%,"Proses Pengembangan",IF(CE87=80%,"Selesai Pengembangan",IF(CE87&lt;87.5%,"Proses SIT",IF(CE87=87.5%,"Selesai SIT",IF(CE87&lt;95%,"Proses UAT",IF(CE87=95%,"Selesai UAT",IF(CE87&lt;100%,"Proses Implementasi","Selesai Implementasi"))))))))))))))))))))))</f>
        <v>Not Started</v>
      </c>
      <c r="BT87" t="str">
        <f>IF(CF87=0%,"Not Started",IF(CF87&lt;5%,"Proses RBT-RBB",IF(CF87=5%,"Selesai RBT-RBB",IF(CF87&lt;10%,"Proses RBT-RBL",IF(CF87=10%,"Selesai RBT-RBL",IF(CF87&lt;15%,"Proses RBT-RBTD",IF(CF87=15%,"Selesai RBT-RBTD",IF(CF87&lt;20%,"Proses RPP",IF(CF87=20%,"Selesai RPP",IF(CF87&lt;25%,"Proses KAK",IF(CF87=25%,"Selesai KAK",IF(CF87&lt;30%,"Proses Pengadaan",IF(CF87=30%,"Selesai Pengadaan",IF(CF87&lt;45%,"Proses Desain",IF(CF87=45%,"Selesai Desain",IF(CF87&lt;80%,"Proses Pengembangan",IF(CF87=80%,"Selesai Pengembangan",IF(CF87&lt;87.5%,"Proses SIT",IF(CF87=87.5%,"Selesai SIT",IF(CF87&lt;95%,"Proses UAT",IF(CF87=95%,"Selesai UAT",IF(CF87&lt;100%,"Proses Implementasi","Selesai Implementasi"))))))))))))))))))))))</f>
        <v>Not Started</v>
      </c>
      <c r="BU87" t="str">
        <f>IF(CG87=0%,"Not Started",IF(CG87&lt;5%,"Proses RBT-RBB",IF(CG87=5%,"Selesai RBT-RBB",IF(CG87&lt;10%,"Proses RBT-RBL",IF(CG87=10%,"Selesai RBT-RBL",IF(CG87&lt;15%,"Proses RBT-RBTD",IF(CG87=15%,"Selesai RBT-RBTD",IF(CG87&lt;20%,"Proses RPP",IF(CG87=20%,"Selesai RPP",IF(CG87&lt;25%,"Proses KAK",IF(CG87=25%,"Selesai KAK",IF(CG87&lt;30%,"Proses Pengadaan",IF(CG87=30%,"Selesai Pengadaan",IF(CG87&lt;45%,"Proses Desain",IF(CG87=45%,"Selesai Desain",IF(CG87&lt;80%,"Proses Pengembangan",IF(CG87=80%,"Selesai Pengembangan",IF(CG87&lt;87.5%,"Proses SIT",IF(CG87=87.5%,"Selesai SIT",IF(CG87&lt;95%,"Proses UAT",IF(CG87=95%,"Selesai UAT",IF(CG87&lt;100%,"Proses Implementasi","Selesai Implementasi"))))))))))))))))))))))</f>
        <v>Not Started</v>
      </c>
      <c r="BV87" t="str">
        <f>IF(CH87=0%,"Not Started",IF(CH87&lt;5%,"Proses RBT-RBB",IF(CH87=5%,"Selesai RBT-RBB",IF(CH87&lt;10%,"Proses RBT-RBL",IF(CH87=10%,"Selesai RBT-RBL",IF(CH87&lt;15%,"Proses RBT-RBTD",IF(CH87=15%,"Selesai RBT-RBTD",IF(CH87&lt;20%,"Proses RPP",IF(CH87=20%,"Selesai RPP",IF(CH87&lt;25%,"Proses KAK",IF(CH87=25%,"Selesai KAK",IF(CH87&lt;30%,"Proses Pengadaan",IF(CH87=30%,"Selesai Pengadaan",IF(CH87&lt;45%,"Proses Desain",IF(CH87=45%,"Selesai Desain",IF(CH87&lt;80%,"Proses Pengembangan",IF(CH87=80%,"Selesai Pengembangan",IF(CH87&lt;87.5%,"Proses SIT",IF(CH87=87.5%,"Selesai SIT",IF(CH87&lt;95%,"Proses UAT",IF(CH87=95%,"Selesai UAT",IF(CH87&lt;100%,"Proses Implementasi","Selesai Implementasi"))))))))))))))))))))))</f>
        <v>Not Started</v>
      </c>
      <c r="BW87" t="str">
        <f>IF(CI87=0%,"Not Started",IF(CI87&lt;5%,"Proses RBT-RBB",IF(CI87=5%,"Selesai RBT-RBB",IF(CI87&lt;10%,"Proses RBT-RBL",IF(CI87=10%,"Selesai RBT-RBL",IF(CI87&lt;15%,"Proses RBT-RBTD",IF(CI87=15%,"Selesai RBT-RBTD",IF(CI87&lt;20%,"Proses RPP",IF(CI87=20%,"Selesai RPP",IF(CI87&lt;25%,"Proses KAK",IF(CI87=25%,"Selesai KAK",IF(CI87&lt;30%,"Proses Pengadaan",IF(CI87=30%,"Selesai Pengadaan",IF(CI87&lt;45%,"Proses Desain",IF(CI87=45%,"Selesai Desain",IF(CI87&lt;80%,"Proses Pengembangan",IF(CI87=80%,"Selesai Pengembangan",IF(CI87&lt;87.5%,"Proses SIT",IF(CI87=87.5%,"Selesai SIT",IF(CI87&lt;95%,"Proses UAT",IF(CI87=95%,"Selesai UAT",IF(CI87&lt;100%,"Proses Implementasi","Selesai Implementasi"))))))))))))))))))))))</f>
        <v>Not Started</v>
      </c>
      <c r="BX87" t="str">
        <f>IF(CJ87=0%,"Not Started",IF(CJ87&lt;5%,"Proses RBT-RBB",IF(CJ87=5%,"Selesai RBT-RBB",IF(CJ87&lt;10%,"Proses RBT-RBL",IF(CJ87=10%,"Selesai RBT-RBL",IF(CJ87&lt;15%,"Proses RBT-RBTD",IF(CJ87=15%,"Selesai RBT-RBTD",IF(CJ87&lt;20%,"Proses RPP",IF(CJ87=20%,"Selesai RPP",IF(CJ87&lt;25%,"Proses KAK",IF(CJ87=25%,"Selesai KAK",IF(CJ87&lt;30%,"Proses Pengadaan",IF(CJ87=30%,"Selesai Pengadaan",IF(CJ87&lt;45%,"Proses Desain",IF(CJ87=45%,"Selesai Desain",IF(CJ87&lt;80%,"Proses Pengembangan",IF(CJ87=80%,"Selesai Pengembangan",IF(CJ87&lt;87.5%,"Proses SIT",IF(CJ87=87.5%,"Selesai SIT",IF(CJ87&lt;95%,"Proses UAT",IF(CJ87=95%,"Selesai UAT",IF(CJ87&lt;100%,"Proses Implementasi","Selesai Implementasi"))))))))))))))))))))))</f>
        <v>Not Started</v>
      </c>
      <c r="BY87" t="str">
        <f>IF(CK87=0%,"Not Started",IF(CK87&lt;5%,"Proses RBT-RBB",IF(CK87=5%,"Selesai RBT-RBB",IF(CK87&lt;10%,"Proses RBT-RBL",IF(CK87=10%,"Selesai RBT-RBL",IF(CK87&lt;15%,"Proses RBT-RBTD",IF(CK87=15%,"Selesai RBT-RBTD",IF(CK87&lt;20%,"Proses RPP",IF(CK87=20%,"Selesai RPP",IF(CK87&lt;25%,"Proses KAK",IF(CK87=25%,"Selesai KAK",IF(CK87&lt;30%,"Proses Pengadaan",IF(CK87=30%,"Selesai Pengadaan",IF(CK87&lt;45%,"Proses Desain",IF(CK87=45%,"Selesai Desain",IF(CK87&lt;80%,"Proses Pengembangan",IF(CK87=80%,"Selesai Pengembangan",IF(CK87&lt;87.5%,"Proses SIT",IF(CK87=87.5%,"Selesai SIT",IF(CK87&lt;95%,"Proses UAT",IF(CK87=95%,"Selesai UAT",IF(CK87&lt;100%,"Proses Implementasi","Selesai Implementasi"))))))))))))))))))))))</f>
        <v>Not Started</v>
      </c>
      <c r="BZ87" t="str">
        <f>IF(CL87=0%,"Not Started",IF(CL87&lt;5%,"Proses RBT-RBB",IF(CL87=5%,"Selesai RBT-RBB",IF(CL87&lt;10%,"Proses RBT-RBL",IF(CL87=10%,"Selesai RBT-RBL",IF(CL87&lt;15%,"Proses RBT-RBTD",IF(CL87=15%,"Selesai RBT-RBTD",IF(CL87&lt;20%,"Proses RPP",IF(CL87=20%,"Selesai RPP",IF(CL87&lt;25%,"Proses KAK",IF(CL87=25%,"Selesai KAK",IF(CL87&lt;30%,"Proses Pengadaan",IF(CL87=30%,"Selesai Pengadaan",IF(CL87&lt;45%,"Proses Desain",IF(CL87=45%,"Selesai Desain",IF(CL87&lt;80%,"Proses Pengembangan",IF(CL87=80%,"Selesai Pengembangan",IF(CL87&lt;87.5%,"Proses SIT",IF(CL87=87.5%,"Selesai SIT",IF(CL87&lt;95%,"Proses UAT",IF(CL87=95%,"Selesai UAT",IF(CL87&lt;100%,"Proses Implementasi","Selesai Implementasi"))))))))))))))))))))))</f>
        <v>Not Started</v>
      </c>
      <c r="CA87" t="str">
        <f>IF(CM87=0%,"Not Started",IF(CM87&lt;5%,"Proses RBT-RBB",IF(CM87=5%,"Selesai RBT-RBB",IF(CM87&lt;10%,"Proses RBT-RBL",IF(CM87=10%,"Selesai RBT-RBL",IF(CM87&lt;15%,"Proses RBT-RBTD",IF(CM87=15%,"Selesai RBT-RBTD",IF(CM87&lt;20%,"Proses RPP",IF(CM87=20%,"Selesai RPP",IF(CM87&lt;25%,"Proses KAK",IF(CM87=25%,"Selesai KAK",IF(CM87&lt;30%,"Proses Pengadaan",IF(CM87=30%,"Selesai Pengadaan",IF(CM87&lt;45%,"Proses Desain",IF(CM87=45%,"Selesai Desain",IF(CM87&lt;80%,"Proses Pengembangan",IF(CM87=80%,"Selesai Pengembangan",IF(CM87&lt;87.5%,"Proses SIT",IF(CM87=87.5%,"Selesai SIT",IF(CM87&lt;95%,"Proses UAT",IF(CM87=95%,"Selesai UAT",IF(CM87&lt;100%,"Proses Implementasi","Selesai Implementasi"))))))))))))))))))))))</f>
        <v>Not Started</v>
      </c>
      <c r="CB87" t="str">
        <f>IF(CN87=0%,"Not Started",IF(CN87&lt;5%,"Proses RBT-RBB",IF(CN87=5%,"Selesai RBT-RBB",IF(CN87&lt;10%,"Proses RBT-RBL",IF(CN87=10%,"Selesai RBT-RBL",IF(CN87&lt;15%,"Proses RBT-RBTD",IF(CN87=15%,"Selesai RBT-RBTD",IF(CN87&lt;20%,"Proses RPP",IF(CN87=20%,"Selesai RPP",IF(CN87&lt;25%,"Proses KAK",IF(CN87=25%,"Selesai KAK",IF(CN87&lt;30%,"Proses Pengadaan",IF(CN87=30%,"Selesai Pengadaan",IF(CN87&lt;45%,"Proses Desain",IF(CN87=45%,"Selesai Desain",IF(CN87&lt;80%,"Proses Pengembangan",IF(CN87=80%,"Selesai Pengembangan",IF(CN87&lt;87.5%,"Proses SIT",IF(CN87=87.5%,"Selesai SIT",IF(CN87&lt;95%,"Proses UAT",IF(CN87=95%,"Selesai UAT",IF(CN87&lt;100%,"Proses Implementasi","Selesai Implementasi"))))))))))))))))))))))</f>
        <v>Not Started</v>
      </c>
      <c r="CC87">
        <f>(($DY87/100%)*15%)+(($DZ87/100%)*5%)+(($EA87/100%)*5%)+(($EB87/100%)*5%)+(($EC87/100%)*15%)+(($ED87/100%)*35%)+(($EE87/100%)*7.5%)+(($EF87/100%)*7.5%)+(($EG87/100%)*5%)</f>
        <v>0.9999999999999999</v>
      </c>
      <c r="CO87">
        <f>IF(BE87=0%, 100%, (CC87/BE87))</f>
        <v>0.9999999999999999</v>
      </c>
      <c r="CP87">
        <f>IF(BF87=0%, 100%, (CD87/BF87))</f>
        <v>0</v>
      </c>
      <c r="CQ87">
        <f>IF(BG87=0%, 100%, (CE87/BG87))</f>
        <v>0</v>
      </c>
      <c r="CR87">
        <f>IF(BH87=0%, 100%, (CF87/BH87))</f>
        <v>0</v>
      </c>
      <c r="CS87">
        <f>IF(BI87=0%, 100%, (CG87/BI87))</f>
        <v>0</v>
      </c>
      <c r="CT87">
        <f>IF(BJ87=0%, 100%, (CH87/BJ87))</f>
        <v>0</v>
      </c>
      <c r="CU87">
        <f>IF(BK87=0%, 100%, (CI87/BK87))</f>
        <v>0</v>
      </c>
      <c r="CV87">
        <f>IF(BL87=0%, 100%, (CJ87/BL87))</f>
        <v>0</v>
      </c>
      <c r="CW87">
        <f>IF(BM87=0%, 100%, (CK87/BM87))</f>
        <v>0</v>
      </c>
      <c r="CX87">
        <f>IF(BN87=0%, 100%, (CL87/BN87))</f>
        <v>0</v>
      </c>
      <c r="CY87">
        <f>IF(BO87=0%, 100%, (CM87/BO87))</f>
        <v>0</v>
      </c>
      <c r="DA87" t="str">
        <f>IF(BE87=0%,"NS",IF(CC87=100%,"DONE",IF(CO87&gt;100%,"AS",IF(CO87&lt;75%,"BS",IF(CO87&lt;89.9%,"AR","OS")))))</f>
        <v>DONE</v>
      </c>
      <c r="DB87" t="str">
        <f>IF(BF87=0%,"NS",IF(CD87=100%,"DONE",IF(CP87&gt;100%,"AS",IF(CP87&lt;75%,"BS",IF(CP87&lt;89.9%,"AR","OS")))))</f>
        <v>BS</v>
      </c>
      <c r="DC87" t="str">
        <f>IF(BG87=0%,"NS",IF(CE87=100%,"DONE",IF(CQ87&gt;100%,"AS",IF(CQ87&lt;75%,"BS",IF(CQ87&lt;89.9%,"AR","OS")))))</f>
        <v>BS</v>
      </c>
      <c r="DD87" t="str">
        <f>IF(BH87=0%,"NS",IF(CF87=100%,"DONE",IF(CR87&gt;100%,"AS",IF(CR87&lt;75%,"BS",IF(CR87&lt;89.9%,"AR","OS")))))</f>
        <v>BS</v>
      </c>
      <c r="DE87" t="str">
        <f>IF(BI87=0%,"NS",IF(CG87=100%,"DONE",IF(CS87&gt;100%,"AS",IF(CS87&lt;75%,"BS",IF(CS87&lt;89.9%,"AR","OS")))))</f>
        <v>BS</v>
      </c>
      <c r="DF87" t="str">
        <f>IF(BJ87=0%,"NS",IF(CH87=100%,"DONE",IF(CT87&gt;100%,"AS",IF(CT87&lt;75%,"BS",IF(CT87&lt;89.9%,"AR","OS")))))</f>
        <v>BS</v>
      </c>
      <c r="DG87" t="str">
        <f>IF(BK87=0%,"NS",IF(CI87=100%,"DONE",IF(CU87&gt;100%,"AS",IF(CU87&lt;75%,"BS",IF(CU87&lt;89.9%,"AR","OS")))))</f>
        <v>BS</v>
      </c>
      <c r="DH87" t="str">
        <f>IF(BL87=0%,"NS",IF(CJ87=100%,"DONE",IF(CV87&gt;100%,"AS",IF(CV87&lt;75%,"BS",IF(CV87&lt;89.9%,"AR","OS")))))</f>
        <v>BS</v>
      </c>
      <c r="DI87" t="str">
        <f>IF(BM87=0%,"NS",IF(CK87=100%,"DONE",IF(CW87&gt;100%,"AS",IF(CW87&lt;75%,"BS",IF(CW87&lt;89.9%,"AR","OS")))))</f>
        <v>BS</v>
      </c>
      <c r="DJ87" t="str">
        <f>IF(BN87=0%,"NS",IF(CL87=100%,"DONE",IF(CX87&gt;100%,"AS",IF(CX87&lt;75%,"BS",IF(CX87&lt;89.9%,"AR","OS")))))</f>
        <v>BS</v>
      </c>
      <c r="DK87" t="str">
        <f>IF(BO87=0%,"NS",IF(CM87=100%,"DONE",IF(CY87&gt;100%,"AS",IF(CY87&lt;75%,"BS",IF(CY87&lt;89.9%,"AR","OS")))))</f>
        <v>BS</v>
      </c>
      <c r="DL87" t="str">
        <f>IF(BP87=0%,"NS",IF(CN87=100%,"DONE",IF(CZ87&gt;100%,"AS",IF(CZ87&lt;75%,"BS",IF(CZ87&lt;89.9%,"AR","OS")))))</f>
        <v>BS</v>
      </c>
      <c r="DM87">
        <f>CC87/$BP87</f>
        <v>0.9999999999999999</v>
      </c>
      <c r="DN87">
        <f>CD87/$BP87</f>
        <v>0</v>
      </c>
      <c r="DO87">
        <f>CE87/$BP87</f>
        <v>0</v>
      </c>
      <c r="DP87">
        <f>CF87/$BP87</f>
        <v>0</v>
      </c>
      <c r="DQ87">
        <f>CG87/$BP87</f>
        <v>0</v>
      </c>
      <c r="DR87">
        <f>CH87/$BP87</f>
        <v>0</v>
      </c>
      <c r="DS87">
        <f>CI87/$BP87</f>
        <v>0</v>
      </c>
      <c r="DT87">
        <f>CJ87/$BP87</f>
        <v>0</v>
      </c>
      <c r="DU87">
        <f>CK87/$BP87</f>
        <v>0</v>
      </c>
      <c r="DV87">
        <f>CL87/$BP87</f>
        <v>0</v>
      </c>
      <c r="DW87">
        <f>CM87/$BP87</f>
        <v>0</v>
      </c>
      <c r="DX87">
        <f>CN87/$BP87</f>
        <v>0</v>
      </c>
      <c r="DY87">
        <v>1</v>
      </c>
      <c r="DZ87">
        <v>1</v>
      </c>
      <c r="EA87">
        <v>1</v>
      </c>
      <c r="EB87">
        <v>1</v>
      </c>
      <c r="EC87">
        <v>1</v>
      </c>
      <c r="ED87">
        <v>1</v>
      </c>
      <c r="EE87">
        <v>1</v>
      </c>
      <c r="EF87">
        <v>1</v>
      </c>
      <c r="EG87">
        <v>1</v>
      </c>
      <c r="EH87" t="str">
        <v xml:space="preserve"> Go Live 27 November 2025</v>
      </c>
      <c r="EJ87">
        <f>AR87</f>
        <v>45989</v>
      </c>
      <c r="FM87" t="str">
        <v>Rifka Saskia</v>
      </c>
      <c r="FN87" t="str">
        <v>Rangga Dhaniarto</v>
      </c>
      <c r="FO87" t="str">
        <v>Adinda Tri Wulandari</v>
      </c>
      <c r="FP87" t="str" xml:space="preserve">
        <v xml:space="preserve">1. Alamsyah_x000d_
2. Muhammad Arif sucipto</v>
      </c>
      <c r="FQ87" t="str">
        <v>Ufaira</v>
      </c>
      <c r="FR87" t="str">
        <v xml:space="preserve">Outsource </v>
      </c>
      <c r="FT87" t="str">
        <v>Suprianto (TKO)</v>
      </c>
      <c r="GS87" t="str">
        <v>a4cf9e30-ad12-4627-b748-3f2d6f284a63</v>
      </c>
    </row>
    <row r="88" xml:space="preserve">
      <c r="B88" t="str">
        <v>Non PT</v>
      </c>
      <c r="C88" t="str">
        <v>IDT</v>
      </c>
      <c r="D88" t="str">
        <v>Continuity Technology</v>
      </c>
      <c r="E88" t="str">
        <v>P-52</v>
      </c>
      <c r="F88">
        <f>F87+1</f>
        <v>9</v>
      </c>
      <c r="G88" t="str">
        <v>GMMP</v>
      </c>
      <c r="H88" t="str">
        <v>DCP GMMP</v>
      </c>
      <c r="I88" t="str">
        <v>KLM Forward Looking Tahap 2</v>
      </c>
      <c r="J88">
        <v>2024</v>
      </c>
      <c r="K88">
        <v>2026</v>
      </c>
      <c r="L88" t="str">
        <v>S</v>
      </c>
      <c r="M88" t="str">
        <v>K3</v>
      </c>
      <c r="N88" t="str">
        <v>Pemimpin Satker</v>
      </c>
      <c r="O88" t="str">
        <v>DKMP</v>
      </c>
      <c r="P88" t="str">
        <v>Satker</v>
      </c>
      <c r="Q88" t="str">
        <v>SSK</v>
      </c>
      <c r="R88" t="str">
        <v>GMMP</v>
      </c>
      <c r="S88" t="str">
        <f>BQ88</f>
        <v>Selesai Implementasi</v>
      </c>
      <c r="T88" t="str">
        <f>IF(V88=0%,"Not Started",IF(V88&lt;100%,"On Progress",IF(V88=100%,"DONE")))</f>
        <v>DONE</v>
      </c>
      <c r="U88" t="str">
        <f>FN88</f>
        <v>Rangga Dhaniarto</v>
      </c>
      <c r="V88">
        <f>CC88</f>
        <v>0.9999999999999999</v>
      </c>
      <c r="W88" t="str">
        <v>TW III 2025</v>
      </c>
      <c r="X88">
        <f>AR88</f>
        <v>46038</v>
      </c>
      <c r="Z88" t="str">
        <v>New</v>
      </c>
      <c r="AA88">
        <v>45866</v>
      </c>
      <c r="AB88">
        <v>45904</v>
      </c>
      <c r="AE88">
        <v>45916</v>
      </c>
      <c r="AF88">
        <v>46065</v>
      </c>
      <c r="AG88">
        <v>45847</v>
      </c>
      <c r="AH88">
        <v>45869</v>
      </c>
      <c r="AI88">
        <v>45964</v>
      </c>
      <c r="AJ88">
        <v>45968</v>
      </c>
      <c r="AK88">
        <v>45971</v>
      </c>
      <c r="AL88">
        <v>46003</v>
      </c>
      <c r="AM88">
        <v>46006</v>
      </c>
      <c r="AN88">
        <v>46017</v>
      </c>
      <c r="AO88">
        <v>46020</v>
      </c>
      <c r="AP88">
        <v>46031</v>
      </c>
      <c r="AQ88">
        <v>46034</v>
      </c>
      <c r="AR88">
        <v>46038</v>
      </c>
      <c r="AS88" t="str">
        <f>IF(BE88=0%,"Not Started",IF(BE88&lt;5%,"Proses RBT-RBB",IF(BE88=5%,"Selesai RBT-RBB",IF(BE88&lt;10%,"Proses RBT-RBL",IF(BE88=10%,"Selesai RBT-RBL",IF(BE88&lt;15%,"Proses RBT-RBTD",IF(BE88=15%,"Selesai RBT-RBTD",IF(BE88&lt;20%,"Proses RPP",IF(BE88=20%,"Selesai RPP",IF(BE88&lt;25%,"Proses KAK",IF(BE88=25%,"Selesai KAK",IF(BE88&lt;30%,"Proses Pengadaan",IF(BE88=30%,"Selesai Pengadaan",IF(BE88&lt;45%,"Proses Desain",IF(BE88=45%,"Selesai Desain",IF(BE88&lt;80%,"Proses Pengembangan",IF(BE88=80%,"Selesai Pengembangan",IF(BE88&lt;87.5%,"Proses SIT",IF(BE88=87.5%,"Selesai SIT",IF(BE88&lt;95%,"Proses UAT",IF(BE88=95%,"Selesai UAT",IF(BE88&lt;100%,"Proses Implementasi","Selesai Implementasi"))))))))))))))))))))))</f>
        <v>Selesai Implementasi</v>
      </c>
      <c r="AT88" t="str">
        <f>IF(BF88=0%,"Not Started",IF(BF88&lt;5%,"Proses RBT-RBB",IF(BF88=5%,"Selesai RBT-RBB",IF(BF88&lt;10%,"Proses RBT-RBL",IF(BF88=10%,"Selesai RBT-RBL",IF(BF88&lt;15%,"Proses RBT-RBTD",IF(BF88=15%,"Selesai RBT-RBTD",IF(BF88&lt;20%,"Proses RPP",IF(BF88=20%,"Selesai RPP",IF(BF88&lt;25%,"Proses KAK",IF(BF88=25%,"Selesai KAK",IF(BF88&lt;30%,"Proses Pengadaan",IF(BF88=30%,"Selesai Pengadaan",IF(BF88&lt;45%,"Proses Desain",IF(BF88=45%,"Selesai Desain",IF(BF88&lt;80%,"Proses Pengembangan",IF(BF88=80%,"Selesai Pengembangan",IF(BF88&lt;87.5%,"Proses SIT",IF(BF88=87.5%,"Selesai SIT",IF(BF88&lt;95%,"Proses UAT",IF(BF88=95%,"Selesai UAT",IF(BF88&lt;100%,"Proses Implementasi","Selesai Implementasi"))))))))))))))))))))))</f>
        <v>Selesai Implementasi</v>
      </c>
      <c r="AU88" t="str">
        <f>IF(BG88=0%,"Not Started",IF(BG88&lt;5%,"Proses RBT-RBB",IF(BG88=5%,"Selesai RBT-RBB",IF(BG88&lt;10%,"Proses RBT-RBL",IF(BG88=10%,"Selesai RBT-RBL",IF(BG88&lt;15%,"Proses RBT-RBTD",IF(BG88=15%,"Selesai RBT-RBTD",IF(BG88&lt;20%,"Proses RPP",IF(BG88=20%,"Selesai RPP",IF(BG88&lt;25%,"Proses KAK",IF(BG88=25%,"Selesai KAK",IF(BG88&lt;30%,"Proses Pengadaan",IF(BG88=30%,"Selesai Pengadaan",IF(BG88&lt;45%,"Proses Desain",IF(BG88=45%,"Selesai Desain",IF(BG88&lt;80%,"Proses Pengembangan",IF(BG88=80%,"Selesai Pengembangan",IF(BG88&lt;87.5%,"Proses SIT",IF(BG88=87.5%,"Selesai SIT",IF(BG88&lt;95%,"Proses UAT",IF(BG88=95%,"Selesai UAT",IF(BG88&lt;100%,"Proses Implementasi","Selesai Implementasi"))))))))))))))))))))))</f>
        <v>Selesai Implementasi</v>
      </c>
      <c r="AV88" t="str">
        <f>IF(BH88=0%,"Not Started",IF(BH88&lt;5%,"Proses RBT-RBB",IF(BH88=5%,"Selesai RBT-RBB",IF(BH88&lt;10%,"Proses RBT-RBL",IF(BH88=10%,"Selesai RBT-RBL",IF(BH88&lt;15%,"Proses RBT-RBTD",IF(BH88=15%,"Selesai RBT-RBTD",IF(BH88&lt;20%,"Proses RPP",IF(BH88=20%,"Selesai RPP",IF(BH88&lt;25%,"Proses KAK",IF(BH88=25%,"Selesai KAK",IF(BH88&lt;30%,"Proses Pengadaan",IF(BH88=30%,"Selesai Pengadaan",IF(BH88&lt;45%,"Proses Desain",IF(BH88=45%,"Selesai Desain",IF(BH88&lt;80%,"Proses Pengembangan",IF(BH88=80%,"Selesai Pengembangan",IF(BH88&lt;87.5%,"Proses SIT",IF(BH88=87.5%,"Selesai SIT",IF(BH88&lt;95%,"Proses UAT",IF(BH88=95%,"Selesai UAT",IF(BH88&lt;100%,"Proses Implementasi","Selesai Implementasi"))))))))))))))))))))))</f>
        <v>Selesai Implementasi</v>
      </c>
      <c r="AW88" t="str">
        <f>IF(BI88=0%,"Not Started",IF(BI88&lt;5%,"Proses RBT-RBB",IF(BI88=5%,"Selesai RBT-RBB",IF(BI88&lt;10%,"Proses RBT-RBL",IF(BI88=10%,"Selesai RBT-RBL",IF(BI88&lt;15%,"Proses RBT-RBTD",IF(BI88=15%,"Selesai RBT-RBTD",IF(BI88&lt;20%,"Proses RPP",IF(BI88=20%,"Selesai RPP",IF(BI88&lt;25%,"Proses KAK",IF(BI88=25%,"Selesai KAK",IF(BI88&lt;30%,"Proses Pengadaan",IF(BI88=30%,"Selesai Pengadaan",IF(BI88&lt;45%,"Proses Desain",IF(BI88=45%,"Selesai Desain",IF(BI88&lt;80%,"Proses Pengembangan",IF(BI88=80%,"Selesai Pengembangan",IF(BI88&lt;87.5%,"Proses SIT",IF(BI88=87.5%,"Selesai SIT",IF(BI88&lt;95%,"Proses UAT",IF(BI88=95%,"Selesai UAT",IF(BI88&lt;100%,"Proses Implementasi","Selesai Implementasi"))))))))))))))))))))))</f>
        <v>Selesai Implementasi</v>
      </c>
      <c r="AX88" t="str">
        <f>IF(BJ88=0%,"Not Started",IF(BJ88&lt;5%,"Proses RBT-RBB",IF(BJ88=5%,"Selesai RBT-RBB",IF(BJ88&lt;10%,"Proses RBT-RBL",IF(BJ88=10%,"Selesai RBT-RBL",IF(BJ88&lt;15%,"Proses RBT-RBTD",IF(BJ88=15%,"Selesai RBT-RBTD",IF(BJ88&lt;20%,"Proses RPP",IF(BJ88=20%,"Selesai RPP",IF(BJ88&lt;25%,"Proses KAK",IF(BJ88=25%,"Selesai KAK",IF(BJ88&lt;30%,"Proses Pengadaan",IF(BJ88=30%,"Selesai Pengadaan",IF(BJ88&lt;45%,"Proses Desain",IF(BJ88=45%,"Selesai Desain",IF(BJ88&lt;80%,"Proses Pengembangan",IF(BJ88=80%,"Selesai Pengembangan",IF(BJ88&lt;87.5%,"Proses SIT",IF(BJ88=87.5%,"Selesai SIT",IF(BJ88&lt;95%,"Proses UAT",IF(BJ88=95%,"Selesai UAT",IF(BJ88&lt;100%,"Proses Implementasi","Selesai Implementasi"))))))))))))))))))))))</f>
        <v>Selesai Implementasi</v>
      </c>
      <c r="AY88" t="str">
        <f>IF(BK88=0%,"Not Started",IF(BK88&lt;5%,"Proses RBT-RBB",IF(BK88=5%,"Selesai RBT-RBB",IF(BK88&lt;10%,"Proses RBT-RBL",IF(BK88=10%,"Selesai RBT-RBL",IF(BK88&lt;15%,"Proses RBT-RBTD",IF(BK88=15%,"Selesai RBT-RBTD",IF(BK88&lt;20%,"Proses RPP",IF(BK88=20%,"Selesai RPP",IF(BK88&lt;25%,"Proses KAK",IF(BK88=25%,"Selesai KAK",IF(BK88&lt;30%,"Proses Pengadaan",IF(BK88=30%,"Selesai Pengadaan",IF(BK88&lt;45%,"Proses Desain",IF(BK88=45%,"Selesai Desain",IF(BK88&lt;80%,"Proses Pengembangan",IF(BK88=80%,"Selesai Pengembangan",IF(BK88&lt;87.5%,"Proses SIT",IF(BK88=87.5%,"Selesai SIT",IF(BK88&lt;95%,"Proses UAT",IF(BK88=95%,"Selesai UAT",IF(BK88&lt;100%,"Proses Implementasi","Selesai Implementasi"))))))))))))))))))))))</f>
        <v>Selesai Implementasi</v>
      </c>
      <c r="AZ88" t="str">
        <f>IF(BL88=0%,"Not Started",IF(BL88&lt;5%,"Proses RBT-RBB",IF(BL88=5%,"Selesai RBT-RBB",IF(BL88&lt;10%,"Proses RBT-RBL",IF(BL88=10%,"Selesai RBT-RBL",IF(BL88&lt;15%,"Proses RBT-RBTD",IF(BL88=15%,"Selesai RBT-RBTD",IF(BL88&lt;20%,"Proses RPP",IF(BL88=20%,"Selesai RPP",IF(BL88&lt;25%,"Proses KAK",IF(BL88=25%,"Selesai KAK",IF(BL88&lt;30%,"Proses Pengadaan",IF(BL88=30%,"Selesai Pengadaan",IF(BL88&lt;45%,"Proses Desain",IF(BL88=45%,"Selesai Desain",IF(BL88&lt;80%,"Proses Pengembangan",IF(BL88=80%,"Selesai Pengembangan",IF(BL88&lt;87.5%,"Proses SIT",IF(BL88=87.5%,"Selesai SIT",IF(BL88&lt;95%,"Proses UAT",IF(BL88=95%,"Selesai UAT",IF(BL88&lt;100%,"Proses Implementasi","Selesai Implementasi"))))))))))))))))))))))</f>
        <v>Selesai Implementasi</v>
      </c>
      <c r="BA88" t="str">
        <f>IF(BM88=0%,"Not Started",IF(BM88&lt;5%,"Proses RBT-RBB",IF(BM88=5%,"Selesai RBT-RBB",IF(BM88&lt;10%,"Proses RBT-RBL",IF(BM88=10%,"Selesai RBT-RBL",IF(BM88&lt;15%,"Proses RBT-RBTD",IF(BM88=15%,"Selesai RBT-RBTD",IF(BM88&lt;20%,"Proses RPP",IF(BM88=20%,"Selesai RPP",IF(BM88&lt;25%,"Proses KAK",IF(BM88=25%,"Selesai KAK",IF(BM88&lt;30%,"Proses Pengadaan",IF(BM88=30%,"Selesai Pengadaan",IF(BM88&lt;45%,"Proses Desain",IF(BM88=45%,"Selesai Desain",IF(BM88&lt;80%,"Proses Pengembangan",IF(BM88=80%,"Selesai Pengembangan",IF(BM88&lt;87.5%,"Proses SIT",IF(BM88=87.5%,"Selesai SIT",IF(BM88&lt;95%,"Proses UAT",IF(BM88=95%,"Selesai UAT",IF(BM88&lt;100%,"Proses Implementasi","Selesai Implementasi"))))))))))))))))))))))</f>
        <v>Selesai Implementasi</v>
      </c>
      <c r="BB88" t="str">
        <f>IF(BN88=0%,"Not Started",IF(BN88&lt;5%,"Proses RBT-RBB",IF(BN88=5%,"Selesai RBT-RBB",IF(BN88&lt;10%,"Proses RBT-RBL",IF(BN88=10%,"Selesai RBT-RBL",IF(BN88&lt;15%,"Proses RBT-RBTD",IF(BN88=15%,"Selesai RBT-RBTD",IF(BN88&lt;20%,"Proses RPP",IF(BN88=20%,"Selesai RPP",IF(BN88&lt;25%,"Proses KAK",IF(BN88=25%,"Selesai KAK",IF(BN88&lt;30%,"Proses Pengadaan",IF(BN88=30%,"Selesai Pengadaan",IF(BN88&lt;45%,"Proses Desain",IF(BN88=45%,"Selesai Desain",IF(BN88&lt;80%,"Proses Pengembangan",IF(BN88=80%,"Selesai Pengembangan",IF(BN88&lt;87.5%,"Proses SIT",IF(BN88=87.5%,"Selesai SIT",IF(BN88&lt;95%,"Proses UAT",IF(BN88=95%,"Selesai UAT",IF(BN88&lt;100%,"Proses Implementasi","Selesai Implementasi"))))))))))))))))))))))</f>
        <v>Selesai Implementasi</v>
      </c>
      <c r="BC88" t="str">
        <f>IF(BO88=0%,"Not Started",IF(BO88&lt;5%,"Proses RBT-RBB",IF(BO88=5%,"Selesai RBT-RBB",IF(BO88&lt;10%,"Proses RBT-RBL",IF(BO88=10%,"Selesai RBT-RBL",IF(BO88&lt;15%,"Proses RBT-RBTD",IF(BO88=15%,"Selesai RBT-RBTD",IF(BO88&lt;20%,"Proses RPP",IF(BO88=20%,"Selesai RPP",IF(BO88&lt;25%,"Proses KAK",IF(BO88=25%,"Selesai KAK",IF(BO88&lt;30%,"Proses Pengadaan",IF(BO88=30%,"Selesai Pengadaan",IF(BO88&lt;45%,"Proses Desain",IF(BO88=45%,"Selesai Desain",IF(BO88&lt;80%,"Proses Pengembangan",IF(BO88=80%,"Selesai Pengembangan",IF(BO88&lt;87.5%,"Proses SIT",IF(BO88=87.5%,"Selesai SIT",IF(BO88&lt;95%,"Proses UAT",IF(BO88=95%,"Selesai UAT",IF(BO88&lt;100%,"Proses Implementasi","Selesai Implementasi"))))))))))))))))))))))</f>
        <v>Selesai Implementasi</v>
      </c>
      <c r="BD88" t="str">
        <f>IF(BP88=0%,"Not Started",IF(BP88&lt;5%,"Proses RBT-RBB",IF(BP88=5%,"Selesai RBT-RBB",IF(BP88&lt;10%,"Proses RBT-RBL",IF(BP88=10%,"Selesai RBT-RBL",IF(BP88&lt;15%,"Proses RBT-RBTD",IF(BP88=15%,"Selesai RBT-RBTD",IF(BP88&lt;20%,"Proses RPP",IF(BP88=20%,"Selesai RPP",IF(BP88&lt;25%,"Proses KAK",IF(BP88=25%,"Selesai KAK",IF(BP88&lt;30%,"Proses Pengadaan",IF(BP88=30%,"Selesai Pengadaan",IF(BP88&lt;45%,"Proses Desain",IF(BP88=45%,"Selesai Desain",IF(BP88&lt;80%,"Proses Pengembangan",IF(BP88=80%,"Selesai Pengembangan",IF(BP88&lt;87.5%,"Proses SIT",IF(BP88=87.5%,"Selesai SIT",IF(BP88&lt;95%,"Proses UAT",IF(BP88=95%,"Selesai UAT",IF(BP88&lt;100%,"Proses Implementasi","Selesai Implementasi"))))))))))))))))))))))</f>
        <v>Selesai Implementasi</v>
      </c>
      <c r="BE88">
        <v>1</v>
      </c>
      <c r="BF88">
        <v>1</v>
      </c>
      <c r="BG88">
        <v>1</v>
      </c>
      <c r="BH88">
        <v>1</v>
      </c>
      <c r="BI88">
        <v>1</v>
      </c>
      <c r="BJ88">
        <v>1</v>
      </c>
      <c r="BK88">
        <v>1</v>
      </c>
      <c r="BL88">
        <v>1</v>
      </c>
      <c r="BM88">
        <v>1</v>
      </c>
      <c r="BN88">
        <v>1</v>
      </c>
      <c r="BO88">
        <v>1</v>
      </c>
      <c r="BP88">
        <v>1</v>
      </c>
      <c r="BQ88" t="str">
        <f>IF(CC88=0%,"Not Started",IF(CC88&lt;5%,"Proses RBT-RBB",IF(CC88=5%,"Selesai RBT-RBB",IF(CC88&lt;10%,"Proses RBT-RBL",IF(CC88=10%,"Selesai RBT-RBL",IF(CC88&lt;15%,"Proses RBT-RBTD",IF(CC88=15%,"Selesai RBT-RBTD",IF(CC88&lt;20%,"Proses RPP",IF(CC88=20%,"Selesai RPP",IF(CC88&lt;25%,"Proses KAK",IF(CC88=25%,"Selesai KAK",IF(CC88&lt;30%,"Proses Pengadaan",IF(CC88=30%,"Selesai Pengadaan",IF(CC88&lt;45%,"Proses Desain",IF(CC88=45%,"Selesai Desain",IF(CC88&lt;80%,"Proses Pengembangan",IF(CC88=80%,"Selesai Pengembangan",IF(CC88&lt;87.5%,"Proses SIT",IF(CC88=87.5%,"Selesai SIT",IF(CC88&lt;95%,"Proses UAT",IF(CC88=95%,"Selesai UAT",IF(CC88&lt;100%,"Proses Implementasi","Selesai Implementasi"))))))))))))))))))))))</f>
        <v>Selesai Implementasi</v>
      </c>
      <c r="BR88" t="str">
        <f>IF(CD88=0%,"Not Started",IF(CD88&lt;5%,"Proses RBT-RBB",IF(CD88=5%,"Selesai RBT-RBB",IF(CD88&lt;10%,"Proses RBT-RBL",IF(CD88=10%,"Selesai RBT-RBL",IF(CD88&lt;15%,"Proses RBT-RBTD",IF(CD88=15%,"Selesai RBT-RBTD",IF(CD88&lt;20%,"Proses RPP",IF(CD88=20%,"Selesai RPP",IF(CD88&lt;25%,"Proses KAK",IF(CD88=25%,"Selesai KAK",IF(CD88&lt;30%,"Proses Pengadaan",IF(CD88=30%,"Selesai Pengadaan",IF(CD88&lt;45%,"Proses Desain",IF(CD88=45%,"Selesai Desain",IF(CD88&lt;80%,"Proses Pengembangan",IF(CD88=80%,"Selesai Pengembangan",IF(CD88&lt;87.5%,"Proses SIT",IF(CD88=87.5%,"Selesai SIT",IF(CD88&lt;95%,"Proses UAT",IF(CD88=95%,"Selesai UAT",IF(CD88&lt;100%,"Proses Implementasi","Selesai Implementasi"))))))))))))))))))))))</f>
        <v>Not Started</v>
      </c>
      <c r="BS88" t="str">
        <f>IF(CE88=0%,"Not Started",IF(CE88&lt;5%,"Proses RBT-RBB",IF(CE88=5%,"Selesai RBT-RBB",IF(CE88&lt;10%,"Proses RBT-RBL",IF(CE88=10%,"Selesai RBT-RBL",IF(CE88&lt;15%,"Proses RBT-RBTD",IF(CE88=15%,"Selesai RBT-RBTD",IF(CE88&lt;20%,"Proses RPP",IF(CE88=20%,"Selesai RPP",IF(CE88&lt;25%,"Proses KAK",IF(CE88=25%,"Selesai KAK",IF(CE88&lt;30%,"Proses Pengadaan",IF(CE88=30%,"Selesai Pengadaan",IF(CE88&lt;45%,"Proses Desain",IF(CE88=45%,"Selesai Desain",IF(CE88&lt;80%,"Proses Pengembangan",IF(CE88=80%,"Selesai Pengembangan",IF(CE88&lt;87.5%,"Proses SIT",IF(CE88=87.5%,"Selesai SIT",IF(CE88&lt;95%,"Proses UAT",IF(CE88=95%,"Selesai UAT",IF(CE88&lt;100%,"Proses Implementasi","Selesai Implementasi"))))))))))))))))))))))</f>
        <v>Not Started</v>
      </c>
      <c r="BT88" t="str">
        <f>IF(CF88=0%,"Not Started",IF(CF88&lt;5%,"Proses RBT-RBB",IF(CF88=5%,"Selesai RBT-RBB",IF(CF88&lt;10%,"Proses RBT-RBL",IF(CF88=10%,"Selesai RBT-RBL",IF(CF88&lt;15%,"Proses RBT-RBTD",IF(CF88=15%,"Selesai RBT-RBTD",IF(CF88&lt;20%,"Proses RPP",IF(CF88=20%,"Selesai RPP",IF(CF88&lt;25%,"Proses KAK",IF(CF88=25%,"Selesai KAK",IF(CF88&lt;30%,"Proses Pengadaan",IF(CF88=30%,"Selesai Pengadaan",IF(CF88&lt;45%,"Proses Desain",IF(CF88=45%,"Selesai Desain",IF(CF88&lt;80%,"Proses Pengembangan",IF(CF88=80%,"Selesai Pengembangan",IF(CF88&lt;87.5%,"Proses SIT",IF(CF88=87.5%,"Selesai SIT",IF(CF88&lt;95%,"Proses UAT",IF(CF88=95%,"Selesai UAT",IF(CF88&lt;100%,"Proses Implementasi","Selesai Implementasi"))))))))))))))))))))))</f>
        <v>Not Started</v>
      </c>
      <c r="BU88" t="str">
        <f>IF(CG88=0%,"Not Started",IF(CG88&lt;5%,"Proses RBT-RBB",IF(CG88=5%,"Selesai RBT-RBB",IF(CG88&lt;10%,"Proses RBT-RBL",IF(CG88=10%,"Selesai RBT-RBL",IF(CG88&lt;15%,"Proses RBT-RBTD",IF(CG88=15%,"Selesai RBT-RBTD",IF(CG88&lt;20%,"Proses RPP",IF(CG88=20%,"Selesai RPP",IF(CG88&lt;25%,"Proses KAK",IF(CG88=25%,"Selesai KAK",IF(CG88&lt;30%,"Proses Pengadaan",IF(CG88=30%,"Selesai Pengadaan",IF(CG88&lt;45%,"Proses Desain",IF(CG88=45%,"Selesai Desain",IF(CG88&lt;80%,"Proses Pengembangan",IF(CG88=80%,"Selesai Pengembangan",IF(CG88&lt;87.5%,"Proses SIT",IF(CG88=87.5%,"Selesai SIT",IF(CG88&lt;95%,"Proses UAT",IF(CG88=95%,"Selesai UAT",IF(CG88&lt;100%,"Proses Implementasi","Selesai Implementasi"))))))))))))))))))))))</f>
        <v>Not Started</v>
      </c>
      <c r="BV88" t="str">
        <f>IF(CH88=0%,"Not Started",IF(CH88&lt;5%,"Proses RBT-RBB",IF(CH88=5%,"Selesai RBT-RBB",IF(CH88&lt;10%,"Proses RBT-RBL",IF(CH88=10%,"Selesai RBT-RBL",IF(CH88&lt;15%,"Proses RBT-RBTD",IF(CH88=15%,"Selesai RBT-RBTD",IF(CH88&lt;20%,"Proses RPP",IF(CH88=20%,"Selesai RPP",IF(CH88&lt;25%,"Proses KAK",IF(CH88=25%,"Selesai KAK",IF(CH88&lt;30%,"Proses Pengadaan",IF(CH88=30%,"Selesai Pengadaan",IF(CH88&lt;45%,"Proses Desain",IF(CH88=45%,"Selesai Desain",IF(CH88&lt;80%,"Proses Pengembangan",IF(CH88=80%,"Selesai Pengembangan",IF(CH88&lt;87.5%,"Proses SIT",IF(CH88=87.5%,"Selesai SIT",IF(CH88&lt;95%,"Proses UAT",IF(CH88=95%,"Selesai UAT",IF(CH88&lt;100%,"Proses Implementasi","Selesai Implementasi"))))))))))))))))))))))</f>
        <v>Not Started</v>
      </c>
      <c r="BW88" t="str">
        <f>IF(CI88=0%,"Not Started",IF(CI88&lt;5%,"Proses RBT-RBB",IF(CI88=5%,"Selesai RBT-RBB",IF(CI88&lt;10%,"Proses RBT-RBL",IF(CI88=10%,"Selesai RBT-RBL",IF(CI88&lt;15%,"Proses RBT-RBTD",IF(CI88=15%,"Selesai RBT-RBTD",IF(CI88&lt;20%,"Proses RPP",IF(CI88=20%,"Selesai RPP",IF(CI88&lt;25%,"Proses KAK",IF(CI88=25%,"Selesai KAK",IF(CI88&lt;30%,"Proses Pengadaan",IF(CI88=30%,"Selesai Pengadaan",IF(CI88&lt;45%,"Proses Desain",IF(CI88=45%,"Selesai Desain",IF(CI88&lt;80%,"Proses Pengembangan",IF(CI88=80%,"Selesai Pengembangan",IF(CI88&lt;87.5%,"Proses SIT",IF(CI88=87.5%,"Selesai SIT",IF(CI88&lt;95%,"Proses UAT",IF(CI88=95%,"Selesai UAT",IF(CI88&lt;100%,"Proses Implementasi","Selesai Implementasi"))))))))))))))))))))))</f>
        <v>Not Started</v>
      </c>
      <c r="BX88" t="str">
        <f>IF(CJ88=0%,"Not Started",IF(CJ88&lt;5%,"Proses RBT-RBB",IF(CJ88=5%,"Selesai RBT-RBB",IF(CJ88&lt;10%,"Proses RBT-RBL",IF(CJ88=10%,"Selesai RBT-RBL",IF(CJ88&lt;15%,"Proses RBT-RBTD",IF(CJ88=15%,"Selesai RBT-RBTD",IF(CJ88&lt;20%,"Proses RPP",IF(CJ88=20%,"Selesai RPP",IF(CJ88&lt;25%,"Proses KAK",IF(CJ88=25%,"Selesai KAK",IF(CJ88&lt;30%,"Proses Pengadaan",IF(CJ88=30%,"Selesai Pengadaan",IF(CJ88&lt;45%,"Proses Desain",IF(CJ88=45%,"Selesai Desain",IF(CJ88&lt;80%,"Proses Pengembangan",IF(CJ88=80%,"Selesai Pengembangan",IF(CJ88&lt;87.5%,"Proses SIT",IF(CJ88=87.5%,"Selesai SIT",IF(CJ88&lt;95%,"Proses UAT",IF(CJ88=95%,"Selesai UAT",IF(CJ88&lt;100%,"Proses Implementasi","Selesai Implementasi"))))))))))))))))))))))</f>
        <v>Not Started</v>
      </c>
      <c r="BY88" t="str">
        <f>IF(CK88=0%,"Not Started",IF(CK88&lt;5%,"Proses RBT-RBB",IF(CK88=5%,"Selesai RBT-RBB",IF(CK88&lt;10%,"Proses RBT-RBL",IF(CK88=10%,"Selesai RBT-RBL",IF(CK88&lt;15%,"Proses RBT-RBTD",IF(CK88=15%,"Selesai RBT-RBTD",IF(CK88&lt;20%,"Proses RPP",IF(CK88=20%,"Selesai RPP",IF(CK88&lt;25%,"Proses KAK",IF(CK88=25%,"Selesai KAK",IF(CK88&lt;30%,"Proses Pengadaan",IF(CK88=30%,"Selesai Pengadaan",IF(CK88&lt;45%,"Proses Desain",IF(CK88=45%,"Selesai Desain",IF(CK88&lt;80%,"Proses Pengembangan",IF(CK88=80%,"Selesai Pengembangan",IF(CK88&lt;87.5%,"Proses SIT",IF(CK88=87.5%,"Selesai SIT",IF(CK88&lt;95%,"Proses UAT",IF(CK88=95%,"Selesai UAT",IF(CK88&lt;100%,"Proses Implementasi","Selesai Implementasi"))))))))))))))))))))))</f>
        <v>Not Started</v>
      </c>
      <c r="BZ88" t="str">
        <f>IF(CL88=0%,"Not Started",IF(CL88&lt;5%,"Proses RBT-RBB",IF(CL88=5%,"Selesai RBT-RBB",IF(CL88&lt;10%,"Proses RBT-RBL",IF(CL88=10%,"Selesai RBT-RBL",IF(CL88&lt;15%,"Proses RBT-RBTD",IF(CL88=15%,"Selesai RBT-RBTD",IF(CL88&lt;20%,"Proses RPP",IF(CL88=20%,"Selesai RPP",IF(CL88&lt;25%,"Proses KAK",IF(CL88=25%,"Selesai KAK",IF(CL88&lt;30%,"Proses Pengadaan",IF(CL88=30%,"Selesai Pengadaan",IF(CL88&lt;45%,"Proses Desain",IF(CL88=45%,"Selesai Desain",IF(CL88&lt;80%,"Proses Pengembangan",IF(CL88=80%,"Selesai Pengembangan",IF(CL88&lt;87.5%,"Proses SIT",IF(CL88=87.5%,"Selesai SIT",IF(CL88&lt;95%,"Proses UAT",IF(CL88=95%,"Selesai UAT",IF(CL88&lt;100%,"Proses Implementasi","Selesai Implementasi"))))))))))))))))))))))</f>
        <v>Not Started</v>
      </c>
      <c r="CA88" t="str">
        <f>IF(CM88=0%,"Not Started",IF(CM88&lt;5%,"Proses RBT-RBB",IF(CM88=5%,"Selesai RBT-RBB",IF(CM88&lt;10%,"Proses RBT-RBL",IF(CM88=10%,"Selesai RBT-RBL",IF(CM88&lt;15%,"Proses RBT-RBTD",IF(CM88=15%,"Selesai RBT-RBTD",IF(CM88&lt;20%,"Proses RPP",IF(CM88=20%,"Selesai RPP",IF(CM88&lt;25%,"Proses KAK",IF(CM88=25%,"Selesai KAK",IF(CM88&lt;30%,"Proses Pengadaan",IF(CM88=30%,"Selesai Pengadaan",IF(CM88&lt;45%,"Proses Desain",IF(CM88=45%,"Selesai Desain",IF(CM88&lt;80%,"Proses Pengembangan",IF(CM88=80%,"Selesai Pengembangan",IF(CM88&lt;87.5%,"Proses SIT",IF(CM88=87.5%,"Selesai SIT",IF(CM88&lt;95%,"Proses UAT",IF(CM88=95%,"Selesai UAT",IF(CM88&lt;100%,"Proses Implementasi","Selesai Implementasi"))))))))))))))))))))))</f>
        <v>Not Started</v>
      </c>
      <c r="CB88" t="str">
        <f>IF(CN88=0%,"Not Started",IF(CN88&lt;5%,"Proses RBT-RBB",IF(CN88=5%,"Selesai RBT-RBB",IF(CN88&lt;10%,"Proses RBT-RBL",IF(CN88=10%,"Selesai RBT-RBL",IF(CN88&lt;15%,"Proses RBT-RBTD",IF(CN88=15%,"Selesai RBT-RBTD",IF(CN88&lt;20%,"Proses RPP",IF(CN88=20%,"Selesai RPP",IF(CN88&lt;25%,"Proses KAK",IF(CN88=25%,"Selesai KAK",IF(CN88&lt;30%,"Proses Pengadaan",IF(CN88=30%,"Selesai Pengadaan",IF(CN88&lt;45%,"Proses Desain",IF(CN88=45%,"Selesai Desain",IF(CN88&lt;80%,"Proses Pengembangan",IF(CN88=80%,"Selesai Pengembangan",IF(CN88&lt;87.5%,"Proses SIT",IF(CN88=87.5%,"Selesai SIT",IF(CN88&lt;95%,"Proses UAT",IF(CN88=95%,"Selesai UAT",IF(CN88&lt;100%,"Proses Implementasi","Selesai Implementasi"))))))))))))))))))))))</f>
        <v>Not Started</v>
      </c>
      <c r="CC88">
        <f>(($DY88/100%)*15%)+(($DZ88/100%)*5%)+(($EA88/100%)*5%)+(($EB88/100%)*5%)+(($EC88/100%)*15%)+(($ED88/100%)*35%)+(($EE88/100%)*7.5%)+(($EF88/100%)*7.5%)+(($EG88/100%)*5%)</f>
        <v>0.9999999999999999</v>
      </c>
      <c r="CO88">
        <f>IF(BE88=0%, 100%, (CC88/BE88))</f>
        <v>0.9999999999999999</v>
      </c>
      <c r="CP88">
        <f>IF(BF88=0%, 100%, (CD88/BF88))</f>
        <v>0</v>
      </c>
      <c r="CQ88">
        <f>IF(BG88=0%, 100%, (CE88/BG88))</f>
        <v>0</v>
      </c>
      <c r="CR88">
        <f>IF(BH88=0%, 100%, (CF88/BH88))</f>
        <v>0</v>
      </c>
      <c r="CS88">
        <f>IF(BI88=0%, 100%, (CG88/BI88))</f>
        <v>0</v>
      </c>
      <c r="CT88">
        <f>IF(BJ88=0%, 100%, (CH88/BJ88))</f>
        <v>0</v>
      </c>
      <c r="CU88">
        <f>IF(BK88=0%, 100%, (CI88/BK88))</f>
        <v>0</v>
      </c>
      <c r="CV88">
        <f>IF(BL88=0%, 100%, (CJ88/BL88))</f>
        <v>0</v>
      </c>
      <c r="CW88">
        <f>IF(BM88=0%, 100%, (CK88/BM88))</f>
        <v>0</v>
      </c>
      <c r="CX88">
        <f>IF(BN88=0%, 100%, (CL88/BN88))</f>
        <v>0</v>
      </c>
      <c r="CY88">
        <f>IF(BO88=0%, 100%, (CM88/BO88))</f>
        <v>0</v>
      </c>
      <c r="DA88" t="str">
        <f>IF(BE88=0%,"NS",IF(CC88=100%,"DONE",IF(CO88&gt;100%,"AS",IF(CO88&lt;75%,"BS",IF(CO88&lt;89.9%,"AR","OS")))))</f>
        <v>DONE</v>
      </c>
      <c r="DB88" t="str">
        <f>IF(BF88=0%,"NS",IF(CD88=100%,"DONE",IF(CP88&gt;100%,"AS",IF(CP88&lt;75%,"BS",IF(CP88&lt;89.9%,"AR","OS")))))</f>
        <v>BS</v>
      </c>
      <c r="DC88" t="str">
        <f>IF(BG88=0%,"NS",IF(CE88=100%,"DONE",IF(CQ88&gt;100%,"AS",IF(CQ88&lt;75%,"BS",IF(CQ88&lt;89.9%,"AR","OS")))))</f>
        <v>BS</v>
      </c>
      <c r="DD88" t="str">
        <f>IF(BH88=0%,"NS",IF(CF88=100%,"DONE",IF(CR88&gt;100%,"AS",IF(CR88&lt;75%,"BS",IF(CR88&lt;89.9%,"AR","OS")))))</f>
        <v>BS</v>
      </c>
      <c r="DE88" t="str">
        <f>IF(BI88=0%,"NS",IF(CG88=100%,"DONE",IF(CS88&gt;100%,"AS",IF(CS88&lt;75%,"BS",IF(CS88&lt;89.9%,"AR","OS")))))</f>
        <v>BS</v>
      </c>
      <c r="DF88" t="str">
        <f>IF(BJ88=0%,"NS",IF(CH88=100%,"DONE",IF(CT88&gt;100%,"AS",IF(CT88&lt;75%,"BS",IF(CT88&lt;89.9%,"AR","OS")))))</f>
        <v>BS</v>
      </c>
      <c r="DG88" t="str">
        <f>IF(BK88=0%,"NS",IF(CI88=100%,"DONE",IF(CU88&gt;100%,"AS",IF(CU88&lt;75%,"BS",IF(CU88&lt;89.9%,"AR","OS")))))</f>
        <v>BS</v>
      </c>
      <c r="DH88" t="str">
        <f>IF(BL88=0%,"NS",IF(CJ88=100%,"DONE",IF(CV88&gt;100%,"AS",IF(CV88&lt;75%,"BS",IF(CV88&lt;89.9%,"AR","OS")))))</f>
        <v>BS</v>
      </c>
      <c r="DI88" t="str">
        <f>IF(BM88=0%,"NS",IF(CK88=100%,"DONE",IF(CW88&gt;100%,"AS",IF(CW88&lt;75%,"BS",IF(CW88&lt;89.9%,"AR","OS")))))</f>
        <v>BS</v>
      </c>
      <c r="DJ88" t="str">
        <f>IF(BN88=0%,"NS",IF(CL88=100%,"DONE",IF(CX88&gt;100%,"AS",IF(CX88&lt;75%,"BS",IF(CX88&lt;89.9%,"AR","OS")))))</f>
        <v>BS</v>
      </c>
      <c r="DK88" t="str">
        <f>IF(BO88=0%,"NS",IF(CM88=100%,"DONE",IF(CY88&gt;100%,"AS",IF(CY88&lt;75%,"BS",IF(CY88&lt;89.9%,"AR","OS")))))</f>
        <v>BS</v>
      </c>
      <c r="DL88" t="str">
        <f>IF(BP88=0%,"NS",IF(CN88=100%,"DONE",IF(CZ88&gt;100%,"AS",IF(CZ88&lt;75%,"BS",IF(CZ88&lt;89.9%,"AR","OS")))))</f>
        <v>BS</v>
      </c>
      <c r="DM88">
        <f>CC88/$BP88</f>
        <v>0.9999999999999999</v>
      </c>
      <c r="DN88">
        <f>CD88/$BP88</f>
        <v>0</v>
      </c>
      <c r="DO88">
        <f>CE88/$BP88</f>
        <v>0</v>
      </c>
      <c r="DP88">
        <f>CF88/$BP88</f>
        <v>0</v>
      </c>
      <c r="DQ88">
        <f>CG88/$BP88</f>
        <v>0</v>
      </c>
      <c r="DR88">
        <f>CH88/$BP88</f>
        <v>0</v>
      </c>
      <c r="DS88">
        <f>CI88/$BP88</f>
        <v>0</v>
      </c>
      <c r="DT88">
        <f>CJ88/$BP88</f>
        <v>0</v>
      </c>
      <c r="DU88">
        <f>CK88/$BP88</f>
        <v>0</v>
      </c>
      <c r="DV88">
        <f>CL88/$BP88</f>
        <v>0</v>
      </c>
      <c r="DW88">
        <f>CM88/$BP88</f>
        <v>0</v>
      </c>
      <c r="DX88">
        <f>CN88/$BP88</f>
        <v>0</v>
      </c>
      <c r="DY88">
        <v>1</v>
      </c>
      <c r="DZ88">
        <v>1</v>
      </c>
      <c r="EA88">
        <v>1</v>
      </c>
      <c r="EB88">
        <v>1</v>
      </c>
      <c r="EC88">
        <v>1</v>
      </c>
      <c r="ED88">
        <v>1</v>
      </c>
      <c r="EE88">
        <v>1</v>
      </c>
      <c r="EF88">
        <v>1</v>
      </c>
      <c r="EG88">
        <v>1</v>
      </c>
      <c r="EH88" t="str" xml:space="preserve">
        <v xml:space="preserve">GO Live 22 Januari 2026_x000d_
_x000d_
Target selesai RBT September 2025 _x000d_
Done Progress :_x000d_
-RBT_x000d_
-Desain_x000d_
-Coding_x000d_
-SIT_x000d_
-UAT_x000d_
Implementasi</v>
      </c>
      <c r="EJ88">
        <f>AR88</f>
        <v>46038</v>
      </c>
      <c r="FM88" t="str">
        <v>Rifka Saskia</v>
      </c>
      <c r="FN88" t="str">
        <v>Rangga Dhaniarto</v>
      </c>
      <c r="FO88" t="str">
        <v>Adinda Tri Wulandari</v>
      </c>
      <c r="FP88" t="str" xml:space="preserve">
        <v xml:space="preserve">1. Alamsyah_x000d_
2. Muhammad Arif sucipto</v>
      </c>
      <c r="FQ88" t="str">
        <v>Ufaira</v>
      </c>
      <c r="FR88" t="str">
        <v xml:space="preserve">Outsource </v>
      </c>
      <c r="FT88" t="str">
        <v>Suprianto (TKO)</v>
      </c>
      <c r="GS88" t="str">
        <v>a5171731-09db-40e1-a11b-04ca8a00ef81</v>
      </c>
    </row>
    <row r="89">
      <c r="E89" t="str">
        <v>P-52</v>
      </c>
      <c r="F89">
        <f>F88+1</f>
        <v>10</v>
      </c>
      <c r="G89" t="str">
        <v>GMMP</v>
      </c>
      <c r="H89" t="str">
        <v>DCP GMMP</v>
      </c>
      <c r="I89" t="str">
        <v>Pemberian Remunerasi Excess Reserves Tahap 1</v>
      </c>
      <c r="J89">
        <v>2025</v>
      </c>
      <c r="K89">
        <v>2025</v>
      </c>
      <c r="L89" t="str">
        <v>S</v>
      </c>
      <c r="M89" t="str">
        <v>K3</v>
      </c>
      <c r="Q89" t="str">
        <v>SSK</v>
      </c>
      <c r="R89" t="str">
        <v>GGMP</v>
      </c>
      <c r="T89" t="str">
        <f>IF(V89=0%,"Not Started",IF(V89&lt;100%,"On Progress",IF(V89=100%,"DONE")))</f>
        <v>Not Started</v>
      </c>
      <c r="W89" t="str">
        <v>TW IV 2025</v>
      </c>
      <c r="X89">
        <f>AR89</f>
        <v>46020</v>
      </c>
      <c r="Z89" t="str">
        <v>Penambahan 2026</v>
      </c>
      <c r="AA89">
        <v>46008</v>
      </c>
      <c r="AB89">
        <v>46009</v>
      </c>
      <c r="AC89">
        <v>46009</v>
      </c>
      <c r="AD89">
        <v>46010</v>
      </c>
      <c r="AE89">
        <v>46006</v>
      </c>
      <c r="AF89">
        <v>46009</v>
      </c>
      <c r="AI89">
        <v>46009</v>
      </c>
      <c r="AJ89">
        <v>46009</v>
      </c>
      <c r="AK89">
        <v>46009</v>
      </c>
      <c r="AL89">
        <v>46012</v>
      </c>
      <c r="AM89">
        <v>46013</v>
      </c>
      <c r="AN89">
        <v>46014</v>
      </c>
      <c r="AO89">
        <v>46014</v>
      </c>
      <c r="AP89">
        <v>46015</v>
      </c>
      <c r="AQ89">
        <v>46016</v>
      </c>
      <c r="AR89">
        <v>46020</v>
      </c>
      <c r="BA89" t="str">
        <f>IF(BM89=0%,"Not Started",IF(BM89&lt;5%,"Proses RBT-RBB",IF(BM89=5%,"Selesai RBT-RBB",IF(BM89&lt;10%,"Proses RBT-RBL",IF(BM89=10%,"Selesai RBT-RBL",IF(BM89&lt;15%,"Proses RBT-RBTD",IF(BM89=15%,"Selesai RBT-RBTD",IF(BM89&lt;20%,"Proses RPP",IF(BM89=20%,"Selesai RPP",IF(BM89&lt;25%,"Proses KAK",IF(BM89=25%,"Selesai KAK",IF(BM89&lt;30%,"Proses Pengadaan",IF(BM89=30%,"Selesai Pengadaan",IF(BM89&lt;45%,"Proses Desain",IF(BM89=45%,"Selesai Desain",IF(BM89&lt;80%,"Proses Pengembangan",IF(BM89=80%,"Selesai Pengembangan",IF(BM89&lt;87.5%,"Proses SIT",IF(BM89=87.5%,"Selesai SIT",IF(BM89&lt;95%,"Proses UAT",IF(BM89=95%,"Selesai UAT",IF(BM89&lt;100%,"Proses Implementasi","Selesai Implementasi"))))))))))))))))))))))</f>
        <v>Selesai Implementasi</v>
      </c>
      <c r="BB89" t="str">
        <f>IF(BN89=0%,"Not Started",IF(BN89&lt;5%,"Proses RBT-RBB",IF(BN89=5%,"Selesai RBT-RBB",IF(BN89&lt;10%,"Proses RBT-RBL",IF(BN89=10%,"Selesai RBT-RBL",IF(BN89&lt;15%,"Proses RBT-RBTD",IF(BN89=15%,"Selesai RBT-RBTD",IF(BN89&lt;20%,"Proses RPP",IF(BN89=20%,"Selesai RPP",IF(BN89&lt;25%,"Proses KAK",IF(BN89=25%,"Selesai KAK",IF(BN89&lt;30%,"Proses Pengadaan",IF(BN89=30%,"Selesai Pengadaan",IF(BN89&lt;45%,"Proses Desain",IF(BN89=45%,"Selesai Desain",IF(BN89&lt;80%,"Proses Pengembangan",IF(BN89=80%,"Selesai Pengembangan",IF(BN89&lt;87.5%,"Proses SIT",IF(BN89=87.5%,"Selesai SIT",IF(BN89&lt;95%,"Proses UAT",IF(BN89=95%,"Selesai UAT",IF(BN89&lt;100%,"Proses Implementasi","Selesai Implementasi"))))))))))))))))))))))</f>
        <v>Selesai Implementasi</v>
      </c>
      <c r="BC89" t="str">
        <f>IF(BO89=0%,"Not Started",IF(BO89&lt;5%,"Proses RBT-RBB",IF(BO89=5%,"Selesai RBT-RBB",IF(BO89&lt;10%,"Proses RBT-RBL",IF(BO89=10%,"Selesai RBT-RBL",IF(BO89&lt;15%,"Proses RBT-RBTD",IF(BO89=15%,"Selesai RBT-RBTD",IF(BO89&lt;20%,"Proses RPP",IF(BO89=20%,"Selesai RPP",IF(BO89&lt;25%,"Proses KAK",IF(BO89=25%,"Selesai KAK",IF(BO89&lt;30%,"Proses Pengadaan",IF(BO89=30%,"Selesai Pengadaan",IF(BO89&lt;45%,"Proses Desain",IF(BO89=45%,"Selesai Desain",IF(BO89&lt;80%,"Proses Pengembangan",IF(BO89=80%,"Selesai Pengembangan",IF(BO89&lt;87.5%,"Proses SIT",IF(BO89=87.5%,"Selesai SIT",IF(BO89&lt;95%,"Proses UAT",IF(BO89=95%,"Selesai UAT",IF(BO89&lt;100%,"Proses Implementasi","Selesai Implementasi"))))))))))))))))))))))</f>
        <v>Selesai Implementasi</v>
      </c>
      <c r="BD89" t="str">
        <f>IF(BP89=0%,"Not Started",IF(BP89&lt;5%,"Proses RBT-RBB",IF(BP89=5%,"Selesai RBT-RBB",IF(BP89&lt;10%,"Proses RBT-RBL",IF(BP89=10%,"Selesai RBT-RBL",IF(BP89&lt;15%,"Proses RBT-RBTD",IF(BP89=15%,"Selesai RBT-RBTD",IF(BP89&lt;20%,"Proses RPP",IF(BP89=20%,"Selesai RPP",IF(BP89&lt;25%,"Proses KAK",IF(BP89=25%,"Selesai KAK",IF(BP89&lt;30%,"Proses Pengadaan",IF(BP89=30%,"Selesai Pengadaan",IF(BP89&lt;45%,"Proses Desain",IF(BP89=45%,"Selesai Desain",IF(BP89&lt;80%,"Proses Pengembangan",IF(BP89=80%,"Selesai Pengembangan",IF(BP89&lt;87.5%,"Proses SIT",IF(BP89=87.5%,"Selesai SIT",IF(BP89&lt;95%,"Proses UAT",IF(BP89=95%,"Selesai UAT",IF(BP89&lt;100%,"Proses Implementasi","Selesai Implementasi"))))))))))))))))))))))</f>
        <v>Selesai Implementasi</v>
      </c>
      <c r="BE89">
        <v>1</v>
      </c>
      <c r="BF89">
        <v>1</v>
      </c>
      <c r="BG89">
        <v>1</v>
      </c>
      <c r="BH89">
        <v>1</v>
      </c>
      <c r="BI89">
        <v>1</v>
      </c>
      <c r="BJ89">
        <v>1</v>
      </c>
      <c r="BK89">
        <v>1</v>
      </c>
      <c r="BL89">
        <v>1</v>
      </c>
      <c r="BM89">
        <v>1</v>
      </c>
      <c r="BN89">
        <v>1</v>
      </c>
      <c r="BO89">
        <v>1</v>
      </c>
      <c r="BP89">
        <v>1</v>
      </c>
      <c r="BQ89" t="str">
        <f>IF(CC89=0%,"Not Started",IF(CC89&lt;5%,"Proses RBT-RBB",IF(CC89=5%,"Selesai RBT-RBB",IF(CC89&lt;10%,"Proses RBT-RBL",IF(CC89=10%,"Selesai RBT-RBL",IF(CC89&lt;15%,"Proses RBT-RBTD",IF(CC89=15%,"Selesai RBT-RBTD",IF(CC89&lt;20%,"Proses RPP",IF(CC89=20%,"Selesai RPP",IF(CC89&lt;25%,"Proses KAK",IF(CC89=25%,"Selesai KAK",IF(CC89&lt;30%,"Proses Pengadaan",IF(CC89=30%,"Selesai Pengadaan",IF(CC89&lt;45%,"Proses Desain",IF(CC89=45%,"Selesai Desain",IF(CC89&lt;80%,"Proses Pengembangan",IF(CC89=80%,"Selesai Pengembangan",IF(CC89&lt;87.5%,"Proses SIT",IF(CC89=87.5%,"Selesai SIT",IF(CC89&lt;95%,"Proses UAT",IF(CC89=95%,"Selesai UAT",IF(CC89&lt;100%,"Proses Implementasi","Selesai Implementasi"))))))))))))))))))))))</f>
        <v>Selesai Implementasi</v>
      </c>
      <c r="BR89" t="str">
        <f>IF(CD89=0%,"Not Started",IF(CD89&lt;5%,"Proses RBT-RBB",IF(CD89=5%,"Selesai RBT-RBB",IF(CD89&lt;10%,"Proses RBT-RBL",IF(CD89=10%,"Selesai RBT-RBL",IF(CD89&lt;15%,"Proses RBT-RBTD",IF(CD89=15%,"Selesai RBT-RBTD",IF(CD89&lt;20%,"Proses RPP",IF(CD89=20%,"Selesai RPP",IF(CD89&lt;25%,"Proses KAK",IF(CD89=25%,"Selesai KAK",IF(CD89&lt;30%,"Proses Pengadaan",IF(CD89=30%,"Selesai Pengadaan",IF(CD89&lt;45%,"Proses Desain",IF(CD89=45%,"Selesai Desain",IF(CD89&lt;80%,"Proses Pengembangan",IF(CD89=80%,"Selesai Pengembangan",IF(CD89&lt;87.5%,"Proses SIT",IF(CD89=87.5%,"Selesai SIT",IF(CD89&lt;95%,"Proses UAT",IF(CD89=95%,"Selesai UAT",IF(CD89&lt;100%,"Proses Implementasi","Selesai Implementasi"))))))))))))))))))))))</f>
        <v>Not Started</v>
      </c>
      <c r="BS89" t="str">
        <f>IF(CE89=0%,"Not Started",IF(CE89&lt;5%,"Proses RBT-RBB",IF(CE89=5%,"Selesai RBT-RBB",IF(CE89&lt;10%,"Proses RBT-RBL",IF(CE89=10%,"Selesai RBT-RBL",IF(CE89&lt;15%,"Proses RBT-RBTD",IF(CE89=15%,"Selesai RBT-RBTD",IF(CE89&lt;20%,"Proses RPP",IF(CE89=20%,"Selesai RPP",IF(CE89&lt;25%,"Proses KAK",IF(CE89=25%,"Selesai KAK",IF(CE89&lt;30%,"Proses Pengadaan",IF(CE89=30%,"Selesai Pengadaan",IF(CE89&lt;45%,"Proses Desain",IF(CE89=45%,"Selesai Desain",IF(CE89&lt;80%,"Proses Pengembangan",IF(CE89=80%,"Selesai Pengembangan",IF(CE89&lt;87.5%,"Proses SIT",IF(CE89=87.5%,"Selesai SIT",IF(CE89&lt;95%,"Proses UAT",IF(CE89=95%,"Selesai UAT",IF(CE89&lt;100%,"Proses Implementasi","Selesai Implementasi"))))))))))))))))))))))</f>
        <v>Not Started</v>
      </c>
      <c r="BT89" t="str">
        <f>IF(CF89=0%,"Not Started",IF(CF89&lt;5%,"Proses RBT-RBB",IF(CF89=5%,"Selesai RBT-RBB",IF(CF89&lt;10%,"Proses RBT-RBL",IF(CF89=10%,"Selesai RBT-RBL",IF(CF89&lt;15%,"Proses RBT-RBTD",IF(CF89=15%,"Selesai RBT-RBTD",IF(CF89&lt;20%,"Proses RPP",IF(CF89=20%,"Selesai RPP",IF(CF89&lt;25%,"Proses KAK",IF(CF89=25%,"Selesai KAK",IF(CF89&lt;30%,"Proses Pengadaan",IF(CF89=30%,"Selesai Pengadaan",IF(CF89&lt;45%,"Proses Desain",IF(CF89=45%,"Selesai Desain",IF(CF89&lt;80%,"Proses Pengembangan",IF(CF89=80%,"Selesai Pengembangan",IF(CF89&lt;87.5%,"Proses SIT",IF(CF89=87.5%,"Selesai SIT",IF(CF89&lt;95%,"Proses UAT",IF(CF89=95%,"Selesai UAT",IF(CF89&lt;100%,"Proses Implementasi","Selesai Implementasi"))))))))))))))))))))))</f>
        <v>Not Started</v>
      </c>
      <c r="BU89" t="str">
        <f>IF(CG89=0%,"Not Started",IF(CG89&lt;5%,"Proses RBT-RBB",IF(CG89=5%,"Selesai RBT-RBB",IF(CG89&lt;10%,"Proses RBT-RBL",IF(CG89=10%,"Selesai RBT-RBL",IF(CG89&lt;15%,"Proses RBT-RBTD",IF(CG89=15%,"Selesai RBT-RBTD",IF(CG89&lt;20%,"Proses RPP",IF(CG89=20%,"Selesai RPP",IF(CG89&lt;25%,"Proses KAK",IF(CG89=25%,"Selesai KAK",IF(CG89&lt;30%,"Proses Pengadaan",IF(CG89=30%,"Selesai Pengadaan",IF(CG89&lt;45%,"Proses Desain",IF(CG89=45%,"Selesai Desain",IF(CG89&lt;80%,"Proses Pengembangan",IF(CG89=80%,"Selesai Pengembangan",IF(CG89&lt;87.5%,"Proses SIT",IF(CG89=87.5%,"Selesai SIT",IF(CG89&lt;95%,"Proses UAT",IF(CG89=95%,"Selesai UAT",IF(CG89&lt;100%,"Proses Implementasi","Selesai Implementasi"))))))))))))))))))))))</f>
        <v>Not Started</v>
      </c>
      <c r="BV89" t="str">
        <f>IF(CH89=0%,"Not Started",IF(CH89&lt;5%,"Proses RBT-RBB",IF(CH89=5%,"Selesai RBT-RBB",IF(CH89&lt;10%,"Proses RBT-RBL",IF(CH89=10%,"Selesai RBT-RBL",IF(CH89&lt;15%,"Proses RBT-RBTD",IF(CH89=15%,"Selesai RBT-RBTD",IF(CH89&lt;20%,"Proses RPP",IF(CH89=20%,"Selesai RPP",IF(CH89&lt;25%,"Proses KAK",IF(CH89=25%,"Selesai KAK",IF(CH89&lt;30%,"Proses Pengadaan",IF(CH89=30%,"Selesai Pengadaan",IF(CH89&lt;45%,"Proses Desain",IF(CH89=45%,"Selesai Desain",IF(CH89&lt;80%,"Proses Pengembangan",IF(CH89=80%,"Selesai Pengembangan",IF(CH89&lt;87.5%,"Proses SIT",IF(CH89=87.5%,"Selesai SIT",IF(CH89&lt;95%,"Proses UAT",IF(CH89=95%,"Selesai UAT",IF(CH89&lt;100%,"Proses Implementasi","Selesai Implementasi"))))))))))))))))))))))</f>
        <v>Not Started</v>
      </c>
      <c r="BW89" t="str">
        <f>IF(CI89=0%,"Not Started",IF(CI89&lt;5%,"Proses RBT-RBB",IF(CI89=5%,"Selesai RBT-RBB",IF(CI89&lt;10%,"Proses RBT-RBL",IF(CI89=10%,"Selesai RBT-RBL",IF(CI89&lt;15%,"Proses RBT-RBTD",IF(CI89=15%,"Selesai RBT-RBTD",IF(CI89&lt;20%,"Proses RPP",IF(CI89=20%,"Selesai RPP",IF(CI89&lt;25%,"Proses KAK",IF(CI89=25%,"Selesai KAK",IF(CI89&lt;30%,"Proses Pengadaan",IF(CI89=30%,"Selesai Pengadaan",IF(CI89&lt;45%,"Proses Desain",IF(CI89=45%,"Selesai Desain",IF(CI89&lt;80%,"Proses Pengembangan",IF(CI89=80%,"Selesai Pengembangan",IF(CI89&lt;87.5%,"Proses SIT",IF(CI89=87.5%,"Selesai SIT",IF(CI89&lt;95%,"Proses UAT",IF(CI89=95%,"Selesai UAT",IF(CI89&lt;100%,"Proses Implementasi","Selesai Implementasi"))))))))))))))))))))))</f>
        <v>Not Started</v>
      </c>
      <c r="BX89" t="str">
        <f>IF(CJ89=0%,"Not Started",IF(CJ89&lt;5%,"Proses RBT-RBB",IF(CJ89=5%,"Selesai RBT-RBB",IF(CJ89&lt;10%,"Proses RBT-RBL",IF(CJ89=10%,"Selesai RBT-RBL",IF(CJ89&lt;15%,"Proses RBT-RBTD",IF(CJ89=15%,"Selesai RBT-RBTD",IF(CJ89&lt;20%,"Proses RPP",IF(CJ89=20%,"Selesai RPP",IF(CJ89&lt;25%,"Proses KAK",IF(CJ89=25%,"Selesai KAK",IF(CJ89&lt;30%,"Proses Pengadaan",IF(CJ89=30%,"Selesai Pengadaan",IF(CJ89&lt;45%,"Proses Desain",IF(CJ89=45%,"Selesai Desain",IF(CJ89&lt;80%,"Proses Pengembangan",IF(CJ89=80%,"Selesai Pengembangan",IF(CJ89&lt;87.5%,"Proses SIT",IF(CJ89=87.5%,"Selesai SIT",IF(CJ89&lt;95%,"Proses UAT",IF(CJ89=95%,"Selesai UAT",IF(CJ89&lt;100%,"Proses Implementasi","Selesai Implementasi"))))))))))))))))))))))</f>
        <v>Not Started</v>
      </c>
      <c r="BY89" t="str">
        <f>IF(CK89=0%,"Not Started",IF(CK89&lt;5%,"Proses RBT-RBB",IF(CK89=5%,"Selesai RBT-RBB",IF(CK89&lt;10%,"Proses RBT-RBL",IF(CK89=10%,"Selesai RBT-RBL",IF(CK89&lt;15%,"Proses RBT-RBTD",IF(CK89=15%,"Selesai RBT-RBTD",IF(CK89&lt;20%,"Proses RPP",IF(CK89=20%,"Selesai RPP",IF(CK89&lt;25%,"Proses KAK",IF(CK89=25%,"Selesai KAK",IF(CK89&lt;30%,"Proses Pengadaan",IF(CK89=30%,"Selesai Pengadaan",IF(CK89&lt;45%,"Proses Desain",IF(CK89=45%,"Selesai Desain",IF(CK89&lt;80%,"Proses Pengembangan",IF(CK89=80%,"Selesai Pengembangan",IF(CK89&lt;87.5%,"Proses SIT",IF(CK89=87.5%,"Selesai SIT",IF(CK89&lt;95%,"Proses UAT",IF(CK89=95%,"Selesai UAT",IF(CK89&lt;100%,"Proses Implementasi","Selesai Implementasi"))))))))))))))))))))))</f>
        <v>Not Started</v>
      </c>
      <c r="BZ89" t="str">
        <f>IF(CL89=0%,"Not Started",IF(CL89&lt;5%,"Proses RBT-RBB",IF(CL89=5%,"Selesai RBT-RBB",IF(CL89&lt;10%,"Proses RBT-RBL",IF(CL89=10%,"Selesai RBT-RBL",IF(CL89&lt;15%,"Proses RBT-RBTD",IF(CL89=15%,"Selesai RBT-RBTD",IF(CL89&lt;20%,"Proses RPP",IF(CL89=20%,"Selesai RPP",IF(CL89&lt;25%,"Proses KAK",IF(CL89=25%,"Selesai KAK",IF(CL89&lt;30%,"Proses Pengadaan",IF(CL89=30%,"Selesai Pengadaan",IF(CL89&lt;45%,"Proses Desain",IF(CL89=45%,"Selesai Desain",IF(CL89&lt;80%,"Proses Pengembangan",IF(CL89=80%,"Selesai Pengembangan",IF(CL89&lt;87.5%,"Proses SIT",IF(CL89=87.5%,"Selesai SIT",IF(CL89&lt;95%,"Proses UAT",IF(CL89=95%,"Selesai UAT",IF(CL89&lt;100%,"Proses Implementasi","Selesai Implementasi"))))))))))))))))))))))</f>
        <v>Not Started</v>
      </c>
      <c r="CA89" t="str">
        <f>IF(CM89=0%,"Not Started",IF(CM89&lt;5%,"Proses RBT-RBB",IF(CM89=5%,"Selesai RBT-RBB",IF(CM89&lt;10%,"Proses RBT-RBL",IF(CM89=10%,"Selesai RBT-RBL",IF(CM89&lt;15%,"Proses RBT-RBTD",IF(CM89=15%,"Selesai RBT-RBTD",IF(CM89&lt;20%,"Proses RPP",IF(CM89=20%,"Selesai RPP",IF(CM89&lt;25%,"Proses KAK",IF(CM89=25%,"Selesai KAK",IF(CM89&lt;30%,"Proses Pengadaan",IF(CM89=30%,"Selesai Pengadaan",IF(CM89&lt;45%,"Proses Desain",IF(CM89=45%,"Selesai Desain",IF(CM89&lt;80%,"Proses Pengembangan",IF(CM89=80%,"Selesai Pengembangan",IF(CM89&lt;87.5%,"Proses SIT",IF(CM89=87.5%,"Selesai SIT",IF(CM89&lt;95%,"Proses UAT",IF(CM89=95%,"Selesai UAT",IF(CM89&lt;100%,"Proses Implementasi","Selesai Implementasi"))))))))))))))))))))))</f>
        <v>Not Started</v>
      </c>
      <c r="CB89" t="str">
        <f>IF(CN89=0%,"Not Started",IF(CN89&lt;5%,"Proses RBT-RBB",IF(CN89=5%,"Selesai RBT-RBB",IF(CN89&lt;10%,"Proses RBT-RBL",IF(CN89=10%,"Selesai RBT-RBL",IF(CN89&lt;15%,"Proses RBT-RBTD",IF(CN89=15%,"Selesai RBT-RBTD",IF(CN89&lt;20%,"Proses RPP",IF(CN89=20%,"Selesai RPP",IF(CN89&lt;25%,"Proses KAK",IF(CN89=25%,"Selesai KAK",IF(CN89&lt;30%,"Proses Pengadaan",IF(CN89=30%,"Selesai Pengadaan",IF(CN89&lt;45%,"Proses Desain",IF(CN89=45%,"Selesai Desain",IF(CN89&lt;80%,"Proses Pengembangan",IF(CN89=80%,"Selesai Pengembangan",IF(CN89&lt;87.5%,"Proses SIT",IF(CN89=87.5%,"Selesai SIT",IF(CN89&lt;95%,"Proses UAT",IF(CN89=95%,"Selesai UAT",IF(CN89&lt;100%,"Proses Implementasi","Selesai Implementasi"))))))))))))))))))))))</f>
        <v>Not Started</v>
      </c>
      <c r="CC89">
        <f>(($DY89/100%)*15%)+(($DZ89/100%)*5%)+(($EA89/100%)*5%)+(($EB89/100%)*5%)+(($EC89/100%)*15%)+(($ED89/100%)*35%)+(($EE89/100%)*7.5%)+(($EF89/100%)*7.5%)+(($EG89/100%)*5%)</f>
        <v>0.9999999999999999</v>
      </c>
      <c r="CO89">
        <f>IF(BE89=0%, 100%, (CC89/BE89))</f>
        <v>0.9999999999999999</v>
      </c>
      <c r="CP89">
        <f>IF(BF89=0%, 100%, (CD89/BF89))</f>
        <v>0</v>
      </c>
      <c r="CQ89">
        <f>IF(BG89=0%, 100%, (CE89/BG89))</f>
        <v>0</v>
      </c>
      <c r="CR89">
        <f>IF(BH89=0%, 100%, (CF89/BH89))</f>
        <v>0</v>
      </c>
      <c r="CS89">
        <f>IF(BI89=0%, 100%, (CG89/BI89))</f>
        <v>0</v>
      </c>
      <c r="CT89">
        <f>IF(BJ89=0%, 100%, (CH89/BJ89))</f>
        <v>0</v>
      </c>
      <c r="CU89">
        <f>IF(BK89=0%, 100%, (CI89/BK89))</f>
        <v>0</v>
      </c>
      <c r="CV89">
        <f>IF(BL89=0%, 100%, (CJ89/BL89))</f>
        <v>0</v>
      </c>
      <c r="CW89">
        <f>IF(BM89=0%, 100%, (CK89/BM89))</f>
        <v>0</v>
      </c>
      <c r="CX89">
        <f>IF(BN89=0%, 100%, (CL89/BN89))</f>
        <v>0</v>
      </c>
      <c r="CY89">
        <f>IF(BO89=0%, 100%, (CM89/BO89))</f>
        <v>0</v>
      </c>
      <c r="DA89" t="str">
        <f>IF(BE89=0%,"NS",IF(CC89=100%,"DONE",IF(CO89&gt;100%,"AS",IF(CO89&lt;75%,"BS",IF(CO89&lt;89.9%,"AR","OS")))))</f>
        <v>DONE</v>
      </c>
      <c r="DB89" t="str">
        <f>IF(BF89=0%,"NS",IF(CD89=100%,"DONE",IF(CP89&gt;100%,"AS",IF(CP89&lt;75%,"BS",IF(CP89&lt;89.9%,"AR","OS")))))</f>
        <v>BS</v>
      </c>
      <c r="DC89" t="str">
        <f>IF(BG89=0%,"NS",IF(CE89=100%,"DONE",IF(CQ89&gt;100%,"AS",IF(CQ89&lt;75%,"BS",IF(CQ89&lt;89.9%,"AR","OS")))))</f>
        <v>BS</v>
      </c>
      <c r="DD89" t="str">
        <f>IF(BH89=0%,"NS",IF(CF89=100%,"DONE",IF(CR89&gt;100%,"AS",IF(CR89&lt;75%,"BS",IF(CR89&lt;89.9%,"AR","OS")))))</f>
        <v>BS</v>
      </c>
      <c r="DE89" t="str">
        <f>IF(BI89=0%,"NS",IF(CG89=100%,"DONE",IF(CS89&gt;100%,"AS",IF(CS89&lt;75%,"BS",IF(CS89&lt;89.9%,"AR","OS")))))</f>
        <v>BS</v>
      </c>
      <c r="DF89" t="str">
        <f>IF(BJ89=0%,"NS",IF(CH89=100%,"DONE",IF(CT89&gt;100%,"AS",IF(CT89&lt;75%,"BS",IF(CT89&lt;89.9%,"AR","OS")))))</f>
        <v>BS</v>
      </c>
      <c r="DG89" t="str">
        <f>IF(BK89=0%,"NS",IF(CI89=100%,"DONE",IF(CU89&gt;100%,"AS",IF(CU89&lt;75%,"BS",IF(CU89&lt;89.9%,"AR","OS")))))</f>
        <v>BS</v>
      </c>
      <c r="DH89" t="str">
        <f>IF(BL89=0%,"NS",IF(CJ89=100%,"DONE",IF(CV89&gt;100%,"AS",IF(CV89&lt;75%,"BS",IF(CV89&lt;89.9%,"AR","OS")))))</f>
        <v>BS</v>
      </c>
      <c r="DI89" t="str">
        <f>IF(BM89=0%,"NS",IF(CK89=100%,"DONE",IF(CW89&gt;100%,"AS",IF(CW89&lt;75%,"BS",IF(CW89&lt;89.9%,"AR","OS")))))</f>
        <v>BS</v>
      </c>
      <c r="DJ89" t="str">
        <f>IF(BN89=0%,"NS",IF(CL89=100%,"DONE",IF(CX89&gt;100%,"AS",IF(CX89&lt;75%,"BS",IF(CX89&lt;89.9%,"AR","OS")))))</f>
        <v>BS</v>
      </c>
      <c r="DK89" t="str">
        <f>IF(BO89=0%,"NS",IF(CM89=100%,"DONE",IF(CY89&gt;100%,"AS",IF(CY89&lt;75%,"BS",IF(CY89&lt;89.9%,"AR","OS")))))</f>
        <v>BS</v>
      </c>
      <c r="DL89" t="str">
        <f>IF(BP89=0%,"NS",IF(CN89=100%,"DONE",IF(CZ89&gt;100%,"AS",IF(CZ89&lt;75%,"BS",IF(CZ89&lt;89.9%,"AR","OS")))))</f>
        <v>BS</v>
      </c>
      <c r="DM89">
        <f>CC89/$BP89</f>
        <v>0.9999999999999999</v>
      </c>
      <c r="DN89">
        <f>CD89/$BP89</f>
        <v>0</v>
      </c>
      <c r="DO89">
        <f>CE89/$BP89</f>
        <v>0</v>
      </c>
      <c r="DP89">
        <f>CF89/$BP89</f>
        <v>0</v>
      </c>
      <c r="DQ89">
        <f>CG89/$BP89</f>
        <v>0</v>
      </c>
      <c r="DR89">
        <f>CH89/$BP89</f>
        <v>0</v>
      </c>
      <c r="DS89">
        <f>CI89/$BP89</f>
        <v>0</v>
      </c>
      <c r="DT89">
        <f>CJ89/$BP89</f>
        <v>0</v>
      </c>
      <c r="DU89">
        <f>CK89/$BP89</f>
        <v>0</v>
      </c>
      <c r="DV89">
        <f>CL89/$BP89</f>
        <v>0</v>
      </c>
      <c r="DW89">
        <f>CM89/$BP89</f>
        <v>0</v>
      </c>
      <c r="DX89">
        <f>CN89/$BP89</f>
        <v>0</v>
      </c>
      <c r="DY89">
        <v>1</v>
      </c>
      <c r="DZ89">
        <v>1</v>
      </c>
      <c r="EA89">
        <v>1</v>
      </c>
      <c r="EB89">
        <v>1</v>
      </c>
      <c r="EC89">
        <v>1</v>
      </c>
      <c r="ED89">
        <v>1</v>
      </c>
      <c r="EE89">
        <v>1</v>
      </c>
      <c r="EF89">
        <v>1</v>
      </c>
      <c r="EG89">
        <v>1</v>
      </c>
      <c r="EH89" t="str">
        <v>Telah go live pada 29 dec 25.</v>
      </c>
      <c r="EI89">
        <v>46020</v>
      </c>
      <c r="GS89" t="str">
        <v>7148ddde-f1ba-4991-8b82-19eeac021435</v>
      </c>
    </row>
    <row r="90" xml:space="preserve">
      <c r="A90" t="str">
        <v>TD-02-2024</v>
      </c>
      <c r="B90" t="str">
        <v>PT2</v>
      </c>
      <c r="C90" t="str">
        <v>IDT</v>
      </c>
      <c r="D90" t="str">
        <v>Continuity Technology</v>
      </c>
      <c r="E90" t="str">
        <v>P-53</v>
      </c>
      <c r="F90">
        <v>1</v>
      </c>
      <c r="G90" t="str">
        <v>SISMONTAVAR</v>
      </c>
      <c r="H90" t="str">
        <v>Capturing Transaksi Valas dan Rupiah</v>
      </c>
      <c r="I90" t="str">
        <v>Modernize Custom Report SISMONTAVAR</v>
      </c>
      <c r="J90">
        <v>2024</v>
      </c>
      <c r="K90">
        <v>2025</v>
      </c>
      <c r="L90" t="str">
        <v>K</v>
      </c>
      <c r="M90" t="str">
        <v>K3</v>
      </c>
      <c r="N90" t="str">
        <v>Pemimpin Satker</v>
      </c>
      <c r="O90" t="str">
        <v>DLDS</v>
      </c>
      <c r="P90" t="str">
        <v>Satker</v>
      </c>
      <c r="Q90" t="str">
        <v>Market</v>
      </c>
      <c r="R90" t="str">
        <v>SISMONTAVAR</v>
      </c>
      <c r="S90" t="str">
        <f>BQ90</f>
        <v>Selesai Implementasi</v>
      </c>
      <c r="T90" t="str">
        <f>IF(V90=0%,"Not Started",IF(V90&lt;100%,"On Progress",IF(V90=100%,"DONE")))</f>
        <v>DONE</v>
      </c>
      <c r="U90" t="str">
        <f>FN90</f>
        <v>M. Fahmi Ridwan</v>
      </c>
      <c r="V90">
        <f>CC90</f>
        <v>0.9999999999999999</v>
      </c>
      <c r="W90" t="str">
        <v>BRD Existing</v>
      </c>
      <c r="X90">
        <f>AR90</f>
        <v>45639</v>
      </c>
      <c r="Y90" t="str">
        <v>Selesai pengadaan</v>
      </c>
      <c r="AA90">
        <v>45552</v>
      </c>
      <c r="AB90">
        <v>45566</v>
      </c>
      <c r="AC90">
        <v>45567</v>
      </c>
      <c r="AD90">
        <v>45569</v>
      </c>
      <c r="AE90">
        <v>45476</v>
      </c>
      <c r="AF90">
        <v>45548</v>
      </c>
      <c r="AG90">
        <v>45476</v>
      </c>
      <c r="AH90">
        <v>45548</v>
      </c>
      <c r="AI90">
        <v>45566</v>
      </c>
      <c r="AJ90">
        <v>45576</v>
      </c>
      <c r="AK90">
        <v>45579</v>
      </c>
      <c r="AL90">
        <v>45618</v>
      </c>
      <c r="AM90">
        <v>45607</v>
      </c>
      <c r="AN90">
        <v>45618</v>
      </c>
      <c r="AO90">
        <v>45621</v>
      </c>
      <c r="AP90">
        <v>45632</v>
      </c>
      <c r="AQ90">
        <v>45635</v>
      </c>
      <c r="AR90">
        <v>45639</v>
      </c>
      <c r="AS90" t="str">
        <f>IF(BE90=0%,"Not Started",IF(BE90&lt;5%,"Proses RBT-RBB",IF(BE90=5%,"Selesai RBT-RBB",IF(BE90&lt;10%,"Proses RBT-RBL",IF(BE90=10%,"Selesai RBT-RBL",IF(BE90&lt;15%,"Proses RBT-RBTD",IF(BE90=15%,"Selesai RBT-RBTD",IF(BE90&lt;20%,"Proses RPP",IF(BE90=20%,"Selesai RPP",IF(BE90&lt;25%,"Proses KAK",IF(BE90=25%,"Selesai KAK",IF(BE90&lt;30%,"Proses Pengadaan",IF(BE90=30%,"Selesai Pengadaan",IF(BE90&lt;45%,"Proses Desain",IF(BE90=45%,"Selesai Desain",IF(BE90&lt;80%,"Proses Pengembangan",IF(BE90=80%,"Selesai Pengembangan",IF(BE90&lt;87.5%,"Proses SIT",IF(BE90=87.5%,"Selesai SIT",IF(BE90&lt;95%,"Proses UAT",IF(BE90=95%,"Selesai UAT",IF(BE90&lt;100%,"Proses Implementasi","Selesai Implementasi"))))))))))))))))))))))</f>
        <v>Selesai Implementasi</v>
      </c>
      <c r="AT90" t="str">
        <f>IF(BF90=0%,"Not Started",IF(BF90&lt;5%,"Proses RBT-RBB",IF(BF90=5%,"Selesai RBT-RBB",IF(BF90&lt;10%,"Proses RBT-RBL",IF(BF90=10%,"Selesai RBT-RBL",IF(BF90&lt;15%,"Proses RBT-RBTD",IF(BF90=15%,"Selesai RBT-RBTD",IF(BF90&lt;20%,"Proses RPP",IF(BF90=20%,"Selesai RPP",IF(BF90&lt;25%,"Proses KAK",IF(BF90=25%,"Selesai KAK",IF(BF90&lt;30%,"Proses Pengadaan",IF(BF90=30%,"Selesai Pengadaan",IF(BF90&lt;45%,"Proses Desain",IF(BF90=45%,"Selesai Desain",IF(BF90&lt;80%,"Proses Pengembangan",IF(BF90=80%,"Selesai Pengembangan",IF(BF90&lt;87.5%,"Proses SIT",IF(BF90=87.5%,"Selesai SIT",IF(BF90&lt;95%,"Proses UAT",IF(BF90=95%,"Selesai UAT",IF(BF90&lt;100%,"Proses Implementasi","Selesai Implementasi"))))))))))))))))))))))</f>
        <v>Selesai Implementasi</v>
      </c>
      <c r="AU90" t="str">
        <f>IF(BG90=0%,"Not Started",IF(BG90&lt;5%,"Proses RBT-RBB",IF(BG90=5%,"Selesai RBT-RBB",IF(BG90&lt;10%,"Proses RBT-RBL",IF(BG90=10%,"Selesai RBT-RBL",IF(BG90&lt;15%,"Proses RBT-RBTD",IF(BG90=15%,"Selesai RBT-RBTD",IF(BG90&lt;20%,"Proses RPP",IF(BG90=20%,"Selesai RPP",IF(BG90&lt;25%,"Proses KAK",IF(BG90=25%,"Selesai KAK",IF(BG90&lt;30%,"Proses Pengadaan",IF(BG90=30%,"Selesai Pengadaan",IF(BG90&lt;45%,"Proses Desain",IF(BG90=45%,"Selesai Desain",IF(BG90&lt;80%,"Proses Pengembangan",IF(BG90=80%,"Selesai Pengembangan",IF(BG90&lt;87.5%,"Proses SIT",IF(BG90=87.5%,"Selesai SIT",IF(BG90&lt;95%,"Proses UAT",IF(BG90=95%,"Selesai UAT",IF(BG90&lt;100%,"Proses Implementasi","Selesai Implementasi"))))))))))))))))))))))</f>
        <v>Selesai Implementasi</v>
      </c>
      <c r="AV90" t="str">
        <f>IF(BH90=0%,"Not Started",IF(BH90&lt;5%,"Proses RBT-RBB",IF(BH90=5%,"Selesai RBT-RBB",IF(BH90&lt;10%,"Proses RBT-RBL",IF(BH90=10%,"Selesai RBT-RBL",IF(BH90&lt;15%,"Proses RBT-RBTD",IF(BH90=15%,"Selesai RBT-RBTD",IF(BH90&lt;20%,"Proses RPP",IF(BH90=20%,"Selesai RPP",IF(BH90&lt;25%,"Proses KAK",IF(BH90=25%,"Selesai KAK",IF(BH90&lt;30%,"Proses Pengadaan",IF(BH90=30%,"Selesai Pengadaan",IF(BH90&lt;45%,"Proses Desain",IF(BH90=45%,"Selesai Desain",IF(BH90&lt;80%,"Proses Pengembangan",IF(BH90=80%,"Selesai Pengembangan",IF(BH90&lt;87.5%,"Proses SIT",IF(BH90=87.5%,"Selesai SIT",IF(BH90&lt;95%,"Proses UAT",IF(BH90=95%,"Selesai UAT",IF(BH90&lt;100%,"Proses Implementasi","Selesai Implementasi"))))))))))))))))))))))</f>
        <v>Selesai Implementasi</v>
      </c>
      <c r="AW90" t="str">
        <f>IF(BI90=0%,"Not Started",IF(BI90&lt;5%,"Proses RBT-RBB",IF(BI90=5%,"Selesai RBT-RBB",IF(BI90&lt;10%,"Proses RBT-RBL",IF(BI90=10%,"Selesai RBT-RBL",IF(BI90&lt;15%,"Proses RBT-RBTD",IF(BI90=15%,"Selesai RBT-RBTD",IF(BI90&lt;20%,"Proses RPP",IF(BI90=20%,"Selesai RPP",IF(BI90&lt;25%,"Proses KAK",IF(BI90=25%,"Selesai KAK",IF(BI90&lt;30%,"Proses Pengadaan",IF(BI90=30%,"Selesai Pengadaan",IF(BI90&lt;45%,"Proses Desain",IF(BI90=45%,"Selesai Desain",IF(BI90&lt;80%,"Proses Pengembangan",IF(BI90=80%,"Selesai Pengembangan",IF(BI90&lt;87.5%,"Proses SIT",IF(BI90=87.5%,"Selesai SIT",IF(BI90&lt;95%,"Proses UAT",IF(BI90=95%,"Selesai UAT",IF(BI90&lt;100%,"Proses Implementasi","Selesai Implementasi"))))))))))))))))))))))</f>
        <v>Selesai Implementasi</v>
      </c>
      <c r="AX90" t="str">
        <f>IF(BJ90=0%,"Not Started",IF(BJ90&lt;5%,"Proses RBT-RBB",IF(BJ90=5%,"Selesai RBT-RBB",IF(BJ90&lt;10%,"Proses RBT-RBL",IF(BJ90=10%,"Selesai RBT-RBL",IF(BJ90&lt;15%,"Proses RBT-RBTD",IF(BJ90=15%,"Selesai RBT-RBTD",IF(BJ90&lt;20%,"Proses RPP",IF(BJ90=20%,"Selesai RPP",IF(BJ90&lt;25%,"Proses KAK",IF(BJ90=25%,"Selesai KAK",IF(BJ90&lt;30%,"Proses Pengadaan",IF(BJ90=30%,"Selesai Pengadaan",IF(BJ90&lt;45%,"Proses Desain",IF(BJ90=45%,"Selesai Desain",IF(BJ90&lt;80%,"Proses Pengembangan",IF(BJ90=80%,"Selesai Pengembangan",IF(BJ90&lt;87.5%,"Proses SIT",IF(BJ90=87.5%,"Selesai SIT",IF(BJ90&lt;95%,"Proses UAT",IF(BJ90=95%,"Selesai UAT",IF(BJ90&lt;100%,"Proses Implementasi","Selesai Implementasi"))))))))))))))))))))))</f>
        <v>Selesai Implementasi</v>
      </c>
      <c r="AY90" t="str">
        <f>IF(BK90=0%,"Not Started",IF(BK90&lt;5%,"Proses RBT-RBB",IF(BK90=5%,"Selesai RBT-RBB",IF(BK90&lt;10%,"Proses RBT-RBL",IF(BK90=10%,"Selesai RBT-RBL",IF(BK90&lt;15%,"Proses RBT-RBTD",IF(BK90=15%,"Selesai RBT-RBTD",IF(BK90&lt;20%,"Proses RPP",IF(BK90=20%,"Selesai RPP",IF(BK90&lt;25%,"Proses KAK",IF(BK90=25%,"Selesai KAK",IF(BK90&lt;30%,"Proses Pengadaan",IF(BK90=30%,"Selesai Pengadaan",IF(BK90&lt;45%,"Proses Desain",IF(BK90=45%,"Selesai Desain",IF(BK90&lt;80%,"Proses Pengembangan",IF(BK90=80%,"Selesai Pengembangan",IF(BK90&lt;87.5%,"Proses SIT",IF(BK90=87.5%,"Selesai SIT",IF(BK90&lt;95%,"Proses UAT",IF(BK90=95%,"Selesai UAT",IF(BK90&lt;100%,"Proses Implementasi","Selesai Implementasi"))))))))))))))))))))))</f>
        <v>Selesai Implementasi</v>
      </c>
      <c r="AZ90" t="str">
        <f>IF(BL90=0%,"Not Started",IF(BL90&lt;5%,"Proses RBT-RBB",IF(BL90=5%,"Selesai RBT-RBB",IF(BL90&lt;10%,"Proses RBT-RBL",IF(BL90=10%,"Selesai RBT-RBL",IF(BL90&lt;15%,"Proses RBT-RBTD",IF(BL90=15%,"Selesai RBT-RBTD",IF(BL90&lt;20%,"Proses RPP",IF(BL90=20%,"Selesai RPP",IF(BL90&lt;25%,"Proses KAK",IF(BL90=25%,"Selesai KAK",IF(BL90&lt;30%,"Proses Pengadaan",IF(BL90=30%,"Selesai Pengadaan",IF(BL90&lt;45%,"Proses Desain",IF(BL90=45%,"Selesai Desain",IF(BL90&lt;80%,"Proses Pengembangan",IF(BL90=80%,"Selesai Pengembangan",IF(BL90&lt;87.5%,"Proses SIT",IF(BL90=87.5%,"Selesai SIT",IF(BL90&lt;95%,"Proses UAT",IF(BL90=95%,"Selesai UAT",IF(BL90&lt;100%,"Proses Implementasi","Selesai Implementasi"))))))))))))))))))))))</f>
        <v>Selesai Implementasi</v>
      </c>
      <c r="BA90" t="str">
        <f>IF(BM90=0%,"Not Started",IF(BM90&lt;5%,"Proses RBT-RBB",IF(BM90=5%,"Selesai RBT-RBB",IF(BM90&lt;10%,"Proses RBT-RBL",IF(BM90=10%,"Selesai RBT-RBL",IF(BM90&lt;15%,"Proses RBT-RBTD",IF(BM90=15%,"Selesai RBT-RBTD",IF(BM90&lt;20%,"Proses RPP",IF(BM90=20%,"Selesai RPP",IF(BM90&lt;25%,"Proses KAK",IF(BM90=25%,"Selesai KAK",IF(BM90&lt;30%,"Proses Pengadaan",IF(BM90=30%,"Selesai Pengadaan",IF(BM90&lt;45%,"Proses Desain",IF(BM90=45%,"Selesai Desain",IF(BM90&lt;80%,"Proses Pengembangan",IF(BM90=80%,"Selesai Pengembangan",IF(BM90&lt;87.5%,"Proses SIT",IF(BM90=87.5%,"Selesai SIT",IF(BM90&lt;95%,"Proses UAT",IF(BM90=95%,"Selesai UAT",IF(BM90&lt;100%,"Proses Implementasi","Selesai Implementasi"))))))))))))))))))))))</f>
        <v>Selesai Implementasi</v>
      </c>
      <c r="BB90" t="str">
        <f>IF(BN90=0%,"Not Started",IF(BN90&lt;5%,"Proses RBT-RBB",IF(BN90=5%,"Selesai RBT-RBB",IF(BN90&lt;10%,"Proses RBT-RBL",IF(BN90=10%,"Selesai RBT-RBL",IF(BN90&lt;15%,"Proses RBT-RBTD",IF(BN90=15%,"Selesai RBT-RBTD",IF(BN90&lt;20%,"Proses RPP",IF(BN90=20%,"Selesai RPP",IF(BN90&lt;25%,"Proses KAK",IF(BN90=25%,"Selesai KAK",IF(BN90&lt;30%,"Proses Pengadaan",IF(BN90=30%,"Selesai Pengadaan",IF(BN90&lt;45%,"Proses Desain",IF(BN90=45%,"Selesai Desain",IF(BN90&lt;80%,"Proses Pengembangan",IF(BN90=80%,"Selesai Pengembangan",IF(BN90&lt;87.5%,"Proses SIT",IF(BN90=87.5%,"Selesai SIT",IF(BN90&lt;95%,"Proses UAT",IF(BN90=95%,"Selesai UAT",IF(BN90&lt;100%,"Proses Implementasi","Selesai Implementasi"))))))))))))))))))))))</f>
        <v>Selesai Implementasi</v>
      </c>
      <c r="BC90" t="str">
        <f>IF(BO90=0%,"Not Started",IF(BO90&lt;5%,"Proses RBT-RBB",IF(BO90=5%,"Selesai RBT-RBB",IF(BO90&lt;10%,"Proses RBT-RBL",IF(BO90=10%,"Selesai RBT-RBL",IF(BO90&lt;15%,"Proses RBT-RBTD",IF(BO90=15%,"Selesai RBT-RBTD",IF(BO90&lt;20%,"Proses RPP",IF(BO90=20%,"Selesai RPP",IF(BO90&lt;25%,"Proses KAK",IF(BO90=25%,"Selesai KAK",IF(BO90&lt;30%,"Proses Pengadaan",IF(BO90=30%,"Selesai Pengadaan",IF(BO90&lt;45%,"Proses Desain",IF(BO90=45%,"Selesai Desain",IF(BO90&lt;80%,"Proses Pengembangan",IF(BO90=80%,"Selesai Pengembangan",IF(BO90&lt;87.5%,"Proses SIT",IF(BO90=87.5%,"Selesai SIT",IF(BO90&lt;95%,"Proses UAT",IF(BO90=95%,"Selesai UAT",IF(BO90&lt;100%,"Proses Implementasi","Selesai Implementasi"))))))))))))))))))))))</f>
        <v>Selesai Implementasi</v>
      </c>
      <c r="BD90" t="str">
        <f>IF(BP90=0%,"Not Started",IF(BP90&lt;5%,"Proses RBT-RBB",IF(BP90=5%,"Selesai RBT-RBB",IF(BP90&lt;10%,"Proses RBT-RBL",IF(BP90=10%,"Selesai RBT-RBL",IF(BP90&lt;15%,"Proses RBT-RBTD",IF(BP90=15%,"Selesai RBT-RBTD",IF(BP90&lt;20%,"Proses RPP",IF(BP90=20%,"Selesai RPP",IF(BP90&lt;25%,"Proses KAK",IF(BP90=25%,"Selesai KAK",IF(BP90&lt;30%,"Proses Pengadaan",IF(BP90=30%,"Selesai Pengadaan",IF(BP90&lt;45%,"Proses Desain",IF(BP90=45%,"Selesai Desain",IF(BP90&lt;80%,"Proses Pengembangan",IF(BP90=80%,"Selesai Pengembangan",IF(BP90&lt;87.5%,"Proses SIT",IF(BP90=87.5%,"Selesai SIT",IF(BP90&lt;95%,"Proses UAT",IF(BP90=95%,"Selesai UAT",IF(BP90&lt;100%,"Proses Implementasi","Selesai Implementasi"))))))))))))))))))))))</f>
        <v>Selesai Implementasi</v>
      </c>
      <c r="BE90">
        <v>1</v>
      </c>
      <c r="BF90">
        <v>1</v>
      </c>
      <c r="BG90">
        <v>1</v>
      </c>
      <c r="BH90">
        <v>1</v>
      </c>
      <c r="BI90">
        <v>1</v>
      </c>
      <c r="BJ90">
        <v>1</v>
      </c>
      <c r="BK90">
        <v>1</v>
      </c>
      <c r="BL90">
        <v>1</v>
      </c>
      <c r="BM90">
        <v>1</v>
      </c>
      <c r="BN90">
        <v>1</v>
      </c>
      <c r="BO90">
        <v>1</v>
      </c>
      <c r="BP90">
        <v>1</v>
      </c>
      <c r="BQ90" t="str">
        <f>IF(CC90=0%,"Not Started",IF(CC90&lt;5%,"Proses RBT-RBB",IF(CC90=5%,"Selesai RBT-RBB",IF(CC90&lt;10%,"Proses RBT-RBL",IF(CC90=10%,"Selesai RBT-RBL",IF(CC90&lt;15%,"Proses RBT-RBTD",IF(CC90=15%,"Selesai RBT-RBTD",IF(CC90&lt;20%,"Proses RPP",IF(CC90=20%,"Selesai RPP",IF(CC90&lt;25%,"Proses KAK",IF(CC90=25%,"Selesai KAK",IF(CC90&lt;30%,"Proses Pengadaan",IF(CC90=30%,"Selesai Pengadaan",IF(CC90&lt;45%,"Proses Desain",IF(CC90=45%,"Selesai Desain",IF(CC90&lt;80%,"Proses Pengembangan",IF(CC90=80%,"Selesai Pengembangan",IF(CC90&lt;87.5%,"Proses SIT",IF(CC90=87.5%,"Selesai SIT",IF(CC90&lt;95%,"Proses UAT",IF(CC90=95%,"Selesai UAT",IF(CC90&lt;100%,"Proses Implementasi","Selesai Implementasi"))))))))))))))))))))))</f>
        <v>Selesai Implementasi</v>
      </c>
      <c r="BR90" t="str">
        <f>IF(CD90=0%,"Not Started",IF(CD90&lt;5%,"Proses RBT-RBB",IF(CD90=5%,"Selesai RBT-RBB",IF(CD90&lt;10%,"Proses RBT-RBL",IF(CD90=10%,"Selesai RBT-RBL",IF(CD90&lt;15%,"Proses RBT-RBTD",IF(CD90=15%,"Selesai RBT-RBTD",IF(CD90&lt;20%,"Proses RPP",IF(CD90=20%,"Selesai RPP",IF(CD90&lt;25%,"Proses KAK",IF(CD90=25%,"Selesai KAK",IF(CD90&lt;30%,"Proses Pengadaan",IF(CD90=30%,"Selesai Pengadaan",IF(CD90&lt;45%,"Proses Desain",IF(CD90=45%,"Selesai Desain",IF(CD90&lt;80%,"Proses Pengembangan",IF(CD90=80%,"Selesai Pengembangan",IF(CD90&lt;87.5%,"Proses SIT",IF(CD90=87.5%,"Selesai SIT",IF(CD90&lt;95%,"Proses UAT",IF(CD90=95%,"Selesai UAT",IF(CD90&lt;100%,"Proses Implementasi","Selesai Implementasi"))))))))))))))))))))))</f>
        <v>Not Started</v>
      </c>
      <c r="BS90" t="str">
        <f>IF(CE90=0%,"Not Started",IF(CE90&lt;5%,"Proses RBT-RBB",IF(CE90=5%,"Selesai RBT-RBB",IF(CE90&lt;10%,"Proses RBT-RBL",IF(CE90=10%,"Selesai RBT-RBL",IF(CE90&lt;15%,"Proses RBT-RBTD",IF(CE90=15%,"Selesai RBT-RBTD",IF(CE90&lt;20%,"Proses RPP",IF(CE90=20%,"Selesai RPP",IF(CE90&lt;25%,"Proses KAK",IF(CE90=25%,"Selesai KAK",IF(CE90&lt;30%,"Proses Pengadaan",IF(CE90=30%,"Selesai Pengadaan",IF(CE90&lt;45%,"Proses Desain",IF(CE90=45%,"Selesai Desain",IF(CE90&lt;80%,"Proses Pengembangan",IF(CE90=80%,"Selesai Pengembangan",IF(CE90&lt;87.5%,"Proses SIT",IF(CE90=87.5%,"Selesai SIT",IF(CE90&lt;95%,"Proses UAT",IF(CE90=95%,"Selesai UAT",IF(CE90&lt;100%,"Proses Implementasi","Selesai Implementasi"))))))))))))))))))))))</f>
        <v>Not Started</v>
      </c>
      <c r="BT90" t="str">
        <f>IF(CF90=0%,"Not Started",IF(CF90&lt;5%,"Proses RBT-RBB",IF(CF90=5%,"Selesai RBT-RBB",IF(CF90&lt;10%,"Proses RBT-RBL",IF(CF90=10%,"Selesai RBT-RBL",IF(CF90&lt;15%,"Proses RBT-RBTD",IF(CF90=15%,"Selesai RBT-RBTD",IF(CF90&lt;20%,"Proses RPP",IF(CF90=20%,"Selesai RPP",IF(CF90&lt;25%,"Proses KAK",IF(CF90=25%,"Selesai KAK",IF(CF90&lt;30%,"Proses Pengadaan",IF(CF90=30%,"Selesai Pengadaan",IF(CF90&lt;45%,"Proses Desain",IF(CF90=45%,"Selesai Desain",IF(CF90&lt;80%,"Proses Pengembangan",IF(CF90=80%,"Selesai Pengembangan",IF(CF90&lt;87.5%,"Proses SIT",IF(CF90=87.5%,"Selesai SIT",IF(CF90&lt;95%,"Proses UAT",IF(CF90=95%,"Selesai UAT",IF(CF90&lt;100%,"Proses Implementasi","Selesai Implementasi"))))))))))))))))))))))</f>
        <v>Not Started</v>
      </c>
      <c r="BU90" t="str">
        <f>IF(CG90=0%,"Not Started",IF(CG90&lt;5%,"Proses RBT-RBB",IF(CG90=5%,"Selesai RBT-RBB",IF(CG90&lt;10%,"Proses RBT-RBL",IF(CG90=10%,"Selesai RBT-RBL",IF(CG90&lt;15%,"Proses RBT-RBTD",IF(CG90=15%,"Selesai RBT-RBTD",IF(CG90&lt;20%,"Proses RPP",IF(CG90=20%,"Selesai RPP",IF(CG90&lt;25%,"Proses KAK",IF(CG90=25%,"Selesai KAK",IF(CG90&lt;30%,"Proses Pengadaan",IF(CG90=30%,"Selesai Pengadaan",IF(CG90&lt;45%,"Proses Desain",IF(CG90=45%,"Selesai Desain",IF(CG90&lt;80%,"Proses Pengembangan",IF(CG90=80%,"Selesai Pengembangan",IF(CG90&lt;87.5%,"Proses SIT",IF(CG90=87.5%,"Selesai SIT",IF(CG90&lt;95%,"Proses UAT",IF(CG90=95%,"Selesai UAT",IF(CG90&lt;100%,"Proses Implementasi","Selesai Implementasi"))))))))))))))))))))))</f>
        <v>Not Started</v>
      </c>
      <c r="BV90" t="str">
        <f>IF(CH90=0%,"Not Started",IF(CH90&lt;5%,"Proses RBT-RBB",IF(CH90=5%,"Selesai RBT-RBB",IF(CH90&lt;10%,"Proses RBT-RBL",IF(CH90=10%,"Selesai RBT-RBL",IF(CH90&lt;15%,"Proses RBT-RBTD",IF(CH90=15%,"Selesai RBT-RBTD",IF(CH90&lt;20%,"Proses RPP",IF(CH90=20%,"Selesai RPP",IF(CH90&lt;25%,"Proses KAK",IF(CH90=25%,"Selesai KAK",IF(CH90&lt;30%,"Proses Pengadaan",IF(CH90=30%,"Selesai Pengadaan",IF(CH90&lt;45%,"Proses Desain",IF(CH90=45%,"Selesai Desain",IF(CH90&lt;80%,"Proses Pengembangan",IF(CH90=80%,"Selesai Pengembangan",IF(CH90&lt;87.5%,"Proses SIT",IF(CH90=87.5%,"Selesai SIT",IF(CH90&lt;95%,"Proses UAT",IF(CH90=95%,"Selesai UAT",IF(CH90&lt;100%,"Proses Implementasi","Selesai Implementasi"))))))))))))))))))))))</f>
        <v>Not Started</v>
      </c>
      <c r="BW90" t="str">
        <f>IF(CI90=0%,"Not Started",IF(CI90&lt;5%,"Proses RBT-RBB",IF(CI90=5%,"Selesai RBT-RBB",IF(CI90&lt;10%,"Proses RBT-RBL",IF(CI90=10%,"Selesai RBT-RBL",IF(CI90&lt;15%,"Proses RBT-RBTD",IF(CI90=15%,"Selesai RBT-RBTD",IF(CI90&lt;20%,"Proses RPP",IF(CI90=20%,"Selesai RPP",IF(CI90&lt;25%,"Proses KAK",IF(CI90=25%,"Selesai KAK",IF(CI90&lt;30%,"Proses Pengadaan",IF(CI90=30%,"Selesai Pengadaan",IF(CI90&lt;45%,"Proses Desain",IF(CI90=45%,"Selesai Desain",IF(CI90&lt;80%,"Proses Pengembangan",IF(CI90=80%,"Selesai Pengembangan",IF(CI90&lt;87.5%,"Proses SIT",IF(CI90=87.5%,"Selesai SIT",IF(CI90&lt;95%,"Proses UAT",IF(CI90=95%,"Selesai UAT",IF(CI90&lt;100%,"Proses Implementasi","Selesai Implementasi"))))))))))))))))))))))</f>
        <v>Not Started</v>
      </c>
      <c r="BX90" t="str">
        <f>IF(CJ90=0%,"Not Started",IF(CJ90&lt;5%,"Proses RBT-RBB",IF(CJ90=5%,"Selesai RBT-RBB",IF(CJ90&lt;10%,"Proses RBT-RBL",IF(CJ90=10%,"Selesai RBT-RBL",IF(CJ90&lt;15%,"Proses RBT-RBTD",IF(CJ90=15%,"Selesai RBT-RBTD",IF(CJ90&lt;20%,"Proses RPP",IF(CJ90=20%,"Selesai RPP",IF(CJ90&lt;25%,"Proses KAK",IF(CJ90=25%,"Selesai KAK",IF(CJ90&lt;30%,"Proses Pengadaan",IF(CJ90=30%,"Selesai Pengadaan",IF(CJ90&lt;45%,"Proses Desain",IF(CJ90=45%,"Selesai Desain",IF(CJ90&lt;80%,"Proses Pengembangan",IF(CJ90=80%,"Selesai Pengembangan",IF(CJ90&lt;87.5%,"Proses SIT",IF(CJ90=87.5%,"Selesai SIT",IF(CJ90&lt;95%,"Proses UAT",IF(CJ90=95%,"Selesai UAT",IF(CJ90&lt;100%,"Proses Implementasi","Selesai Implementasi"))))))))))))))))))))))</f>
        <v>Not Started</v>
      </c>
      <c r="BY90" t="str">
        <f>IF(CK90=0%,"Not Started",IF(CK90&lt;5%,"Proses RBT-RBB",IF(CK90=5%,"Selesai RBT-RBB",IF(CK90&lt;10%,"Proses RBT-RBL",IF(CK90=10%,"Selesai RBT-RBL",IF(CK90&lt;15%,"Proses RBT-RBTD",IF(CK90=15%,"Selesai RBT-RBTD",IF(CK90&lt;20%,"Proses RPP",IF(CK90=20%,"Selesai RPP",IF(CK90&lt;25%,"Proses KAK",IF(CK90=25%,"Selesai KAK",IF(CK90&lt;30%,"Proses Pengadaan",IF(CK90=30%,"Selesai Pengadaan",IF(CK90&lt;45%,"Proses Desain",IF(CK90=45%,"Selesai Desain",IF(CK90&lt;80%,"Proses Pengembangan",IF(CK90=80%,"Selesai Pengembangan",IF(CK90&lt;87.5%,"Proses SIT",IF(CK90=87.5%,"Selesai SIT",IF(CK90&lt;95%,"Proses UAT",IF(CK90=95%,"Selesai UAT",IF(CK90&lt;100%,"Proses Implementasi","Selesai Implementasi"))))))))))))))))))))))</f>
        <v>Not Started</v>
      </c>
      <c r="BZ90" t="str">
        <f>IF(CL90=0%,"Not Started",IF(CL90&lt;5%,"Proses RBT-RBB",IF(CL90=5%,"Selesai RBT-RBB",IF(CL90&lt;10%,"Proses RBT-RBL",IF(CL90=10%,"Selesai RBT-RBL",IF(CL90&lt;15%,"Proses RBT-RBTD",IF(CL90=15%,"Selesai RBT-RBTD",IF(CL90&lt;20%,"Proses RPP",IF(CL90=20%,"Selesai RPP",IF(CL90&lt;25%,"Proses KAK",IF(CL90=25%,"Selesai KAK",IF(CL90&lt;30%,"Proses Pengadaan",IF(CL90=30%,"Selesai Pengadaan",IF(CL90&lt;45%,"Proses Desain",IF(CL90=45%,"Selesai Desain",IF(CL90&lt;80%,"Proses Pengembangan",IF(CL90=80%,"Selesai Pengembangan",IF(CL90&lt;87.5%,"Proses SIT",IF(CL90=87.5%,"Selesai SIT",IF(CL90&lt;95%,"Proses UAT",IF(CL90=95%,"Selesai UAT",IF(CL90&lt;100%,"Proses Implementasi","Selesai Implementasi"))))))))))))))))))))))</f>
        <v>Not Started</v>
      </c>
      <c r="CA90" t="str">
        <f>IF(CM90=0%,"Not Started",IF(CM90&lt;5%,"Proses RBT-RBB",IF(CM90=5%,"Selesai RBT-RBB",IF(CM90&lt;10%,"Proses RBT-RBL",IF(CM90=10%,"Selesai RBT-RBL",IF(CM90&lt;15%,"Proses RBT-RBTD",IF(CM90=15%,"Selesai RBT-RBTD",IF(CM90&lt;20%,"Proses RPP",IF(CM90=20%,"Selesai RPP",IF(CM90&lt;25%,"Proses KAK",IF(CM90=25%,"Selesai KAK",IF(CM90&lt;30%,"Proses Pengadaan",IF(CM90=30%,"Selesai Pengadaan",IF(CM90&lt;45%,"Proses Desain",IF(CM90=45%,"Selesai Desain",IF(CM90&lt;80%,"Proses Pengembangan",IF(CM90=80%,"Selesai Pengembangan",IF(CM90&lt;87.5%,"Proses SIT",IF(CM90=87.5%,"Selesai SIT",IF(CM90&lt;95%,"Proses UAT",IF(CM90=95%,"Selesai UAT",IF(CM90&lt;100%,"Proses Implementasi","Selesai Implementasi"))))))))))))))))))))))</f>
        <v>Not Started</v>
      </c>
      <c r="CB90" t="str">
        <f>IF(CN90=0%,"Not Started",IF(CN90&lt;5%,"Proses RBT-RBB",IF(CN90=5%,"Selesai RBT-RBB",IF(CN90&lt;10%,"Proses RBT-RBL",IF(CN90=10%,"Selesai RBT-RBL",IF(CN90&lt;15%,"Proses RBT-RBTD",IF(CN90=15%,"Selesai RBT-RBTD",IF(CN90&lt;20%,"Proses RPP",IF(CN90=20%,"Selesai RPP",IF(CN90&lt;25%,"Proses KAK",IF(CN90=25%,"Selesai KAK",IF(CN90&lt;30%,"Proses Pengadaan",IF(CN90=30%,"Selesai Pengadaan",IF(CN90&lt;45%,"Proses Desain",IF(CN90=45%,"Selesai Desain",IF(CN90&lt;80%,"Proses Pengembangan",IF(CN90=80%,"Selesai Pengembangan",IF(CN90&lt;87.5%,"Proses SIT",IF(CN90=87.5%,"Selesai SIT",IF(CN90&lt;95%,"Proses UAT",IF(CN90=95%,"Selesai UAT",IF(CN90&lt;100%,"Proses Implementasi","Selesai Implementasi"))))))))))))))))))))))</f>
        <v>Not Started</v>
      </c>
      <c r="CC90">
        <f>(($DY90/100%)*15%)+(($DZ90/100%)*5%)+(($EA90/100%)*5%)+(($EB90/100%)*5%)+(($EC90/100%)*15%)+(($ED90/100%)*35%)+(($EE90/100%)*7.5%)+(($EF90/100%)*7.5%)+(($EG90/100%)*5%)</f>
        <v>0.9999999999999999</v>
      </c>
      <c r="CO90">
        <f>IF(BE90=0%, 100%, (CC90/BE90))</f>
        <v>0.9999999999999999</v>
      </c>
      <c r="CP90">
        <f>IF(BF90=0%, 100%, (CD90/BF90))</f>
        <v>0</v>
      </c>
      <c r="CQ90">
        <f>IF(BG90=0%, 100%, (CE90/BG90))</f>
        <v>0</v>
      </c>
      <c r="CR90">
        <f>IF(BH90=0%, 100%, (CF90/BH90))</f>
        <v>0</v>
      </c>
      <c r="CS90">
        <f>IF(BI90=0%, 100%, (CG90/BI90))</f>
        <v>0</v>
      </c>
      <c r="CT90">
        <f>IF(BJ90=0%, 100%, (CH90/BJ90))</f>
        <v>0</v>
      </c>
      <c r="CU90">
        <f>IF(BK90=0%, 100%, (CI90/BK90))</f>
        <v>0</v>
      </c>
      <c r="CV90">
        <f>IF(BL90=0%, 100%, (CJ90/BL90))</f>
        <v>0</v>
      </c>
      <c r="CW90">
        <f>IF(BM90=0%, 100%, (CK90/BM90))</f>
        <v>0</v>
      </c>
      <c r="CX90">
        <f>IF(BN90=0%, 100%, (CL90/BN90))</f>
        <v>0</v>
      </c>
      <c r="CY90">
        <f>IF(BO90=0%, 100%, (CM90/BO90))</f>
        <v>0</v>
      </c>
      <c r="DA90" t="str">
        <f>IF(BE90=0%,"NS",IF(CC90=100%,"DONE",IF(CO90&gt;100%,"AS",IF(CO90&lt;75%,"BS",IF(CO90&lt;89.9%,"AR","OS")))))</f>
        <v>DONE</v>
      </c>
      <c r="DB90" t="str">
        <f>IF(BF90=0%,"NS",IF(CD90=100%,"DONE",IF(CP90&gt;100%,"AS",IF(CP90&lt;75%,"BS",IF(CP90&lt;89.9%,"AR","OS")))))</f>
        <v>BS</v>
      </c>
      <c r="DC90" t="str">
        <f>IF(BG90=0%,"NS",IF(CE90=100%,"DONE",IF(CQ90&gt;100%,"AS",IF(CQ90&lt;75%,"BS",IF(CQ90&lt;89.9%,"AR","OS")))))</f>
        <v>BS</v>
      </c>
      <c r="DD90" t="str">
        <f>IF(BH90=0%,"NS",IF(CF90=100%,"DONE",IF(CR90&gt;100%,"AS",IF(CR90&lt;75%,"BS",IF(CR90&lt;89.9%,"AR","OS")))))</f>
        <v>BS</v>
      </c>
      <c r="DE90" t="str">
        <f>IF(BI90=0%,"NS",IF(CG90=100%,"DONE",IF(CS90&gt;100%,"AS",IF(CS90&lt;75%,"BS",IF(CS90&lt;89.9%,"AR","OS")))))</f>
        <v>BS</v>
      </c>
      <c r="DF90" t="str">
        <f>IF(BJ90=0%,"NS",IF(CH90=100%,"DONE",IF(CT90&gt;100%,"AS",IF(CT90&lt;75%,"BS",IF(CT90&lt;89.9%,"AR","OS")))))</f>
        <v>BS</v>
      </c>
      <c r="DG90" t="str">
        <f>IF(BK90=0%,"NS",IF(CI90=100%,"DONE",IF(CU90&gt;100%,"AS",IF(CU90&lt;75%,"BS",IF(CU90&lt;89.9%,"AR","OS")))))</f>
        <v>BS</v>
      </c>
      <c r="DH90" t="str">
        <f>IF(BL90=0%,"NS",IF(CJ90=100%,"DONE",IF(CV90&gt;100%,"AS",IF(CV90&lt;75%,"BS",IF(CV90&lt;89.9%,"AR","OS")))))</f>
        <v>BS</v>
      </c>
      <c r="DI90" t="str">
        <f>IF(BM90=0%,"NS",IF(CK90=100%,"DONE",IF(CW90&gt;100%,"AS",IF(CW90&lt;75%,"BS",IF(CW90&lt;89.9%,"AR","OS")))))</f>
        <v>BS</v>
      </c>
      <c r="DJ90" t="str">
        <f>IF(BN90=0%,"NS",IF(CL90=100%,"DONE",IF(CX90&gt;100%,"AS",IF(CX90&lt;75%,"BS",IF(CX90&lt;89.9%,"AR","OS")))))</f>
        <v>BS</v>
      </c>
      <c r="DK90" t="str">
        <f>IF(BO90=0%,"NS",IF(CM90=100%,"DONE",IF(CY90&gt;100%,"AS",IF(CY90&lt;75%,"BS",IF(CY90&lt;89.9%,"AR","OS")))))</f>
        <v>BS</v>
      </c>
      <c r="DL90" t="str">
        <f>IF(BP90=0%,"NS",IF(CN90=100%,"DONE",IF(CZ90&gt;100%,"AS",IF(CZ90&lt;75%,"BS",IF(CZ90&lt;89.9%,"AR","OS")))))</f>
        <v>BS</v>
      </c>
      <c r="DM90">
        <f>CC90/$BP90</f>
        <v>0.9999999999999999</v>
      </c>
      <c r="DN90">
        <f>CD90/$BP90</f>
        <v>0</v>
      </c>
      <c r="DO90">
        <f>CE90/$BP90</f>
        <v>0</v>
      </c>
      <c r="DP90">
        <f>CF90/$BP90</f>
        <v>0</v>
      </c>
      <c r="DQ90">
        <f>CG90/$BP90</f>
        <v>0</v>
      </c>
      <c r="DR90">
        <f>CH90/$BP90</f>
        <v>0</v>
      </c>
      <c r="DS90">
        <f>CI90/$BP90</f>
        <v>0</v>
      </c>
      <c r="DT90">
        <f>CJ90/$BP90</f>
        <v>0</v>
      </c>
      <c r="DU90">
        <f>CK90/$BP90</f>
        <v>0</v>
      </c>
      <c r="DV90">
        <f>CL90/$BP90</f>
        <v>0</v>
      </c>
      <c r="DW90">
        <f>CM90/$BP90</f>
        <v>0</v>
      </c>
      <c r="DX90">
        <f>CN90/$BP90</f>
        <v>0</v>
      </c>
      <c r="DY90">
        <v>1</v>
      </c>
      <c r="DZ90">
        <v>1</v>
      </c>
      <c r="EA90">
        <v>1</v>
      </c>
      <c r="EB90">
        <v>1</v>
      </c>
      <c r="EC90">
        <v>1</v>
      </c>
      <c r="ED90">
        <v>1</v>
      </c>
      <c r="EE90">
        <v>1</v>
      </c>
      <c r="EF90">
        <v>1</v>
      </c>
      <c r="EG90">
        <v>1</v>
      </c>
      <c r="EH90" t="str" xml:space="preserve">
        <v xml:space="preserve">Golive Tanggal 12 Desember 2024_x000d_
</v>
      </c>
      <c r="EI90">
        <v>45638</v>
      </c>
      <c r="EJ90">
        <f>AR90</f>
        <v>45639</v>
      </c>
      <c r="FN90" t="str">
        <v>M. Fahmi Ridwan</v>
      </c>
      <c r="FR90" t="str">
        <v>Outsource</v>
      </c>
      <c r="FS90" t="str">
        <v>LSEG</v>
      </c>
      <c r="FT90" t="str" xml:space="preserve">
        <v xml:space="preserve">Fitri_x000d_
Risma_x000d_
Ardiansyah</v>
      </c>
      <c r="FU90">
        <v>6</v>
      </c>
      <c r="GS90" t="str">
        <v>b15e1445-dc16-4ee6-8051-797876b84f91</v>
      </c>
    </row>
    <row r="91" xml:space="preserve">
      <c r="A91" t="str">
        <v>RIVIBI-PPA-P10-2-DLDS</v>
      </c>
      <c r="C91" t="str">
        <v>IDT</v>
      </c>
      <c r="D91" t="str">
        <v>Continuity Technology</v>
      </c>
      <c r="E91" t="str">
        <v>P-54</v>
      </c>
      <c r="F91">
        <v>1</v>
      </c>
      <c r="G91" t="str">
        <v>ERPHRIS</v>
      </c>
      <c r="H91" t="str">
        <v>ERPHRIS</v>
      </c>
      <c r="I91" t="str">
        <v>Pengelolaan Uang BI pada Modul INV - WMS di ERPHRIS</v>
      </c>
      <c r="J91">
        <v>2025</v>
      </c>
      <c r="K91">
        <v>2026</v>
      </c>
      <c r="L91" t="str">
        <v>K</v>
      </c>
      <c r="M91" t="str">
        <v>K3</v>
      </c>
      <c r="N91" t="str">
        <v>Pemimpin Satker</v>
      </c>
      <c r="O91" t="str">
        <v>DPU, DPPT</v>
      </c>
      <c r="P91" t="str">
        <v>Satker</v>
      </c>
      <c r="Q91" t="str">
        <v>MI</v>
      </c>
      <c r="R91" t="str">
        <v>ERPHRIS, SOA</v>
      </c>
      <c r="S91" t="str">
        <f>BQ91</f>
        <v>Proses Pengembangan</v>
      </c>
      <c r="T91" t="str">
        <f>IF(V91=0%,"Not Started",IF(V91&lt;100%,"On Progress",IF(V91=100%,"DONE")))</f>
        <v>On Progress</v>
      </c>
      <c r="U91" t="str">
        <f>FN91</f>
        <v>Pahman Hasibuan</v>
      </c>
      <c r="V91">
        <f>CC91</f>
        <v>0.65</v>
      </c>
      <c r="W91" t="str">
        <v>TW III 2025</v>
      </c>
      <c r="X91">
        <f>AR91</f>
        <v>46295</v>
      </c>
      <c r="Y91">
        <v>0</v>
      </c>
      <c r="AA91">
        <v>45658</v>
      </c>
      <c r="AB91">
        <v>45869</v>
      </c>
      <c r="AC91">
        <v>45854</v>
      </c>
      <c r="AD91">
        <v>45869</v>
      </c>
      <c r="AE91">
        <v>45870</v>
      </c>
      <c r="AF91">
        <v>45899</v>
      </c>
      <c r="AI91">
        <v>45901</v>
      </c>
      <c r="AJ91">
        <v>45991</v>
      </c>
      <c r="AK91">
        <v>45992</v>
      </c>
      <c r="AL91">
        <v>46203</v>
      </c>
      <c r="AM91">
        <v>46204</v>
      </c>
      <c r="AN91">
        <v>46234</v>
      </c>
      <c r="AO91">
        <v>46235</v>
      </c>
      <c r="AP91">
        <v>46265</v>
      </c>
      <c r="AQ91">
        <v>46266</v>
      </c>
      <c r="AR91">
        <v>46295</v>
      </c>
      <c r="AS91" t="str">
        <f>IF(BE91=0%,"Not Started",IF(BE91&lt;5%,"Proses RBT-RBB",IF(BE91=5%,"Selesai RBT-RBB",IF(BE91&lt;10%,"Proses RBT-RBL",IF(BE91=10%,"Selesai RBT-RBL",IF(BE91&lt;15%,"Proses RBT-RBTD",IF(BE91=15%,"Selesai RBT-RBTD",IF(BE91&lt;20%,"Proses RPP",IF(BE91=20%,"Selesai RPP",IF(BE91&lt;25%,"Proses KAK",IF(BE91=25%,"Selesai KAK",IF(BE91&lt;30%,"Proses Pengadaan",IF(BE91=30%,"Selesai Pengadaan",IF(BE91&lt;45%,"Proses Desain",IF(BE91=45%,"Selesai Desain",IF(BE91&lt;80%,"Proses Pengembangan",IF(BE91=80%,"Selesai Pengembangan",IF(BE91&lt;87.5%,"Proses SIT",IF(BE91=87.5%,"Selesai SIT",IF(BE91&lt;95%,"Proses UAT",IF(BE91=95%,"Selesai UAT",IF(BE91&lt;100%,"Proses Implementasi","Selesai Implementasi"))))))))))))))))))))))</f>
        <v>Selesai RBT-RBB</v>
      </c>
      <c r="AT91" t="str">
        <f>IF(BF91=0%,"Not Started",IF(BF91&lt;5%,"Proses RBT-RBB",IF(BF91=5%,"Selesai RBT-RBB",IF(BF91&lt;10%,"Proses RBT-RBL",IF(BF91=10%,"Selesai RBT-RBL",IF(BF91&lt;15%,"Proses RBT-RBTD",IF(BF91=15%,"Selesai RBT-RBTD",IF(BF91&lt;20%,"Proses RPP",IF(BF91=20%,"Selesai RPP",IF(BF91&lt;25%,"Proses KAK",IF(BF91=25%,"Selesai KAK",IF(BF91&lt;30%,"Proses Pengadaan",IF(BF91=30%,"Selesai Pengadaan",IF(BF91&lt;45%,"Proses Desain",IF(BF91=45%,"Selesai Desain",IF(BF91&lt;80%,"Proses Pengembangan",IF(BF91=80%,"Selesai Pengembangan",IF(BF91&lt;87.5%,"Proses SIT",IF(BF91=87.5%,"Selesai SIT",IF(BF91&lt;95%,"Proses UAT",IF(BF91=95%,"Selesai UAT",IF(BF91&lt;100%,"Proses Implementasi","Selesai Implementasi"))))))))))))))))))))))</f>
        <v>Selesai RBT-RBL</v>
      </c>
      <c r="AU91" t="str">
        <f>IF(BG91=0%,"Not Started",IF(BG91&lt;5%,"Proses RBT-RBB",IF(BG91=5%,"Selesai RBT-RBB",IF(BG91&lt;10%,"Proses RBT-RBL",IF(BG91=10%,"Selesai RBT-RBL",IF(BG91&lt;15%,"Proses RBT-RBTD",IF(BG91=15%,"Selesai RBT-RBTD",IF(BG91&lt;20%,"Proses RPP",IF(BG91=20%,"Selesai RPP",IF(BG91&lt;25%,"Proses KAK",IF(BG91=25%,"Selesai KAK",IF(BG91&lt;30%,"Proses Pengadaan",IF(BG91=30%,"Selesai Pengadaan",IF(BG91&lt;45%,"Proses Desain",IF(BG91=45%,"Selesai Desain",IF(BG91&lt;80%,"Proses Pengembangan",IF(BG91=80%,"Selesai Pengembangan",IF(BG91&lt;87.5%,"Proses SIT",IF(BG91=87.5%,"Selesai SIT",IF(BG91&lt;95%,"Proses UAT",IF(BG91=95%,"Selesai UAT",IF(BG91&lt;100%,"Proses Implementasi","Selesai Implementasi"))))))))))))))))))))))</f>
        <v>Selesai RPP</v>
      </c>
      <c r="AV91" t="str">
        <f>IF(BH91=0%,"Not Started",IF(BH91&lt;5%,"Proses RBT-RBB",IF(BH91=5%,"Selesai RBT-RBB",IF(BH91&lt;10%,"Proses RBT-RBL",IF(BH91=10%,"Selesai RBT-RBL",IF(BH91&lt;15%,"Proses RBT-RBTD",IF(BH91=15%,"Selesai RBT-RBTD",IF(BH91&lt;20%,"Proses RPP",IF(BH91=20%,"Selesai RPP",IF(BH91&lt;25%,"Proses KAK",IF(BH91=25%,"Selesai KAK",IF(BH91&lt;30%,"Proses Pengadaan",IF(BH91=30%,"Selesai Pengadaan",IF(BH91&lt;45%,"Proses Desain",IF(BH91=45%,"Selesai Desain",IF(BH91&lt;80%,"Proses Pengembangan",IF(BH91=80%,"Selesai Pengembangan",IF(BH91&lt;87.5%,"Proses SIT",IF(BH91=87.5%,"Selesai SIT",IF(BH91&lt;95%,"Proses UAT",IF(BH91=95%,"Selesai UAT",IF(BH91&lt;100%,"Proses Implementasi","Selesai Implementasi"))))))))))))))))))))))</f>
        <v>Selesai Pengadaan</v>
      </c>
      <c r="AW91" t="str">
        <f>IF(BI91=0%,"Not Started",IF(BI91&lt;5%,"Proses RBT-RBB",IF(BI91=5%,"Selesai RBT-RBB",IF(BI91&lt;10%,"Proses RBT-RBL",IF(BI91=10%,"Selesai RBT-RBL",IF(BI91&lt;15%,"Proses RBT-RBTD",IF(BI91=15%,"Selesai RBT-RBTD",IF(BI91&lt;20%,"Proses RPP",IF(BI91=20%,"Selesai RPP",IF(BI91&lt;25%,"Proses KAK",IF(BI91=25%,"Selesai KAK",IF(BI91&lt;30%,"Proses Pengadaan",IF(BI91=30%,"Selesai Pengadaan",IF(BI91&lt;45%,"Proses Desain",IF(BI91=45%,"Selesai Desain",IF(BI91&lt;80%,"Proses Pengembangan",IF(BI91=80%,"Selesai Pengembangan",IF(BI91&lt;87.5%,"Proses SIT",IF(BI91=87.5%,"Selesai SIT",IF(BI91&lt;95%,"Proses UAT",IF(BI91=95%,"Selesai UAT",IF(BI91&lt;100%,"Proses Implementasi","Selesai Implementasi"))))))))))))))))))))))</f>
        <v>Proses Desain</v>
      </c>
      <c r="AX91" t="str">
        <f>IF(BJ91=0%,"Not Started",IF(BJ91&lt;5%,"Proses RBT-RBB",IF(BJ91=5%,"Selesai RBT-RBB",IF(BJ91&lt;10%,"Proses RBT-RBL",IF(BJ91=10%,"Selesai RBT-RBL",IF(BJ91&lt;15%,"Proses RBT-RBTD",IF(BJ91=15%,"Selesai RBT-RBTD",IF(BJ91&lt;20%,"Proses RPP",IF(BJ91=20%,"Selesai RPP",IF(BJ91&lt;25%,"Proses KAK",IF(BJ91=25%,"Selesai KAK",IF(BJ91&lt;30%,"Proses Pengadaan",IF(BJ91=30%,"Selesai Pengadaan",IF(BJ91&lt;45%,"Proses Desain",IF(BJ91=45%,"Selesai Desain",IF(BJ91&lt;80%,"Proses Pengembangan",IF(BJ91=80%,"Selesai Pengembangan",IF(BJ91&lt;87.5%,"Proses SIT",IF(BJ91=87.5%,"Selesai SIT",IF(BJ91&lt;95%,"Proses UAT",IF(BJ91=95%,"Selesai UAT",IF(BJ91&lt;100%,"Proses Implementasi","Selesai Implementasi"))))))))))))))))))))))</f>
        <v>Proses Desain</v>
      </c>
      <c r="AY91" t="str">
        <f>IF(BK91=0%,"Not Started",IF(BK91&lt;5%,"Proses RBT-RBB",IF(BK91=5%,"Selesai RBT-RBB",IF(BK91&lt;10%,"Proses RBT-RBL",IF(BK91=10%,"Selesai RBT-RBL",IF(BK91&lt;15%,"Proses RBT-RBTD",IF(BK91=15%,"Selesai RBT-RBTD",IF(BK91&lt;20%,"Proses RPP",IF(BK91=20%,"Selesai RPP",IF(BK91&lt;25%,"Proses KAK",IF(BK91=25%,"Selesai KAK",IF(BK91&lt;30%,"Proses Pengadaan",IF(BK91=30%,"Selesai Pengadaan",IF(BK91&lt;45%,"Proses Desain",IF(BK91=45%,"Selesai Desain",IF(BK91&lt;80%,"Proses Pengembangan",IF(BK91=80%,"Selesai Pengembangan",IF(BK91&lt;87.5%,"Proses SIT",IF(BK91=87.5%,"Selesai SIT",IF(BK91&lt;95%,"Proses UAT",IF(BK91=95%,"Selesai UAT",IF(BK91&lt;100%,"Proses Implementasi","Selesai Implementasi"))))))))))))))))))))))</f>
        <v>Proses KAK</v>
      </c>
      <c r="AZ91" t="str">
        <f>IF(BL91=0%,"Not Started",IF(BL91&lt;5%,"Proses RBT-RBB",IF(BL91=5%,"Selesai RBT-RBB",IF(BL91&lt;10%,"Proses RBT-RBL",IF(BL91=10%,"Selesai RBT-RBL",IF(BL91&lt;15%,"Proses RBT-RBTD",IF(BL91=15%,"Selesai RBT-RBTD",IF(BL91&lt;20%,"Proses RPP",IF(BL91=20%,"Selesai RPP",IF(BL91&lt;25%,"Proses KAK",IF(BL91=25%,"Selesai KAK",IF(BL91&lt;30%,"Proses Pengadaan",IF(BL91=30%,"Selesai Pengadaan",IF(BL91&lt;45%,"Proses Desain",IF(BL91=45%,"Selesai Desain",IF(BL91&lt;80%,"Proses Pengembangan",IF(BL91=80%,"Selesai Pengembangan",IF(BL91&lt;87.5%,"Proses SIT",IF(BL91=87.5%,"Selesai SIT",IF(BL91&lt;95%,"Proses UAT",IF(BL91=95%,"Selesai UAT",IF(BL91&lt;100%,"Proses Implementasi","Selesai Implementasi"))))))))))))))))))))))</f>
        <v>Proses Pengadaan</v>
      </c>
      <c r="BA91" t="str">
        <f>IF(BM91=0%,"Not Started",IF(BM91&lt;5%,"Proses RBT-RBB",IF(BM91=5%,"Selesai RBT-RBB",IF(BM91&lt;10%,"Proses RBT-RBL",IF(BM91=10%,"Selesai RBT-RBL",IF(BM91&lt;15%,"Proses RBT-RBTD",IF(BM91=15%,"Selesai RBT-RBTD",IF(BM91&lt;20%,"Proses RPP",IF(BM91=20%,"Selesai RPP",IF(BM91&lt;25%,"Proses KAK",IF(BM91=25%,"Selesai KAK",IF(BM91&lt;30%,"Proses Pengadaan",IF(BM91=30%,"Selesai Pengadaan",IF(BM91&lt;45%,"Proses Desain",IF(BM91=45%,"Selesai Desain",IF(BM91&lt;80%,"Proses Pengembangan",IF(BM91=80%,"Selesai Pengembangan",IF(BM91&lt;87.5%,"Proses SIT",IF(BM91=87.5%,"Selesai SIT",IF(BM91&lt;95%,"Proses UAT",IF(BM91=95%,"Selesai UAT",IF(BM91&lt;100%,"Proses Implementasi","Selesai Implementasi"))))))))))))))))))))))</f>
        <v>Proses Desain</v>
      </c>
      <c r="BB91" t="str">
        <f>IF(BN91=0%,"Not Started",IF(BN91&lt;5%,"Proses RBT-RBB",IF(BN91=5%,"Selesai RBT-RBB",IF(BN91&lt;10%,"Proses RBT-RBL",IF(BN91=10%,"Selesai RBT-RBL",IF(BN91&lt;15%,"Proses RBT-RBTD",IF(BN91=15%,"Selesai RBT-RBTD",IF(BN91&lt;20%,"Proses RPP",IF(BN91=20%,"Selesai RPP",IF(BN91&lt;25%,"Proses KAK",IF(BN91=25%,"Selesai KAK",IF(BN91&lt;30%,"Proses Pengadaan",IF(BN91=30%,"Selesai Pengadaan",IF(BN91&lt;45%,"Proses Desain",IF(BN91=45%,"Selesai Desain",IF(BN91&lt;80%,"Proses Pengembangan",IF(BN91=80%,"Selesai Pengembangan",IF(BN91&lt;87.5%,"Proses SIT",IF(BN91=87.5%,"Selesai SIT",IF(BN91&lt;95%,"Proses UAT",IF(BN91=95%,"Selesai UAT",IF(BN91&lt;100%,"Proses Implementasi","Selesai Implementasi"))))))))))))))))))))))</f>
        <v>Proses Pengembangan</v>
      </c>
      <c r="BC91" t="str">
        <f>IF(BO91=0%,"Not Started",IF(BO91&lt;5%,"Proses RBT-RBB",IF(BO91=5%,"Selesai RBT-RBB",IF(BO91&lt;10%,"Proses RBT-RBL",IF(BO91=10%,"Selesai RBT-RBL",IF(BO91&lt;15%,"Proses RBT-RBTD",IF(BO91=15%,"Selesai RBT-RBTD",IF(BO91&lt;20%,"Proses RPP",IF(BO91=20%,"Selesai RPP",IF(BO91&lt;25%,"Proses KAK",IF(BO91=25%,"Selesai KAK",IF(BO91&lt;30%,"Proses Pengadaan",IF(BO91=30%,"Selesai Pengadaan",IF(BO91&lt;45%,"Proses Desain",IF(BO91=45%,"Selesai Desain",IF(BO91&lt;80%,"Proses Pengembangan",IF(BO91=80%,"Selesai Pengembangan",IF(BO91&lt;87.5%,"Proses SIT",IF(BO91=87.5%,"Selesai SIT",IF(BO91&lt;95%,"Proses UAT",IF(BO91=95%,"Selesai UAT",IF(BO91&lt;100%,"Proses Implementasi","Selesai Implementasi"))))))))))))))))))))))</f>
        <v>Proses Pengembangan</v>
      </c>
      <c r="BD91" t="str">
        <f>IF(BP91=0%,"Not Started",IF(BP91&lt;5%,"Proses RBT-RBB",IF(BP91=5%,"Selesai RBT-RBB",IF(BP91&lt;10%,"Proses RBT-RBL",IF(BP91=10%,"Selesai RBT-RBL",IF(BP91&lt;15%,"Proses RBT-RBTD",IF(BP91=15%,"Selesai RBT-RBTD",IF(BP91&lt;20%,"Proses RPP",IF(BP91=20%,"Selesai RPP",IF(BP91&lt;25%,"Proses KAK",IF(BP91=25%,"Selesai KAK",IF(BP91&lt;30%,"Proses Pengadaan",IF(BP91=30%,"Selesai Pengadaan",IF(BP91&lt;45%,"Proses Desain",IF(BP91=45%,"Selesai Desain",IF(BP91&lt;80%,"Proses Pengembangan",IF(BP91=80%,"Selesai Pengembangan",IF(BP91&lt;87.5%,"Proses SIT",IF(BP91=87.5%,"Selesai SIT",IF(BP91&lt;95%,"Proses UAT",IF(BP91=95%,"Selesai UAT",IF(BP91&lt;100%,"Proses Implementasi","Selesai Implementasi"))))))))))))))))))))))</f>
        <v>Proses Pengembangan</v>
      </c>
      <c r="BE91">
        <v>0.05</v>
      </c>
      <c r="BF91">
        <f>(5%)+BE91</f>
        <v>0.1</v>
      </c>
      <c r="BG91">
        <v>0.2</v>
      </c>
      <c r="BH91">
        <v>0.3</v>
      </c>
      <c r="BI91">
        <v>0.35</v>
      </c>
      <c r="BJ91">
        <v>0.4</v>
      </c>
      <c r="BK91">
        <v>0.22</v>
      </c>
      <c r="BL91">
        <v>0.27</v>
      </c>
      <c r="BM91">
        <v>0.35</v>
      </c>
      <c r="BN91">
        <v>0.51</v>
      </c>
      <c r="BO91">
        <v>0.67</v>
      </c>
      <c r="BP91">
        <v>0.6</v>
      </c>
      <c r="BQ91" t="str">
        <f>IF(CC91=0%,"Not Started",IF(CC91&lt;5%,"Proses RBT-RBB",IF(CC91=5%,"Selesai RBT-RBB",IF(CC91&lt;10%,"Proses RBT-RBL",IF(CC91=10%,"Selesai RBT-RBL",IF(CC91&lt;15%,"Proses RBT-RBTD",IF(CC91=15%,"Selesai RBT-RBTD",IF(CC91&lt;20%,"Proses RPP",IF(CC91=20%,"Selesai RPP",IF(CC91&lt;25%,"Proses KAK",IF(CC91=25%,"Selesai KAK",IF(CC91&lt;30%,"Proses Pengadaan",IF(CC91=30%,"Selesai Pengadaan",IF(CC91&lt;45%,"Proses Desain",IF(CC91=45%,"Selesai Desain",IF(CC91&lt;80%,"Proses Pengembangan",IF(CC91=80%,"Selesai Pengembangan",IF(CC91&lt;87.5%,"Proses SIT",IF(CC91=87.5%,"Selesai SIT",IF(CC91&lt;95%,"Proses UAT",IF(CC91=95%,"Selesai UAT",IF(CC91&lt;100%,"Proses Implementasi","Selesai Implementasi"))))))))))))))))))))))</f>
        <v>Proses Pengembangan</v>
      </c>
      <c r="BR91" t="str">
        <f>IF(CD91=0%,"Not Started",IF(CD91&lt;5%,"Proses RBT-RBB",IF(CD91=5%,"Selesai RBT-RBB",IF(CD91&lt;10%,"Proses RBT-RBL",IF(CD91=10%,"Selesai RBT-RBL",IF(CD91&lt;15%,"Proses RBT-RBTD",IF(CD91=15%,"Selesai RBT-RBTD",IF(CD91&lt;20%,"Proses RPP",IF(CD91=20%,"Selesai RPP",IF(CD91&lt;25%,"Proses KAK",IF(CD91=25%,"Selesai KAK",IF(CD91&lt;30%,"Proses Pengadaan",IF(CD91=30%,"Selesai Pengadaan",IF(CD91&lt;45%,"Proses Desain",IF(CD91=45%,"Selesai Desain",IF(CD91&lt;80%,"Proses Pengembangan",IF(CD91=80%,"Selesai Pengembangan",IF(CD91&lt;87.5%,"Proses SIT",IF(CD91=87.5%,"Selesai SIT",IF(CD91&lt;95%,"Proses UAT",IF(CD91=95%,"Selesai UAT",IF(CD91&lt;100%,"Proses Implementasi","Selesai Implementasi"))))))))))))))))))))))</f>
        <v>Not Started</v>
      </c>
      <c r="BS91" t="str">
        <f>IF(CE91=0%,"Not Started",IF(CE91&lt;5%,"Proses RBT-RBB",IF(CE91=5%,"Selesai RBT-RBB",IF(CE91&lt;10%,"Proses RBT-RBL",IF(CE91=10%,"Selesai RBT-RBL",IF(CE91&lt;15%,"Proses RBT-RBTD",IF(CE91=15%,"Selesai RBT-RBTD",IF(CE91&lt;20%,"Proses RPP",IF(CE91=20%,"Selesai RPP",IF(CE91&lt;25%,"Proses KAK",IF(CE91=25%,"Selesai KAK",IF(CE91&lt;30%,"Proses Pengadaan",IF(CE91=30%,"Selesai Pengadaan",IF(CE91&lt;45%,"Proses Desain",IF(CE91=45%,"Selesai Desain",IF(CE91&lt;80%,"Proses Pengembangan",IF(CE91=80%,"Selesai Pengembangan",IF(CE91&lt;87.5%,"Proses SIT",IF(CE91=87.5%,"Selesai SIT",IF(CE91&lt;95%,"Proses UAT",IF(CE91=95%,"Selesai UAT",IF(CE91&lt;100%,"Proses Implementasi","Selesai Implementasi"))))))))))))))))))))))</f>
        <v>Not Started</v>
      </c>
      <c r="BT91" t="str">
        <f>IF(CF91=0%,"Not Started",IF(CF91&lt;5%,"Proses RBT-RBB",IF(CF91=5%,"Selesai RBT-RBB",IF(CF91&lt;10%,"Proses RBT-RBL",IF(CF91=10%,"Selesai RBT-RBL",IF(CF91&lt;15%,"Proses RBT-RBTD",IF(CF91=15%,"Selesai RBT-RBTD",IF(CF91&lt;20%,"Proses RPP",IF(CF91=20%,"Selesai RPP",IF(CF91&lt;25%,"Proses KAK",IF(CF91=25%,"Selesai KAK",IF(CF91&lt;30%,"Proses Pengadaan",IF(CF91=30%,"Selesai Pengadaan",IF(CF91&lt;45%,"Proses Desain",IF(CF91=45%,"Selesai Desain",IF(CF91&lt;80%,"Proses Pengembangan",IF(CF91=80%,"Selesai Pengembangan",IF(CF91&lt;87.5%,"Proses SIT",IF(CF91=87.5%,"Selesai SIT",IF(CF91&lt;95%,"Proses UAT",IF(CF91=95%,"Selesai UAT",IF(CF91&lt;100%,"Proses Implementasi","Selesai Implementasi"))))))))))))))))))))))</f>
        <v>Not Started</v>
      </c>
      <c r="BU91" t="str">
        <f>IF(CG91=0%,"Not Started",IF(CG91&lt;5%,"Proses RBT-RBB",IF(CG91=5%,"Selesai RBT-RBB",IF(CG91&lt;10%,"Proses RBT-RBL",IF(CG91=10%,"Selesai RBT-RBL",IF(CG91&lt;15%,"Proses RBT-RBTD",IF(CG91=15%,"Selesai RBT-RBTD",IF(CG91&lt;20%,"Proses RPP",IF(CG91=20%,"Selesai RPP",IF(CG91&lt;25%,"Proses KAK",IF(CG91=25%,"Selesai KAK",IF(CG91&lt;30%,"Proses Pengadaan",IF(CG91=30%,"Selesai Pengadaan",IF(CG91&lt;45%,"Proses Desain",IF(CG91=45%,"Selesai Desain",IF(CG91&lt;80%,"Proses Pengembangan",IF(CG91=80%,"Selesai Pengembangan",IF(CG91&lt;87.5%,"Proses SIT",IF(CG91=87.5%,"Selesai SIT",IF(CG91&lt;95%,"Proses UAT",IF(CG91=95%,"Selesai UAT",IF(CG91&lt;100%,"Proses Implementasi","Selesai Implementasi"))))))))))))))))))))))</f>
        <v>Not Started</v>
      </c>
      <c r="BV91" t="str">
        <f>IF(CH91=0%,"Not Started",IF(CH91&lt;5%,"Proses RBT-RBB",IF(CH91=5%,"Selesai RBT-RBB",IF(CH91&lt;10%,"Proses RBT-RBL",IF(CH91=10%,"Selesai RBT-RBL",IF(CH91&lt;15%,"Proses RBT-RBTD",IF(CH91=15%,"Selesai RBT-RBTD",IF(CH91&lt;20%,"Proses RPP",IF(CH91=20%,"Selesai RPP",IF(CH91&lt;25%,"Proses KAK",IF(CH91=25%,"Selesai KAK",IF(CH91&lt;30%,"Proses Pengadaan",IF(CH91=30%,"Selesai Pengadaan",IF(CH91&lt;45%,"Proses Desain",IF(CH91=45%,"Selesai Desain",IF(CH91&lt;80%,"Proses Pengembangan",IF(CH91=80%,"Selesai Pengembangan",IF(CH91&lt;87.5%,"Proses SIT",IF(CH91=87.5%,"Selesai SIT",IF(CH91&lt;95%,"Proses UAT",IF(CH91=95%,"Selesai UAT",IF(CH91&lt;100%,"Proses Implementasi","Selesai Implementasi"))))))))))))))))))))))</f>
        <v>Not Started</v>
      </c>
      <c r="BW91" t="str">
        <f>IF(CI91=0%,"Not Started",IF(CI91&lt;5%,"Proses RBT-RBB",IF(CI91=5%,"Selesai RBT-RBB",IF(CI91&lt;10%,"Proses RBT-RBL",IF(CI91=10%,"Selesai RBT-RBL",IF(CI91&lt;15%,"Proses RBT-RBTD",IF(CI91=15%,"Selesai RBT-RBTD",IF(CI91&lt;20%,"Proses RPP",IF(CI91=20%,"Selesai RPP",IF(CI91&lt;25%,"Proses KAK",IF(CI91=25%,"Selesai KAK",IF(CI91&lt;30%,"Proses Pengadaan",IF(CI91=30%,"Selesai Pengadaan",IF(CI91&lt;45%,"Proses Desain",IF(CI91=45%,"Selesai Desain",IF(CI91&lt;80%,"Proses Pengembangan",IF(CI91=80%,"Selesai Pengembangan",IF(CI91&lt;87.5%,"Proses SIT",IF(CI91=87.5%,"Selesai SIT",IF(CI91&lt;95%,"Proses UAT",IF(CI91=95%,"Selesai UAT",IF(CI91&lt;100%,"Proses Implementasi","Selesai Implementasi"))))))))))))))))))))))</f>
        <v>Not Started</v>
      </c>
      <c r="BX91" t="str">
        <f>IF(CJ91=0%,"Not Started",IF(CJ91&lt;5%,"Proses RBT-RBB",IF(CJ91=5%,"Selesai RBT-RBB",IF(CJ91&lt;10%,"Proses RBT-RBL",IF(CJ91=10%,"Selesai RBT-RBL",IF(CJ91&lt;15%,"Proses RBT-RBTD",IF(CJ91=15%,"Selesai RBT-RBTD",IF(CJ91&lt;20%,"Proses RPP",IF(CJ91=20%,"Selesai RPP",IF(CJ91&lt;25%,"Proses KAK",IF(CJ91=25%,"Selesai KAK",IF(CJ91&lt;30%,"Proses Pengadaan",IF(CJ91=30%,"Selesai Pengadaan",IF(CJ91&lt;45%,"Proses Desain",IF(CJ91=45%,"Selesai Desain",IF(CJ91&lt;80%,"Proses Pengembangan",IF(CJ91=80%,"Selesai Pengembangan",IF(CJ91&lt;87.5%,"Proses SIT",IF(CJ91=87.5%,"Selesai SIT",IF(CJ91&lt;95%,"Proses UAT",IF(CJ91=95%,"Selesai UAT",IF(CJ91&lt;100%,"Proses Implementasi","Selesai Implementasi"))))))))))))))))))))))</f>
        <v>Not Started</v>
      </c>
      <c r="BY91" t="str">
        <f>IF(CK91=0%,"Not Started",IF(CK91&lt;5%,"Proses RBT-RBB",IF(CK91=5%,"Selesai RBT-RBB",IF(CK91&lt;10%,"Proses RBT-RBL",IF(CK91=10%,"Selesai RBT-RBL",IF(CK91&lt;15%,"Proses RBT-RBTD",IF(CK91=15%,"Selesai RBT-RBTD",IF(CK91&lt;20%,"Proses RPP",IF(CK91=20%,"Selesai RPP",IF(CK91&lt;25%,"Proses KAK",IF(CK91=25%,"Selesai KAK",IF(CK91&lt;30%,"Proses Pengadaan",IF(CK91=30%,"Selesai Pengadaan",IF(CK91&lt;45%,"Proses Desain",IF(CK91=45%,"Selesai Desain",IF(CK91&lt;80%,"Proses Pengembangan",IF(CK91=80%,"Selesai Pengembangan",IF(CK91&lt;87.5%,"Proses SIT",IF(CK91=87.5%,"Selesai SIT",IF(CK91&lt;95%,"Proses UAT",IF(CK91=95%,"Selesai UAT",IF(CK91&lt;100%,"Proses Implementasi","Selesai Implementasi"))))))))))))))))))))))</f>
        <v>Not Started</v>
      </c>
      <c r="BZ91" t="str">
        <f>IF(CL91=0%,"Not Started",IF(CL91&lt;5%,"Proses RBT-RBB",IF(CL91=5%,"Selesai RBT-RBB",IF(CL91&lt;10%,"Proses RBT-RBL",IF(CL91=10%,"Selesai RBT-RBL",IF(CL91&lt;15%,"Proses RBT-RBTD",IF(CL91=15%,"Selesai RBT-RBTD",IF(CL91&lt;20%,"Proses RPP",IF(CL91=20%,"Selesai RPP",IF(CL91&lt;25%,"Proses KAK",IF(CL91=25%,"Selesai KAK",IF(CL91&lt;30%,"Proses Pengadaan",IF(CL91=30%,"Selesai Pengadaan",IF(CL91&lt;45%,"Proses Desain",IF(CL91=45%,"Selesai Desain",IF(CL91&lt;80%,"Proses Pengembangan",IF(CL91=80%,"Selesai Pengembangan",IF(CL91&lt;87.5%,"Proses SIT",IF(CL91=87.5%,"Selesai SIT",IF(CL91&lt;95%,"Proses UAT",IF(CL91=95%,"Selesai UAT",IF(CL91&lt;100%,"Proses Implementasi","Selesai Implementasi"))))))))))))))))))))))</f>
        <v>Not Started</v>
      </c>
      <c r="CA91" t="str">
        <f>IF(CM91=0%,"Not Started",IF(CM91&lt;5%,"Proses RBT-RBB",IF(CM91=5%,"Selesai RBT-RBB",IF(CM91&lt;10%,"Proses RBT-RBL",IF(CM91=10%,"Selesai RBT-RBL",IF(CM91&lt;15%,"Proses RBT-RBTD",IF(CM91=15%,"Selesai RBT-RBTD",IF(CM91&lt;20%,"Proses RPP",IF(CM91=20%,"Selesai RPP",IF(CM91&lt;25%,"Proses KAK",IF(CM91=25%,"Selesai KAK",IF(CM91&lt;30%,"Proses Pengadaan",IF(CM91=30%,"Selesai Pengadaan",IF(CM91&lt;45%,"Proses Desain",IF(CM91=45%,"Selesai Desain",IF(CM91&lt;80%,"Proses Pengembangan",IF(CM91=80%,"Selesai Pengembangan",IF(CM91&lt;87.5%,"Proses SIT",IF(CM91=87.5%,"Selesai SIT",IF(CM91&lt;95%,"Proses UAT",IF(CM91=95%,"Selesai UAT",IF(CM91&lt;100%,"Proses Implementasi","Selesai Implementasi"))))))))))))))))))))))</f>
        <v>Not Started</v>
      </c>
      <c r="CB91" t="str">
        <f>IF(CN91=0%,"Not Started",IF(CN91&lt;5%,"Proses RBT-RBB",IF(CN91=5%,"Selesai RBT-RBB",IF(CN91&lt;10%,"Proses RBT-RBL",IF(CN91=10%,"Selesai RBT-RBL",IF(CN91&lt;15%,"Proses RBT-RBTD",IF(CN91=15%,"Selesai RBT-RBTD",IF(CN91&lt;20%,"Proses RPP",IF(CN91=20%,"Selesai RPP",IF(CN91&lt;25%,"Proses KAK",IF(CN91=25%,"Selesai KAK",IF(CN91&lt;30%,"Proses Pengadaan",IF(CN91=30%,"Selesai Pengadaan",IF(CN91&lt;45%,"Proses Desain",IF(CN91=45%,"Selesai Desain",IF(CN91&lt;80%,"Proses Pengembangan",IF(CN91=80%,"Selesai Pengembangan",IF(CN91&lt;87.5%,"Proses SIT",IF(CN91=87.5%,"Selesai SIT",IF(CN91&lt;95%,"Proses UAT",IF(CN91=95%,"Selesai UAT",IF(CN91&lt;100%,"Proses Implementasi","Selesai Implementasi"))))))))))))))))))))))</f>
        <v>Not Started</v>
      </c>
      <c r="CC91">
        <f>(($DY91/100%)*15%)+(($DZ91/100%)*5%)+(($EA91/100%)*5%)+(($EB91/100%)*5%)+(($EC91/100%)*15%)+(($ED91/100%)*35%)+(($EE91/100%)*7.5%)+(($EF91/100%)*7.5%)+(($EG91/100%)*5%)</f>
        <v>0.65</v>
      </c>
      <c r="CO91">
        <f>IF(BE91=0%, 100%, (CC91/BE91))</f>
        <v>13</v>
      </c>
      <c r="CP91">
        <f>IF(BF91=0%, 100%, (CD91/BF91))</f>
        <v>0</v>
      </c>
      <c r="CQ91">
        <f>IF(BG91=0%, 100%, (CE91/BG91))</f>
        <v>0</v>
      </c>
      <c r="CR91">
        <f>IF(BH91=0%, 100%, (CF91/BH91))</f>
        <v>0</v>
      </c>
      <c r="CS91">
        <f>IF(BI91=0%, 100%, (CG91/BI91))</f>
        <v>0</v>
      </c>
      <c r="CT91">
        <f>IF(BJ91=0%, 100%, (CH91/BJ91))</f>
        <v>0</v>
      </c>
      <c r="CU91">
        <f>IF(BK91=0%, 100%, (CI91/BK91))</f>
        <v>0</v>
      </c>
      <c r="CV91">
        <f>IF(BL91=0%, 100%, (CJ91/BL91))</f>
        <v>0</v>
      </c>
      <c r="CW91">
        <f>IF(BM91=0%, 100%, (CK91/BM91))</f>
        <v>0</v>
      </c>
      <c r="CX91">
        <f>IF(BN91=0%, 100%, (CL91/BN91))</f>
        <v>0</v>
      </c>
      <c r="CY91">
        <f>IF(BO91=0%, 100%, (CM91/BO91))</f>
        <v>0</v>
      </c>
      <c r="DA91" t="str">
        <f>IF(BE91=0%,"NS",IF(CC91=100%,"DONE",IF(CO91&gt;100%,"AS",IF(CO91&lt;75%,"BS",IF(CO91&lt;89.9%,"AR","OS")))))</f>
        <v>AS</v>
      </c>
      <c r="DB91" t="str">
        <f>IF(BF91=0%,"NS",IF(CD91=100%,"DONE",IF(CP91&gt;100%,"AS",IF(CP91&lt;75%,"BS",IF(CP91&lt;89.9%,"AR","OS")))))</f>
        <v>BS</v>
      </c>
      <c r="DC91" t="str">
        <f>IF(BG91=0%,"NS",IF(CE91=100%,"DONE",IF(CQ91&gt;100%,"AS",IF(CQ91&lt;75%,"BS",IF(CQ91&lt;89.9%,"AR","OS")))))</f>
        <v>BS</v>
      </c>
      <c r="DD91" t="str">
        <f>IF(BH91=0%,"NS",IF(CF91=100%,"DONE",IF(CR91&gt;100%,"AS",IF(CR91&lt;75%,"BS",IF(CR91&lt;89.9%,"AR","OS")))))</f>
        <v>BS</v>
      </c>
      <c r="DE91" t="str">
        <f>IF(BI91=0%,"NS",IF(CG91=100%,"DONE",IF(CS91&gt;100%,"AS",IF(CS91&lt;75%,"BS",IF(CS91&lt;89.9%,"AR","OS")))))</f>
        <v>BS</v>
      </c>
      <c r="DF91" t="str">
        <f>IF(BJ91=0%,"NS",IF(CH91=100%,"DONE",IF(CT91&gt;100%,"AS",IF(CT91&lt;75%,"BS",IF(CT91&lt;89.9%,"AR","OS")))))</f>
        <v>BS</v>
      </c>
      <c r="DG91" t="str">
        <f>IF(BK91=0%,"NS",IF(CI91=100%,"DONE",IF(CU91&gt;100%,"AS",IF(CU91&lt;75%,"BS",IF(CU91&lt;89.9%,"AR","OS")))))</f>
        <v>BS</v>
      </c>
      <c r="DH91" t="str">
        <f>IF(BL91=0%,"NS",IF(CJ91=100%,"DONE",IF(CV91&gt;100%,"AS",IF(CV91&lt;75%,"BS",IF(CV91&lt;89.9%,"AR","OS")))))</f>
        <v>BS</v>
      </c>
      <c r="DI91" t="str">
        <f>IF(BM91=0%,"NS",IF(CK91=100%,"DONE",IF(CW91&gt;100%,"AS",IF(CW91&lt;75%,"BS",IF(CW91&lt;89.9%,"AR","OS")))))</f>
        <v>BS</v>
      </c>
      <c r="DJ91" t="str">
        <f>IF(BN91=0%,"NS",IF(CL91=100%,"DONE",IF(CX91&gt;100%,"AS",IF(CX91&lt;75%,"BS",IF(CX91&lt;89.9%,"AR","OS")))))</f>
        <v>BS</v>
      </c>
      <c r="DK91" t="str">
        <f>IF(BO91=0%,"NS",IF(CM91=100%,"DONE",IF(CY91&gt;100%,"AS",IF(CY91&lt;75%,"BS",IF(CY91&lt;89.9%,"AR","OS")))))</f>
        <v>BS</v>
      </c>
      <c r="DL91" t="str">
        <f>IF(BP91=0%,"NS",IF(CN91=100%,"DONE",IF(CZ91&gt;100%,"AS",IF(CZ91&lt;75%,"BS",IF(CZ91&lt;89.9%,"AR","OS")))))</f>
        <v>BS</v>
      </c>
      <c r="DM91">
        <f>CC91/$BP91</f>
        <v>1.0833333333333335</v>
      </c>
      <c r="DN91">
        <f>CD91/$BP91</f>
        <v>0</v>
      </c>
      <c r="DO91">
        <f>CE91/$BP91</f>
        <v>0</v>
      </c>
      <c r="DP91">
        <f>CF91/$BP91</f>
        <v>0</v>
      </c>
      <c r="DQ91">
        <f>CG91/$BP91</f>
        <v>0</v>
      </c>
      <c r="DR91">
        <f>CH91/$BP91</f>
        <v>0</v>
      </c>
      <c r="DS91">
        <f>CI91/$BP91</f>
        <v>0</v>
      </c>
      <c r="DT91">
        <f>CJ91/$BP91</f>
        <v>0</v>
      </c>
      <c r="DU91">
        <f>CK91/$BP91</f>
        <v>0</v>
      </c>
      <c r="DV91">
        <f>CL91/$BP91</f>
        <v>0</v>
      </c>
      <c r="DW91">
        <f>CM91/$BP91</f>
        <v>0</v>
      </c>
      <c r="DX91">
        <f>CN91/$BP91</f>
        <v>0</v>
      </c>
      <c r="DY91">
        <v>1</v>
      </c>
      <c r="DZ91">
        <v>1</v>
      </c>
      <c r="EA91">
        <v>1</v>
      </c>
      <c r="EB91">
        <v>1</v>
      </c>
      <c r="EC91">
        <v>0.5</v>
      </c>
      <c r="ED91">
        <v>0.5</v>
      </c>
      <c r="EE91">
        <v>0.5</v>
      </c>
      <c r="EF91">
        <v>0.5</v>
      </c>
      <c r="EG91">
        <v>0.5</v>
      </c>
      <c r="EH91" t="str" xml:space="preserve">
        <v xml:space="preserve">Update Progrees_x000d_
23-12-2025_x000d_
Sudah Golive Secara keseluruhan pada 19 Des 2025_x000d_
_x000d_
1. Pengiriman Data Inventory Kas Harian dan Kas Titipan ke BI-SILK secara periodik (Sudah Golive M1 Nov 2025)_x000d_
- Desain : 100%_x000d_
- Pemrograman : 100%_x000d_
- SIT : 100%_x000d_
- UAT :100% _x000d_
- Implementasi : 100% _x000d_
_x000d_
2. Penyesuaian Fungsi Laporan Emas (Sudah Golive 03 Des 2025)_x000d_
- Desain : 100%_x000d_
- Pemrograman : 100%_x000d_
- SIT : 100%_x000d_
- UAT :100%_x000d_
- Implementasi : 100%_x000d_
_x000d_
3. Laporan Kapasitas Khazanah (Sudah Golive 19 Des  2025)_x000d_
- Desain : 100%_x000d_
- Pemrograman : 100%_x000d_
- SIT : 100% _x000d_
- UAT :80% -&gt;  sedang UAT sampai 18 Des 2025_x000d_
- Implementasi : Akan diimplementasika pada 19 Des 2025_x000d_
_x000d_
4. Untuk 6 CR lainnya belum dimulai proyeknya , akan dimulai tahun depan yakni :_x000d_
- Penambahan Tipe Transaksi Data emas batangan_x000d_
- Verifikasi Data Emas Batangan_x000d_
- Penonaktifan fitur Transact_x000d_
- Proses Penyimpanan _x000d_
Uang Rupiah dan/atau Barang Titipan Ke Khazanah Bank Indonesia_x000d_
- Fungsi Laporan Pada Proses Pengelolaan _x000d_
Uang Rupiah Di Khazanah Bank Indonesia yang menggunakan Sistem Informasi ASRS_x000d_
- Proses Pengambilan atau Penyimpanan Uang dan/atau Barang Titipan Dalam Rangka Stok Opname_x000d_
_x000d_
_x000d_
</v>
      </c>
      <c r="EJ91">
        <f>AR91</f>
        <v>46295</v>
      </c>
      <c r="FM91" t="str" xml:space="preserve">
        <v xml:space="preserve">1. Yoe One Ariestya Niovitta (PKWT)_x000d_
2. Hafidz Risqiadi_x000d_
</v>
      </c>
      <c r="FN91" t="str">
        <v>Pahman Hasibuan</v>
      </c>
      <c r="FO91" t="str">
        <v>Ayar Fauzan</v>
      </c>
      <c r="FP91" t="str" xml:space="preserve">
        <v xml:space="preserve">1. Rendi Budiman_x000d_
2. Erica Maulidina_x000d_
3. Hafizh Haritsa_x000d_
</v>
      </c>
      <c r="FQ91" t="str">
        <v>Erfa</v>
      </c>
      <c r="FR91" t="str">
        <v xml:space="preserve">Outsource </v>
      </c>
      <c r="FS91" t="str">
        <v>PT Trees</v>
      </c>
      <c r="FU91">
        <v>5</v>
      </c>
      <c r="GS91" t="str">
        <v>c479839b-5b01-47df-8dd4-074b6c108340</v>
      </c>
    </row>
    <row r="92" xml:space="preserve">
      <c r="A92" t="str">
        <v>RIVIBI-PPA-P10-3-DLDS</v>
      </c>
      <c r="B92" t="str">
        <v>Non PT</v>
      </c>
      <c r="C92" t="str">
        <v>IDT</v>
      </c>
      <c r="D92" t="str">
        <v>Continuity Technology</v>
      </c>
      <c r="E92" t="str">
        <v>P-54</v>
      </c>
      <c r="F92">
        <f>F91+1</f>
        <v>2</v>
      </c>
      <c r="G92" t="str">
        <v>ERPHRIS</v>
      </c>
      <c r="H92" t="str">
        <v>ERPHRIS</v>
      </c>
      <c r="I92" t="str">
        <v>Pengelolaan Keuangan BI (Prioritas 1) pada ERPHRIS</v>
      </c>
      <c r="J92">
        <v>2025</v>
      </c>
      <c r="K92">
        <v>2026</v>
      </c>
      <c r="L92" t="str">
        <v>K</v>
      </c>
      <c r="M92" t="str">
        <v>K3</v>
      </c>
      <c r="N92" t="str">
        <v>Pemimpin Satker</v>
      </c>
      <c r="O92" t="str">
        <v>DKeu</v>
      </c>
      <c r="P92" t="str">
        <v>Satker</v>
      </c>
      <c r="Q92" t="str">
        <v>MI</v>
      </c>
      <c r="R92" t="str">
        <v>ERPHRIS</v>
      </c>
      <c r="S92" t="str">
        <f>BQ92</f>
        <v>Selesai Implementasi</v>
      </c>
      <c r="T92" t="str">
        <f>IF(V92=0%,"Not Started",IF(V92&lt;100%,"On Progress",IF(V92=100%,"DONE")))</f>
        <v>DONE</v>
      </c>
      <c r="U92" t="str">
        <f>FN92</f>
        <v>Pahman Hasibuan</v>
      </c>
      <c r="V92">
        <f>CC92</f>
        <v>0.9999999999999999</v>
      </c>
      <c r="W92" t="str">
        <v>TW III 2025</v>
      </c>
      <c r="X92">
        <f>AR92</f>
        <v>46142</v>
      </c>
      <c r="Y92">
        <v>0</v>
      </c>
      <c r="AA92">
        <v>45658</v>
      </c>
      <c r="AB92">
        <v>45884</v>
      </c>
      <c r="AC92">
        <v>45870</v>
      </c>
      <c r="AD92">
        <v>45884</v>
      </c>
      <c r="AE92">
        <v>45885</v>
      </c>
      <c r="AF92">
        <v>45900</v>
      </c>
      <c r="AI92">
        <v>45901</v>
      </c>
      <c r="AJ92">
        <v>45915</v>
      </c>
      <c r="AK92">
        <v>45916</v>
      </c>
      <c r="AL92">
        <v>46053</v>
      </c>
      <c r="AM92">
        <v>46054</v>
      </c>
      <c r="AN92">
        <v>46068</v>
      </c>
      <c r="AO92">
        <v>46069</v>
      </c>
      <c r="AP92">
        <v>46096</v>
      </c>
      <c r="AQ92">
        <v>46097</v>
      </c>
      <c r="AR92">
        <v>46142</v>
      </c>
      <c r="AS92" t="str">
        <f>IF(BE92=0%,"Not Started",IF(BE92&lt;5%,"Proses RBT-RBB",IF(BE92=5%,"Selesai RBT-RBB",IF(BE92&lt;10%,"Proses RBT-RBL",IF(BE92=10%,"Selesai RBT-RBL",IF(BE92&lt;15%,"Proses RBT-RBTD",IF(BE92=15%,"Selesai RBT-RBTD",IF(BE92&lt;20%,"Proses RPP",IF(BE92=20%,"Selesai RPP",IF(BE92&lt;25%,"Proses KAK",IF(BE92=25%,"Selesai KAK",IF(BE92&lt;30%,"Proses Pengadaan",IF(BE92=30%,"Selesai Pengadaan",IF(BE92&lt;45%,"Proses Desain",IF(BE92=45%,"Selesai Desain",IF(BE92&lt;80%,"Proses Pengembangan",IF(BE92=80%,"Selesai Pengembangan",IF(BE92&lt;87.5%,"Proses SIT",IF(BE92=87.5%,"Selesai SIT",IF(BE92&lt;95%,"Proses UAT",IF(BE92=95%,"Selesai UAT",IF(BE92&lt;100%,"Proses Implementasi","Selesai Implementasi"))))))))))))))))))))))</f>
        <v>Selesai RBT-RBB</v>
      </c>
      <c r="AT92" t="str">
        <f>IF(BF92=0%,"Not Started",IF(BF92&lt;5%,"Proses RBT-RBB",IF(BF92=5%,"Selesai RBT-RBB",IF(BF92&lt;10%,"Proses RBT-RBL",IF(BF92=10%,"Selesai RBT-RBL",IF(BF92&lt;15%,"Proses RBT-RBTD",IF(BF92=15%,"Selesai RBT-RBTD",IF(BF92&lt;20%,"Proses RPP",IF(BF92=20%,"Selesai RPP",IF(BF92&lt;25%,"Proses KAK",IF(BF92=25%,"Selesai KAK",IF(BF92&lt;30%,"Proses Pengadaan",IF(BF92=30%,"Selesai Pengadaan",IF(BF92&lt;45%,"Proses Desain",IF(BF92=45%,"Selesai Desain",IF(BF92&lt;80%,"Proses Pengembangan",IF(BF92=80%,"Selesai Pengembangan",IF(BF92&lt;87.5%,"Proses SIT",IF(BF92=87.5%,"Selesai SIT",IF(BF92&lt;95%,"Proses UAT",IF(BF92=95%,"Selesai UAT",IF(BF92&lt;100%,"Proses Implementasi","Selesai Implementasi"))))))))))))))))))))))</f>
        <v>Proses RBT-RBB</v>
      </c>
      <c r="AU92" t="str">
        <f>IF(BG92=0%,"Not Started",IF(BG92&lt;5%,"Proses RBT-RBB",IF(BG92=5%,"Selesai RBT-RBB",IF(BG92&lt;10%,"Proses RBT-RBL",IF(BG92=10%,"Selesai RBT-RBL",IF(BG92&lt;15%,"Proses RBT-RBTD",IF(BG92=15%,"Selesai RBT-RBTD",IF(BG92&lt;20%,"Proses RPP",IF(BG92=20%,"Selesai RPP",IF(BG92&lt;25%,"Proses KAK",IF(BG92=25%,"Selesai KAK",IF(BG92&lt;30%,"Proses Pengadaan",IF(BG92=30%,"Selesai Pengadaan",IF(BG92&lt;45%,"Proses Desain",IF(BG92=45%,"Selesai Desain",IF(BG92&lt;80%,"Proses Pengembangan",IF(BG92=80%,"Selesai Pengembangan",IF(BG92&lt;87.5%,"Proses SIT",IF(BG92=87.5%,"Selesai SIT",IF(BG92&lt;95%,"Proses UAT",IF(BG92=95%,"Selesai UAT",IF(BG92&lt;100%,"Proses Implementasi","Selesai Implementasi"))))))))))))))))))))))</f>
        <v>Proses RBT-RBTD</v>
      </c>
      <c r="AV92" t="str">
        <f>IF(BH92=0%,"Not Started",IF(BH92&lt;5%,"Proses RBT-RBB",IF(BH92=5%,"Selesai RBT-RBB",IF(BH92&lt;10%,"Proses RBT-RBL",IF(BH92=10%,"Selesai RBT-RBL",IF(BH92&lt;15%,"Proses RBT-RBTD",IF(BH92=15%,"Selesai RBT-RBTD",IF(BH92&lt;20%,"Proses RPP",IF(BH92=20%,"Selesai RPP",IF(BH92&lt;25%,"Proses KAK",IF(BH92=25%,"Selesai KAK",IF(BH92&lt;30%,"Proses Pengadaan",IF(BH92=30%,"Selesai Pengadaan",IF(BH92&lt;45%,"Proses Desain",IF(BH92=45%,"Selesai Desain",IF(BH92&lt;80%,"Proses Pengembangan",IF(BH92=80%,"Selesai Pengembangan",IF(BH92&lt;87.5%,"Proses SIT",IF(BH92=87.5%,"Selesai SIT",IF(BH92&lt;95%,"Proses UAT",IF(BH92=95%,"Selesai UAT",IF(BH92&lt;100%,"Proses Implementasi","Selesai Implementasi"))))))))))))))))))))))</f>
        <v>Selesai RBT-RBTD</v>
      </c>
      <c r="AW92" t="str">
        <f>IF(BI92=0%,"Not Started",IF(BI92&lt;5%,"Proses RBT-RBB",IF(BI92=5%,"Selesai RBT-RBB",IF(BI92&lt;10%,"Proses RBT-RBL",IF(BI92=10%,"Selesai RBT-RBL",IF(BI92&lt;15%,"Proses RBT-RBTD",IF(BI92=15%,"Selesai RBT-RBTD",IF(BI92&lt;20%,"Proses RPP",IF(BI92=20%,"Selesai RPP",IF(BI92&lt;25%,"Proses KAK",IF(BI92=25%,"Selesai KAK",IF(BI92&lt;30%,"Proses Pengadaan",IF(BI92=30%,"Selesai Pengadaan",IF(BI92&lt;45%,"Proses Desain",IF(BI92=45%,"Selesai Desain",IF(BI92&lt;80%,"Proses Pengembangan",IF(BI92=80%,"Selesai Pengembangan",IF(BI92&lt;87.5%,"Proses SIT",IF(BI92=87.5%,"Selesai SIT",IF(BI92&lt;95%,"Proses UAT",IF(BI92=95%,"Selesai UAT",IF(BI92&lt;100%,"Proses Implementasi","Selesai Implementasi"))))))))))))))))))))))</f>
        <v>Selesai Pengadaan</v>
      </c>
      <c r="AX92" t="str">
        <f>IF(BJ92=0%,"Not Started",IF(BJ92&lt;5%,"Proses RBT-RBB",IF(BJ92=5%,"Selesai RBT-RBB",IF(BJ92&lt;10%,"Proses RBT-RBL",IF(BJ92=10%,"Selesai RBT-RBL",IF(BJ92&lt;15%,"Proses RBT-RBTD",IF(BJ92=15%,"Selesai RBT-RBTD",IF(BJ92&lt;20%,"Proses RPP",IF(BJ92=20%,"Selesai RPP",IF(BJ92&lt;25%,"Proses KAK",IF(BJ92=25%,"Selesai KAK",IF(BJ92&lt;30%,"Proses Pengadaan",IF(BJ92=30%,"Selesai Pengadaan",IF(BJ92&lt;45%,"Proses Desain",IF(BJ92=45%,"Selesai Desain",IF(BJ92&lt;80%,"Proses Pengembangan",IF(BJ92=80%,"Selesai Pengembangan",IF(BJ92&lt;87.5%,"Proses SIT",IF(BJ92=87.5%,"Selesai SIT",IF(BJ92&lt;95%,"Proses UAT",IF(BJ92=95%,"Selesai UAT",IF(BJ92&lt;100%,"Proses Implementasi","Selesai Implementasi"))))))))))))))))))))))</f>
        <v>Selesai Desain</v>
      </c>
      <c r="AY92" t="str">
        <f>IF(BK92=0%,"Not Started",IF(BK92&lt;5%,"Proses RBT-RBB",IF(BK92=5%,"Selesai RBT-RBB",IF(BK92&lt;10%,"Proses RBT-RBL",IF(BK92=10%,"Selesai RBT-RBL",IF(BK92&lt;15%,"Proses RBT-RBTD",IF(BK92=15%,"Selesai RBT-RBTD",IF(BK92&lt;20%,"Proses RPP",IF(BK92=20%,"Selesai RPP",IF(BK92&lt;25%,"Proses KAK",IF(BK92=25%,"Selesai KAK",IF(BK92&lt;30%,"Proses Pengadaan",IF(BK92=30%,"Selesai Pengadaan",IF(BK92&lt;45%,"Proses Desain",IF(BK92=45%,"Selesai Desain",IF(BK92&lt;80%,"Proses Pengembangan",IF(BK92=80%,"Selesai Pengembangan",IF(BK92&lt;87.5%,"Proses SIT",IF(BK92=87.5%,"Selesai SIT",IF(BK92&lt;95%,"Proses UAT",IF(BK92=95%,"Selesai UAT",IF(BK92&lt;100%,"Proses Implementasi","Selesai Implementasi"))))))))))))))))))))))</f>
        <v>Proses KAK</v>
      </c>
      <c r="AZ92" t="str">
        <f>IF(BL92=0%,"Not Started",IF(BL92&lt;5%,"Proses RBT-RBB",IF(BL92=5%,"Selesai RBT-RBB",IF(BL92&lt;10%,"Proses RBT-RBL",IF(BL92=10%,"Selesai RBT-RBL",IF(BL92&lt;15%,"Proses RBT-RBTD",IF(BL92=15%,"Selesai RBT-RBTD",IF(BL92&lt;20%,"Proses RPP",IF(BL92=20%,"Selesai RPP",IF(BL92&lt;25%,"Proses KAK",IF(BL92=25%,"Selesai KAK",IF(BL92&lt;30%,"Proses Pengadaan",IF(BL92=30%,"Selesai Pengadaan",IF(BL92&lt;45%,"Proses Desain",IF(BL92=45%,"Selesai Desain",IF(BL92&lt;80%,"Proses Pengembangan",IF(BL92=80%,"Selesai Pengembangan",IF(BL92&lt;87.5%,"Proses SIT",IF(BL92=87.5%,"Selesai SIT",IF(BL92&lt;95%,"Proses UAT",IF(BL92=95%,"Selesai UAT",IF(BL92&lt;100%,"Proses Implementasi","Selesai Implementasi"))))))))))))))))))))))</f>
        <v>Proses Pengadaan</v>
      </c>
      <c r="BA92" t="str">
        <f>IF(BM92=0%,"Not Started",IF(BM92&lt;5%,"Proses RBT-RBB",IF(BM92=5%,"Selesai RBT-RBB",IF(BM92&lt;10%,"Proses RBT-RBL",IF(BM92=10%,"Selesai RBT-RBL",IF(BM92&lt;15%,"Proses RBT-RBTD",IF(BM92=15%,"Selesai RBT-RBTD",IF(BM92&lt;20%,"Proses RPP",IF(BM92=20%,"Selesai RPP",IF(BM92&lt;25%,"Proses KAK",IF(BM92=25%,"Selesai KAK",IF(BM92&lt;30%,"Proses Pengadaan",IF(BM92=30%,"Selesai Pengadaan",IF(BM92&lt;45%,"Proses Desain",IF(BM92=45%,"Selesai Desain",IF(BM92&lt;80%,"Proses Pengembangan",IF(BM92=80%,"Selesai Pengembangan",IF(BM92&lt;87.5%,"Proses SIT",IF(BM92=87.5%,"Selesai SIT",IF(BM92&lt;95%,"Proses UAT",IF(BM92=95%,"Selesai UAT",IF(BM92&lt;100%,"Proses Implementasi","Selesai Implementasi"))))))))))))))))))))))</f>
        <v>Proses Desain</v>
      </c>
      <c r="BB92" t="str">
        <f>IF(BN92=0%,"Not Started",IF(BN92&lt;5%,"Proses RBT-RBB",IF(BN92=5%,"Selesai RBT-RBB",IF(BN92&lt;10%,"Proses RBT-RBL",IF(BN92=10%,"Selesai RBT-RBL",IF(BN92&lt;15%,"Proses RBT-RBTD",IF(BN92=15%,"Selesai RBT-RBTD",IF(BN92&lt;20%,"Proses RPP",IF(BN92=20%,"Selesai RPP",IF(BN92&lt;25%,"Proses KAK",IF(BN92=25%,"Selesai KAK",IF(BN92&lt;30%,"Proses Pengadaan",IF(BN92=30%,"Selesai Pengadaan",IF(BN92&lt;45%,"Proses Desain",IF(BN92=45%,"Selesai Desain",IF(BN92&lt;80%,"Proses Pengembangan",IF(BN92=80%,"Selesai Pengembangan",IF(BN92&lt;87.5%,"Proses SIT",IF(BN92=87.5%,"Selesai SIT",IF(BN92&lt;95%,"Proses UAT",IF(BN92=95%,"Selesai UAT",IF(BN92&lt;100%,"Proses Implementasi","Selesai Implementasi"))))))))))))))))))))))</f>
        <v>Proses Desain</v>
      </c>
      <c r="BC92" t="str">
        <f>IF(BO92=0%,"Not Started",IF(BO92&lt;5%,"Proses RBT-RBB",IF(BO92=5%,"Selesai RBT-RBB",IF(BO92&lt;10%,"Proses RBT-RBL",IF(BO92=10%,"Selesai RBT-RBL",IF(BO92&lt;15%,"Proses RBT-RBTD",IF(BO92=15%,"Selesai RBT-RBTD",IF(BO92&lt;20%,"Proses RPP",IF(BO92=20%,"Selesai RPP",IF(BO92&lt;25%,"Proses KAK",IF(BO92=25%,"Selesai KAK",IF(BO92&lt;30%,"Proses Pengadaan",IF(BO92=30%,"Selesai Pengadaan",IF(BO92&lt;45%,"Proses Desain",IF(BO92=45%,"Selesai Desain",IF(BO92&lt;80%,"Proses Pengembangan",IF(BO92=80%,"Selesai Pengembangan",IF(BO92&lt;87.5%,"Proses SIT",IF(BO92=87.5%,"Selesai SIT",IF(BO92&lt;95%,"Proses UAT",IF(BO92=95%,"Selesai UAT",IF(BO92&lt;100%,"Proses Implementasi","Selesai Implementasi"))))))))))))))))))))))</f>
        <v>Proses Pengembangan</v>
      </c>
      <c r="BD92" t="str">
        <f>IF(BP92=0%,"Not Started",IF(BP92&lt;5%,"Proses RBT-RBB",IF(BP92=5%,"Selesai RBT-RBB",IF(BP92&lt;10%,"Proses RBT-RBL",IF(BP92=10%,"Selesai RBT-RBL",IF(BP92&lt;15%,"Proses RBT-RBTD",IF(BP92=15%,"Selesai RBT-RBTD",IF(BP92&lt;20%,"Proses RPP",IF(BP92=20%,"Selesai RPP",IF(BP92&lt;25%,"Proses KAK",IF(BP92=25%,"Selesai KAK",IF(BP92&lt;30%,"Proses Pengadaan",IF(BP92=30%,"Selesai Pengadaan",IF(BP92&lt;45%,"Proses Desain",IF(BP92=45%,"Selesai Desain",IF(BP92&lt;80%,"Proses Pengembangan",IF(BP92=80%,"Selesai Pengembangan",IF(BP92&lt;87.5%,"Proses SIT",IF(BP92=87.5%,"Selesai SIT",IF(BP92&lt;95%,"Proses UAT",IF(BP92=95%,"Selesai UAT",IF(BP92&lt;100%,"Proses Implementasi","Selesai Implementasi"))))))))))))))))))))))</f>
        <v>Proses Pengembangan</v>
      </c>
      <c r="BE92">
        <v>0.05</v>
      </c>
      <c r="BF92">
        <v>0.03</v>
      </c>
      <c r="BG92">
        <v>0.125</v>
      </c>
      <c r="BH92">
        <v>0.15</v>
      </c>
      <c r="BI92">
        <v>0.3</v>
      </c>
      <c r="BJ92">
        <v>0.45</v>
      </c>
      <c r="BK92">
        <v>0.22</v>
      </c>
      <c r="BL92">
        <v>0.27</v>
      </c>
      <c r="BM92">
        <v>0.4</v>
      </c>
      <c r="BN92">
        <v>0.4</v>
      </c>
      <c r="BO92">
        <v>0.64</v>
      </c>
      <c r="BP92">
        <v>0.5</v>
      </c>
      <c r="BQ92" t="str">
        <f>IF(CC92=0%,"Not Started",IF(CC92&lt;5%,"Proses RBT-RBB",IF(CC92=5%,"Selesai RBT-RBB",IF(CC92&lt;10%,"Proses RBT-RBL",IF(CC92=10%,"Selesai RBT-RBL",IF(CC92&lt;15%,"Proses RBT-RBTD",IF(CC92=15%,"Selesai RBT-RBTD",IF(CC92&lt;20%,"Proses RPP",IF(CC92=20%,"Selesai RPP",IF(CC92&lt;25%,"Proses KAK",IF(CC92=25%,"Selesai KAK",IF(CC92&lt;30%,"Proses Pengadaan",IF(CC92=30%,"Selesai Pengadaan",IF(CC92&lt;45%,"Proses Desain",IF(CC92=45%,"Selesai Desain",IF(CC92&lt;80%,"Proses Pengembangan",IF(CC92=80%,"Selesai Pengembangan",IF(CC92&lt;87.5%,"Proses SIT",IF(CC92=87.5%,"Selesai SIT",IF(CC92&lt;95%,"Proses UAT",IF(CC92=95%,"Selesai UAT",IF(CC92&lt;100%,"Proses Implementasi","Selesai Implementasi"))))))))))))))))))))))</f>
        <v>Selesai Implementasi</v>
      </c>
      <c r="BR92" t="str">
        <f>IF(CD92=0%,"Not Started",IF(CD92&lt;5%,"Proses RBT-RBB",IF(CD92=5%,"Selesai RBT-RBB",IF(CD92&lt;10%,"Proses RBT-RBL",IF(CD92=10%,"Selesai RBT-RBL",IF(CD92&lt;15%,"Proses RBT-RBTD",IF(CD92=15%,"Selesai RBT-RBTD",IF(CD92&lt;20%,"Proses RPP",IF(CD92=20%,"Selesai RPP",IF(CD92&lt;25%,"Proses KAK",IF(CD92=25%,"Selesai KAK",IF(CD92&lt;30%,"Proses Pengadaan",IF(CD92=30%,"Selesai Pengadaan",IF(CD92&lt;45%,"Proses Desain",IF(CD92=45%,"Selesai Desain",IF(CD92&lt;80%,"Proses Pengembangan",IF(CD92=80%,"Selesai Pengembangan",IF(CD92&lt;87.5%,"Proses SIT",IF(CD92=87.5%,"Selesai SIT",IF(CD92&lt;95%,"Proses UAT",IF(CD92=95%,"Selesai UAT",IF(CD92&lt;100%,"Proses Implementasi","Selesai Implementasi"))))))))))))))))))))))</f>
        <v>Not Started</v>
      </c>
      <c r="BS92" t="str">
        <f>IF(CE92=0%,"Not Started",IF(CE92&lt;5%,"Proses RBT-RBB",IF(CE92=5%,"Selesai RBT-RBB",IF(CE92&lt;10%,"Proses RBT-RBL",IF(CE92=10%,"Selesai RBT-RBL",IF(CE92&lt;15%,"Proses RBT-RBTD",IF(CE92=15%,"Selesai RBT-RBTD",IF(CE92&lt;20%,"Proses RPP",IF(CE92=20%,"Selesai RPP",IF(CE92&lt;25%,"Proses KAK",IF(CE92=25%,"Selesai KAK",IF(CE92&lt;30%,"Proses Pengadaan",IF(CE92=30%,"Selesai Pengadaan",IF(CE92&lt;45%,"Proses Desain",IF(CE92=45%,"Selesai Desain",IF(CE92&lt;80%,"Proses Pengembangan",IF(CE92=80%,"Selesai Pengembangan",IF(CE92&lt;87.5%,"Proses SIT",IF(CE92=87.5%,"Selesai SIT",IF(CE92&lt;95%,"Proses UAT",IF(CE92=95%,"Selesai UAT",IF(CE92&lt;100%,"Proses Implementasi","Selesai Implementasi"))))))))))))))))))))))</f>
        <v>Not Started</v>
      </c>
      <c r="BT92" t="str">
        <f>IF(CF92=0%,"Not Started",IF(CF92&lt;5%,"Proses RBT-RBB",IF(CF92=5%,"Selesai RBT-RBB",IF(CF92&lt;10%,"Proses RBT-RBL",IF(CF92=10%,"Selesai RBT-RBL",IF(CF92&lt;15%,"Proses RBT-RBTD",IF(CF92=15%,"Selesai RBT-RBTD",IF(CF92&lt;20%,"Proses RPP",IF(CF92=20%,"Selesai RPP",IF(CF92&lt;25%,"Proses KAK",IF(CF92=25%,"Selesai KAK",IF(CF92&lt;30%,"Proses Pengadaan",IF(CF92=30%,"Selesai Pengadaan",IF(CF92&lt;45%,"Proses Desain",IF(CF92=45%,"Selesai Desain",IF(CF92&lt;80%,"Proses Pengembangan",IF(CF92=80%,"Selesai Pengembangan",IF(CF92&lt;87.5%,"Proses SIT",IF(CF92=87.5%,"Selesai SIT",IF(CF92&lt;95%,"Proses UAT",IF(CF92=95%,"Selesai UAT",IF(CF92&lt;100%,"Proses Implementasi","Selesai Implementasi"))))))))))))))))))))))</f>
        <v>Not Started</v>
      </c>
      <c r="BU92" t="str">
        <f>IF(CG92=0%,"Not Started",IF(CG92&lt;5%,"Proses RBT-RBB",IF(CG92=5%,"Selesai RBT-RBB",IF(CG92&lt;10%,"Proses RBT-RBL",IF(CG92=10%,"Selesai RBT-RBL",IF(CG92&lt;15%,"Proses RBT-RBTD",IF(CG92=15%,"Selesai RBT-RBTD",IF(CG92&lt;20%,"Proses RPP",IF(CG92=20%,"Selesai RPP",IF(CG92&lt;25%,"Proses KAK",IF(CG92=25%,"Selesai KAK",IF(CG92&lt;30%,"Proses Pengadaan",IF(CG92=30%,"Selesai Pengadaan",IF(CG92&lt;45%,"Proses Desain",IF(CG92=45%,"Selesai Desain",IF(CG92&lt;80%,"Proses Pengembangan",IF(CG92=80%,"Selesai Pengembangan",IF(CG92&lt;87.5%,"Proses SIT",IF(CG92=87.5%,"Selesai SIT",IF(CG92&lt;95%,"Proses UAT",IF(CG92=95%,"Selesai UAT",IF(CG92&lt;100%,"Proses Implementasi","Selesai Implementasi"))))))))))))))))))))))</f>
        <v>Not Started</v>
      </c>
      <c r="BV92" t="str">
        <f>IF(CH92=0%,"Not Started",IF(CH92&lt;5%,"Proses RBT-RBB",IF(CH92=5%,"Selesai RBT-RBB",IF(CH92&lt;10%,"Proses RBT-RBL",IF(CH92=10%,"Selesai RBT-RBL",IF(CH92&lt;15%,"Proses RBT-RBTD",IF(CH92=15%,"Selesai RBT-RBTD",IF(CH92&lt;20%,"Proses RPP",IF(CH92=20%,"Selesai RPP",IF(CH92&lt;25%,"Proses KAK",IF(CH92=25%,"Selesai KAK",IF(CH92&lt;30%,"Proses Pengadaan",IF(CH92=30%,"Selesai Pengadaan",IF(CH92&lt;45%,"Proses Desain",IF(CH92=45%,"Selesai Desain",IF(CH92&lt;80%,"Proses Pengembangan",IF(CH92=80%,"Selesai Pengembangan",IF(CH92&lt;87.5%,"Proses SIT",IF(CH92=87.5%,"Selesai SIT",IF(CH92&lt;95%,"Proses UAT",IF(CH92=95%,"Selesai UAT",IF(CH92&lt;100%,"Proses Implementasi","Selesai Implementasi"))))))))))))))))))))))</f>
        <v>Not Started</v>
      </c>
      <c r="BW92" t="str">
        <f>IF(CI92=0%,"Not Started",IF(CI92&lt;5%,"Proses RBT-RBB",IF(CI92=5%,"Selesai RBT-RBB",IF(CI92&lt;10%,"Proses RBT-RBL",IF(CI92=10%,"Selesai RBT-RBL",IF(CI92&lt;15%,"Proses RBT-RBTD",IF(CI92=15%,"Selesai RBT-RBTD",IF(CI92&lt;20%,"Proses RPP",IF(CI92=20%,"Selesai RPP",IF(CI92&lt;25%,"Proses KAK",IF(CI92=25%,"Selesai KAK",IF(CI92&lt;30%,"Proses Pengadaan",IF(CI92=30%,"Selesai Pengadaan",IF(CI92&lt;45%,"Proses Desain",IF(CI92=45%,"Selesai Desain",IF(CI92&lt;80%,"Proses Pengembangan",IF(CI92=80%,"Selesai Pengembangan",IF(CI92&lt;87.5%,"Proses SIT",IF(CI92=87.5%,"Selesai SIT",IF(CI92&lt;95%,"Proses UAT",IF(CI92=95%,"Selesai UAT",IF(CI92&lt;100%,"Proses Implementasi","Selesai Implementasi"))))))))))))))))))))))</f>
        <v>Not Started</v>
      </c>
      <c r="BX92" t="str">
        <f>IF(CJ92=0%,"Not Started",IF(CJ92&lt;5%,"Proses RBT-RBB",IF(CJ92=5%,"Selesai RBT-RBB",IF(CJ92&lt;10%,"Proses RBT-RBL",IF(CJ92=10%,"Selesai RBT-RBL",IF(CJ92&lt;15%,"Proses RBT-RBTD",IF(CJ92=15%,"Selesai RBT-RBTD",IF(CJ92&lt;20%,"Proses RPP",IF(CJ92=20%,"Selesai RPP",IF(CJ92&lt;25%,"Proses KAK",IF(CJ92=25%,"Selesai KAK",IF(CJ92&lt;30%,"Proses Pengadaan",IF(CJ92=30%,"Selesai Pengadaan",IF(CJ92&lt;45%,"Proses Desain",IF(CJ92=45%,"Selesai Desain",IF(CJ92&lt;80%,"Proses Pengembangan",IF(CJ92=80%,"Selesai Pengembangan",IF(CJ92&lt;87.5%,"Proses SIT",IF(CJ92=87.5%,"Selesai SIT",IF(CJ92&lt;95%,"Proses UAT",IF(CJ92=95%,"Selesai UAT",IF(CJ92&lt;100%,"Proses Implementasi","Selesai Implementasi"))))))))))))))))))))))</f>
        <v>Not Started</v>
      </c>
      <c r="BY92" t="str">
        <f>IF(CK92=0%,"Not Started",IF(CK92&lt;5%,"Proses RBT-RBB",IF(CK92=5%,"Selesai RBT-RBB",IF(CK92&lt;10%,"Proses RBT-RBL",IF(CK92=10%,"Selesai RBT-RBL",IF(CK92&lt;15%,"Proses RBT-RBTD",IF(CK92=15%,"Selesai RBT-RBTD",IF(CK92&lt;20%,"Proses RPP",IF(CK92=20%,"Selesai RPP",IF(CK92&lt;25%,"Proses KAK",IF(CK92=25%,"Selesai KAK",IF(CK92&lt;30%,"Proses Pengadaan",IF(CK92=30%,"Selesai Pengadaan",IF(CK92&lt;45%,"Proses Desain",IF(CK92=45%,"Selesai Desain",IF(CK92&lt;80%,"Proses Pengembangan",IF(CK92=80%,"Selesai Pengembangan",IF(CK92&lt;87.5%,"Proses SIT",IF(CK92=87.5%,"Selesai SIT",IF(CK92&lt;95%,"Proses UAT",IF(CK92=95%,"Selesai UAT",IF(CK92&lt;100%,"Proses Implementasi","Selesai Implementasi"))))))))))))))))))))))</f>
        <v>Not Started</v>
      </c>
      <c r="BZ92" t="str">
        <f>IF(CL92=0%,"Not Started",IF(CL92&lt;5%,"Proses RBT-RBB",IF(CL92=5%,"Selesai RBT-RBB",IF(CL92&lt;10%,"Proses RBT-RBL",IF(CL92=10%,"Selesai RBT-RBL",IF(CL92&lt;15%,"Proses RBT-RBTD",IF(CL92=15%,"Selesai RBT-RBTD",IF(CL92&lt;20%,"Proses RPP",IF(CL92=20%,"Selesai RPP",IF(CL92&lt;25%,"Proses KAK",IF(CL92=25%,"Selesai KAK",IF(CL92&lt;30%,"Proses Pengadaan",IF(CL92=30%,"Selesai Pengadaan",IF(CL92&lt;45%,"Proses Desain",IF(CL92=45%,"Selesai Desain",IF(CL92&lt;80%,"Proses Pengembangan",IF(CL92=80%,"Selesai Pengembangan",IF(CL92&lt;87.5%,"Proses SIT",IF(CL92=87.5%,"Selesai SIT",IF(CL92&lt;95%,"Proses UAT",IF(CL92=95%,"Selesai UAT",IF(CL92&lt;100%,"Proses Implementasi","Selesai Implementasi"))))))))))))))))))))))</f>
        <v>Not Started</v>
      </c>
      <c r="CA92" t="str">
        <f>IF(CM92=0%,"Not Started",IF(CM92&lt;5%,"Proses RBT-RBB",IF(CM92=5%,"Selesai RBT-RBB",IF(CM92&lt;10%,"Proses RBT-RBL",IF(CM92=10%,"Selesai RBT-RBL",IF(CM92&lt;15%,"Proses RBT-RBTD",IF(CM92=15%,"Selesai RBT-RBTD",IF(CM92&lt;20%,"Proses RPP",IF(CM92=20%,"Selesai RPP",IF(CM92&lt;25%,"Proses KAK",IF(CM92=25%,"Selesai KAK",IF(CM92&lt;30%,"Proses Pengadaan",IF(CM92=30%,"Selesai Pengadaan",IF(CM92&lt;45%,"Proses Desain",IF(CM92=45%,"Selesai Desain",IF(CM92&lt;80%,"Proses Pengembangan",IF(CM92=80%,"Selesai Pengembangan",IF(CM92&lt;87.5%,"Proses SIT",IF(CM92=87.5%,"Selesai SIT",IF(CM92&lt;95%,"Proses UAT",IF(CM92=95%,"Selesai UAT",IF(CM92&lt;100%,"Proses Implementasi","Selesai Implementasi"))))))))))))))))))))))</f>
        <v>Not Started</v>
      </c>
      <c r="CB92" t="str">
        <f>IF(CN92=0%,"Not Started",IF(CN92&lt;5%,"Proses RBT-RBB",IF(CN92=5%,"Selesai RBT-RBB",IF(CN92&lt;10%,"Proses RBT-RBL",IF(CN92=10%,"Selesai RBT-RBL",IF(CN92&lt;15%,"Proses RBT-RBTD",IF(CN92=15%,"Selesai RBT-RBTD",IF(CN92&lt;20%,"Proses RPP",IF(CN92=20%,"Selesai RPP",IF(CN92&lt;25%,"Proses KAK",IF(CN92=25%,"Selesai KAK",IF(CN92&lt;30%,"Proses Pengadaan",IF(CN92=30%,"Selesai Pengadaan",IF(CN92&lt;45%,"Proses Desain",IF(CN92=45%,"Selesai Desain",IF(CN92&lt;80%,"Proses Pengembangan",IF(CN92=80%,"Selesai Pengembangan",IF(CN92&lt;87.5%,"Proses SIT",IF(CN92=87.5%,"Selesai SIT",IF(CN92&lt;95%,"Proses UAT",IF(CN92=95%,"Selesai UAT",IF(CN92&lt;100%,"Proses Implementasi","Selesai Implementasi"))))))))))))))))))))))</f>
        <v>Not Started</v>
      </c>
      <c r="CC92">
        <f>(($DY92/100%)*15%)+(($DZ92/100%)*5%)+(($EA92/100%)*5%)+(($EB92/100%)*5%)+(($EC92/100%)*15%)+(($ED92/100%)*35%)+(($EE92/100%)*7.5%)+(($EF92/100%)*7.5%)+(($EG92/100%)*5%)</f>
        <v>0.9999999999999999</v>
      </c>
      <c r="CO92">
        <f>IF(BE92=0%, 100%, (CC92/BE92))</f>
        <v>19.999999999999996</v>
      </c>
      <c r="CP92">
        <f>IF(BF92=0%, 100%, (CD92/BF92))</f>
        <v>0</v>
      </c>
      <c r="CQ92">
        <f>IF(BG92=0%, 100%, (CE92/BG92))</f>
        <v>0</v>
      </c>
      <c r="CR92">
        <f>IF(BH92=0%, 100%, (CF92/BH92))</f>
        <v>0</v>
      </c>
      <c r="CS92">
        <f>IF(BI92=0%, 100%, (CG92/BI92))</f>
        <v>0</v>
      </c>
      <c r="CT92">
        <f>IF(BJ92=0%, 100%, (CH92/BJ92))</f>
        <v>0</v>
      </c>
      <c r="CU92">
        <f>IF(BK92=0%, 100%, (CI92/BK92))</f>
        <v>0</v>
      </c>
      <c r="CV92">
        <f>IF(BL92=0%, 100%, (CJ92/BL92))</f>
        <v>0</v>
      </c>
      <c r="CW92">
        <f>IF(BM92=0%, 100%, (CK92/BM92))</f>
        <v>0</v>
      </c>
      <c r="CX92">
        <f>IF(BN92=0%, 100%, (CL92/BN92))</f>
        <v>0</v>
      </c>
      <c r="CY92">
        <f>IF(BO92=0%, 100%, (CM92/BO92))</f>
        <v>0</v>
      </c>
      <c r="DA92" t="str">
        <f>IF(BE92=0%,"NS",IF(CC92=100%,"DONE",IF(CO92&gt;100%,"AS",IF(CO92&lt;75%,"BS",IF(CO92&lt;89.9%,"AR","OS")))))</f>
        <v>DONE</v>
      </c>
      <c r="DB92" t="str">
        <f>IF(BF92=0%,"NS",IF(CD92=100%,"DONE",IF(CP92&gt;100%,"AS",IF(CP92&lt;75%,"BS",IF(CP92&lt;89.9%,"AR","OS")))))</f>
        <v>BS</v>
      </c>
      <c r="DC92" t="str">
        <f>IF(BG92=0%,"NS",IF(CE92=100%,"DONE",IF(CQ92&gt;100%,"AS",IF(CQ92&lt;75%,"BS",IF(CQ92&lt;89.9%,"AR","OS")))))</f>
        <v>BS</v>
      </c>
      <c r="DD92" t="str">
        <f>IF(BH92=0%,"NS",IF(CF92=100%,"DONE",IF(CR92&gt;100%,"AS",IF(CR92&lt;75%,"BS",IF(CR92&lt;89.9%,"AR","OS")))))</f>
        <v>BS</v>
      </c>
      <c r="DE92" t="str">
        <f>IF(BI92=0%,"NS",IF(CG92=100%,"DONE",IF(CS92&gt;100%,"AS",IF(CS92&lt;75%,"BS",IF(CS92&lt;89.9%,"AR","OS")))))</f>
        <v>BS</v>
      </c>
      <c r="DF92" t="str">
        <f>IF(BJ92=0%,"NS",IF(CH92=100%,"DONE",IF(CT92&gt;100%,"AS",IF(CT92&lt;75%,"BS",IF(CT92&lt;89.9%,"AR","OS")))))</f>
        <v>BS</v>
      </c>
      <c r="DG92" t="str">
        <f>IF(BK92=0%,"NS",IF(CI92=100%,"DONE",IF(CU92&gt;100%,"AS",IF(CU92&lt;75%,"BS",IF(CU92&lt;89.9%,"AR","OS")))))</f>
        <v>BS</v>
      </c>
      <c r="DH92" t="str">
        <f>IF(BL92=0%,"NS",IF(CJ92=100%,"DONE",IF(CV92&gt;100%,"AS",IF(CV92&lt;75%,"BS",IF(CV92&lt;89.9%,"AR","OS")))))</f>
        <v>BS</v>
      </c>
      <c r="DI92" t="str">
        <f>IF(BM92=0%,"NS",IF(CK92=100%,"DONE",IF(CW92&gt;100%,"AS",IF(CW92&lt;75%,"BS",IF(CW92&lt;89.9%,"AR","OS")))))</f>
        <v>BS</v>
      </c>
      <c r="DJ92" t="str">
        <f>IF(BN92=0%,"NS",IF(CL92=100%,"DONE",IF(CX92&gt;100%,"AS",IF(CX92&lt;75%,"BS",IF(CX92&lt;89.9%,"AR","OS")))))</f>
        <v>BS</v>
      </c>
      <c r="DK92" t="str">
        <f>IF(BO92=0%,"NS",IF(CM92=100%,"DONE",IF(CY92&gt;100%,"AS",IF(CY92&lt;75%,"BS",IF(CY92&lt;89.9%,"AR","OS")))))</f>
        <v>BS</v>
      </c>
      <c r="DL92" t="str">
        <f>IF(BP92=0%,"NS",IF(CN92=100%,"DONE",IF(CZ92&gt;100%,"AS",IF(CZ92&lt;75%,"BS",IF(CZ92&lt;89.9%,"AR","OS")))))</f>
        <v>BS</v>
      </c>
      <c r="DM92">
        <f>CC92/$BP92</f>
        <v>1.9999999999999998</v>
      </c>
      <c r="DN92">
        <f>CD92/$BP92</f>
        <v>0</v>
      </c>
      <c r="DO92">
        <f>CE92/$BP92</f>
        <v>0</v>
      </c>
      <c r="DP92">
        <f>CF92/$BP92</f>
        <v>0</v>
      </c>
      <c r="DQ92">
        <f>CG92/$BP92</f>
        <v>0</v>
      </c>
      <c r="DR92">
        <f>CH92/$BP92</f>
        <v>0</v>
      </c>
      <c r="DS92">
        <f>CI92/$BP92</f>
        <v>0</v>
      </c>
      <c r="DT92">
        <f>CJ92/$BP92</f>
        <v>0</v>
      </c>
      <c r="DU92">
        <f>CK92/$BP92</f>
        <v>0</v>
      </c>
      <c r="DV92">
        <f>CL92/$BP92</f>
        <v>0</v>
      </c>
      <c r="DW92">
        <f>CM92/$BP92</f>
        <v>0</v>
      </c>
      <c r="DX92">
        <f>CN92/$BP92</f>
        <v>0</v>
      </c>
      <c r="DY92">
        <v>1</v>
      </c>
      <c r="DZ92">
        <v>1</v>
      </c>
      <c r="EA92">
        <v>1</v>
      </c>
      <c r="EB92">
        <v>1</v>
      </c>
      <c r="EC92">
        <v>1</v>
      </c>
      <c r="ED92">
        <v>1</v>
      </c>
      <c r="EE92">
        <v>1</v>
      </c>
      <c r="EF92">
        <v>1</v>
      </c>
      <c r="EG92">
        <v>1</v>
      </c>
      <c r="EH92" t="str" xml:space="preserve">
        <v xml:space="preserve">Update Progrees_x000d_
23-12-2025_x000d_
1. Pada Prio 1 terdapat 5 CR-ERPHRIS yang masuk ke WO6 yaitu:_x000d_
_x000d_
1. Skema Import (Sudah Golive pada 27 Nov 2025)_x000d_
- Desain : 100%_x000d_
- Pemrograman : 100%_x000d_
- SIT :100% _x000d_
- UAT :100%_x000d_
- Implementasi : 100%_x000d_
_x000d_
2. Laporan Analisa Akun dan WEBADI (Sudah Golive 10 Des 2025)_x000d_
- Desain : 100%_x000d_
- Pemrograman : 100%_x000d_
- SIT :100% _x000d_
- UAT :100%_x000d_
- Implementasi : 100%_x000d_
3. Laporan Monitring akun antara  (Sudah Golive 10 Des 2025 )_x000d_
- Desain : 100%_x000d_
- Pemrograman : 100%_x000d_
- SIT :100% _x000d_
- UAT :100%_x000d_
- Implementasi : 100%_x000d_
4. Laporan Natura (Sudah Golive 22 Des  2025)_x000d_
- Desain : 100%_x000d_
- Pemrograman : 100%_x000d_
- SIT :100%_x000d_
- UAT  : 100% _x000d_
- Implementasi : 100%_x000d_
5. Validasi Reclass Modul FA  (Sudah Golive 26 Nov 2025)_x000d_
- Desain : 100%_x000d_
- Pemrograman : 100%_x000d_
- SIT :100% _x000d_
- UAT :100%_x000d_
- Implementasi : 100%_x000d_
_x000d_
</v>
      </c>
      <c r="EJ92">
        <f>AR92</f>
        <v>46142</v>
      </c>
      <c r="FM92" t="str" xml:space="preserve">
        <v xml:space="preserve">1. Yoe One Ariestya Niovitta (PKWT)_x000d_
2. Hafidz Risqiadi_x000d_
</v>
      </c>
      <c r="FN92" t="str">
        <v>Pahman Hasibuan</v>
      </c>
      <c r="FO92" t="str">
        <v>Ayar Fauzan</v>
      </c>
      <c r="FP92" t="str" xml:space="preserve">
        <v xml:space="preserve">1. Rendi Budiman_x000d_
2. Erica Maulidina</v>
      </c>
      <c r="FQ92" t="str">
        <v>Erfa</v>
      </c>
      <c r="FR92" t="str">
        <v xml:space="preserve">Outsource </v>
      </c>
      <c r="FS92" t="str">
        <v>PT Trees</v>
      </c>
      <c r="FT92" t="str">
        <v>Santi. Nindy</v>
      </c>
      <c r="FU92">
        <v>4</v>
      </c>
      <c r="GS92" t="str">
        <v>9dc15ca5-e96a-4293-b9ca-cf8a46fa2624</v>
      </c>
    </row>
    <row r="93" xml:space="preserve">
      <c r="A93" t="str">
        <v>RIVIBI-PPA-P10-4-DLDS</v>
      </c>
      <c r="B93" t="str">
        <v>Non PT</v>
      </c>
      <c r="C93" t="str">
        <v>IDT</v>
      </c>
      <c r="D93" t="str">
        <v>Continuity Technology</v>
      </c>
      <c r="E93" t="str">
        <v>P-54</v>
      </c>
      <c r="F93">
        <f>F92+1</f>
        <v>3</v>
      </c>
      <c r="G93" t="str">
        <v>ERPHRIS</v>
      </c>
      <c r="H93" t="str">
        <v>ERPHRIS</v>
      </c>
      <c r="I93" t="str">
        <v>Pengelolaan Keuangan BI (Prioritas 2) pada ERPHRIS</v>
      </c>
      <c r="J93">
        <v>2025</v>
      </c>
      <c r="K93">
        <v>2026</v>
      </c>
      <c r="L93" t="str">
        <v>K</v>
      </c>
      <c r="M93" t="str">
        <v>K3</v>
      </c>
      <c r="N93" t="str">
        <v>Pemimpin Satker</v>
      </c>
      <c r="O93" t="str">
        <v>DKeu</v>
      </c>
      <c r="P93" t="str">
        <v>Satker</v>
      </c>
      <c r="Q93" t="str">
        <v>MI</v>
      </c>
      <c r="R93" t="str">
        <v>ERPHRIS</v>
      </c>
      <c r="S93" t="str">
        <f>BQ93</f>
        <v>Selesai Pengadaan</v>
      </c>
      <c r="T93" t="str">
        <f>IF(V93=0%,"Not Started",IF(V93&lt;100%,"On Progress",IF(V93=100%,"DONE")))</f>
        <v>On Progress</v>
      </c>
      <c r="U93" t="str">
        <f>FN93</f>
        <v>Pahman Hasibuan</v>
      </c>
      <c r="V93">
        <f>CC93</f>
        <v>0.3</v>
      </c>
      <c r="W93" t="str">
        <v>TW III 2025</v>
      </c>
      <c r="X93">
        <f>AR93</f>
        <v>46295</v>
      </c>
      <c r="Y93">
        <v>0</v>
      </c>
      <c r="AA93">
        <v>45658</v>
      </c>
      <c r="AB93">
        <v>45884</v>
      </c>
      <c r="AC93">
        <v>45870</v>
      </c>
      <c r="AD93">
        <v>45884</v>
      </c>
      <c r="AE93">
        <v>45885</v>
      </c>
      <c r="AF93">
        <v>45900</v>
      </c>
      <c r="AI93">
        <v>46023</v>
      </c>
      <c r="AJ93">
        <v>46081</v>
      </c>
      <c r="AK93">
        <v>46082</v>
      </c>
      <c r="AL93">
        <v>46173</v>
      </c>
      <c r="AM93">
        <v>46174</v>
      </c>
      <c r="AN93">
        <v>46218</v>
      </c>
      <c r="AO93">
        <v>46219</v>
      </c>
      <c r="AP93">
        <v>46280</v>
      </c>
      <c r="AQ93">
        <v>46281</v>
      </c>
      <c r="AR93">
        <v>46295</v>
      </c>
      <c r="AS93" t="str">
        <f>IF(BE93=0%,"Not Started",IF(BE93&lt;5%,"Proses RBT-RBB",IF(BE93=5%,"Selesai RBT-RBB",IF(BE93&lt;10%,"Proses RBT-RBL",IF(BE93=10%,"Selesai RBT-RBL",IF(BE93&lt;15%,"Proses RBT-RBTD",IF(BE93=15%,"Selesai RBT-RBTD",IF(BE93&lt;20%,"Proses RPP",IF(BE93=20%,"Selesai RPP",IF(BE93&lt;25%,"Proses KAK",IF(BE93=25%,"Selesai KAK",IF(BE93&lt;30%,"Proses Pengadaan",IF(BE93=30%,"Selesai Pengadaan",IF(BE93&lt;45%,"Proses Desain",IF(BE93=45%,"Selesai Desain",IF(BE93&lt;80%,"Proses Pengembangan",IF(BE93=80%,"Selesai Pengembangan",IF(BE93&lt;87.5%,"Proses SIT",IF(BE93=87.5%,"Selesai SIT",IF(BE93&lt;95%,"Proses UAT",IF(BE93=95%,"Selesai UAT",IF(BE93&lt;100%,"Proses Implementasi","Selesai Implementasi"))))))))))))))))))))))</f>
        <v>Proses Desain</v>
      </c>
      <c r="AT93" t="str">
        <f>IF(BF93=0%,"Not Started",IF(BF93&lt;5%,"Proses RBT-RBB",IF(BF93=5%,"Selesai RBT-RBB",IF(BF93&lt;10%,"Proses RBT-RBL",IF(BF93=10%,"Selesai RBT-RBL",IF(BF93&lt;15%,"Proses RBT-RBTD",IF(BF93=15%,"Selesai RBT-RBTD",IF(BF93&lt;20%,"Proses RPP",IF(BF93=20%,"Selesai RPP",IF(BF93&lt;25%,"Proses KAK",IF(BF93=25%,"Selesai KAK",IF(BF93&lt;30%,"Proses Pengadaan",IF(BF93=30%,"Selesai Pengadaan",IF(BF93&lt;45%,"Proses Desain",IF(BF93=45%,"Selesai Desain",IF(BF93&lt;80%,"Proses Pengembangan",IF(BF93=80%,"Selesai Pengembangan",IF(BF93&lt;87.5%,"Proses SIT",IF(BF93=87.5%,"Selesai SIT",IF(BF93&lt;95%,"Proses UAT",IF(BF93=95%,"Selesai UAT",IF(BF93&lt;100%,"Proses Implementasi","Selesai Implementasi"))))))))))))))))))))))</f>
        <v>Selesai Desain</v>
      </c>
      <c r="AU93" t="str">
        <f>IF(BG93=0%,"Not Started",IF(BG93&lt;5%,"Proses RBT-RBB",IF(BG93=5%,"Selesai RBT-RBB",IF(BG93&lt;10%,"Proses RBT-RBL",IF(BG93=10%,"Selesai RBT-RBL",IF(BG93&lt;15%,"Proses RBT-RBTD",IF(BG93=15%,"Selesai RBT-RBTD",IF(BG93&lt;20%,"Proses RPP",IF(BG93=20%,"Selesai RPP",IF(BG93&lt;25%,"Proses KAK",IF(BG93=25%,"Selesai KAK",IF(BG93&lt;30%,"Proses Pengadaan",IF(BG93=30%,"Selesai Pengadaan",IF(BG93&lt;45%,"Proses Desain",IF(BG93=45%,"Selesai Desain",IF(BG93&lt;80%,"Proses Pengembangan",IF(BG93=80%,"Selesai Pengembangan",IF(BG93&lt;87.5%,"Proses SIT",IF(BG93=87.5%,"Selesai SIT",IF(BG93&lt;95%,"Proses UAT",IF(BG93=95%,"Selesai UAT",IF(BG93&lt;100%,"Proses Implementasi","Selesai Implementasi"))))))))))))))))))))))</f>
        <v>Proses Pengembangan</v>
      </c>
      <c r="AV93" t="str">
        <f>IF(BH93=0%,"Not Started",IF(BH93&lt;5%,"Proses RBT-RBB",IF(BH93=5%,"Selesai RBT-RBB",IF(BH93&lt;10%,"Proses RBT-RBL",IF(BH93=10%,"Selesai RBT-RBL",IF(BH93&lt;15%,"Proses RBT-RBTD",IF(BH93=15%,"Selesai RBT-RBTD",IF(BH93&lt;20%,"Proses RPP",IF(BH93=20%,"Selesai RPP",IF(BH93&lt;25%,"Proses KAK",IF(BH93=25%,"Selesai KAK",IF(BH93&lt;30%,"Proses Pengadaan",IF(BH93=30%,"Selesai Pengadaan",IF(BH93&lt;45%,"Proses Desain",IF(BH93=45%,"Selesai Desain",IF(BH93&lt;80%,"Proses Pengembangan",IF(BH93=80%,"Selesai Pengembangan",IF(BH93&lt;87.5%,"Proses SIT",IF(BH93=87.5%,"Selesai SIT",IF(BH93&lt;95%,"Proses UAT",IF(BH93=95%,"Selesai UAT",IF(BH93&lt;100%,"Proses Implementasi","Selesai Implementasi"))))))))))))))))))))))</f>
        <v>Proses Pengembangan</v>
      </c>
      <c r="AW93" t="str">
        <f>IF(BI93=0%,"Not Started",IF(BI93&lt;5%,"Proses RBT-RBB",IF(BI93=5%,"Selesai RBT-RBB",IF(BI93&lt;10%,"Proses RBT-RBL",IF(BI93=10%,"Selesai RBT-RBL",IF(BI93&lt;15%,"Proses RBT-RBTD",IF(BI93=15%,"Selesai RBT-RBTD",IF(BI93&lt;20%,"Proses RPP",IF(BI93=20%,"Selesai RPP",IF(BI93&lt;25%,"Proses KAK",IF(BI93=25%,"Selesai KAK",IF(BI93&lt;30%,"Proses Pengadaan",IF(BI93=30%,"Selesai Pengadaan",IF(BI93&lt;45%,"Proses Desain",IF(BI93=45%,"Selesai Desain",IF(BI93&lt;80%,"Proses Pengembangan",IF(BI93=80%,"Selesai Pengembangan",IF(BI93&lt;87.5%,"Proses SIT",IF(BI93=87.5%,"Selesai SIT",IF(BI93&lt;95%,"Proses UAT",IF(BI93=95%,"Selesai UAT",IF(BI93&lt;100%,"Proses Implementasi","Selesai Implementasi"))))))))))))))))))))))</f>
        <v>Selesai Pengembangan</v>
      </c>
      <c r="AX93" t="str">
        <f>IF(BJ93=0%,"Not Started",IF(BJ93&lt;5%,"Proses RBT-RBB",IF(BJ93=5%,"Selesai RBT-RBB",IF(BJ93&lt;10%,"Proses RBT-RBL",IF(BJ93=10%,"Selesai RBT-RBL",IF(BJ93&lt;15%,"Proses RBT-RBTD",IF(BJ93=15%,"Selesai RBT-RBTD",IF(BJ93&lt;20%,"Proses RPP",IF(BJ93=20%,"Selesai RPP",IF(BJ93&lt;25%,"Proses KAK",IF(BJ93=25%,"Selesai KAK",IF(BJ93&lt;30%,"Proses Pengadaan",IF(BJ93=30%,"Selesai Pengadaan",IF(BJ93&lt;45%,"Proses Desain",IF(BJ93=45%,"Selesai Desain",IF(BJ93&lt;80%,"Proses Pengembangan",IF(BJ93=80%,"Selesai Pengembangan",IF(BJ93&lt;87.5%,"Proses SIT",IF(BJ93=87.5%,"Selesai SIT",IF(BJ93&lt;95%,"Proses UAT",IF(BJ93=95%,"Selesai UAT",IF(BJ93&lt;100%,"Proses Implementasi","Selesai Implementasi"))))))))))))))))))))))</f>
        <v>Proses SIT</v>
      </c>
      <c r="AY93" t="str">
        <f>IF(BK93=0%,"Not Started",IF(BK93&lt;5%,"Proses RBT-RBB",IF(BK93=5%,"Selesai RBT-RBB",IF(BK93&lt;10%,"Proses RBT-RBL",IF(BK93=10%,"Selesai RBT-RBL",IF(BK93&lt;15%,"Proses RBT-RBTD",IF(BK93=15%,"Selesai RBT-RBTD",IF(BK93&lt;20%,"Proses RPP",IF(BK93=20%,"Selesai RPP",IF(BK93&lt;25%,"Proses KAK",IF(BK93=25%,"Selesai KAK",IF(BK93&lt;30%,"Proses Pengadaan",IF(BK93=30%,"Selesai Pengadaan",IF(BK93&lt;45%,"Proses Desain",IF(BK93=45%,"Selesai Desain",IF(BK93&lt;80%,"Proses Pengembangan",IF(BK93=80%,"Selesai Pengembangan",IF(BK93&lt;87.5%,"Proses SIT",IF(BK93=87.5%,"Selesai SIT",IF(BK93&lt;95%,"Proses UAT",IF(BK93=95%,"Selesai UAT",IF(BK93&lt;100%,"Proses Implementasi","Selesai Implementasi"))))))))))))))))))))))</f>
        <v>Proses SIT</v>
      </c>
      <c r="AZ93" t="str">
        <f>IF(BL93=0%,"Not Started",IF(BL93&lt;5%,"Proses RBT-RBB",IF(BL93=5%,"Selesai RBT-RBB",IF(BL93&lt;10%,"Proses RBT-RBL",IF(BL93=10%,"Selesai RBT-RBL",IF(BL93&lt;15%,"Proses RBT-RBTD",IF(BL93=15%,"Selesai RBT-RBTD",IF(BL93&lt;20%,"Proses RPP",IF(BL93=20%,"Selesai RPP",IF(BL93&lt;25%,"Proses KAK",IF(BL93=25%,"Selesai KAK",IF(BL93&lt;30%,"Proses Pengadaan",IF(BL93=30%,"Selesai Pengadaan",IF(BL93&lt;45%,"Proses Desain",IF(BL93=45%,"Selesai Desain",IF(BL93&lt;80%,"Proses Pengembangan",IF(BL93=80%,"Selesai Pengembangan",IF(BL93&lt;87.5%,"Proses SIT",IF(BL93=87.5%,"Selesai SIT",IF(BL93&lt;95%,"Proses UAT",IF(BL93=95%,"Selesai UAT",IF(BL93&lt;100%,"Proses Implementasi","Selesai Implementasi"))))))))))))))))))))))</f>
        <v>Proses UAT</v>
      </c>
      <c r="BA93" t="str">
        <f>IF(BM93=0%,"Not Started",IF(BM93&lt;5%,"Proses RBT-RBB",IF(BM93=5%,"Selesai RBT-RBB",IF(BM93&lt;10%,"Proses RBT-RBL",IF(BM93=10%,"Selesai RBT-RBL",IF(BM93&lt;15%,"Proses RBT-RBTD",IF(BM93=15%,"Selesai RBT-RBTD",IF(BM93&lt;20%,"Proses RPP",IF(BM93=20%,"Selesai RPP",IF(BM93&lt;25%,"Proses KAK",IF(BM93=25%,"Selesai KAK",IF(BM93&lt;30%,"Proses Pengadaan",IF(BM93=30%,"Selesai Pengadaan",IF(BM93&lt;45%,"Proses Desain",IF(BM93=45%,"Selesai Desain",IF(BM93&lt;80%,"Proses Pengembangan",IF(BM93=80%,"Selesai Pengembangan",IF(BM93&lt;87.5%,"Proses SIT",IF(BM93=87.5%,"Selesai SIT",IF(BM93&lt;95%,"Proses UAT",IF(BM93=95%,"Selesai UAT",IF(BM93&lt;100%,"Proses Implementasi","Selesai Implementasi"))))))))))))))))))))))</f>
        <v>Selesai Implementasi</v>
      </c>
      <c r="BB93" t="str">
        <f>IF(BN93=0%,"Not Started",IF(BN93&lt;5%,"Proses RBT-RBB",IF(BN93=5%,"Selesai RBT-RBB",IF(BN93&lt;10%,"Proses RBT-RBL",IF(BN93=10%,"Selesai RBT-RBL",IF(BN93&lt;15%,"Proses RBT-RBTD",IF(BN93=15%,"Selesai RBT-RBTD",IF(BN93&lt;20%,"Proses RPP",IF(BN93=20%,"Selesai RPP",IF(BN93&lt;25%,"Proses KAK",IF(BN93=25%,"Selesai KAK",IF(BN93&lt;30%,"Proses Pengadaan",IF(BN93=30%,"Selesai Pengadaan",IF(BN93&lt;45%,"Proses Desain",IF(BN93=45%,"Selesai Desain",IF(BN93&lt;80%,"Proses Pengembangan",IF(BN93=80%,"Selesai Pengembangan",IF(BN93&lt;87.5%,"Proses SIT",IF(BN93=87.5%,"Selesai SIT",IF(BN93&lt;95%,"Proses UAT",IF(BN93=95%,"Selesai UAT",IF(BN93&lt;100%,"Proses Implementasi","Selesai Implementasi"))))))))))))))))))))))</f>
        <v>Selesai Implementasi</v>
      </c>
      <c r="BC93" t="str">
        <f>IF(BO93=0%,"Not Started",IF(BO93&lt;5%,"Proses RBT-RBB",IF(BO93=5%,"Selesai RBT-RBB",IF(BO93&lt;10%,"Proses RBT-RBL",IF(BO93=10%,"Selesai RBT-RBL",IF(BO93&lt;15%,"Proses RBT-RBTD",IF(BO93=15%,"Selesai RBT-RBTD",IF(BO93&lt;20%,"Proses RPP",IF(BO93=20%,"Selesai RPP",IF(BO93&lt;25%,"Proses KAK",IF(BO93=25%,"Selesai KAK",IF(BO93&lt;30%,"Proses Pengadaan",IF(BO93=30%,"Selesai Pengadaan",IF(BO93&lt;45%,"Proses Desain",IF(BO93=45%,"Selesai Desain",IF(BO93&lt;80%,"Proses Pengembangan",IF(BO93=80%,"Selesai Pengembangan",IF(BO93&lt;87.5%,"Proses SIT",IF(BO93=87.5%,"Selesai SIT",IF(BO93&lt;95%,"Proses UAT",IF(BO93=95%,"Selesai UAT",IF(BO93&lt;100%,"Proses Implementasi","Selesai Implementasi"))))))))))))))))))))))</f>
        <v>Selesai Implementasi</v>
      </c>
      <c r="BD93" t="str">
        <f>IF(BP93=0%,"Not Started",IF(BP93&lt;5%,"Proses RBT-RBB",IF(BP93=5%,"Selesai RBT-RBB",IF(BP93&lt;10%,"Proses RBT-RBL",IF(BP93=10%,"Selesai RBT-RBL",IF(BP93&lt;15%,"Proses RBT-RBTD",IF(BP93=15%,"Selesai RBT-RBTD",IF(BP93&lt;20%,"Proses RPP",IF(BP93=20%,"Selesai RPP",IF(BP93&lt;25%,"Proses KAK",IF(BP93=25%,"Selesai KAK",IF(BP93&lt;30%,"Proses Pengadaan",IF(BP93=30%,"Selesai Pengadaan",IF(BP93&lt;45%,"Proses Desain",IF(BP93=45%,"Selesai Desain",IF(BP93&lt;80%,"Proses Pengembangan",IF(BP93=80%,"Selesai Pengembangan",IF(BP93&lt;87.5%,"Proses SIT",IF(BP93=87.5%,"Selesai SIT",IF(BP93&lt;95%,"Proses UAT",IF(BP93=95%,"Selesai UAT",IF(BP93&lt;100%,"Proses Implementasi","Selesai Implementasi"))))))))))))))))))))))</f>
        <v>Selesai Implementasi</v>
      </c>
      <c r="BE93">
        <v>0.37</v>
      </c>
      <c r="BF93">
        <v>0.45</v>
      </c>
      <c r="BG93">
        <v>0.57</v>
      </c>
      <c r="BH93">
        <v>0.69</v>
      </c>
      <c r="BI93">
        <v>0.8</v>
      </c>
      <c r="BJ93">
        <v>0.85</v>
      </c>
      <c r="BK93">
        <v>0.87</v>
      </c>
      <c r="BL93">
        <v>0.9</v>
      </c>
      <c r="BM93">
        <v>1</v>
      </c>
      <c r="BN93">
        <v>1</v>
      </c>
      <c r="BO93">
        <v>1</v>
      </c>
      <c r="BP93">
        <v>1</v>
      </c>
      <c r="BQ93" t="str">
        <f>IF(CC93=0%,"Not Started",IF(CC93&lt;5%,"Proses RBT-RBB",IF(CC93=5%,"Selesai RBT-RBB",IF(CC93&lt;10%,"Proses RBT-RBL",IF(CC93=10%,"Selesai RBT-RBL",IF(CC93&lt;15%,"Proses RBT-RBTD",IF(CC93=15%,"Selesai RBT-RBTD",IF(CC93&lt;20%,"Proses RPP",IF(CC93=20%,"Selesai RPP",IF(CC93&lt;25%,"Proses KAK",IF(CC93=25%,"Selesai KAK",IF(CC93&lt;30%,"Proses Pengadaan",IF(CC93=30%,"Selesai Pengadaan",IF(CC93&lt;45%,"Proses Desain",IF(CC93=45%,"Selesai Desain",IF(CC93&lt;80%,"Proses Pengembangan",IF(CC93=80%,"Selesai Pengembangan",IF(CC93&lt;87.5%,"Proses SIT",IF(CC93=87.5%,"Selesai SIT",IF(CC93&lt;95%,"Proses UAT",IF(CC93=95%,"Selesai UAT",IF(CC93&lt;100%,"Proses Implementasi","Selesai Implementasi"))))))))))))))))))))))</f>
        <v>Selesai Pengadaan</v>
      </c>
      <c r="BR93" t="str">
        <f>IF(CD93=0%,"Not Started",IF(CD93&lt;5%,"Proses RBT-RBB",IF(CD93=5%,"Selesai RBT-RBB",IF(CD93&lt;10%,"Proses RBT-RBL",IF(CD93=10%,"Selesai RBT-RBL",IF(CD93&lt;15%,"Proses RBT-RBTD",IF(CD93=15%,"Selesai RBT-RBTD",IF(CD93&lt;20%,"Proses RPP",IF(CD93=20%,"Selesai RPP",IF(CD93&lt;25%,"Proses KAK",IF(CD93=25%,"Selesai KAK",IF(CD93&lt;30%,"Proses Pengadaan",IF(CD93=30%,"Selesai Pengadaan",IF(CD93&lt;45%,"Proses Desain",IF(CD93=45%,"Selesai Desain",IF(CD93&lt;80%,"Proses Pengembangan",IF(CD93=80%,"Selesai Pengembangan",IF(CD93&lt;87.5%,"Proses SIT",IF(CD93=87.5%,"Selesai SIT",IF(CD93&lt;95%,"Proses UAT",IF(CD93=95%,"Selesai UAT",IF(CD93&lt;100%,"Proses Implementasi","Selesai Implementasi"))))))))))))))))))))))</f>
        <v>Not Started</v>
      </c>
      <c r="BS93" t="str">
        <f>IF(CE93=0%,"Not Started",IF(CE93&lt;5%,"Proses RBT-RBB",IF(CE93=5%,"Selesai RBT-RBB",IF(CE93&lt;10%,"Proses RBT-RBL",IF(CE93=10%,"Selesai RBT-RBL",IF(CE93&lt;15%,"Proses RBT-RBTD",IF(CE93=15%,"Selesai RBT-RBTD",IF(CE93&lt;20%,"Proses RPP",IF(CE93=20%,"Selesai RPP",IF(CE93&lt;25%,"Proses KAK",IF(CE93=25%,"Selesai KAK",IF(CE93&lt;30%,"Proses Pengadaan",IF(CE93=30%,"Selesai Pengadaan",IF(CE93&lt;45%,"Proses Desain",IF(CE93=45%,"Selesai Desain",IF(CE93&lt;80%,"Proses Pengembangan",IF(CE93=80%,"Selesai Pengembangan",IF(CE93&lt;87.5%,"Proses SIT",IF(CE93=87.5%,"Selesai SIT",IF(CE93&lt;95%,"Proses UAT",IF(CE93=95%,"Selesai UAT",IF(CE93&lt;100%,"Proses Implementasi","Selesai Implementasi"))))))))))))))))))))))</f>
        <v>Not Started</v>
      </c>
      <c r="BT93" t="str">
        <f>IF(CF93=0%,"Not Started",IF(CF93&lt;5%,"Proses RBT-RBB",IF(CF93=5%,"Selesai RBT-RBB",IF(CF93&lt;10%,"Proses RBT-RBL",IF(CF93=10%,"Selesai RBT-RBL",IF(CF93&lt;15%,"Proses RBT-RBTD",IF(CF93=15%,"Selesai RBT-RBTD",IF(CF93&lt;20%,"Proses RPP",IF(CF93=20%,"Selesai RPP",IF(CF93&lt;25%,"Proses KAK",IF(CF93=25%,"Selesai KAK",IF(CF93&lt;30%,"Proses Pengadaan",IF(CF93=30%,"Selesai Pengadaan",IF(CF93&lt;45%,"Proses Desain",IF(CF93=45%,"Selesai Desain",IF(CF93&lt;80%,"Proses Pengembangan",IF(CF93=80%,"Selesai Pengembangan",IF(CF93&lt;87.5%,"Proses SIT",IF(CF93=87.5%,"Selesai SIT",IF(CF93&lt;95%,"Proses UAT",IF(CF93=95%,"Selesai UAT",IF(CF93&lt;100%,"Proses Implementasi","Selesai Implementasi"))))))))))))))))))))))</f>
        <v>Not Started</v>
      </c>
      <c r="BU93" t="str">
        <f>IF(CG93=0%,"Not Started",IF(CG93&lt;5%,"Proses RBT-RBB",IF(CG93=5%,"Selesai RBT-RBB",IF(CG93&lt;10%,"Proses RBT-RBL",IF(CG93=10%,"Selesai RBT-RBL",IF(CG93&lt;15%,"Proses RBT-RBTD",IF(CG93=15%,"Selesai RBT-RBTD",IF(CG93&lt;20%,"Proses RPP",IF(CG93=20%,"Selesai RPP",IF(CG93&lt;25%,"Proses KAK",IF(CG93=25%,"Selesai KAK",IF(CG93&lt;30%,"Proses Pengadaan",IF(CG93=30%,"Selesai Pengadaan",IF(CG93&lt;45%,"Proses Desain",IF(CG93=45%,"Selesai Desain",IF(CG93&lt;80%,"Proses Pengembangan",IF(CG93=80%,"Selesai Pengembangan",IF(CG93&lt;87.5%,"Proses SIT",IF(CG93=87.5%,"Selesai SIT",IF(CG93&lt;95%,"Proses UAT",IF(CG93=95%,"Selesai UAT",IF(CG93&lt;100%,"Proses Implementasi","Selesai Implementasi"))))))))))))))))))))))</f>
        <v>Not Started</v>
      </c>
      <c r="BV93" t="str">
        <f>IF(CH93=0%,"Not Started",IF(CH93&lt;5%,"Proses RBT-RBB",IF(CH93=5%,"Selesai RBT-RBB",IF(CH93&lt;10%,"Proses RBT-RBL",IF(CH93=10%,"Selesai RBT-RBL",IF(CH93&lt;15%,"Proses RBT-RBTD",IF(CH93=15%,"Selesai RBT-RBTD",IF(CH93&lt;20%,"Proses RPP",IF(CH93=20%,"Selesai RPP",IF(CH93&lt;25%,"Proses KAK",IF(CH93=25%,"Selesai KAK",IF(CH93&lt;30%,"Proses Pengadaan",IF(CH93=30%,"Selesai Pengadaan",IF(CH93&lt;45%,"Proses Desain",IF(CH93=45%,"Selesai Desain",IF(CH93&lt;80%,"Proses Pengembangan",IF(CH93=80%,"Selesai Pengembangan",IF(CH93&lt;87.5%,"Proses SIT",IF(CH93=87.5%,"Selesai SIT",IF(CH93&lt;95%,"Proses UAT",IF(CH93=95%,"Selesai UAT",IF(CH93&lt;100%,"Proses Implementasi","Selesai Implementasi"))))))))))))))))))))))</f>
        <v>Not Started</v>
      </c>
      <c r="BW93" t="str">
        <f>IF(CI93=0%,"Not Started",IF(CI93&lt;5%,"Proses RBT-RBB",IF(CI93=5%,"Selesai RBT-RBB",IF(CI93&lt;10%,"Proses RBT-RBL",IF(CI93=10%,"Selesai RBT-RBL",IF(CI93&lt;15%,"Proses RBT-RBTD",IF(CI93=15%,"Selesai RBT-RBTD",IF(CI93&lt;20%,"Proses RPP",IF(CI93=20%,"Selesai RPP",IF(CI93&lt;25%,"Proses KAK",IF(CI93=25%,"Selesai KAK",IF(CI93&lt;30%,"Proses Pengadaan",IF(CI93=30%,"Selesai Pengadaan",IF(CI93&lt;45%,"Proses Desain",IF(CI93=45%,"Selesai Desain",IF(CI93&lt;80%,"Proses Pengembangan",IF(CI93=80%,"Selesai Pengembangan",IF(CI93&lt;87.5%,"Proses SIT",IF(CI93=87.5%,"Selesai SIT",IF(CI93&lt;95%,"Proses UAT",IF(CI93=95%,"Selesai UAT",IF(CI93&lt;100%,"Proses Implementasi","Selesai Implementasi"))))))))))))))))))))))</f>
        <v>Not Started</v>
      </c>
      <c r="BX93" t="str">
        <f>IF(CJ93=0%,"Not Started",IF(CJ93&lt;5%,"Proses RBT-RBB",IF(CJ93=5%,"Selesai RBT-RBB",IF(CJ93&lt;10%,"Proses RBT-RBL",IF(CJ93=10%,"Selesai RBT-RBL",IF(CJ93&lt;15%,"Proses RBT-RBTD",IF(CJ93=15%,"Selesai RBT-RBTD",IF(CJ93&lt;20%,"Proses RPP",IF(CJ93=20%,"Selesai RPP",IF(CJ93&lt;25%,"Proses KAK",IF(CJ93=25%,"Selesai KAK",IF(CJ93&lt;30%,"Proses Pengadaan",IF(CJ93=30%,"Selesai Pengadaan",IF(CJ93&lt;45%,"Proses Desain",IF(CJ93=45%,"Selesai Desain",IF(CJ93&lt;80%,"Proses Pengembangan",IF(CJ93=80%,"Selesai Pengembangan",IF(CJ93&lt;87.5%,"Proses SIT",IF(CJ93=87.5%,"Selesai SIT",IF(CJ93&lt;95%,"Proses UAT",IF(CJ93=95%,"Selesai UAT",IF(CJ93&lt;100%,"Proses Implementasi","Selesai Implementasi"))))))))))))))))))))))</f>
        <v>Not Started</v>
      </c>
      <c r="BY93" t="str">
        <f>IF(CK93=0%,"Not Started",IF(CK93&lt;5%,"Proses RBT-RBB",IF(CK93=5%,"Selesai RBT-RBB",IF(CK93&lt;10%,"Proses RBT-RBL",IF(CK93=10%,"Selesai RBT-RBL",IF(CK93&lt;15%,"Proses RBT-RBTD",IF(CK93=15%,"Selesai RBT-RBTD",IF(CK93&lt;20%,"Proses RPP",IF(CK93=20%,"Selesai RPP",IF(CK93&lt;25%,"Proses KAK",IF(CK93=25%,"Selesai KAK",IF(CK93&lt;30%,"Proses Pengadaan",IF(CK93=30%,"Selesai Pengadaan",IF(CK93&lt;45%,"Proses Desain",IF(CK93=45%,"Selesai Desain",IF(CK93&lt;80%,"Proses Pengembangan",IF(CK93=80%,"Selesai Pengembangan",IF(CK93&lt;87.5%,"Proses SIT",IF(CK93=87.5%,"Selesai SIT",IF(CK93&lt;95%,"Proses UAT",IF(CK93=95%,"Selesai UAT",IF(CK93&lt;100%,"Proses Implementasi","Selesai Implementasi"))))))))))))))))))))))</f>
        <v>Not Started</v>
      </c>
      <c r="BZ93" t="str">
        <f>IF(CL93=0%,"Not Started",IF(CL93&lt;5%,"Proses RBT-RBB",IF(CL93=5%,"Selesai RBT-RBB",IF(CL93&lt;10%,"Proses RBT-RBL",IF(CL93=10%,"Selesai RBT-RBL",IF(CL93&lt;15%,"Proses RBT-RBTD",IF(CL93=15%,"Selesai RBT-RBTD",IF(CL93&lt;20%,"Proses RPP",IF(CL93=20%,"Selesai RPP",IF(CL93&lt;25%,"Proses KAK",IF(CL93=25%,"Selesai KAK",IF(CL93&lt;30%,"Proses Pengadaan",IF(CL93=30%,"Selesai Pengadaan",IF(CL93&lt;45%,"Proses Desain",IF(CL93=45%,"Selesai Desain",IF(CL93&lt;80%,"Proses Pengembangan",IF(CL93=80%,"Selesai Pengembangan",IF(CL93&lt;87.5%,"Proses SIT",IF(CL93=87.5%,"Selesai SIT",IF(CL93&lt;95%,"Proses UAT",IF(CL93=95%,"Selesai UAT",IF(CL93&lt;100%,"Proses Implementasi","Selesai Implementasi"))))))))))))))))))))))</f>
        <v>Not Started</v>
      </c>
      <c r="CA93" t="str">
        <f>IF(CM93=0%,"Not Started",IF(CM93&lt;5%,"Proses RBT-RBB",IF(CM93=5%,"Selesai RBT-RBB",IF(CM93&lt;10%,"Proses RBT-RBL",IF(CM93=10%,"Selesai RBT-RBL",IF(CM93&lt;15%,"Proses RBT-RBTD",IF(CM93=15%,"Selesai RBT-RBTD",IF(CM93&lt;20%,"Proses RPP",IF(CM93=20%,"Selesai RPP",IF(CM93&lt;25%,"Proses KAK",IF(CM93=25%,"Selesai KAK",IF(CM93&lt;30%,"Proses Pengadaan",IF(CM93=30%,"Selesai Pengadaan",IF(CM93&lt;45%,"Proses Desain",IF(CM93=45%,"Selesai Desain",IF(CM93&lt;80%,"Proses Pengembangan",IF(CM93=80%,"Selesai Pengembangan",IF(CM93&lt;87.5%,"Proses SIT",IF(CM93=87.5%,"Selesai SIT",IF(CM93&lt;95%,"Proses UAT",IF(CM93=95%,"Selesai UAT",IF(CM93&lt;100%,"Proses Implementasi","Selesai Implementasi"))))))))))))))))))))))</f>
        <v>Not Started</v>
      </c>
      <c r="CB93" t="str">
        <f>IF(CN93=0%,"Not Started",IF(CN93&lt;5%,"Proses RBT-RBB",IF(CN93=5%,"Selesai RBT-RBB",IF(CN93&lt;10%,"Proses RBT-RBL",IF(CN93=10%,"Selesai RBT-RBL",IF(CN93&lt;15%,"Proses RBT-RBTD",IF(CN93=15%,"Selesai RBT-RBTD",IF(CN93&lt;20%,"Proses RPP",IF(CN93=20%,"Selesai RPP",IF(CN93&lt;25%,"Proses KAK",IF(CN93=25%,"Selesai KAK",IF(CN93&lt;30%,"Proses Pengadaan",IF(CN93=30%,"Selesai Pengadaan",IF(CN93&lt;45%,"Proses Desain",IF(CN93=45%,"Selesai Desain",IF(CN93&lt;80%,"Proses Pengembangan",IF(CN93=80%,"Selesai Pengembangan",IF(CN93&lt;87.5%,"Proses SIT",IF(CN93=87.5%,"Selesai SIT",IF(CN93&lt;95%,"Proses UAT",IF(CN93=95%,"Selesai UAT",IF(CN93&lt;100%,"Proses Implementasi","Selesai Implementasi"))))))))))))))))))))))</f>
        <v>Not Started</v>
      </c>
      <c r="CC93">
        <f>(($DY93/100%)*15%)+(($DZ93/100%)*5%)+(($EA93/100%)*5%)+(($EB93/100%)*5%)+(($EC93/100%)*15%)+(($ED93/100%)*35%)+(($EE93/100%)*7.5%)+(($EF93/100%)*7.5%)+(($EG93/100%)*5%)</f>
        <v>0.3</v>
      </c>
      <c r="CO93">
        <f>IF(BE93=0%, 100%, (CC93/BE93))</f>
        <v>0.8108108108108107</v>
      </c>
      <c r="CP93">
        <f>IF(BF93=0%, 100%, (CD93/BF93))</f>
        <v>0</v>
      </c>
      <c r="CQ93">
        <f>IF(BG93=0%, 100%, (CE93/BG93))</f>
        <v>0</v>
      </c>
      <c r="CR93">
        <f>IF(BH93=0%, 100%, (CF93/BH93))</f>
        <v>0</v>
      </c>
      <c r="CS93">
        <f>IF(BI93=0%, 100%, (CG93/BI93))</f>
        <v>0</v>
      </c>
      <c r="CT93">
        <f>IF(BJ93=0%, 100%, (CH93/BJ93))</f>
        <v>0</v>
      </c>
      <c r="CU93">
        <f>IF(BK93=0%, 100%, (CI93/BK93))</f>
        <v>0</v>
      </c>
      <c r="CV93">
        <f>IF(BL93=0%, 100%, (CJ93/BL93))</f>
        <v>0</v>
      </c>
      <c r="CW93">
        <f>IF(BM93=0%, 100%, (CK93/BM93))</f>
        <v>0</v>
      </c>
      <c r="CX93">
        <f>IF(BN93=0%, 100%, (CL93/BN93))</f>
        <v>0</v>
      </c>
      <c r="CY93">
        <f>IF(BO93=0%, 100%, (CM93/BO93))</f>
        <v>0</v>
      </c>
      <c r="DA93" t="str">
        <f>IF(BE93=0%,"NS",IF(CC93=100%,"DONE",IF(CO93&gt;100%,"AS",IF(CO93&lt;75%,"BS",IF(CO93&lt;89.9%,"AR","OS")))))</f>
        <v>AR</v>
      </c>
      <c r="DB93" t="str">
        <f>IF(BF93=0%,"NS",IF(CD93=100%,"DONE",IF(CP93&gt;100%,"AS",IF(CP93&lt;75%,"BS",IF(CP93&lt;89.9%,"AR","OS")))))</f>
        <v>BS</v>
      </c>
      <c r="DC93" t="str">
        <f>IF(BG93=0%,"NS",IF(CE93=100%,"DONE",IF(CQ93&gt;100%,"AS",IF(CQ93&lt;75%,"BS",IF(CQ93&lt;89.9%,"AR","OS")))))</f>
        <v>BS</v>
      </c>
      <c r="DD93" t="str">
        <f>IF(BH93=0%,"NS",IF(CF93=100%,"DONE",IF(CR93&gt;100%,"AS",IF(CR93&lt;75%,"BS",IF(CR93&lt;89.9%,"AR","OS")))))</f>
        <v>BS</v>
      </c>
      <c r="DE93" t="str">
        <f>IF(BI93=0%,"NS",IF(CG93=100%,"DONE",IF(CS93&gt;100%,"AS",IF(CS93&lt;75%,"BS",IF(CS93&lt;89.9%,"AR","OS")))))</f>
        <v>BS</v>
      </c>
      <c r="DF93" t="str">
        <f>IF(BJ93=0%,"NS",IF(CH93=100%,"DONE",IF(CT93&gt;100%,"AS",IF(CT93&lt;75%,"BS",IF(CT93&lt;89.9%,"AR","OS")))))</f>
        <v>BS</v>
      </c>
      <c r="DG93" t="str">
        <f>IF(BK93=0%,"NS",IF(CI93=100%,"DONE",IF(CU93&gt;100%,"AS",IF(CU93&lt;75%,"BS",IF(CU93&lt;89.9%,"AR","OS")))))</f>
        <v>BS</v>
      </c>
      <c r="DH93" t="str">
        <f>IF(BL93=0%,"NS",IF(CJ93=100%,"DONE",IF(CV93&gt;100%,"AS",IF(CV93&lt;75%,"BS",IF(CV93&lt;89.9%,"AR","OS")))))</f>
        <v>BS</v>
      </c>
      <c r="DI93" t="str">
        <f>IF(BM93=0%,"NS",IF(CK93=100%,"DONE",IF(CW93&gt;100%,"AS",IF(CW93&lt;75%,"BS",IF(CW93&lt;89.9%,"AR","OS")))))</f>
        <v>BS</v>
      </c>
      <c r="DJ93" t="str">
        <f>IF(BN93=0%,"NS",IF(CL93=100%,"DONE",IF(CX93&gt;100%,"AS",IF(CX93&lt;75%,"BS",IF(CX93&lt;89.9%,"AR","OS")))))</f>
        <v>BS</v>
      </c>
      <c r="DK93" t="str">
        <f>IF(BO93=0%,"NS",IF(CM93=100%,"DONE",IF(CY93&gt;100%,"AS",IF(CY93&lt;75%,"BS",IF(CY93&lt;89.9%,"AR","OS")))))</f>
        <v>BS</v>
      </c>
      <c r="DL93" t="str">
        <f>IF(BP93=0%,"NS",IF(CN93=100%,"DONE",IF(CZ93&gt;100%,"AS",IF(CZ93&lt;75%,"BS",IF(CZ93&lt;89.9%,"AR","OS")))))</f>
        <v>BS</v>
      </c>
      <c r="DM93">
        <f>CC93/$BP93</f>
        <v>0.3</v>
      </c>
      <c r="DN93">
        <f>CD93/$BP93</f>
        <v>0</v>
      </c>
      <c r="DO93">
        <f>CE93/$BP93</f>
        <v>0</v>
      </c>
      <c r="DP93">
        <f>CF93/$BP93</f>
        <v>0</v>
      </c>
      <c r="DQ93">
        <f>CG93/$BP93</f>
        <v>0</v>
      </c>
      <c r="DR93">
        <f>CH93/$BP93</f>
        <v>0</v>
      </c>
      <c r="DS93">
        <f>CI93/$BP93</f>
        <v>0</v>
      </c>
      <c r="DT93">
        <f>CJ93/$BP93</f>
        <v>0</v>
      </c>
      <c r="DU93">
        <f>CK93/$BP93</f>
        <v>0</v>
      </c>
      <c r="DV93">
        <f>CL93/$BP93</f>
        <v>0</v>
      </c>
      <c r="DW93">
        <f>CM93/$BP93</f>
        <v>0</v>
      </c>
      <c r="DX93">
        <f>CN93/$BP93</f>
        <v>0</v>
      </c>
      <c r="DY93">
        <v>1</v>
      </c>
      <c r="DZ93">
        <v>1</v>
      </c>
      <c r="EA93">
        <v>1</v>
      </c>
      <c r="EB93">
        <v>1</v>
      </c>
      <c r="EC93">
        <v>0</v>
      </c>
      <c r="ED93">
        <v>0</v>
      </c>
      <c r="EE93">
        <v>0</v>
      </c>
      <c r="EF93">
        <v>0</v>
      </c>
      <c r="EG93">
        <v>0</v>
      </c>
      <c r="EH93" t="str" xml:space="preserve">
        <v xml:space="preserve">Update Progrees_x000d_
20-01-2026_x000d_
1. Untuk penyusunan RBT sudah selesai_x000d_
2. Kordinasi RPP dengan satker bisnis sudah selesai_x000d_
3. untuk Prio 2 sedang tahap penerbitan WO dan versioning_x000d_
List Versioning ;_x000d_
*Penyesuaian WEB ADI_x000d_
*Pertanggungjawaban Uang Muka (tambahan laporan dan jurnal cancel)_x000d_
*Upload PPN atas transaksi RTGS, BI-SSSS, BI-ETP, SKNBI, dan BI-FAST_x000d_
*LRA BI-Wide dan LRA Detail per Satker_x000d_
</v>
      </c>
      <c r="EJ93">
        <f>AR93</f>
        <v>46295</v>
      </c>
      <c r="FM93" t="str" xml:space="preserve">
        <v xml:space="preserve">1. Yoe One Ariestya Niovitta (PKWT)_x000d_
2. Hafidz Risqiadi_x000d_
</v>
      </c>
      <c r="FN93" t="str">
        <v>Pahman Hasibuan</v>
      </c>
      <c r="FO93" t="str">
        <v>Ayar Fauzan</v>
      </c>
      <c r="FP93" t="str" xml:space="preserve">
        <v xml:space="preserve">1. Rendi Budiman_x000d_
2. Erica Maulidina</v>
      </c>
      <c r="FQ93" t="str">
        <v>Erfa</v>
      </c>
      <c r="FR93" t="str">
        <v xml:space="preserve">Outsource </v>
      </c>
      <c r="FS93" t="str">
        <v>PT Trees</v>
      </c>
      <c r="FT93" t="str">
        <v>Santi. Nindy</v>
      </c>
      <c r="FU93">
        <v>4</v>
      </c>
      <c r="GS93" t="str">
        <v>53ef0b68-ed61-43b9-9110-baa6275e0409</v>
      </c>
    </row>
    <row r="94" xml:space="preserve">
      <c r="A94" t="str">
        <v>RIVIBI-PPA-P10-5-DLDS</v>
      </c>
      <c r="B94" t="str">
        <v>Non PT</v>
      </c>
      <c r="C94" t="str">
        <v>IDT</v>
      </c>
      <c r="D94" t="str">
        <v>Continuity Technology</v>
      </c>
      <c r="E94" t="str">
        <v>P-54</v>
      </c>
      <c r="F94">
        <f>F93+1</f>
        <v>4</v>
      </c>
      <c r="G94" t="str">
        <v>ERPHRIS</v>
      </c>
      <c r="H94" t="str">
        <v>ERPHRIS</v>
      </c>
      <c r="I94" t="str">
        <v>Pengelolaan Keuangan BI (Prioritas 3) pada ERPHRIS</v>
      </c>
      <c r="J94">
        <v>2025</v>
      </c>
      <c r="K94">
        <v>2027</v>
      </c>
      <c r="L94" t="str">
        <v>K</v>
      </c>
      <c r="M94" t="str">
        <v>K3</v>
      </c>
      <c r="N94" t="str">
        <v>Pemimpin Satker</v>
      </c>
      <c r="O94" t="str">
        <v>DKeu</v>
      </c>
      <c r="P94" t="str">
        <v>Satker</v>
      </c>
      <c r="Q94" t="str">
        <v>MI</v>
      </c>
      <c r="R94" t="str">
        <v>ERPHRIS</v>
      </c>
      <c r="S94" t="str">
        <f>BQ94</f>
        <v>Selesai Pengadaan</v>
      </c>
      <c r="T94" t="str">
        <f>IF(V94=0%,"Not Started",IF(V94&lt;100%,"On Progress",IF(V94=100%,"DONE")))</f>
        <v>On Progress</v>
      </c>
      <c r="U94" t="str">
        <f>FN94</f>
        <v>Pahman Hasibuan</v>
      </c>
      <c r="V94">
        <f>CC94</f>
        <v>0.3</v>
      </c>
      <c r="W94" t="str">
        <v>TW III 2025</v>
      </c>
      <c r="X94">
        <f>AR94</f>
        <v>46477</v>
      </c>
      <c r="Y94">
        <v>0</v>
      </c>
      <c r="AA94">
        <v>45658</v>
      </c>
      <c r="AB94">
        <v>45884</v>
      </c>
      <c r="AC94">
        <v>45870</v>
      </c>
      <c r="AD94">
        <v>45884</v>
      </c>
      <c r="AE94">
        <v>45885</v>
      </c>
      <c r="AF94">
        <v>45900</v>
      </c>
      <c r="AI94">
        <v>46296</v>
      </c>
      <c r="AJ94">
        <v>46310</v>
      </c>
      <c r="AK94">
        <v>46311</v>
      </c>
      <c r="AL94">
        <v>46387</v>
      </c>
      <c r="AM94">
        <v>46388</v>
      </c>
      <c r="AN94">
        <v>46418</v>
      </c>
      <c r="AO94">
        <v>46419</v>
      </c>
      <c r="AP94">
        <v>46446</v>
      </c>
      <c r="AQ94">
        <v>46447</v>
      </c>
      <c r="AR94">
        <v>46477</v>
      </c>
      <c r="AS94" t="str">
        <f>IF(BE94=0%,"Not Started",IF(BE94&lt;5%,"Proses RBT-RBB",IF(BE94=5%,"Selesai RBT-RBB",IF(BE94&lt;10%,"Proses RBT-RBL",IF(BE94=10%,"Selesai RBT-RBL",IF(BE94&lt;15%,"Proses RBT-RBTD",IF(BE94=15%,"Selesai RBT-RBTD",IF(BE94&lt;20%,"Proses RPP",IF(BE94=20%,"Selesai RPP",IF(BE94&lt;25%,"Proses KAK",IF(BE94=25%,"Selesai KAK",IF(BE94&lt;30%,"Proses Pengadaan",IF(BE94=30%,"Selesai Pengadaan",IF(BE94&lt;45%,"Proses Desain",IF(BE94=45%,"Selesai Desain",IF(BE94&lt;80%,"Proses Pengembangan",IF(BE94=80%,"Selesai Pengembangan",IF(BE94&lt;87.5%,"Proses SIT",IF(BE94=87.5%,"Selesai SIT",IF(BE94&lt;95%,"Proses UAT",IF(BE94=95%,"Selesai UAT",IF(BE94&lt;100%,"Proses Implementasi","Selesai Implementasi"))))))))))))))))))))))</f>
        <v>Selesai Pengadaan</v>
      </c>
      <c r="AT94" t="str">
        <f>IF(BF94=0%,"Not Started",IF(BF94&lt;5%,"Proses RBT-RBB",IF(BF94=5%,"Selesai RBT-RBB",IF(BF94&lt;10%,"Proses RBT-RBL",IF(BF94=10%,"Selesai RBT-RBL",IF(BF94&lt;15%,"Proses RBT-RBTD",IF(BF94=15%,"Selesai RBT-RBTD",IF(BF94&lt;20%,"Proses RPP",IF(BF94=20%,"Selesai RPP",IF(BF94&lt;25%,"Proses KAK",IF(BF94=25%,"Selesai KAK",IF(BF94&lt;30%,"Proses Pengadaan",IF(BF94=30%,"Selesai Pengadaan",IF(BF94&lt;45%,"Proses Desain",IF(BF94=45%,"Selesai Desain",IF(BF94&lt;80%,"Proses Pengembangan",IF(BF94=80%,"Selesai Pengembangan",IF(BF94&lt;87.5%,"Proses SIT",IF(BF94=87.5%,"Selesai SIT",IF(BF94&lt;95%,"Proses UAT",IF(BF94=95%,"Selesai UAT",IF(BF94&lt;100%,"Proses Implementasi","Selesai Implementasi"))))))))))))))))))))))</f>
        <v>Selesai Pengadaan</v>
      </c>
      <c r="AU94" t="str">
        <f>IF(BG94=0%,"Not Started",IF(BG94&lt;5%,"Proses RBT-RBB",IF(BG94=5%,"Selesai RBT-RBB",IF(BG94&lt;10%,"Proses RBT-RBL",IF(BG94=10%,"Selesai RBT-RBL",IF(BG94&lt;15%,"Proses RBT-RBTD",IF(BG94=15%,"Selesai RBT-RBTD",IF(BG94&lt;20%,"Proses RPP",IF(BG94=20%,"Selesai RPP",IF(BG94&lt;25%,"Proses KAK",IF(BG94=25%,"Selesai KAK",IF(BG94&lt;30%,"Proses Pengadaan",IF(BG94=30%,"Selesai Pengadaan",IF(BG94&lt;45%,"Proses Desain",IF(BG94=45%,"Selesai Desain",IF(BG94&lt;80%,"Proses Pengembangan",IF(BG94=80%,"Selesai Pengembangan",IF(BG94&lt;87.5%,"Proses SIT",IF(BG94=87.5%,"Selesai SIT",IF(BG94&lt;95%,"Proses UAT",IF(BG94=95%,"Selesai UAT",IF(BG94&lt;100%,"Proses Implementasi","Selesai Implementasi"))))))))))))))))))))))</f>
        <v>Selesai Pengadaan</v>
      </c>
      <c r="AV94" t="str">
        <f>IF(BH94=0%,"Not Started",IF(BH94&lt;5%,"Proses RBT-RBB",IF(BH94=5%,"Selesai RBT-RBB",IF(BH94&lt;10%,"Proses RBT-RBL",IF(BH94=10%,"Selesai RBT-RBL",IF(BH94&lt;15%,"Proses RBT-RBTD",IF(BH94=15%,"Selesai RBT-RBTD",IF(BH94&lt;20%,"Proses RPP",IF(BH94=20%,"Selesai RPP",IF(BH94&lt;25%,"Proses KAK",IF(BH94=25%,"Selesai KAK",IF(BH94&lt;30%,"Proses Pengadaan",IF(BH94=30%,"Selesai Pengadaan",IF(BH94&lt;45%,"Proses Desain",IF(BH94=45%,"Selesai Desain",IF(BH94&lt;80%,"Proses Pengembangan",IF(BH94=80%,"Selesai Pengembangan",IF(BH94&lt;87.5%,"Proses SIT",IF(BH94=87.5%,"Selesai SIT",IF(BH94&lt;95%,"Proses UAT",IF(BH94=95%,"Selesai UAT",IF(BH94&lt;100%,"Proses Implementasi","Selesai Implementasi"))))))))))))))))))))))</f>
        <v>Selesai Pengadaan</v>
      </c>
      <c r="AW94" t="str">
        <f>IF(BI94=0%,"Not Started",IF(BI94&lt;5%,"Proses RBT-RBB",IF(BI94=5%,"Selesai RBT-RBB",IF(BI94&lt;10%,"Proses RBT-RBL",IF(BI94=10%,"Selesai RBT-RBL",IF(BI94&lt;15%,"Proses RBT-RBTD",IF(BI94=15%,"Selesai RBT-RBTD",IF(BI94&lt;20%,"Proses RPP",IF(BI94=20%,"Selesai RPP",IF(BI94&lt;25%,"Proses KAK",IF(BI94=25%,"Selesai KAK",IF(BI94&lt;30%,"Proses Pengadaan",IF(BI94=30%,"Selesai Pengadaan",IF(BI94&lt;45%,"Proses Desain",IF(BI94=45%,"Selesai Desain",IF(BI94&lt;80%,"Proses Pengembangan",IF(BI94=80%,"Selesai Pengembangan",IF(BI94&lt;87.5%,"Proses SIT",IF(BI94=87.5%,"Selesai SIT",IF(BI94&lt;95%,"Proses UAT",IF(BI94=95%,"Selesai UAT",IF(BI94&lt;100%,"Proses Implementasi","Selesai Implementasi"))))))))))))))))))))))</f>
        <v>Selesai Pengadaan</v>
      </c>
      <c r="AX94" t="str">
        <f>IF(BJ94=0%,"Not Started",IF(BJ94&lt;5%,"Proses RBT-RBB",IF(BJ94=5%,"Selesai RBT-RBB",IF(BJ94&lt;10%,"Proses RBT-RBL",IF(BJ94=10%,"Selesai RBT-RBL",IF(BJ94&lt;15%,"Proses RBT-RBTD",IF(BJ94=15%,"Selesai RBT-RBTD",IF(BJ94&lt;20%,"Proses RPP",IF(BJ94=20%,"Selesai RPP",IF(BJ94&lt;25%,"Proses KAK",IF(BJ94=25%,"Selesai KAK",IF(BJ94&lt;30%,"Proses Pengadaan",IF(BJ94=30%,"Selesai Pengadaan",IF(BJ94&lt;45%,"Proses Desain",IF(BJ94=45%,"Selesai Desain",IF(BJ94&lt;80%,"Proses Pengembangan",IF(BJ94=80%,"Selesai Pengembangan",IF(BJ94&lt;87.5%,"Proses SIT",IF(BJ94=87.5%,"Selesai SIT",IF(BJ94&lt;95%,"Proses UAT",IF(BJ94=95%,"Selesai UAT",IF(BJ94&lt;100%,"Proses Implementasi","Selesai Implementasi"))))))))))))))))))))))</f>
        <v>Selesai Pengadaan</v>
      </c>
      <c r="AY94" t="str">
        <f>IF(BK94=0%,"Not Started",IF(BK94&lt;5%,"Proses RBT-RBB",IF(BK94=5%,"Selesai RBT-RBB",IF(BK94&lt;10%,"Proses RBT-RBL",IF(BK94=10%,"Selesai RBT-RBL",IF(BK94&lt;15%,"Proses RBT-RBTD",IF(BK94=15%,"Selesai RBT-RBTD",IF(BK94&lt;20%,"Proses RPP",IF(BK94=20%,"Selesai RPP",IF(BK94&lt;25%,"Proses KAK",IF(BK94=25%,"Selesai KAK",IF(BK94&lt;30%,"Proses Pengadaan",IF(BK94=30%,"Selesai Pengadaan",IF(BK94&lt;45%,"Proses Desain",IF(BK94=45%,"Selesai Desain",IF(BK94&lt;80%,"Proses Pengembangan",IF(BK94=80%,"Selesai Pengembangan",IF(BK94&lt;87.5%,"Proses SIT",IF(BK94=87.5%,"Selesai SIT",IF(BK94&lt;95%,"Proses UAT",IF(BK94=95%,"Selesai UAT",IF(BK94&lt;100%,"Proses Implementasi","Selesai Implementasi"))))))))))))))))))))))</f>
        <v>Selesai Pengadaan</v>
      </c>
      <c r="AZ94" t="str">
        <f>IF(BL94=0%,"Not Started",IF(BL94&lt;5%,"Proses RBT-RBB",IF(BL94=5%,"Selesai RBT-RBB",IF(BL94&lt;10%,"Proses RBT-RBL",IF(BL94=10%,"Selesai RBT-RBL",IF(BL94&lt;15%,"Proses RBT-RBTD",IF(BL94=15%,"Selesai RBT-RBTD",IF(BL94&lt;20%,"Proses RPP",IF(BL94=20%,"Selesai RPP",IF(BL94&lt;25%,"Proses KAK",IF(BL94=25%,"Selesai KAK",IF(BL94&lt;30%,"Proses Pengadaan",IF(BL94=30%,"Selesai Pengadaan",IF(BL94&lt;45%,"Proses Desain",IF(BL94=45%,"Selesai Desain",IF(BL94&lt;80%,"Proses Pengembangan",IF(BL94=80%,"Selesai Pengembangan",IF(BL94&lt;87.5%,"Proses SIT",IF(BL94=87.5%,"Selesai SIT",IF(BL94&lt;95%,"Proses UAT",IF(BL94=95%,"Selesai UAT",IF(BL94&lt;100%,"Proses Implementasi","Selesai Implementasi"))))))))))))))))))))))</f>
        <v>Selesai Pengadaan</v>
      </c>
      <c r="BA94" t="str">
        <f>IF(BM94=0%,"Not Started",IF(BM94&lt;5%,"Proses RBT-RBB",IF(BM94=5%,"Selesai RBT-RBB",IF(BM94&lt;10%,"Proses RBT-RBL",IF(BM94=10%,"Selesai RBT-RBL",IF(BM94&lt;15%,"Proses RBT-RBTD",IF(BM94=15%,"Selesai RBT-RBTD",IF(BM94&lt;20%,"Proses RPP",IF(BM94=20%,"Selesai RPP",IF(BM94&lt;25%,"Proses KAK",IF(BM94=25%,"Selesai KAK",IF(BM94&lt;30%,"Proses Pengadaan",IF(BM94=30%,"Selesai Pengadaan",IF(BM94&lt;45%,"Proses Desain",IF(BM94=45%,"Selesai Desain",IF(BM94&lt;80%,"Proses Pengembangan",IF(BM94=80%,"Selesai Pengembangan",IF(BM94&lt;87.5%,"Proses SIT",IF(BM94=87.5%,"Selesai SIT",IF(BM94&lt;95%,"Proses UAT",IF(BM94=95%,"Selesai UAT",IF(BM94&lt;100%,"Proses Implementasi","Selesai Implementasi"))))))))))))))))))))))</f>
        <v>Selesai Pengadaan</v>
      </c>
      <c r="BB94" t="str">
        <f>IF(BN94=0%,"Not Started",IF(BN94&lt;5%,"Proses RBT-RBB",IF(BN94=5%,"Selesai RBT-RBB",IF(BN94&lt;10%,"Proses RBT-RBL",IF(BN94=10%,"Selesai RBT-RBL",IF(BN94&lt;15%,"Proses RBT-RBTD",IF(BN94=15%,"Selesai RBT-RBTD",IF(BN94&lt;20%,"Proses RPP",IF(BN94=20%,"Selesai RPP",IF(BN94&lt;25%,"Proses KAK",IF(BN94=25%,"Selesai KAK",IF(BN94&lt;30%,"Proses Pengadaan",IF(BN94=30%,"Selesai Pengadaan",IF(BN94&lt;45%,"Proses Desain",IF(BN94=45%,"Selesai Desain",IF(BN94&lt;80%,"Proses Pengembangan",IF(BN94=80%,"Selesai Pengembangan",IF(BN94&lt;87.5%,"Proses SIT",IF(BN94=87.5%,"Selesai SIT",IF(BN94&lt;95%,"Proses UAT",IF(BN94=95%,"Selesai UAT",IF(BN94&lt;100%,"Proses Implementasi","Selesai Implementasi"))))))))))))))))))))))</f>
        <v>Proses Pengembangan</v>
      </c>
      <c r="BC94" t="str">
        <f>IF(BO94=0%,"Not Started",IF(BO94&lt;5%,"Proses RBT-RBB",IF(BO94=5%,"Selesai RBT-RBB",IF(BO94&lt;10%,"Proses RBT-RBL",IF(BO94=10%,"Selesai RBT-RBL",IF(BO94&lt;15%,"Proses RBT-RBTD",IF(BO94=15%,"Selesai RBT-RBTD",IF(BO94&lt;20%,"Proses RPP",IF(BO94=20%,"Selesai RPP",IF(BO94&lt;25%,"Proses KAK",IF(BO94=25%,"Selesai KAK",IF(BO94&lt;30%,"Proses Pengadaan",IF(BO94=30%,"Selesai Pengadaan",IF(BO94&lt;45%,"Proses Desain",IF(BO94=45%,"Selesai Desain",IF(BO94&lt;80%,"Proses Pengembangan",IF(BO94=80%,"Selesai Pengembangan",IF(BO94&lt;87.5%,"Proses SIT",IF(BO94=87.5%,"Selesai SIT",IF(BO94&lt;95%,"Proses UAT",IF(BO94=95%,"Selesai UAT",IF(BO94&lt;100%,"Proses Implementasi","Selesai Implementasi"))))))))))))))))))))))</f>
        <v>Proses Pengembangan</v>
      </c>
      <c r="BD94" t="str">
        <f>IF(BP94=0%,"Not Started",IF(BP94&lt;5%,"Proses RBT-RBB",IF(BP94=5%,"Selesai RBT-RBB",IF(BP94&lt;10%,"Proses RBT-RBL",IF(BP94=10%,"Selesai RBT-RBL",IF(BP94&lt;15%,"Proses RBT-RBTD",IF(BP94=15%,"Selesai RBT-RBTD",IF(BP94&lt;20%,"Proses RPP",IF(BP94=20%,"Selesai RPP",IF(BP94&lt;25%,"Proses KAK",IF(BP94=25%,"Selesai KAK",IF(BP94&lt;30%,"Proses Pengadaan",IF(BP94=30%,"Selesai Pengadaan",IF(BP94&lt;45%,"Proses Desain",IF(BP94=45%,"Selesai Desain",IF(BP94&lt;80%,"Proses Pengembangan",IF(BP94=80%,"Selesai Pengembangan",IF(BP94&lt;87.5%,"Proses SIT",IF(BP94=87.5%,"Selesai SIT",IF(BP94&lt;95%,"Proses UAT",IF(BP94=95%,"Selesai UAT",IF(BP94&lt;100%,"Proses Implementasi","Selesai Implementasi"))))))))))))))))))))))</f>
        <v>Selesai Pengembangan</v>
      </c>
      <c r="BE94">
        <v>0.3</v>
      </c>
      <c r="BF94">
        <v>0.3</v>
      </c>
      <c r="BG94">
        <v>0.3</v>
      </c>
      <c r="BH94">
        <v>0.3</v>
      </c>
      <c r="BI94">
        <v>0.3</v>
      </c>
      <c r="BJ94">
        <v>0.3</v>
      </c>
      <c r="BK94">
        <v>0.3</v>
      </c>
      <c r="BL94">
        <v>0.3</v>
      </c>
      <c r="BM94">
        <v>0.3</v>
      </c>
      <c r="BN94">
        <v>0.5</v>
      </c>
      <c r="BO94">
        <v>0.6</v>
      </c>
      <c r="BP94">
        <v>0.8</v>
      </c>
      <c r="BQ94" t="str">
        <f>IF(CC94=0%,"Not Started",IF(CC94&lt;5%,"Proses RBT-RBB",IF(CC94=5%,"Selesai RBT-RBB",IF(CC94&lt;10%,"Proses RBT-RBL",IF(CC94=10%,"Selesai RBT-RBL",IF(CC94&lt;15%,"Proses RBT-RBTD",IF(CC94=15%,"Selesai RBT-RBTD",IF(CC94&lt;20%,"Proses RPP",IF(CC94=20%,"Selesai RPP",IF(CC94&lt;25%,"Proses KAK",IF(CC94=25%,"Selesai KAK",IF(CC94&lt;30%,"Proses Pengadaan",IF(CC94=30%,"Selesai Pengadaan",IF(CC94&lt;45%,"Proses Desain",IF(CC94=45%,"Selesai Desain",IF(CC94&lt;80%,"Proses Pengembangan",IF(CC94=80%,"Selesai Pengembangan",IF(CC94&lt;87.5%,"Proses SIT",IF(CC94=87.5%,"Selesai SIT",IF(CC94&lt;95%,"Proses UAT",IF(CC94=95%,"Selesai UAT",IF(CC94&lt;100%,"Proses Implementasi","Selesai Implementasi"))))))))))))))))))))))</f>
        <v>Selesai Pengadaan</v>
      </c>
      <c r="BR94" t="str">
        <f>IF(CD94=0%,"Not Started",IF(CD94&lt;5%,"Proses RBT-RBB",IF(CD94=5%,"Selesai RBT-RBB",IF(CD94&lt;10%,"Proses RBT-RBL",IF(CD94=10%,"Selesai RBT-RBL",IF(CD94&lt;15%,"Proses RBT-RBTD",IF(CD94=15%,"Selesai RBT-RBTD",IF(CD94&lt;20%,"Proses RPP",IF(CD94=20%,"Selesai RPP",IF(CD94&lt;25%,"Proses KAK",IF(CD94=25%,"Selesai KAK",IF(CD94&lt;30%,"Proses Pengadaan",IF(CD94=30%,"Selesai Pengadaan",IF(CD94&lt;45%,"Proses Desain",IF(CD94=45%,"Selesai Desain",IF(CD94&lt;80%,"Proses Pengembangan",IF(CD94=80%,"Selesai Pengembangan",IF(CD94&lt;87.5%,"Proses SIT",IF(CD94=87.5%,"Selesai SIT",IF(CD94&lt;95%,"Proses UAT",IF(CD94=95%,"Selesai UAT",IF(CD94&lt;100%,"Proses Implementasi","Selesai Implementasi"))))))))))))))))))))))</f>
        <v>Not Started</v>
      </c>
      <c r="BS94" t="str">
        <f>IF(CE94=0%,"Not Started",IF(CE94&lt;5%,"Proses RBT-RBB",IF(CE94=5%,"Selesai RBT-RBB",IF(CE94&lt;10%,"Proses RBT-RBL",IF(CE94=10%,"Selesai RBT-RBL",IF(CE94&lt;15%,"Proses RBT-RBTD",IF(CE94=15%,"Selesai RBT-RBTD",IF(CE94&lt;20%,"Proses RPP",IF(CE94=20%,"Selesai RPP",IF(CE94&lt;25%,"Proses KAK",IF(CE94=25%,"Selesai KAK",IF(CE94&lt;30%,"Proses Pengadaan",IF(CE94=30%,"Selesai Pengadaan",IF(CE94&lt;45%,"Proses Desain",IF(CE94=45%,"Selesai Desain",IF(CE94&lt;80%,"Proses Pengembangan",IF(CE94=80%,"Selesai Pengembangan",IF(CE94&lt;87.5%,"Proses SIT",IF(CE94=87.5%,"Selesai SIT",IF(CE94&lt;95%,"Proses UAT",IF(CE94=95%,"Selesai UAT",IF(CE94&lt;100%,"Proses Implementasi","Selesai Implementasi"))))))))))))))))))))))</f>
        <v>Not Started</v>
      </c>
      <c r="BT94" t="str">
        <f>IF(CF94=0%,"Not Started",IF(CF94&lt;5%,"Proses RBT-RBB",IF(CF94=5%,"Selesai RBT-RBB",IF(CF94&lt;10%,"Proses RBT-RBL",IF(CF94=10%,"Selesai RBT-RBL",IF(CF94&lt;15%,"Proses RBT-RBTD",IF(CF94=15%,"Selesai RBT-RBTD",IF(CF94&lt;20%,"Proses RPP",IF(CF94=20%,"Selesai RPP",IF(CF94&lt;25%,"Proses KAK",IF(CF94=25%,"Selesai KAK",IF(CF94&lt;30%,"Proses Pengadaan",IF(CF94=30%,"Selesai Pengadaan",IF(CF94&lt;45%,"Proses Desain",IF(CF94=45%,"Selesai Desain",IF(CF94&lt;80%,"Proses Pengembangan",IF(CF94=80%,"Selesai Pengembangan",IF(CF94&lt;87.5%,"Proses SIT",IF(CF94=87.5%,"Selesai SIT",IF(CF94&lt;95%,"Proses UAT",IF(CF94=95%,"Selesai UAT",IF(CF94&lt;100%,"Proses Implementasi","Selesai Implementasi"))))))))))))))))))))))</f>
        <v>Not Started</v>
      </c>
      <c r="BU94" t="str">
        <f>IF(CG94=0%,"Not Started",IF(CG94&lt;5%,"Proses RBT-RBB",IF(CG94=5%,"Selesai RBT-RBB",IF(CG94&lt;10%,"Proses RBT-RBL",IF(CG94=10%,"Selesai RBT-RBL",IF(CG94&lt;15%,"Proses RBT-RBTD",IF(CG94=15%,"Selesai RBT-RBTD",IF(CG94&lt;20%,"Proses RPP",IF(CG94=20%,"Selesai RPP",IF(CG94&lt;25%,"Proses KAK",IF(CG94=25%,"Selesai KAK",IF(CG94&lt;30%,"Proses Pengadaan",IF(CG94=30%,"Selesai Pengadaan",IF(CG94&lt;45%,"Proses Desain",IF(CG94=45%,"Selesai Desain",IF(CG94&lt;80%,"Proses Pengembangan",IF(CG94=80%,"Selesai Pengembangan",IF(CG94&lt;87.5%,"Proses SIT",IF(CG94=87.5%,"Selesai SIT",IF(CG94&lt;95%,"Proses UAT",IF(CG94=95%,"Selesai UAT",IF(CG94&lt;100%,"Proses Implementasi","Selesai Implementasi"))))))))))))))))))))))</f>
        <v>Not Started</v>
      </c>
      <c r="BV94" t="str">
        <f>IF(CH94=0%,"Not Started",IF(CH94&lt;5%,"Proses RBT-RBB",IF(CH94=5%,"Selesai RBT-RBB",IF(CH94&lt;10%,"Proses RBT-RBL",IF(CH94=10%,"Selesai RBT-RBL",IF(CH94&lt;15%,"Proses RBT-RBTD",IF(CH94=15%,"Selesai RBT-RBTD",IF(CH94&lt;20%,"Proses RPP",IF(CH94=20%,"Selesai RPP",IF(CH94&lt;25%,"Proses KAK",IF(CH94=25%,"Selesai KAK",IF(CH94&lt;30%,"Proses Pengadaan",IF(CH94=30%,"Selesai Pengadaan",IF(CH94&lt;45%,"Proses Desain",IF(CH94=45%,"Selesai Desain",IF(CH94&lt;80%,"Proses Pengembangan",IF(CH94=80%,"Selesai Pengembangan",IF(CH94&lt;87.5%,"Proses SIT",IF(CH94=87.5%,"Selesai SIT",IF(CH94&lt;95%,"Proses UAT",IF(CH94=95%,"Selesai UAT",IF(CH94&lt;100%,"Proses Implementasi","Selesai Implementasi"))))))))))))))))))))))</f>
        <v>Not Started</v>
      </c>
      <c r="BW94" t="str">
        <f>IF(CI94=0%,"Not Started",IF(CI94&lt;5%,"Proses RBT-RBB",IF(CI94=5%,"Selesai RBT-RBB",IF(CI94&lt;10%,"Proses RBT-RBL",IF(CI94=10%,"Selesai RBT-RBL",IF(CI94&lt;15%,"Proses RBT-RBTD",IF(CI94=15%,"Selesai RBT-RBTD",IF(CI94&lt;20%,"Proses RPP",IF(CI94=20%,"Selesai RPP",IF(CI94&lt;25%,"Proses KAK",IF(CI94=25%,"Selesai KAK",IF(CI94&lt;30%,"Proses Pengadaan",IF(CI94=30%,"Selesai Pengadaan",IF(CI94&lt;45%,"Proses Desain",IF(CI94=45%,"Selesai Desain",IF(CI94&lt;80%,"Proses Pengembangan",IF(CI94=80%,"Selesai Pengembangan",IF(CI94&lt;87.5%,"Proses SIT",IF(CI94=87.5%,"Selesai SIT",IF(CI94&lt;95%,"Proses UAT",IF(CI94=95%,"Selesai UAT",IF(CI94&lt;100%,"Proses Implementasi","Selesai Implementasi"))))))))))))))))))))))</f>
        <v>Not Started</v>
      </c>
      <c r="BX94" t="str">
        <f>IF(CJ94=0%,"Not Started",IF(CJ94&lt;5%,"Proses RBT-RBB",IF(CJ94=5%,"Selesai RBT-RBB",IF(CJ94&lt;10%,"Proses RBT-RBL",IF(CJ94=10%,"Selesai RBT-RBL",IF(CJ94&lt;15%,"Proses RBT-RBTD",IF(CJ94=15%,"Selesai RBT-RBTD",IF(CJ94&lt;20%,"Proses RPP",IF(CJ94=20%,"Selesai RPP",IF(CJ94&lt;25%,"Proses KAK",IF(CJ94=25%,"Selesai KAK",IF(CJ94&lt;30%,"Proses Pengadaan",IF(CJ94=30%,"Selesai Pengadaan",IF(CJ94&lt;45%,"Proses Desain",IF(CJ94=45%,"Selesai Desain",IF(CJ94&lt;80%,"Proses Pengembangan",IF(CJ94=80%,"Selesai Pengembangan",IF(CJ94&lt;87.5%,"Proses SIT",IF(CJ94=87.5%,"Selesai SIT",IF(CJ94&lt;95%,"Proses UAT",IF(CJ94=95%,"Selesai UAT",IF(CJ94&lt;100%,"Proses Implementasi","Selesai Implementasi"))))))))))))))))))))))</f>
        <v>Not Started</v>
      </c>
      <c r="BY94" t="str">
        <f>IF(CK94=0%,"Not Started",IF(CK94&lt;5%,"Proses RBT-RBB",IF(CK94=5%,"Selesai RBT-RBB",IF(CK94&lt;10%,"Proses RBT-RBL",IF(CK94=10%,"Selesai RBT-RBL",IF(CK94&lt;15%,"Proses RBT-RBTD",IF(CK94=15%,"Selesai RBT-RBTD",IF(CK94&lt;20%,"Proses RPP",IF(CK94=20%,"Selesai RPP",IF(CK94&lt;25%,"Proses KAK",IF(CK94=25%,"Selesai KAK",IF(CK94&lt;30%,"Proses Pengadaan",IF(CK94=30%,"Selesai Pengadaan",IF(CK94&lt;45%,"Proses Desain",IF(CK94=45%,"Selesai Desain",IF(CK94&lt;80%,"Proses Pengembangan",IF(CK94=80%,"Selesai Pengembangan",IF(CK94&lt;87.5%,"Proses SIT",IF(CK94=87.5%,"Selesai SIT",IF(CK94&lt;95%,"Proses UAT",IF(CK94=95%,"Selesai UAT",IF(CK94&lt;100%,"Proses Implementasi","Selesai Implementasi"))))))))))))))))))))))</f>
        <v>Not Started</v>
      </c>
      <c r="BZ94" t="str">
        <f>IF(CL94=0%,"Not Started",IF(CL94&lt;5%,"Proses RBT-RBB",IF(CL94=5%,"Selesai RBT-RBB",IF(CL94&lt;10%,"Proses RBT-RBL",IF(CL94=10%,"Selesai RBT-RBL",IF(CL94&lt;15%,"Proses RBT-RBTD",IF(CL94=15%,"Selesai RBT-RBTD",IF(CL94&lt;20%,"Proses RPP",IF(CL94=20%,"Selesai RPP",IF(CL94&lt;25%,"Proses KAK",IF(CL94=25%,"Selesai KAK",IF(CL94&lt;30%,"Proses Pengadaan",IF(CL94=30%,"Selesai Pengadaan",IF(CL94&lt;45%,"Proses Desain",IF(CL94=45%,"Selesai Desain",IF(CL94&lt;80%,"Proses Pengembangan",IF(CL94=80%,"Selesai Pengembangan",IF(CL94&lt;87.5%,"Proses SIT",IF(CL94=87.5%,"Selesai SIT",IF(CL94&lt;95%,"Proses UAT",IF(CL94=95%,"Selesai UAT",IF(CL94&lt;100%,"Proses Implementasi","Selesai Implementasi"))))))))))))))))))))))</f>
        <v>Not Started</v>
      </c>
      <c r="CA94" t="str">
        <f>IF(CM94=0%,"Not Started",IF(CM94&lt;5%,"Proses RBT-RBB",IF(CM94=5%,"Selesai RBT-RBB",IF(CM94&lt;10%,"Proses RBT-RBL",IF(CM94=10%,"Selesai RBT-RBL",IF(CM94&lt;15%,"Proses RBT-RBTD",IF(CM94=15%,"Selesai RBT-RBTD",IF(CM94&lt;20%,"Proses RPP",IF(CM94=20%,"Selesai RPP",IF(CM94&lt;25%,"Proses KAK",IF(CM94=25%,"Selesai KAK",IF(CM94&lt;30%,"Proses Pengadaan",IF(CM94=30%,"Selesai Pengadaan",IF(CM94&lt;45%,"Proses Desain",IF(CM94=45%,"Selesai Desain",IF(CM94&lt;80%,"Proses Pengembangan",IF(CM94=80%,"Selesai Pengembangan",IF(CM94&lt;87.5%,"Proses SIT",IF(CM94=87.5%,"Selesai SIT",IF(CM94&lt;95%,"Proses UAT",IF(CM94=95%,"Selesai UAT",IF(CM94&lt;100%,"Proses Implementasi","Selesai Implementasi"))))))))))))))))))))))</f>
        <v>Not Started</v>
      </c>
      <c r="CB94" t="str">
        <f>IF(CN94=0%,"Not Started",IF(CN94&lt;5%,"Proses RBT-RBB",IF(CN94=5%,"Selesai RBT-RBB",IF(CN94&lt;10%,"Proses RBT-RBL",IF(CN94=10%,"Selesai RBT-RBL",IF(CN94&lt;15%,"Proses RBT-RBTD",IF(CN94=15%,"Selesai RBT-RBTD",IF(CN94&lt;20%,"Proses RPP",IF(CN94=20%,"Selesai RPP",IF(CN94&lt;25%,"Proses KAK",IF(CN94=25%,"Selesai KAK",IF(CN94&lt;30%,"Proses Pengadaan",IF(CN94=30%,"Selesai Pengadaan",IF(CN94&lt;45%,"Proses Desain",IF(CN94=45%,"Selesai Desain",IF(CN94&lt;80%,"Proses Pengembangan",IF(CN94=80%,"Selesai Pengembangan",IF(CN94&lt;87.5%,"Proses SIT",IF(CN94=87.5%,"Selesai SIT",IF(CN94&lt;95%,"Proses UAT",IF(CN94=95%,"Selesai UAT",IF(CN94&lt;100%,"Proses Implementasi","Selesai Implementasi"))))))))))))))))))))))</f>
        <v>Not Started</v>
      </c>
      <c r="CC94">
        <f>(($DY94/100%)*15%)+(($DZ94/100%)*5%)+(($EA94/100%)*5%)+(($EB94/100%)*5%)+(($EC94/100%)*15%)+(($ED94/100%)*35%)+(($EE94/100%)*7.5%)+(($EF94/100%)*7.5%)+(($EG94/100%)*5%)</f>
        <v>0.3</v>
      </c>
      <c r="CO94">
        <f>IF(BE94=0%, 100%, (CC94/BE94))</f>
        <v>1</v>
      </c>
      <c r="CP94">
        <f>IF(BF94=0%, 100%, (CD94/BF94))</f>
        <v>0</v>
      </c>
      <c r="CQ94">
        <f>IF(BG94=0%, 100%, (CE94/BG94))</f>
        <v>0</v>
      </c>
      <c r="CR94">
        <f>IF(BH94=0%, 100%, (CF94/BH94))</f>
        <v>0</v>
      </c>
      <c r="CS94">
        <f>IF(BI94=0%, 100%, (CG94/BI94))</f>
        <v>0</v>
      </c>
      <c r="CT94">
        <f>IF(BJ94=0%, 100%, (CH94/BJ94))</f>
        <v>0</v>
      </c>
      <c r="CU94">
        <f>IF(BK94=0%, 100%, (CI94/BK94))</f>
        <v>0</v>
      </c>
      <c r="CV94">
        <f>IF(BL94=0%, 100%, (CJ94/BL94))</f>
        <v>0</v>
      </c>
      <c r="CW94">
        <f>IF(BM94=0%, 100%, (CK94/BM94))</f>
        <v>0</v>
      </c>
      <c r="CX94">
        <f>IF(BN94=0%, 100%, (CL94/BN94))</f>
        <v>0</v>
      </c>
      <c r="CY94">
        <f>IF(BO94=0%, 100%, (CM94/BO94))</f>
        <v>0</v>
      </c>
      <c r="DA94" t="str">
        <f>IF(BE94=0%,"NS",IF(CC94=100%,"DONE",IF(CO94&gt;100%,"AS",IF(CO94&lt;75%,"BS",IF(CO94&lt;89.9%,"AR","OS")))))</f>
        <v>OS</v>
      </c>
      <c r="DB94" t="str">
        <f>IF(BF94=0%,"NS",IF(CD94=100%,"DONE",IF(CP94&gt;100%,"AS",IF(CP94&lt;75%,"BS",IF(CP94&lt;89.9%,"AR","OS")))))</f>
        <v>BS</v>
      </c>
      <c r="DC94" t="str">
        <f>IF(BG94=0%,"NS",IF(CE94=100%,"DONE",IF(CQ94&gt;100%,"AS",IF(CQ94&lt;75%,"BS",IF(CQ94&lt;89.9%,"AR","OS")))))</f>
        <v>BS</v>
      </c>
      <c r="DD94" t="str">
        <f>IF(BH94=0%,"NS",IF(CF94=100%,"DONE",IF(CR94&gt;100%,"AS",IF(CR94&lt;75%,"BS",IF(CR94&lt;89.9%,"AR","OS")))))</f>
        <v>BS</v>
      </c>
      <c r="DE94" t="str">
        <f>IF(BI94=0%,"NS",IF(CG94=100%,"DONE",IF(CS94&gt;100%,"AS",IF(CS94&lt;75%,"BS",IF(CS94&lt;89.9%,"AR","OS")))))</f>
        <v>BS</v>
      </c>
      <c r="DF94" t="str">
        <f>IF(BJ94=0%,"NS",IF(CH94=100%,"DONE",IF(CT94&gt;100%,"AS",IF(CT94&lt;75%,"BS",IF(CT94&lt;89.9%,"AR","OS")))))</f>
        <v>BS</v>
      </c>
      <c r="DG94" t="str">
        <f>IF(BK94=0%,"NS",IF(CI94=100%,"DONE",IF(CU94&gt;100%,"AS",IF(CU94&lt;75%,"BS",IF(CU94&lt;89.9%,"AR","OS")))))</f>
        <v>BS</v>
      </c>
      <c r="DH94" t="str">
        <f>IF(BL94=0%,"NS",IF(CJ94=100%,"DONE",IF(CV94&gt;100%,"AS",IF(CV94&lt;75%,"BS",IF(CV94&lt;89.9%,"AR","OS")))))</f>
        <v>BS</v>
      </c>
      <c r="DI94" t="str">
        <f>IF(BM94=0%,"NS",IF(CK94=100%,"DONE",IF(CW94&gt;100%,"AS",IF(CW94&lt;75%,"BS",IF(CW94&lt;89.9%,"AR","OS")))))</f>
        <v>BS</v>
      </c>
      <c r="DJ94" t="str">
        <f>IF(BN94=0%,"NS",IF(CL94=100%,"DONE",IF(CX94&gt;100%,"AS",IF(CX94&lt;75%,"BS",IF(CX94&lt;89.9%,"AR","OS")))))</f>
        <v>BS</v>
      </c>
      <c r="DK94" t="str">
        <f>IF(BO94=0%,"NS",IF(CM94=100%,"DONE",IF(CY94&gt;100%,"AS",IF(CY94&lt;75%,"BS",IF(CY94&lt;89.9%,"AR","OS")))))</f>
        <v>BS</v>
      </c>
      <c r="DL94" t="str">
        <f>IF(BP94=0%,"NS",IF(CN94=100%,"DONE",IF(CZ94&gt;100%,"AS",IF(CZ94&lt;75%,"BS",IF(CZ94&lt;89.9%,"AR","OS")))))</f>
        <v>BS</v>
      </c>
      <c r="DM94">
        <f>CC94/$BP94</f>
        <v>0.37499999999999994</v>
      </c>
      <c r="DN94">
        <f>CD94/$BP94</f>
        <v>0</v>
      </c>
      <c r="DO94">
        <f>CE94/$BP94</f>
        <v>0</v>
      </c>
      <c r="DP94">
        <f>CF94/$BP94</f>
        <v>0</v>
      </c>
      <c r="DQ94">
        <f>CG94/$BP94</f>
        <v>0</v>
      </c>
      <c r="DR94">
        <f>CH94/$BP94</f>
        <v>0</v>
      </c>
      <c r="DS94">
        <f>CI94/$BP94</f>
        <v>0</v>
      </c>
      <c r="DT94">
        <f>CJ94/$BP94</f>
        <v>0</v>
      </c>
      <c r="DU94">
        <f>CK94/$BP94</f>
        <v>0</v>
      </c>
      <c r="DV94">
        <f>CL94/$BP94</f>
        <v>0</v>
      </c>
      <c r="DW94">
        <f>CM94/$BP94</f>
        <v>0</v>
      </c>
      <c r="DX94">
        <f>CN94/$BP94</f>
        <v>0</v>
      </c>
      <c r="DY94">
        <v>1</v>
      </c>
      <c r="DZ94">
        <v>1</v>
      </c>
      <c r="EA94">
        <v>1</v>
      </c>
      <c r="EB94">
        <v>1</v>
      </c>
      <c r="EC94">
        <v>0</v>
      </c>
      <c r="ED94">
        <v>0</v>
      </c>
      <c r="EE94">
        <v>0</v>
      </c>
      <c r="EF94">
        <v>0</v>
      </c>
      <c r="EG94">
        <v>0</v>
      </c>
      <c r="EH94" t="str" xml:space="preserve">
        <v xml:space="preserve">Update Progrees_x000d_
20-01-2026_x000d_
1. Untuk penyusunan RBT sudah selesai_x000d_
2. Kordinasi RPP dengan satker bisnis sudah selesai_x000d_
3. untuk Prio 3 akan di kerjakan setelah Prio 2 selesai_x000d_
_x000d_
</v>
      </c>
      <c r="EJ94">
        <f>AR94</f>
        <v>46477</v>
      </c>
      <c r="FM94" t="str" xml:space="preserve">
        <v xml:space="preserve">1. Yoe One Ariestya Niovitta (PKWT)_x000d_
2. Hafidz Risqiadi_x000d_
</v>
      </c>
      <c r="FN94" t="str">
        <v>Pahman Hasibuan</v>
      </c>
      <c r="FO94" t="str">
        <v>Ayar Fauzan</v>
      </c>
      <c r="FP94" t="str" xml:space="preserve">
        <v xml:space="preserve">1. Rendi Budiman_x000d_
2. Erica Maulidina</v>
      </c>
      <c r="FQ94" t="str">
        <v>Erfa</v>
      </c>
      <c r="FR94" t="str">
        <v xml:space="preserve">Outsource </v>
      </c>
      <c r="FS94" t="str">
        <v>PT Trees</v>
      </c>
      <c r="FT94" t="str">
        <v>Santi. Nindy</v>
      </c>
      <c r="FU94">
        <v>4</v>
      </c>
      <c r="GS94" t="str">
        <v>ee7acb7d-ab85-4a85-a4fc-eec4f1bb9475</v>
      </c>
    </row>
    <row r="95" xml:space="preserve">
      <c r="A95" t="str">
        <v>RIVIBI-PPA-P10-6-DLDS</v>
      </c>
      <c r="B95" t="str">
        <v>PT6</v>
      </c>
      <c r="C95" t="str">
        <v>IDT</v>
      </c>
      <c r="D95" t="str">
        <v>Continuity Technology</v>
      </c>
      <c r="E95" t="str">
        <v>P-54</v>
      </c>
      <c r="F95">
        <f>F94+1</f>
        <v>5</v>
      </c>
      <c r="G95" t="str">
        <v>ERPHRIS</v>
      </c>
      <c r="H95" t="str">
        <v>ERPHRIS</v>
      </c>
      <c r="I95" t="str">
        <v>Pengelolaan Remunerasi (Prioritas 1) pada ERPHRIS</v>
      </c>
      <c r="J95">
        <v>2025</v>
      </c>
      <c r="K95">
        <v>2025</v>
      </c>
      <c r="L95" t="str">
        <v>K</v>
      </c>
      <c r="M95" t="str">
        <v>K3</v>
      </c>
      <c r="N95" t="str">
        <v>Pemimpin Satker</v>
      </c>
      <c r="O95" t="str">
        <v>DSDM, DKeu</v>
      </c>
      <c r="P95" t="str">
        <v>Satker</v>
      </c>
      <c r="Q95" t="str">
        <v>MI</v>
      </c>
      <c r="R95" t="str">
        <v>ERPHRIS</v>
      </c>
      <c r="S95" t="str">
        <f>BQ95</f>
        <v>Selesai Implementasi</v>
      </c>
      <c r="T95" t="str">
        <f>IF(V95=0%,"Not Started",IF(V95&lt;100%,"On Progress",IF(V95=100%,"DONE")))</f>
        <v>DONE</v>
      </c>
      <c r="U95" t="str">
        <f>FN95</f>
        <v>Pahman Hasibuan</v>
      </c>
      <c r="V95">
        <f>CC95</f>
        <v>0.9999999999999999</v>
      </c>
      <c r="W95" t="str">
        <v>TW III 2025</v>
      </c>
      <c r="X95">
        <f>AR95</f>
        <v>46022</v>
      </c>
      <c r="Y95">
        <v>0</v>
      </c>
      <c r="AA95">
        <v>45658</v>
      </c>
      <c r="AB95">
        <v>45884</v>
      </c>
      <c r="AC95">
        <v>45870</v>
      </c>
      <c r="AD95">
        <v>45884</v>
      </c>
      <c r="AE95">
        <v>45885</v>
      </c>
      <c r="AF95">
        <v>45900</v>
      </c>
      <c r="AI95">
        <v>45901</v>
      </c>
      <c r="AJ95">
        <v>45915</v>
      </c>
      <c r="AK95">
        <v>45916</v>
      </c>
      <c r="AL95">
        <v>45961</v>
      </c>
      <c r="AM95">
        <v>45962</v>
      </c>
      <c r="AN95">
        <v>45976</v>
      </c>
      <c r="AO95">
        <v>45977</v>
      </c>
      <c r="AP95">
        <v>46006</v>
      </c>
      <c r="AQ95">
        <v>46007</v>
      </c>
      <c r="AR95">
        <v>46022</v>
      </c>
      <c r="AS95" t="str">
        <f>IF(BE95=0%,"Not Started",IF(BE95&lt;5%,"Proses RBT-RBB",IF(BE95=5%,"Selesai RBT-RBB",IF(BE95&lt;10%,"Proses RBT-RBL",IF(BE95=10%,"Selesai RBT-RBL",IF(BE95&lt;15%,"Proses RBT-RBTD",IF(BE95=15%,"Selesai RBT-RBTD",IF(BE95&lt;20%,"Proses RPP",IF(BE95=20%,"Selesai RPP",IF(BE95&lt;25%,"Proses KAK",IF(BE95=25%,"Selesai KAK",IF(BE95&lt;30%,"Proses Pengadaan",IF(BE95=30%,"Selesai Pengadaan",IF(BE95&lt;45%,"Proses Desain",IF(BE95=45%,"Selesai Desain",IF(BE95&lt;80%,"Proses Pengembangan",IF(BE95=80%,"Selesai Pengembangan",IF(BE95&lt;87.5%,"Proses SIT",IF(BE95=87.5%,"Selesai SIT",IF(BE95&lt;95%,"Proses UAT",IF(BE95=95%,"Selesai UAT",IF(BE95&lt;100%,"Proses Implementasi","Selesai Implementasi"))))))))))))))))))))))</f>
        <v>Proses RBT-RBB</v>
      </c>
      <c r="AT95" t="str">
        <f>IF(BF95=0%,"Not Started",IF(BF95&lt;5%,"Proses RBT-RBB",IF(BF95=5%,"Selesai RBT-RBB",IF(BF95&lt;10%,"Proses RBT-RBL",IF(BF95=10%,"Selesai RBT-RBL",IF(BF95&lt;15%,"Proses RBT-RBTD",IF(BF95=15%,"Selesai RBT-RBTD",IF(BF95&lt;20%,"Proses RPP",IF(BF95=20%,"Selesai RPP",IF(BF95&lt;25%,"Proses KAK",IF(BF95=25%,"Selesai KAK",IF(BF95&lt;30%,"Proses Pengadaan",IF(BF95=30%,"Selesai Pengadaan",IF(BF95&lt;45%,"Proses Desain",IF(BF95=45%,"Selesai Desain",IF(BF95&lt;80%,"Proses Pengembangan",IF(BF95=80%,"Selesai Pengembangan",IF(BF95&lt;87.5%,"Proses SIT",IF(BF95=87.5%,"Selesai SIT",IF(BF95&lt;95%,"Proses UAT",IF(BF95=95%,"Selesai UAT",IF(BF95&lt;100%,"Proses Implementasi","Selesai Implementasi"))))))))))))))))))))))</f>
        <v>Proses RBT-RBB</v>
      </c>
      <c r="AU95" t="str">
        <f>IF(BG95=0%,"Not Started",IF(BG95&lt;5%,"Proses RBT-RBB",IF(BG95=5%,"Selesai RBT-RBB",IF(BG95&lt;10%,"Proses RBT-RBL",IF(BG95=10%,"Selesai RBT-RBL",IF(BG95&lt;15%,"Proses RBT-RBTD",IF(BG95=15%,"Selesai RBT-RBTD",IF(BG95&lt;20%,"Proses RPP",IF(BG95=20%,"Selesai RPP",IF(BG95&lt;25%,"Proses KAK",IF(BG95=25%,"Selesai KAK",IF(BG95&lt;30%,"Proses Pengadaan",IF(BG95=30%,"Selesai Pengadaan",IF(BG95&lt;45%,"Proses Desain",IF(BG95=45%,"Selesai Desain",IF(BG95&lt;80%,"Proses Pengembangan",IF(BG95=80%,"Selesai Pengembangan",IF(BG95&lt;87.5%,"Proses SIT",IF(BG95=87.5%,"Selesai SIT",IF(BG95&lt;95%,"Proses UAT",IF(BG95=95%,"Selesai UAT",IF(BG95&lt;100%,"Proses Implementasi","Selesai Implementasi"))))))))))))))))))))))</f>
        <v>Proses RBT-RBTD</v>
      </c>
      <c r="AV95" t="str">
        <f>IF(BH95=0%,"Not Started",IF(BH95&lt;5%,"Proses RBT-RBB",IF(BH95=5%,"Selesai RBT-RBB",IF(BH95&lt;10%,"Proses RBT-RBL",IF(BH95=10%,"Selesai RBT-RBL",IF(BH95&lt;15%,"Proses RBT-RBTD",IF(BH95=15%,"Selesai RBT-RBTD",IF(BH95&lt;20%,"Proses RPP",IF(BH95=20%,"Selesai RPP",IF(BH95&lt;25%,"Proses KAK",IF(BH95=25%,"Selesai KAK",IF(BH95&lt;30%,"Proses Pengadaan",IF(BH95=30%,"Selesai Pengadaan",IF(BH95&lt;45%,"Proses Desain",IF(BH95=45%,"Selesai Desain",IF(BH95&lt;80%,"Proses Pengembangan",IF(BH95=80%,"Selesai Pengembangan",IF(BH95&lt;87.5%,"Proses SIT",IF(BH95=87.5%,"Selesai SIT",IF(BH95&lt;95%,"Proses UAT",IF(BH95=95%,"Selesai UAT",IF(BH95&lt;100%,"Proses Implementasi","Selesai Implementasi"))))))))))))))))))))))</f>
        <v>Selesai RBT-RBTD</v>
      </c>
      <c r="AW95" t="str">
        <f>IF(BI95=0%,"Not Started",IF(BI95&lt;5%,"Proses RBT-RBB",IF(BI95=5%,"Selesai RBT-RBB",IF(BI95&lt;10%,"Proses RBT-RBL",IF(BI95=10%,"Selesai RBT-RBL",IF(BI95&lt;15%,"Proses RBT-RBTD",IF(BI95=15%,"Selesai RBT-RBTD",IF(BI95&lt;20%,"Proses RPP",IF(BI95=20%,"Selesai RPP",IF(BI95&lt;25%,"Proses KAK",IF(BI95=25%,"Selesai KAK",IF(BI95&lt;30%,"Proses Pengadaan",IF(BI95=30%,"Selesai Pengadaan",IF(BI95&lt;45%,"Proses Desain",IF(BI95=45%,"Selesai Desain",IF(BI95&lt;80%,"Proses Pengembangan",IF(BI95=80%,"Selesai Pengembangan",IF(BI95&lt;87.5%,"Proses SIT",IF(BI95=87.5%,"Selesai SIT",IF(BI95&lt;95%,"Proses UAT",IF(BI95=95%,"Selesai UAT",IF(BI95&lt;100%,"Proses Implementasi","Selesai Implementasi"))))))))))))))))))))))</f>
        <v>Selesai Pengadaan</v>
      </c>
      <c r="AX95" t="str">
        <f>IF(BJ95=0%,"Not Started",IF(BJ95&lt;5%,"Proses RBT-RBB",IF(BJ95=5%,"Selesai RBT-RBB",IF(BJ95&lt;10%,"Proses RBT-RBL",IF(BJ95=10%,"Selesai RBT-RBL",IF(BJ95&lt;15%,"Proses RBT-RBTD",IF(BJ95=15%,"Selesai RBT-RBTD",IF(BJ95&lt;20%,"Proses RPP",IF(BJ95=20%,"Selesai RPP",IF(BJ95&lt;25%,"Proses KAK",IF(BJ95=25%,"Selesai KAK",IF(BJ95&lt;30%,"Proses Pengadaan",IF(BJ95=30%,"Selesai Pengadaan",IF(BJ95&lt;45%,"Proses Desain",IF(BJ95=45%,"Selesai Desain",IF(BJ95&lt;80%,"Proses Pengembangan",IF(BJ95=80%,"Selesai Pengembangan",IF(BJ95&lt;87.5%,"Proses SIT",IF(BJ95=87.5%,"Selesai SIT",IF(BJ95&lt;95%,"Proses UAT",IF(BJ95=95%,"Selesai UAT",IF(BJ95&lt;100%,"Proses Implementasi","Selesai Implementasi"))))))))))))))))))))))</f>
        <v>Proses Desain</v>
      </c>
      <c r="AY95" t="str">
        <f>IF(BK95=0%,"Not Started",IF(BK95&lt;5%,"Proses RBT-RBB",IF(BK95=5%,"Selesai RBT-RBB",IF(BK95&lt;10%,"Proses RBT-RBL",IF(BK95=10%,"Selesai RBT-RBL",IF(BK95&lt;15%,"Proses RBT-RBTD",IF(BK95=15%,"Selesai RBT-RBTD",IF(BK95&lt;20%,"Proses RPP",IF(BK95=20%,"Selesai RPP",IF(BK95&lt;25%,"Proses KAK",IF(BK95=25%,"Selesai KAK",IF(BK95&lt;30%,"Proses Pengadaan",IF(BK95=30%,"Selesai Pengadaan",IF(BK95&lt;45%,"Proses Desain",IF(BK95=45%,"Selesai Desain",IF(BK95&lt;80%,"Proses Pengembangan",IF(BK95=80%,"Selesai Pengembangan",IF(BK95&lt;87.5%,"Proses SIT",IF(BK95=87.5%,"Selesai SIT",IF(BK95&lt;95%,"Proses UAT",IF(BK95=95%,"Selesai UAT",IF(BK95&lt;100%,"Proses Implementasi","Selesai Implementasi"))))))))))))))))))))))</f>
        <v>Proses KAK</v>
      </c>
      <c r="AZ95" t="str">
        <f>IF(BL95=0%,"Not Started",IF(BL95&lt;5%,"Proses RBT-RBB",IF(BL95=5%,"Selesai RBT-RBB",IF(BL95&lt;10%,"Proses RBT-RBL",IF(BL95=10%,"Selesai RBT-RBL",IF(BL95&lt;15%,"Proses RBT-RBTD",IF(BL95=15%,"Selesai RBT-RBTD",IF(BL95&lt;20%,"Proses RPP",IF(BL95=20%,"Selesai RPP",IF(BL95&lt;25%,"Proses KAK",IF(BL95=25%,"Selesai KAK",IF(BL95&lt;30%,"Proses Pengadaan",IF(BL95=30%,"Selesai Pengadaan",IF(BL95&lt;45%,"Proses Desain",IF(BL95=45%,"Selesai Desain",IF(BL95&lt;80%,"Proses Pengembangan",IF(BL95=80%,"Selesai Pengembangan",IF(BL95&lt;87.5%,"Proses SIT",IF(BL95=87.5%,"Selesai SIT",IF(BL95&lt;95%,"Proses UAT",IF(BL95=95%,"Selesai UAT",IF(BL95&lt;100%,"Proses Implementasi","Selesai Implementasi"))))))))))))))))))))))</f>
        <v>Proses Pengadaan</v>
      </c>
      <c r="BA95" t="str">
        <f>IF(BM95=0%,"Not Started",IF(BM95&lt;5%,"Proses RBT-RBB",IF(BM95=5%,"Selesai RBT-RBB",IF(BM95&lt;10%,"Proses RBT-RBL",IF(BM95=10%,"Selesai RBT-RBL",IF(BM95&lt;15%,"Proses RBT-RBTD",IF(BM95=15%,"Selesai RBT-RBTD",IF(BM95&lt;20%,"Proses RPP",IF(BM95=20%,"Selesai RPP",IF(BM95&lt;25%,"Proses KAK",IF(BM95=25%,"Selesai KAK",IF(BM95&lt;30%,"Proses Pengadaan",IF(BM95=30%,"Selesai Pengadaan",IF(BM95&lt;45%,"Proses Desain",IF(BM95=45%,"Selesai Desain",IF(BM95&lt;80%,"Proses Pengembangan",IF(BM95=80%,"Selesai Pengembangan",IF(BM95&lt;87.5%,"Proses SIT",IF(BM95=87.5%,"Selesai SIT",IF(BM95&lt;95%,"Proses UAT",IF(BM95=95%,"Selesai UAT",IF(BM95&lt;100%,"Proses Implementasi","Selesai Implementasi"))))))))))))))))))))))</f>
        <v>Proses Desain</v>
      </c>
      <c r="BB95" t="str">
        <f>IF(BN95=0%,"Not Started",IF(BN95&lt;5%,"Proses RBT-RBB",IF(BN95=5%,"Selesai RBT-RBB",IF(BN95&lt;10%,"Proses RBT-RBL",IF(BN95=10%,"Selesai RBT-RBL",IF(BN95&lt;15%,"Proses RBT-RBTD",IF(BN95=15%,"Selesai RBT-RBTD",IF(BN95&lt;20%,"Proses RPP",IF(BN95=20%,"Selesai RPP",IF(BN95&lt;25%,"Proses KAK",IF(BN95=25%,"Selesai KAK",IF(BN95&lt;30%,"Proses Pengadaan",IF(BN95=30%,"Selesai Pengadaan",IF(BN95&lt;45%,"Proses Desain",IF(BN95=45%,"Selesai Desain",IF(BN95&lt;80%,"Proses Pengembangan",IF(BN95=80%,"Selesai Pengembangan",IF(BN95&lt;87.5%,"Proses SIT",IF(BN95=87.5%,"Selesai SIT",IF(BN95&lt;95%,"Proses UAT",IF(BN95=95%,"Selesai UAT",IF(BN95&lt;100%,"Proses Implementasi","Selesai Implementasi"))))))))))))))))))))))</f>
        <v>Proses Desain</v>
      </c>
      <c r="BC95" t="str">
        <f>IF(BO95=0%,"Not Started",IF(BO95&lt;5%,"Proses RBT-RBB",IF(BO95=5%,"Selesai RBT-RBB",IF(BO95&lt;10%,"Proses RBT-RBL",IF(BO95=10%,"Selesai RBT-RBL",IF(BO95&lt;15%,"Proses RBT-RBTD",IF(BO95=15%,"Selesai RBT-RBTD",IF(BO95&lt;20%,"Proses RPP",IF(BO95=20%,"Selesai RPP",IF(BO95&lt;25%,"Proses KAK",IF(BO95=25%,"Selesai KAK",IF(BO95&lt;30%,"Proses Pengadaan",IF(BO95=30%,"Selesai Pengadaan",IF(BO95&lt;45%,"Proses Desain",IF(BO95=45%,"Selesai Desain",IF(BO95&lt;80%,"Proses Pengembangan",IF(BO95=80%,"Selesai Pengembangan",IF(BO95&lt;87.5%,"Proses SIT",IF(BO95=87.5%,"Selesai SIT",IF(BO95&lt;95%,"Proses UAT",IF(BO95=95%,"Selesai UAT",IF(BO95&lt;100%,"Proses Implementasi","Selesai Implementasi"))))))))))))))))))))))</f>
        <v>Proses SIT</v>
      </c>
      <c r="BD95" t="str">
        <f>IF(BP95=0%,"Not Started",IF(BP95&lt;5%,"Proses RBT-RBB",IF(BP95=5%,"Selesai RBT-RBB",IF(BP95&lt;10%,"Proses RBT-RBL",IF(BP95=10%,"Selesai RBT-RBL",IF(BP95&lt;15%,"Proses RBT-RBTD",IF(BP95=15%,"Selesai RBT-RBTD",IF(BP95&lt;20%,"Proses RPP",IF(BP95=20%,"Selesai RPP",IF(BP95&lt;25%,"Proses KAK",IF(BP95=25%,"Selesai KAK",IF(BP95&lt;30%,"Proses Pengadaan",IF(BP95=30%,"Selesai Pengadaan",IF(BP95&lt;45%,"Proses Desain",IF(BP95=45%,"Selesai Desain",IF(BP95&lt;80%,"Proses Pengembangan",IF(BP95=80%,"Selesai Pengembangan",IF(BP95&lt;87.5%,"Proses SIT",IF(BP95=87.5%,"Selesai SIT",IF(BP95&lt;95%,"Proses UAT",IF(BP95=95%,"Selesai UAT",IF(BP95&lt;100%,"Proses Implementasi","Selesai Implementasi"))))))))))))))))))))))</f>
        <v>Selesai Implementasi</v>
      </c>
      <c r="BE95">
        <v>0.03</v>
      </c>
      <c r="BF95">
        <v>0.03</v>
      </c>
      <c r="BG95">
        <v>0.125</v>
      </c>
      <c r="BH95">
        <v>0.15</v>
      </c>
      <c r="BI95">
        <v>0.3</v>
      </c>
      <c r="BJ95">
        <v>0.4</v>
      </c>
      <c r="BK95">
        <v>0.22</v>
      </c>
      <c r="BL95">
        <v>0.27</v>
      </c>
      <c r="BM95">
        <v>0.4</v>
      </c>
      <c r="BN95">
        <v>0.4</v>
      </c>
      <c r="BO95">
        <v>0.86</v>
      </c>
      <c r="BP95">
        <v>1</v>
      </c>
      <c r="BQ95" t="str">
        <f>IF(CC95=0%,"Not Started",IF(CC95&lt;5%,"Proses RBT-RBB",IF(CC95=5%,"Selesai RBT-RBB",IF(CC95&lt;10%,"Proses RBT-RBL",IF(CC95=10%,"Selesai RBT-RBL",IF(CC95&lt;15%,"Proses RBT-RBTD",IF(CC95=15%,"Selesai RBT-RBTD",IF(CC95&lt;20%,"Proses RPP",IF(CC95=20%,"Selesai RPP",IF(CC95&lt;25%,"Proses KAK",IF(CC95=25%,"Selesai KAK",IF(CC95&lt;30%,"Proses Pengadaan",IF(CC95=30%,"Selesai Pengadaan",IF(CC95&lt;45%,"Proses Desain",IF(CC95=45%,"Selesai Desain",IF(CC95&lt;80%,"Proses Pengembangan",IF(CC95=80%,"Selesai Pengembangan",IF(CC95&lt;87.5%,"Proses SIT",IF(CC95=87.5%,"Selesai SIT",IF(CC95&lt;95%,"Proses UAT",IF(CC95=95%,"Selesai UAT",IF(CC95&lt;100%,"Proses Implementasi","Selesai Implementasi"))))))))))))))))))))))</f>
        <v>Selesai Implementasi</v>
      </c>
      <c r="BR95" t="str">
        <f>IF(CD95=0%,"Not Started",IF(CD95&lt;5%,"Proses RBT-RBB",IF(CD95=5%,"Selesai RBT-RBB",IF(CD95&lt;10%,"Proses RBT-RBL",IF(CD95=10%,"Selesai RBT-RBL",IF(CD95&lt;15%,"Proses RBT-RBTD",IF(CD95=15%,"Selesai RBT-RBTD",IF(CD95&lt;20%,"Proses RPP",IF(CD95=20%,"Selesai RPP",IF(CD95&lt;25%,"Proses KAK",IF(CD95=25%,"Selesai KAK",IF(CD95&lt;30%,"Proses Pengadaan",IF(CD95=30%,"Selesai Pengadaan",IF(CD95&lt;45%,"Proses Desain",IF(CD95=45%,"Selesai Desain",IF(CD95&lt;80%,"Proses Pengembangan",IF(CD95=80%,"Selesai Pengembangan",IF(CD95&lt;87.5%,"Proses SIT",IF(CD95=87.5%,"Selesai SIT",IF(CD95&lt;95%,"Proses UAT",IF(CD95=95%,"Selesai UAT",IF(CD95&lt;100%,"Proses Implementasi","Selesai Implementasi"))))))))))))))))))))))</f>
        <v>Not Started</v>
      </c>
      <c r="BS95" t="str">
        <f>IF(CE95=0%,"Not Started",IF(CE95&lt;5%,"Proses RBT-RBB",IF(CE95=5%,"Selesai RBT-RBB",IF(CE95&lt;10%,"Proses RBT-RBL",IF(CE95=10%,"Selesai RBT-RBL",IF(CE95&lt;15%,"Proses RBT-RBTD",IF(CE95=15%,"Selesai RBT-RBTD",IF(CE95&lt;20%,"Proses RPP",IF(CE95=20%,"Selesai RPP",IF(CE95&lt;25%,"Proses KAK",IF(CE95=25%,"Selesai KAK",IF(CE95&lt;30%,"Proses Pengadaan",IF(CE95=30%,"Selesai Pengadaan",IF(CE95&lt;45%,"Proses Desain",IF(CE95=45%,"Selesai Desain",IF(CE95&lt;80%,"Proses Pengembangan",IF(CE95=80%,"Selesai Pengembangan",IF(CE95&lt;87.5%,"Proses SIT",IF(CE95=87.5%,"Selesai SIT",IF(CE95&lt;95%,"Proses UAT",IF(CE95=95%,"Selesai UAT",IF(CE95&lt;100%,"Proses Implementasi","Selesai Implementasi"))))))))))))))))))))))</f>
        <v>Not Started</v>
      </c>
      <c r="BT95" t="str">
        <f>IF(CF95=0%,"Not Started",IF(CF95&lt;5%,"Proses RBT-RBB",IF(CF95=5%,"Selesai RBT-RBB",IF(CF95&lt;10%,"Proses RBT-RBL",IF(CF95=10%,"Selesai RBT-RBL",IF(CF95&lt;15%,"Proses RBT-RBTD",IF(CF95=15%,"Selesai RBT-RBTD",IF(CF95&lt;20%,"Proses RPP",IF(CF95=20%,"Selesai RPP",IF(CF95&lt;25%,"Proses KAK",IF(CF95=25%,"Selesai KAK",IF(CF95&lt;30%,"Proses Pengadaan",IF(CF95=30%,"Selesai Pengadaan",IF(CF95&lt;45%,"Proses Desain",IF(CF95=45%,"Selesai Desain",IF(CF95&lt;80%,"Proses Pengembangan",IF(CF95=80%,"Selesai Pengembangan",IF(CF95&lt;87.5%,"Proses SIT",IF(CF95=87.5%,"Selesai SIT",IF(CF95&lt;95%,"Proses UAT",IF(CF95=95%,"Selesai UAT",IF(CF95&lt;100%,"Proses Implementasi","Selesai Implementasi"))))))))))))))))))))))</f>
        <v>Not Started</v>
      </c>
      <c r="BU95" t="str">
        <f>IF(CG95=0%,"Not Started",IF(CG95&lt;5%,"Proses RBT-RBB",IF(CG95=5%,"Selesai RBT-RBB",IF(CG95&lt;10%,"Proses RBT-RBL",IF(CG95=10%,"Selesai RBT-RBL",IF(CG95&lt;15%,"Proses RBT-RBTD",IF(CG95=15%,"Selesai RBT-RBTD",IF(CG95&lt;20%,"Proses RPP",IF(CG95=20%,"Selesai RPP",IF(CG95&lt;25%,"Proses KAK",IF(CG95=25%,"Selesai KAK",IF(CG95&lt;30%,"Proses Pengadaan",IF(CG95=30%,"Selesai Pengadaan",IF(CG95&lt;45%,"Proses Desain",IF(CG95=45%,"Selesai Desain",IF(CG95&lt;80%,"Proses Pengembangan",IF(CG95=80%,"Selesai Pengembangan",IF(CG95&lt;87.5%,"Proses SIT",IF(CG95=87.5%,"Selesai SIT",IF(CG95&lt;95%,"Proses UAT",IF(CG95=95%,"Selesai UAT",IF(CG95&lt;100%,"Proses Implementasi","Selesai Implementasi"))))))))))))))))))))))</f>
        <v>Not Started</v>
      </c>
      <c r="BV95" t="str">
        <f>IF(CH95=0%,"Not Started",IF(CH95&lt;5%,"Proses RBT-RBB",IF(CH95=5%,"Selesai RBT-RBB",IF(CH95&lt;10%,"Proses RBT-RBL",IF(CH95=10%,"Selesai RBT-RBL",IF(CH95&lt;15%,"Proses RBT-RBTD",IF(CH95=15%,"Selesai RBT-RBTD",IF(CH95&lt;20%,"Proses RPP",IF(CH95=20%,"Selesai RPP",IF(CH95&lt;25%,"Proses KAK",IF(CH95=25%,"Selesai KAK",IF(CH95&lt;30%,"Proses Pengadaan",IF(CH95=30%,"Selesai Pengadaan",IF(CH95&lt;45%,"Proses Desain",IF(CH95=45%,"Selesai Desain",IF(CH95&lt;80%,"Proses Pengembangan",IF(CH95=80%,"Selesai Pengembangan",IF(CH95&lt;87.5%,"Proses SIT",IF(CH95=87.5%,"Selesai SIT",IF(CH95&lt;95%,"Proses UAT",IF(CH95=95%,"Selesai UAT",IF(CH95&lt;100%,"Proses Implementasi","Selesai Implementasi"))))))))))))))))))))))</f>
        <v>Not Started</v>
      </c>
      <c r="BW95" t="str">
        <f>IF(CI95=0%,"Not Started",IF(CI95&lt;5%,"Proses RBT-RBB",IF(CI95=5%,"Selesai RBT-RBB",IF(CI95&lt;10%,"Proses RBT-RBL",IF(CI95=10%,"Selesai RBT-RBL",IF(CI95&lt;15%,"Proses RBT-RBTD",IF(CI95=15%,"Selesai RBT-RBTD",IF(CI95&lt;20%,"Proses RPP",IF(CI95=20%,"Selesai RPP",IF(CI95&lt;25%,"Proses KAK",IF(CI95=25%,"Selesai KAK",IF(CI95&lt;30%,"Proses Pengadaan",IF(CI95=30%,"Selesai Pengadaan",IF(CI95&lt;45%,"Proses Desain",IF(CI95=45%,"Selesai Desain",IF(CI95&lt;80%,"Proses Pengembangan",IF(CI95=80%,"Selesai Pengembangan",IF(CI95&lt;87.5%,"Proses SIT",IF(CI95=87.5%,"Selesai SIT",IF(CI95&lt;95%,"Proses UAT",IF(CI95=95%,"Selesai UAT",IF(CI95&lt;100%,"Proses Implementasi","Selesai Implementasi"))))))))))))))))))))))</f>
        <v>Not Started</v>
      </c>
      <c r="BX95" t="str">
        <f>IF(CJ95=0%,"Not Started",IF(CJ95&lt;5%,"Proses RBT-RBB",IF(CJ95=5%,"Selesai RBT-RBB",IF(CJ95&lt;10%,"Proses RBT-RBL",IF(CJ95=10%,"Selesai RBT-RBL",IF(CJ95&lt;15%,"Proses RBT-RBTD",IF(CJ95=15%,"Selesai RBT-RBTD",IF(CJ95&lt;20%,"Proses RPP",IF(CJ95=20%,"Selesai RPP",IF(CJ95&lt;25%,"Proses KAK",IF(CJ95=25%,"Selesai KAK",IF(CJ95&lt;30%,"Proses Pengadaan",IF(CJ95=30%,"Selesai Pengadaan",IF(CJ95&lt;45%,"Proses Desain",IF(CJ95=45%,"Selesai Desain",IF(CJ95&lt;80%,"Proses Pengembangan",IF(CJ95=80%,"Selesai Pengembangan",IF(CJ95&lt;87.5%,"Proses SIT",IF(CJ95=87.5%,"Selesai SIT",IF(CJ95&lt;95%,"Proses UAT",IF(CJ95=95%,"Selesai UAT",IF(CJ95&lt;100%,"Proses Implementasi","Selesai Implementasi"))))))))))))))))))))))</f>
        <v>Not Started</v>
      </c>
      <c r="BY95" t="str">
        <f>IF(CK95=0%,"Not Started",IF(CK95&lt;5%,"Proses RBT-RBB",IF(CK95=5%,"Selesai RBT-RBB",IF(CK95&lt;10%,"Proses RBT-RBL",IF(CK95=10%,"Selesai RBT-RBL",IF(CK95&lt;15%,"Proses RBT-RBTD",IF(CK95=15%,"Selesai RBT-RBTD",IF(CK95&lt;20%,"Proses RPP",IF(CK95=20%,"Selesai RPP",IF(CK95&lt;25%,"Proses KAK",IF(CK95=25%,"Selesai KAK",IF(CK95&lt;30%,"Proses Pengadaan",IF(CK95=30%,"Selesai Pengadaan",IF(CK95&lt;45%,"Proses Desain",IF(CK95=45%,"Selesai Desain",IF(CK95&lt;80%,"Proses Pengembangan",IF(CK95=80%,"Selesai Pengembangan",IF(CK95&lt;87.5%,"Proses SIT",IF(CK95=87.5%,"Selesai SIT",IF(CK95&lt;95%,"Proses UAT",IF(CK95=95%,"Selesai UAT",IF(CK95&lt;100%,"Proses Implementasi","Selesai Implementasi"))))))))))))))))))))))</f>
        <v>Not Started</v>
      </c>
      <c r="BZ95" t="str">
        <f>IF(CL95=0%,"Not Started",IF(CL95&lt;5%,"Proses RBT-RBB",IF(CL95=5%,"Selesai RBT-RBB",IF(CL95&lt;10%,"Proses RBT-RBL",IF(CL95=10%,"Selesai RBT-RBL",IF(CL95&lt;15%,"Proses RBT-RBTD",IF(CL95=15%,"Selesai RBT-RBTD",IF(CL95&lt;20%,"Proses RPP",IF(CL95=20%,"Selesai RPP",IF(CL95&lt;25%,"Proses KAK",IF(CL95=25%,"Selesai KAK",IF(CL95&lt;30%,"Proses Pengadaan",IF(CL95=30%,"Selesai Pengadaan",IF(CL95&lt;45%,"Proses Desain",IF(CL95=45%,"Selesai Desain",IF(CL95&lt;80%,"Proses Pengembangan",IF(CL95=80%,"Selesai Pengembangan",IF(CL95&lt;87.5%,"Proses SIT",IF(CL95=87.5%,"Selesai SIT",IF(CL95&lt;95%,"Proses UAT",IF(CL95=95%,"Selesai UAT",IF(CL95&lt;100%,"Proses Implementasi","Selesai Implementasi"))))))))))))))))))))))</f>
        <v>Not Started</v>
      </c>
      <c r="CA95" t="str">
        <f>IF(CM95=0%,"Not Started",IF(CM95&lt;5%,"Proses RBT-RBB",IF(CM95=5%,"Selesai RBT-RBB",IF(CM95&lt;10%,"Proses RBT-RBL",IF(CM95=10%,"Selesai RBT-RBL",IF(CM95&lt;15%,"Proses RBT-RBTD",IF(CM95=15%,"Selesai RBT-RBTD",IF(CM95&lt;20%,"Proses RPP",IF(CM95=20%,"Selesai RPP",IF(CM95&lt;25%,"Proses KAK",IF(CM95=25%,"Selesai KAK",IF(CM95&lt;30%,"Proses Pengadaan",IF(CM95=30%,"Selesai Pengadaan",IF(CM95&lt;45%,"Proses Desain",IF(CM95=45%,"Selesai Desain",IF(CM95&lt;80%,"Proses Pengembangan",IF(CM95=80%,"Selesai Pengembangan",IF(CM95&lt;87.5%,"Proses SIT",IF(CM95=87.5%,"Selesai SIT",IF(CM95&lt;95%,"Proses UAT",IF(CM95=95%,"Selesai UAT",IF(CM95&lt;100%,"Proses Implementasi","Selesai Implementasi"))))))))))))))))))))))</f>
        <v>Not Started</v>
      </c>
      <c r="CB95" t="str">
        <f>IF(CN95=0%,"Not Started",IF(CN95&lt;5%,"Proses RBT-RBB",IF(CN95=5%,"Selesai RBT-RBB",IF(CN95&lt;10%,"Proses RBT-RBL",IF(CN95=10%,"Selesai RBT-RBL",IF(CN95&lt;15%,"Proses RBT-RBTD",IF(CN95=15%,"Selesai RBT-RBTD",IF(CN95&lt;20%,"Proses RPP",IF(CN95=20%,"Selesai RPP",IF(CN95&lt;25%,"Proses KAK",IF(CN95=25%,"Selesai KAK",IF(CN95&lt;30%,"Proses Pengadaan",IF(CN95=30%,"Selesai Pengadaan",IF(CN95&lt;45%,"Proses Desain",IF(CN95=45%,"Selesai Desain",IF(CN95&lt;80%,"Proses Pengembangan",IF(CN95=80%,"Selesai Pengembangan",IF(CN95&lt;87.5%,"Proses SIT",IF(CN95=87.5%,"Selesai SIT",IF(CN95&lt;95%,"Proses UAT",IF(CN95=95%,"Selesai UAT",IF(CN95&lt;100%,"Proses Implementasi","Selesai Implementasi"))))))))))))))))))))))</f>
        <v>Not Started</v>
      </c>
      <c r="CC95">
        <f>(($DY95/100%)*15%)+(($DZ95/100%)*5%)+(($EA95/100%)*5%)+(($EB95/100%)*5%)+(($EC95/100%)*15%)+(($ED95/100%)*35%)+(($EE95/100%)*7.5%)+(($EF95/100%)*7.5%)+(($EG95/100%)*5%)</f>
        <v>0.9999999999999999</v>
      </c>
      <c r="CO95">
        <f>IF(BE95=0%, 100%, (CC95/BE95))</f>
        <v>33.33333333333333</v>
      </c>
      <c r="CP95">
        <f>IF(BF95=0%, 100%, (CD95/BF95))</f>
        <v>0</v>
      </c>
      <c r="CQ95">
        <f>IF(BG95=0%, 100%, (CE95/BG95))</f>
        <v>0</v>
      </c>
      <c r="CR95">
        <f>IF(BH95=0%, 100%, (CF95/BH95))</f>
        <v>0</v>
      </c>
      <c r="CS95">
        <f>IF(BI95=0%, 100%, (CG95/BI95))</f>
        <v>0</v>
      </c>
      <c r="CT95">
        <f>IF(BJ95=0%, 100%, (CH95/BJ95))</f>
        <v>0</v>
      </c>
      <c r="CU95">
        <f>IF(BK95=0%, 100%, (CI95/BK95))</f>
        <v>0</v>
      </c>
      <c r="CV95">
        <f>IF(BL95=0%, 100%, (CJ95/BL95))</f>
        <v>0</v>
      </c>
      <c r="CW95">
        <f>IF(BM95=0%, 100%, (CK95/BM95))</f>
        <v>0</v>
      </c>
      <c r="CX95">
        <f>IF(BN95=0%, 100%, (CL95/BN95))</f>
        <v>0</v>
      </c>
      <c r="CY95">
        <f>IF(BO95=0%, 100%, (CM95/BO95))</f>
        <v>0</v>
      </c>
      <c r="DA95" t="str">
        <f>IF(BE95=0%,"NS",IF(CC95=100%,"DONE",IF(CO95&gt;100%,"AS",IF(CO95&lt;75%,"BS",IF(CO95&lt;89.9%,"AR","OS")))))</f>
        <v>DONE</v>
      </c>
      <c r="DB95" t="str">
        <f>IF(BF95=0%,"NS",IF(CD95=100%,"DONE",IF(CP95&gt;100%,"AS",IF(CP95&lt;75%,"BS",IF(CP95&lt;89.9%,"AR","OS")))))</f>
        <v>BS</v>
      </c>
      <c r="DC95" t="str">
        <f>IF(BG95=0%,"NS",IF(CE95=100%,"DONE",IF(CQ95&gt;100%,"AS",IF(CQ95&lt;75%,"BS",IF(CQ95&lt;89.9%,"AR","OS")))))</f>
        <v>BS</v>
      </c>
      <c r="DD95" t="str">
        <f>IF(BH95=0%,"NS",IF(CF95=100%,"DONE",IF(CR95&gt;100%,"AS",IF(CR95&lt;75%,"BS",IF(CR95&lt;89.9%,"AR","OS")))))</f>
        <v>BS</v>
      </c>
      <c r="DE95" t="str">
        <f>IF(BI95=0%,"NS",IF(CG95=100%,"DONE",IF(CS95&gt;100%,"AS",IF(CS95&lt;75%,"BS",IF(CS95&lt;89.9%,"AR","OS")))))</f>
        <v>BS</v>
      </c>
      <c r="DF95" t="str">
        <f>IF(BJ95=0%,"NS",IF(CH95=100%,"DONE",IF(CT95&gt;100%,"AS",IF(CT95&lt;75%,"BS",IF(CT95&lt;89.9%,"AR","OS")))))</f>
        <v>BS</v>
      </c>
      <c r="DG95" t="str">
        <f>IF(BK95=0%,"NS",IF(CI95=100%,"DONE",IF(CU95&gt;100%,"AS",IF(CU95&lt;75%,"BS",IF(CU95&lt;89.9%,"AR","OS")))))</f>
        <v>BS</v>
      </c>
      <c r="DH95" t="str">
        <f>IF(BL95=0%,"NS",IF(CJ95=100%,"DONE",IF(CV95&gt;100%,"AS",IF(CV95&lt;75%,"BS",IF(CV95&lt;89.9%,"AR","OS")))))</f>
        <v>BS</v>
      </c>
      <c r="DI95" t="str">
        <f>IF(BM95=0%,"NS",IF(CK95=100%,"DONE",IF(CW95&gt;100%,"AS",IF(CW95&lt;75%,"BS",IF(CW95&lt;89.9%,"AR","OS")))))</f>
        <v>BS</v>
      </c>
      <c r="DJ95" t="str">
        <f>IF(BN95=0%,"NS",IF(CL95=100%,"DONE",IF(CX95&gt;100%,"AS",IF(CX95&lt;75%,"BS",IF(CX95&lt;89.9%,"AR","OS")))))</f>
        <v>BS</v>
      </c>
      <c r="DK95" t="str">
        <f>IF(BO95=0%,"NS",IF(CM95=100%,"DONE",IF(CY95&gt;100%,"AS",IF(CY95&lt;75%,"BS",IF(CY95&lt;89.9%,"AR","OS")))))</f>
        <v>BS</v>
      </c>
      <c r="DL95" t="str">
        <f>IF(BP95=0%,"NS",IF(CN95=100%,"DONE",IF(CZ95&gt;100%,"AS",IF(CZ95&lt;75%,"BS",IF(CZ95&lt;89.9%,"AR","OS")))))</f>
        <v>BS</v>
      </c>
      <c r="DM95">
        <f>CC95/$BP95</f>
        <v>0.9999999999999999</v>
      </c>
      <c r="DN95">
        <f>CD95/$BP95</f>
        <v>0</v>
      </c>
      <c r="DO95">
        <f>CE95/$BP95</f>
        <v>0</v>
      </c>
      <c r="DP95">
        <f>CF95/$BP95</f>
        <v>0</v>
      </c>
      <c r="DQ95">
        <f>CG95/$BP95</f>
        <v>0</v>
      </c>
      <c r="DR95">
        <f>CH95/$BP95</f>
        <v>0</v>
      </c>
      <c r="DS95">
        <f>CI95/$BP95</f>
        <v>0</v>
      </c>
      <c r="DT95">
        <f>CJ95/$BP95</f>
        <v>0</v>
      </c>
      <c r="DU95">
        <f>CK95/$BP95</f>
        <v>0</v>
      </c>
      <c r="DV95">
        <f>CL95/$BP95</f>
        <v>0</v>
      </c>
      <c r="DW95">
        <f>CM95/$BP95</f>
        <v>0</v>
      </c>
      <c r="DX95">
        <f>CN95/$BP95</f>
        <v>0</v>
      </c>
      <c r="DY95">
        <v>1</v>
      </c>
      <c r="DZ95">
        <v>1</v>
      </c>
      <c r="EA95">
        <v>1</v>
      </c>
      <c r="EB95">
        <v>1</v>
      </c>
      <c r="EC95">
        <v>1</v>
      </c>
      <c r="ED95">
        <v>1</v>
      </c>
      <c r="EE95">
        <v>1</v>
      </c>
      <c r="EF95">
        <v>1</v>
      </c>
      <c r="EG95">
        <v>1</v>
      </c>
      <c r="EH95" t="str" xml:space="preserve">
        <v xml:space="preserve">Update Progrees_x000d_
23-12-2025_x000d_
1. Sudah Golive  secara keseluruhan pada 11 Des 2025_x000d_
_x000d_
1. Pemenuhan Internal (Sudah Golive 01 Des 2025)_x000d_
- Desain : 100%_x000d_
- Pemrograman : 100%_x000d_
- SIT :100%_x000d_
- UAT :100% _x000d_
- Implementasi : 100%_x000d_
_x000d_
2. Penyesuaian Pembayaran Travel dan Gaji Melalui BI-FAST dan RTGS (Sudah diimplementasikan pada tanggal 24 Okt 2025)_x000d_
- Desain : 100%_x000d_
- Pemrograman : 100%_x000d_
- SIT :100% _x000d_
- UAT :100%_x000d_
- Implementasi : 100%_x000d_
_x000d_
3. Penyesuaian Perhitungan Pajak Penghasilan (PPh 21) Pegawai dan BSBI (Sudah Golive 05 Des 2025)_x000d_
- Desain : 100%_x000d_
- Pemrograman : 100%_x000d_
- SIT :100%_x000d_
- UAT : 100%_x000d_
- Implementasi : 100%_x000d_
_x000d_
4. Integrasi LMS dengan ERPHRIS (Sudah Golive 11 Des 2025)_x000d_
- Desain : 100%_x000d_
- Pemrograman : 100%_x000d_
- SIT : 100%_x000d_
- UAT :100%_x000d_
- Implementasi :100%_x000d_
_x000d_
</v>
      </c>
      <c r="EJ95">
        <f>AR95</f>
        <v>46022</v>
      </c>
      <c r="FM95" t="str" xml:space="preserve">
        <v xml:space="preserve">1. Yoe One Ariestya Niovitta (PKWT)_x000d_
2. Hafidz Risqiadi_x000d_
</v>
      </c>
      <c r="FN95" t="str">
        <v>Pahman Hasibuan</v>
      </c>
      <c r="FO95" t="str">
        <v>Ayar Fauzan</v>
      </c>
      <c r="FP95" t="str" xml:space="preserve">
        <v xml:space="preserve">1. Rendi Budiman_x000d_
2. Erica Maulidina_x000d_
3. Kevin Tjahjadi_x000d_
</v>
      </c>
      <c r="FQ95" t="str">
        <v>Erfa</v>
      </c>
      <c r="FR95" t="str">
        <v xml:space="preserve">Outsource </v>
      </c>
      <c r="FS95" t="str">
        <v>PT Trees</v>
      </c>
      <c r="FT95" t="str">
        <v>Santi. Nindy</v>
      </c>
      <c r="FU95">
        <v>5</v>
      </c>
      <c r="GS95" t="str">
        <v>07a58595-c150-4c41-a8fa-4884e2d6e060</v>
      </c>
    </row>
    <row r="96" xml:space="preserve">
      <c r="A96" t="str">
        <v>RIVIBI-PPA-P10-7-DLDS</v>
      </c>
      <c r="B96" t="str">
        <v>PT6</v>
      </c>
      <c r="C96" t="str">
        <v>IDT</v>
      </c>
      <c r="D96" t="str">
        <v>Continuity Technology</v>
      </c>
      <c r="E96" t="str">
        <v>P-54</v>
      </c>
      <c r="F96">
        <f>F95+1</f>
        <v>6</v>
      </c>
      <c r="G96" t="str">
        <v>ERPHRIS</v>
      </c>
      <c r="H96" t="str">
        <v>ERPHRIS</v>
      </c>
      <c r="I96" t="str">
        <v>Pengelolaan Remunerasi (Prioritas 2) pada ERPHRIS</v>
      </c>
      <c r="J96">
        <v>2025</v>
      </c>
      <c r="K96">
        <v>2026</v>
      </c>
      <c r="L96" t="str">
        <v>K</v>
      </c>
      <c r="M96" t="str">
        <v>K3</v>
      </c>
      <c r="N96" t="str">
        <v>Pemimpin Satker</v>
      </c>
      <c r="O96" t="str">
        <v>DSDM, DKeu</v>
      </c>
      <c r="P96" t="str">
        <v>Satker</v>
      </c>
      <c r="Q96" t="str">
        <v>MI</v>
      </c>
      <c r="R96" t="str">
        <v>ERPHRIS</v>
      </c>
      <c r="S96" t="str">
        <f>BQ96</f>
        <v>Selesai Pengadaan</v>
      </c>
      <c r="T96" t="str">
        <f>IF(V96=0%,"Not Started",IF(V96&lt;100%,"On Progress",IF(V96=100%,"DONE")))</f>
        <v>On Progress</v>
      </c>
      <c r="U96" t="str">
        <f>FN96</f>
        <v>Pahman Hasibuan</v>
      </c>
      <c r="V96">
        <f>CC96</f>
        <v>0.3</v>
      </c>
      <c r="W96" t="str">
        <v>TW III 2025</v>
      </c>
      <c r="X96">
        <f>AR96</f>
        <v>46295</v>
      </c>
      <c r="Y96">
        <v>0</v>
      </c>
      <c r="AA96">
        <v>45658</v>
      </c>
      <c r="AB96">
        <v>45884</v>
      </c>
      <c r="AC96">
        <v>45870</v>
      </c>
      <c r="AD96">
        <v>45884</v>
      </c>
      <c r="AE96">
        <v>45885</v>
      </c>
      <c r="AF96">
        <v>45900</v>
      </c>
      <c r="AI96">
        <v>46023</v>
      </c>
      <c r="AJ96">
        <v>46081</v>
      </c>
      <c r="AK96">
        <v>46082</v>
      </c>
      <c r="AL96">
        <v>46173</v>
      </c>
      <c r="AM96">
        <v>46174</v>
      </c>
      <c r="AN96">
        <v>46218</v>
      </c>
      <c r="AO96">
        <v>46219</v>
      </c>
      <c r="AP96">
        <v>46280</v>
      </c>
      <c r="AQ96">
        <v>46281</v>
      </c>
      <c r="AR96">
        <v>46295</v>
      </c>
      <c r="AS96" t="str">
        <f>IF(BE96=0%,"Not Started",IF(BE96&lt;5%,"Proses RBT-RBB",IF(BE96=5%,"Selesai RBT-RBB",IF(BE96&lt;10%,"Proses RBT-RBL",IF(BE96=10%,"Selesai RBT-RBL",IF(BE96&lt;15%,"Proses RBT-RBTD",IF(BE96=15%,"Selesai RBT-RBTD",IF(BE96&lt;20%,"Proses RPP",IF(BE96=20%,"Selesai RPP",IF(BE96&lt;25%,"Proses KAK",IF(BE96=25%,"Selesai KAK",IF(BE96&lt;30%,"Proses Pengadaan",IF(BE96=30%,"Selesai Pengadaan",IF(BE96&lt;45%,"Proses Desain",IF(BE96=45%,"Selesai Desain",IF(BE96&lt;80%,"Proses Pengembangan",IF(BE96=80%,"Selesai Pengembangan",IF(BE96&lt;87.5%,"Proses SIT",IF(BE96=87.5%,"Selesai SIT",IF(BE96&lt;95%,"Proses UAT",IF(BE96=95%,"Selesai UAT",IF(BE96&lt;100%,"Proses Implementasi","Selesai Implementasi"))))))))))))))))))))))</f>
        <v>Proses Desain</v>
      </c>
      <c r="AT96" t="str">
        <f>IF(BF96=0%,"Not Started",IF(BF96&lt;5%,"Proses RBT-RBB",IF(BF96=5%,"Selesai RBT-RBB",IF(BF96&lt;10%,"Proses RBT-RBL",IF(BF96=10%,"Selesai RBT-RBL",IF(BF96&lt;15%,"Proses RBT-RBTD",IF(BF96=15%,"Selesai RBT-RBTD",IF(BF96&lt;20%,"Proses RPP",IF(BF96=20%,"Selesai RPP",IF(BF96&lt;25%,"Proses KAK",IF(BF96=25%,"Selesai KAK",IF(BF96&lt;30%,"Proses Pengadaan",IF(BF96=30%,"Selesai Pengadaan",IF(BF96&lt;45%,"Proses Desain",IF(BF96=45%,"Selesai Desain",IF(BF96&lt;80%,"Proses Pengembangan",IF(BF96=80%,"Selesai Pengembangan",IF(BF96&lt;87.5%,"Proses SIT",IF(BF96=87.5%,"Selesai SIT",IF(BF96&lt;95%,"Proses UAT",IF(BF96=95%,"Selesai UAT",IF(BF96&lt;100%,"Proses Implementasi","Selesai Implementasi"))))))))))))))))))))))</f>
        <v>Selesai Desain</v>
      </c>
      <c r="AU96" t="str">
        <f>IF(BG96=0%,"Not Started",IF(BG96&lt;5%,"Proses RBT-RBB",IF(BG96=5%,"Selesai RBT-RBB",IF(BG96&lt;10%,"Proses RBT-RBL",IF(BG96=10%,"Selesai RBT-RBL",IF(BG96&lt;15%,"Proses RBT-RBTD",IF(BG96=15%,"Selesai RBT-RBTD",IF(BG96&lt;20%,"Proses RPP",IF(BG96=20%,"Selesai RPP",IF(BG96&lt;25%,"Proses KAK",IF(BG96=25%,"Selesai KAK",IF(BG96&lt;30%,"Proses Pengadaan",IF(BG96=30%,"Selesai Pengadaan",IF(BG96&lt;45%,"Proses Desain",IF(BG96=45%,"Selesai Desain",IF(BG96&lt;80%,"Proses Pengembangan",IF(BG96=80%,"Selesai Pengembangan",IF(BG96&lt;87.5%,"Proses SIT",IF(BG96=87.5%,"Selesai SIT",IF(BG96&lt;95%,"Proses UAT",IF(BG96=95%,"Selesai UAT",IF(BG96&lt;100%,"Proses Implementasi","Selesai Implementasi"))))))))))))))))))))))</f>
        <v>Proses Pengembangan</v>
      </c>
      <c r="AV96" t="str">
        <f>IF(BH96=0%,"Not Started",IF(BH96&lt;5%,"Proses RBT-RBB",IF(BH96=5%,"Selesai RBT-RBB",IF(BH96&lt;10%,"Proses RBT-RBL",IF(BH96=10%,"Selesai RBT-RBL",IF(BH96&lt;15%,"Proses RBT-RBTD",IF(BH96=15%,"Selesai RBT-RBTD",IF(BH96&lt;20%,"Proses RPP",IF(BH96=20%,"Selesai RPP",IF(BH96&lt;25%,"Proses KAK",IF(BH96=25%,"Selesai KAK",IF(BH96&lt;30%,"Proses Pengadaan",IF(BH96=30%,"Selesai Pengadaan",IF(BH96&lt;45%,"Proses Desain",IF(BH96=45%,"Selesai Desain",IF(BH96&lt;80%,"Proses Pengembangan",IF(BH96=80%,"Selesai Pengembangan",IF(BH96&lt;87.5%,"Proses SIT",IF(BH96=87.5%,"Selesai SIT",IF(BH96&lt;95%,"Proses UAT",IF(BH96=95%,"Selesai UAT",IF(BH96&lt;100%,"Proses Implementasi","Selesai Implementasi"))))))))))))))))))))))</f>
        <v>Proses Pengembangan</v>
      </c>
      <c r="AW96" t="str">
        <f>IF(BI96=0%,"Not Started",IF(BI96&lt;5%,"Proses RBT-RBB",IF(BI96=5%,"Selesai RBT-RBB",IF(BI96&lt;10%,"Proses RBT-RBL",IF(BI96=10%,"Selesai RBT-RBL",IF(BI96&lt;15%,"Proses RBT-RBTD",IF(BI96=15%,"Selesai RBT-RBTD",IF(BI96&lt;20%,"Proses RPP",IF(BI96=20%,"Selesai RPP",IF(BI96&lt;25%,"Proses KAK",IF(BI96=25%,"Selesai KAK",IF(BI96&lt;30%,"Proses Pengadaan",IF(BI96=30%,"Selesai Pengadaan",IF(BI96&lt;45%,"Proses Desain",IF(BI96=45%,"Selesai Desain",IF(BI96&lt;80%,"Proses Pengembangan",IF(BI96=80%,"Selesai Pengembangan",IF(BI96&lt;87.5%,"Proses SIT",IF(BI96=87.5%,"Selesai SIT",IF(BI96&lt;95%,"Proses UAT",IF(BI96=95%,"Selesai UAT",IF(BI96&lt;100%,"Proses Implementasi","Selesai Implementasi"))))))))))))))))))))))</f>
        <v>Selesai Pengembangan</v>
      </c>
      <c r="AX96" t="str">
        <f>IF(BJ96=0%,"Not Started",IF(BJ96&lt;5%,"Proses RBT-RBB",IF(BJ96=5%,"Selesai RBT-RBB",IF(BJ96&lt;10%,"Proses RBT-RBL",IF(BJ96=10%,"Selesai RBT-RBL",IF(BJ96&lt;15%,"Proses RBT-RBTD",IF(BJ96=15%,"Selesai RBT-RBTD",IF(BJ96&lt;20%,"Proses RPP",IF(BJ96=20%,"Selesai RPP",IF(BJ96&lt;25%,"Proses KAK",IF(BJ96=25%,"Selesai KAK",IF(BJ96&lt;30%,"Proses Pengadaan",IF(BJ96=30%,"Selesai Pengadaan",IF(BJ96&lt;45%,"Proses Desain",IF(BJ96=45%,"Selesai Desain",IF(BJ96&lt;80%,"Proses Pengembangan",IF(BJ96=80%,"Selesai Pengembangan",IF(BJ96&lt;87.5%,"Proses SIT",IF(BJ96=87.5%,"Selesai SIT",IF(BJ96&lt;95%,"Proses UAT",IF(BJ96=95%,"Selesai UAT",IF(BJ96&lt;100%,"Proses Implementasi","Selesai Implementasi"))))))))))))))))))))))</f>
        <v>Proses SIT</v>
      </c>
      <c r="AY96" t="str">
        <f>IF(BK96=0%,"Not Started",IF(BK96&lt;5%,"Proses RBT-RBB",IF(BK96=5%,"Selesai RBT-RBB",IF(BK96&lt;10%,"Proses RBT-RBL",IF(BK96=10%,"Selesai RBT-RBL",IF(BK96&lt;15%,"Proses RBT-RBTD",IF(BK96=15%,"Selesai RBT-RBTD",IF(BK96&lt;20%,"Proses RPP",IF(BK96=20%,"Selesai RPP",IF(BK96&lt;25%,"Proses KAK",IF(BK96=25%,"Selesai KAK",IF(BK96&lt;30%,"Proses Pengadaan",IF(BK96=30%,"Selesai Pengadaan",IF(BK96&lt;45%,"Proses Desain",IF(BK96=45%,"Selesai Desain",IF(BK96&lt;80%,"Proses Pengembangan",IF(BK96=80%,"Selesai Pengembangan",IF(BK96&lt;87.5%,"Proses SIT",IF(BK96=87.5%,"Selesai SIT",IF(BK96&lt;95%,"Proses UAT",IF(BK96=95%,"Selesai UAT",IF(BK96&lt;100%,"Proses Implementasi","Selesai Implementasi"))))))))))))))))))))))</f>
        <v>Proses SIT</v>
      </c>
      <c r="AZ96" t="str">
        <f>IF(BL96=0%,"Not Started",IF(BL96&lt;5%,"Proses RBT-RBB",IF(BL96=5%,"Selesai RBT-RBB",IF(BL96&lt;10%,"Proses RBT-RBL",IF(BL96=10%,"Selesai RBT-RBL",IF(BL96&lt;15%,"Proses RBT-RBTD",IF(BL96=15%,"Selesai RBT-RBTD",IF(BL96&lt;20%,"Proses RPP",IF(BL96=20%,"Selesai RPP",IF(BL96&lt;25%,"Proses KAK",IF(BL96=25%,"Selesai KAK",IF(BL96&lt;30%,"Proses Pengadaan",IF(BL96=30%,"Selesai Pengadaan",IF(BL96&lt;45%,"Proses Desain",IF(BL96=45%,"Selesai Desain",IF(BL96&lt;80%,"Proses Pengembangan",IF(BL96=80%,"Selesai Pengembangan",IF(BL96&lt;87.5%,"Proses SIT",IF(BL96=87.5%,"Selesai SIT",IF(BL96&lt;95%,"Proses UAT",IF(BL96=95%,"Selesai UAT",IF(BL96&lt;100%,"Proses Implementasi","Selesai Implementasi"))))))))))))))))))))))</f>
        <v>Proses UAT</v>
      </c>
      <c r="BA96" t="str">
        <f>IF(BM96=0%,"Not Started",IF(BM96&lt;5%,"Proses RBT-RBB",IF(BM96=5%,"Selesai RBT-RBB",IF(BM96&lt;10%,"Proses RBT-RBL",IF(BM96=10%,"Selesai RBT-RBL",IF(BM96&lt;15%,"Proses RBT-RBTD",IF(BM96=15%,"Selesai RBT-RBTD",IF(BM96&lt;20%,"Proses RPP",IF(BM96=20%,"Selesai RPP",IF(BM96&lt;25%,"Proses KAK",IF(BM96=25%,"Selesai KAK",IF(BM96&lt;30%,"Proses Pengadaan",IF(BM96=30%,"Selesai Pengadaan",IF(BM96&lt;45%,"Proses Desain",IF(BM96=45%,"Selesai Desain",IF(BM96&lt;80%,"Proses Pengembangan",IF(BM96=80%,"Selesai Pengembangan",IF(BM96&lt;87.5%,"Proses SIT",IF(BM96=87.5%,"Selesai SIT",IF(BM96&lt;95%,"Proses UAT",IF(BM96=95%,"Selesai UAT",IF(BM96&lt;100%,"Proses Implementasi","Selesai Implementasi"))))))))))))))))))))))</f>
        <v>Selesai Implementasi</v>
      </c>
      <c r="BB96" t="str">
        <f>IF(BN96=0%,"Not Started",IF(BN96&lt;5%,"Proses RBT-RBB",IF(BN96=5%,"Selesai RBT-RBB",IF(BN96&lt;10%,"Proses RBT-RBL",IF(BN96=10%,"Selesai RBT-RBL",IF(BN96&lt;15%,"Proses RBT-RBTD",IF(BN96=15%,"Selesai RBT-RBTD",IF(BN96&lt;20%,"Proses RPP",IF(BN96=20%,"Selesai RPP",IF(BN96&lt;25%,"Proses KAK",IF(BN96=25%,"Selesai KAK",IF(BN96&lt;30%,"Proses Pengadaan",IF(BN96=30%,"Selesai Pengadaan",IF(BN96&lt;45%,"Proses Desain",IF(BN96=45%,"Selesai Desain",IF(BN96&lt;80%,"Proses Pengembangan",IF(BN96=80%,"Selesai Pengembangan",IF(BN96&lt;87.5%,"Proses SIT",IF(BN96=87.5%,"Selesai SIT",IF(BN96&lt;95%,"Proses UAT",IF(BN96=95%,"Selesai UAT",IF(BN96&lt;100%,"Proses Implementasi","Selesai Implementasi"))))))))))))))))))))))</f>
        <v>Selesai Implementasi</v>
      </c>
      <c r="BC96" t="str">
        <f>IF(BO96=0%,"Not Started",IF(BO96&lt;5%,"Proses RBT-RBB",IF(BO96=5%,"Selesai RBT-RBB",IF(BO96&lt;10%,"Proses RBT-RBL",IF(BO96=10%,"Selesai RBT-RBL",IF(BO96&lt;15%,"Proses RBT-RBTD",IF(BO96=15%,"Selesai RBT-RBTD",IF(BO96&lt;20%,"Proses RPP",IF(BO96=20%,"Selesai RPP",IF(BO96&lt;25%,"Proses KAK",IF(BO96=25%,"Selesai KAK",IF(BO96&lt;30%,"Proses Pengadaan",IF(BO96=30%,"Selesai Pengadaan",IF(BO96&lt;45%,"Proses Desain",IF(BO96=45%,"Selesai Desain",IF(BO96&lt;80%,"Proses Pengembangan",IF(BO96=80%,"Selesai Pengembangan",IF(BO96&lt;87.5%,"Proses SIT",IF(BO96=87.5%,"Selesai SIT",IF(BO96&lt;95%,"Proses UAT",IF(BO96=95%,"Selesai UAT",IF(BO96&lt;100%,"Proses Implementasi","Selesai Implementasi"))))))))))))))))))))))</f>
        <v>Selesai Implementasi</v>
      </c>
      <c r="BD96" t="str">
        <f>IF(BP96=0%,"Not Started",IF(BP96&lt;5%,"Proses RBT-RBB",IF(BP96=5%,"Selesai RBT-RBB",IF(BP96&lt;10%,"Proses RBT-RBL",IF(BP96=10%,"Selesai RBT-RBL",IF(BP96&lt;15%,"Proses RBT-RBTD",IF(BP96=15%,"Selesai RBT-RBTD",IF(BP96&lt;20%,"Proses RPP",IF(BP96=20%,"Selesai RPP",IF(BP96&lt;25%,"Proses KAK",IF(BP96=25%,"Selesai KAK",IF(BP96&lt;30%,"Proses Pengadaan",IF(BP96=30%,"Selesai Pengadaan",IF(BP96&lt;45%,"Proses Desain",IF(BP96=45%,"Selesai Desain",IF(BP96&lt;80%,"Proses Pengembangan",IF(BP96=80%,"Selesai Pengembangan",IF(BP96&lt;87.5%,"Proses SIT",IF(BP96=87.5%,"Selesai SIT",IF(BP96&lt;95%,"Proses UAT",IF(BP96=95%,"Selesai UAT",IF(BP96&lt;100%,"Proses Implementasi","Selesai Implementasi"))))))))))))))))))))))</f>
        <v>Selesai Implementasi</v>
      </c>
      <c r="BE96">
        <v>0.37</v>
      </c>
      <c r="BF96">
        <v>0.45</v>
      </c>
      <c r="BG96">
        <v>0.57</v>
      </c>
      <c r="BH96">
        <v>0.69</v>
      </c>
      <c r="BI96">
        <v>0.8</v>
      </c>
      <c r="BJ96">
        <v>0.85</v>
      </c>
      <c r="BK96">
        <v>0.87</v>
      </c>
      <c r="BL96">
        <v>0.9</v>
      </c>
      <c r="BM96">
        <v>1</v>
      </c>
      <c r="BN96">
        <v>1</v>
      </c>
      <c r="BO96">
        <v>1</v>
      </c>
      <c r="BP96">
        <v>1</v>
      </c>
      <c r="BQ96" t="str">
        <f>IF(CC96=0%,"Not Started",IF(CC96&lt;5%,"Proses RBT-RBB",IF(CC96=5%,"Selesai RBT-RBB",IF(CC96&lt;10%,"Proses RBT-RBL",IF(CC96=10%,"Selesai RBT-RBL",IF(CC96&lt;15%,"Proses RBT-RBTD",IF(CC96=15%,"Selesai RBT-RBTD",IF(CC96&lt;20%,"Proses RPP",IF(CC96=20%,"Selesai RPP",IF(CC96&lt;25%,"Proses KAK",IF(CC96=25%,"Selesai KAK",IF(CC96&lt;30%,"Proses Pengadaan",IF(CC96=30%,"Selesai Pengadaan",IF(CC96&lt;45%,"Proses Desain",IF(CC96=45%,"Selesai Desain",IF(CC96&lt;80%,"Proses Pengembangan",IF(CC96=80%,"Selesai Pengembangan",IF(CC96&lt;87.5%,"Proses SIT",IF(CC96=87.5%,"Selesai SIT",IF(CC96&lt;95%,"Proses UAT",IF(CC96=95%,"Selesai UAT",IF(CC96&lt;100%,"Proses Implementasi","Selesai Implementasi"))))))))))))))))))))))</f>
        <v>Selesai Pengadaan</v>
      </c>
      <c r="BR96" t="str">
        <f>IF(CD96=0%,"Not Started",IF(CD96&lt;5%,"Proses RBT-RBB",IF(CD96=5%,"Selesai RBT-RBB",IF(CD96&lt;10%,"Proses RBT-RBL",IF(CD96=10%,"Selesai RBT-RBL",IF(CD96&lt;15%,"Proses RBT-RBTD",IF(CD96=15%,"Selesai RBT-RBTD",IF(CD96&lt;20%,"Proses RPP",IF(CD96=20%,"Selesai RPP",IF(CD96&lt;25%,"Proses KAK",IF(CD96=25%,"Selesai KAK",IF(CD96&lt;30%,"Proses Pengadaan",IF(CD96=30%,"Selesai Pengadaan",IF(CD96&lt;45%,"Proses Desain",IF(CD96=45%,"Selesai Desain",IF(CD96&lt;80%,"Proses Pengembangan",IF(CD96=80%,"Selesai Pengembangan",IF(CD96&lt;87.5%,"Proses SIT",IF(CD96=87.5%,"Selesai SIT",IF(CD96&lt;95%,"Proses UAT",IF(CD96=95%,"Selesai UAT",IF(CD96&lt;100%,"Proses Implementasi","Selesai Implementasi"))))))))))))))))))))))</f>
        <v>Not Started</v>
      </c>
      <c r="BS96" t="str">
        <f>IF(CE96=0%,"Not Started",IF(CE96&lt;5%,"Proses RBT-RBB",IF(CE96=5%,"Selesai RBT-RBB",IF(CE96&lt;10%,"Proses RBT-RBL",IF(CE96=10%,"Selesai RBT-RBL",IF(CE96&lt;15%,"Proses RBT-RBTD",IF(CE96=15%,"Selesai RBT-RBTD",IF(CE96&lt;20%,"Proses RPP",IF(CE96=20%,"Selesai RPP",IF(CE96&lt;25%,"Proses KAK",IF(CE96=25%,"Selesai KAK",IF(CE96&lt;30%,"Proses Pengadaan",IF(CE96=30%,"Selesai Pengadaan",IF(CE96&lt;45%,"Proses Desain",IF(CE96=45%,"Selesai Desain",IF(CE96&lt;80%,"Proses Pengembangan",IF(CE96=80%,"Selesai Pengembangan",IF(CE96&lt;87.5%,"Proses SIT",IF(CE96=87.5%,"Selesai SIT",IF(CE96&lt;95%,"Proses UAT",IF(CE96=95%,"Selesai UAT",IF(CE96&lt;100%,"Proses Implementasi","Selesai Implementasi"))))))))))))))))))))))</f>
        <v>Not Started</v>
      </c>
      <c r="BT96" t="str">
        <f>IF(CF96=0%,"Not Started",IF(CF96&lt;5%,"Proses RBT-RBB",IF(CF96=5%,"Selesai RBT-RBB",IF(CF96&lt;10%,"Proses RBT-RBL",IF(CF96=10%,"Selesai RBT-RBL",IF(CF96&lt;15%,"Proses RBT-RBTD",IF(CF96=15%,"Selesai RBT-RBTD",IF(CF96&lt;20%,"Proses RPP",IF(CF96=20%,"Selesai RPP",IF(CF96&lt;25%,"Proses KAK",IF(CF96=25%,"Selesai KAK",IF(CF96&lt;30%,"Proses Pengadaan",IF(CF96=30%,"Selesai Pengadaan",IF(CF96&lt;45%,"Proses Desain",IF(CF96=45%,"Selesai Desain",IF(CF96&lt;80%,"Proses Pengembangan",IF(CF96=80%,"Selesai Pengembangan",IF(CF96&lt;87.5%,"Proses SIT",IF(CF96=87.5%,"Selesai SIT",IF(CF96&lt;95%,"Proses UAT",IF(CF96=95%,"Selesai UAT",IF(CF96&lt;100%,"Proses Implementasi","Selesai Implementasi"))))))))))))))))))))))</f>
        <v>Not Started</v>
      </c>
      <c r="BU96" t="str">
        <f>IF(CG96=0%,"Not Started",IF(CG96&lt;5%,"Proses RBT-RBB",IF(CG96=5%,"Selesai RBT-RBB",IF(CG96&lt;10%,"Proses RBT-RBL",IF(CG96=10%,"Selesai RBT-RBL",IF(CG96&lt;15%,"Proses RBT-RBTD",IF(CG96=15%,"Selesai RBT-RBTD",IF(CG96&lt;20%,"Proses RPP",IF(CG96=20%,"Selesai RPP",IF(CG96&lt;25%,"Proses KAK",IF(CG96=25%,"Selesai KAK",IF(CG96&lt;30%,"Proses Pengadaan",IF(CG96=30%,"Selesai Pengadaan",IF(CG96&lt;45%,"Proses Desain",IF(CG96=45%,"Selesai Desain",IF(CG96&lt;80%,"Proses Pengembangan",IF(CG96=80%,"Selesai Pengembangan",IF(CG96&lt;87.5%,"Proses SIT",IF(CG96=87.5%,"Selesai SIT",IF(CG96&lt;95%,"Proses UAT",IF(CG96=95%,"Selesai UAT",IF(CG96&lt;100%,"Proses Implementasi","Selesai Implementasi"))))))))))))))))))))))</f>
        <v>Not Started</v>
      </c>
      <c r="BV96" t="str">
        <f>IF(CH96=0%,"Not Started",IF(CH96&lt;5%,"Proses RBT-RBB",IF(CH96=5%,"Selesai RBT-RBB",IF(CH96&lt;10%,"Proses RBT-RBL",IF(CH96=10%,"Selesai RBT-RBL",IF(CH96&lt;15%,"Proses RBT-RBTD",IF(CH96=15%,"Selesai RBT-RBTD",IF(CH96&lt;20%,"Proses RPP",IF(CH96=20%,"Selesai RPP",IF(CH96&lt;25%,"Proses KAK",IF(CH96=25%,"Selesai KAK",IF(CH96&lt;30%,"Proses Pengadaan",IF(CH96=30%,"Selesai Pengadaan",IF(CH96&lt;45%,"Proses Desain",IF(CH96=45%,"Selesai Desain",IF(CH96&lt;80%,"Proses Pengembangan",IF(CH96=80%,"Selesai Pengembangan",IF(CH96&lt;87.5%,"Proses SIT",IF(CH96=87.5%,"Selesai SIT",IF(CH96&lt;95%,"Proses UAT",IF(CH96=95%,"Selesai UAT",IF(CH96&lt;100%,"Proses Implementasi","Selesai Implementasi"))))))))))))))))))))))</f>
        <v>Not Started</v>
      </c>
      <c r="BW96" t="str">
        <f>IF(CI96=0%,"Not Started",IF(CI96&lt;5%,"Proses RBT-RBB",IF(CI96=5%,"Selesai RBT-RBB",IF(CI96&lt;10%,"Proses RBT-RBL",IF(CI96=10%,"Selesai RBT-RBL",IF(CI96&lt;15%,"Proses RBT-RBTD",IF(CI96=15%,"Selesai RBT-RBTD",IF(CI96&lt;20%,"Proses RPP",IF(CI96=20%,"Selesai RPP",IF(CI96&lt;25%,"Proses KAK",IF(CI96=25%,"Selesai KAK",IF(CI96&lt;30%,"Proses Pengadaan",IF(CI96=30%,"Selesai Pengadaan",IF(CI96&lt;45%,"Proses Desain",IF(CI96=45%,"Selesai Desain",IF(CI96&lt;80%,"Proses Pengembangan",IF(CI96=80%,"Selesai Pengembangan",IF(CI96&lt;87.5%,"Proses SIT",IF(CI96=87.5%,"Selesai SIT",IF(CI96&lt;95%,"Proses UAT",IF(CI96=95%,"Selesai UAT",IF(CI96&lt;100%,"Proses Implementasi","Selesai Implementasi"))))))))))))))))))))))</f>
        <v>Not Started</v>
      </c>
      <c r="BX96" t="str">
        <f>IF(CJ96=0%,"Not Started",IF(CJ96&lt;5%,"Proses RBT-RBB",IF(CJ96=5%,"Selesai RBT-RBB",IF(CJ96&lt;10%,"Proses RBT-RBL",IF(CJ96=10%,"Selesai RBT-RBL",IF(CJ96&lt;15%,"Proses RBT-RBTD",IF(CJ96=15%,"Selesai RBT-RBTD",IF(CJ96&lt;20%,"Proses RPP",IF(CJ96=20%,"Selesai RPP",IF(CJ96&lt;25%,"Proses KAK",IF(CJ96=25%,"Selesai KAK",IF(CJ96&lt;30%,"Proses Pengadaan",IF(CJ96=30%,"Selesai Pengadaan",IF(CJ96&lt;45%,"Proses Desain",IF(CJ96=45%,"Selesai Desain",IF(CJ96&lt;80%,"Proses Pengembangan",IF(CJ96=80%,"Selesai Pengembangan",IF(CJ96&lt;87.5%,"Proses SIT",IF(CJ96=87.5%,"Selesai SIT",IF(CJ96&lt;95%,"Proses UAT",IF(CJ96=95%,"Selesai UAT",IF(CJ96&lt;100%,"Proses Implementasi","Selesai Implementasi"))))))))))))))))))))))</f>
        <v>Not Started</v>
      </c>
      <c r="BY96" t="str">
        <f>IF(CK96=0%,"Not Started",IF(CK96&lt;5%,"Proses RBT-RBB",IF(CK96=5%,"Selesai RBT-RBB",IF(CK96&lt;10%,"Proses RBT-RBL",IF(CK96=10%,"Selesai RBT-RBL",IF(CK96&lt;15%,"Proses RBT-RBTD",IF(CK96=15%,"Selesai RBT-RBTD",IF(CK96&lt;20%,"Proses RPP",IF(CK96=20%,"Selesai RPP",IF(CK96&lt;25%,"Proses KAK",IF(CK96=25%,"Selesai KAK",IF(CK96&lt;30%,"Proses Pengadaan",IF(CK96=30%,"Selesai Pengadaan",IF(CK96&lt;45%,"Proses Desain",IF(CK96=45%,"Selesai Desain",IF(CK96&lt;80%,"Proses Pengembangan",IF(CK96=80%,"Selesai Pengembangan",IF(CK96&lt;87.5%,"Proses SIT",IF(CK96=87.5%,"Selesai SIT",IF(CK96&lt;95%,"Proses UAT",IF(CK96=95%,"Selesai UAT",IF(CK96&lt;100%,"Proses Implementasi","Selesai Implementasi"))))))))))))))))))))))</f>
        <v>Not Started</v>
      </c>
      <c r="BZ96" t="str">
        <f>IF(CL96=0%,"Not Started",IF(CL96&lt;5%,"Proses RBT-RBB",IF(CL96=5%,"Selesai RBT-RBB",IF(CL96&lt;10%,"Proses RBT-RBL",IF(CL96=10%,"Selesai RBT-RBL",IF(CL96&lt;15%,"Proses RBT-RBTD",IF(CL96=15%,"Selesai RBT-RBTD",IF(CL96&lt;20%,"Proses RPP",IF(CL96=20%,"Selesai RPP",IF(CL96&lt;25%,"Proses KAK",IF(CL96=25%,"Selesai KAK",IF(CL96&lt;30%,"Proses Pengadaan",IF(CL96=30%,"Selesai Pengadaan",IF(CL96&lt;45%,"Proses Desain",IF(CL96=45%,"Selesai Desain",IF(CL96&lt;80%,"Proses Pengembangan",IF(CL96=80%,"Selesai Pengembangan",IF(CL96&lt;87.5%,"Proses SIT",IF(CL96=87.5%,"Selesai SIT",IF(CL96&lt;95%,"Proses UAT",IF(CL96=95%,"Selesai UAT",IF(CL96&lt;100%,"Proses Implementasi","Selesai Implementasi"))))))))))))))))))))))</f>
        <v>Not Started</v>
      </c>
      <c r="CA96" t="str">
        <f>IF(CM96=0%,"Not Started",IF(CM96&lt;5%,"Proses RBT-RBB",IF(CM96=5%,"Selesai RBT-RBB",IF(CM96&lt;10%,"Proses RBT-RBL",IF(CM96=10%,"Selesai RBT-RBL",IF(CM96&lt;15%,"Proses RBT-RBTD",IF(CM96=15%,"Selesai RBT-RBTD",IF(CM96&lt;20%,"Proses RPP",IF(CM96=20%,"Selesai RPP",IF(CM96&lt;25%,"Proses KAK",IF(CM96=25%,"Selesai KAK",IF(CM96&lt;30%,"Proses Pengadaan",IF(CM96=30%,"Selesai Pengadaan",IF(CM96&lt;45%,"Proses Desain",IF(CM96=45%,"Selesai Desain",IF(CM96&lt;80%,"Proses Pengembangan",IF(CM96=80%,"Selesai Pengembangan",IF(CM96&lt;87.5%,"Proses SIT",IF(CM96=87.5%,"Selesai SIT",IF(CM96&lt;95%,"Proses UAT",IF(CM96=95%,"Selesai UAT",IF(CM96&lt;100%,"Proses Implementasi","Selesai Implementasi"))))))))))))))))))))))</f>
        <v>Not Started</v>
      </c>
      <c r="CB96" t="str">
        <f>IF(CN96=0%,"Not Started",IF(CN96&lt;5%,"Proses RBT-RBB",IF(CN96=5%,"Selesai RBT-RBB",IF(CN96&lt;10%,"Proses RBT-RBL",IF(CN96=10%,"Selesai RBT-RBL",IF(CN96&lt;15%,"Proses RBT-RBTD",IF(CN96=15%,"Selesai RBT-RBTD",IF(CN96&lt;20%,"Proses RPP",IF(CN96=20%,"Selesai RPP",IF(CN96&lt;25%,"Proses KAK",IF(CN96=25%,"Selesai KAK",IF(CN96&lt;30%,"Proses Pengadaan",IF(CN96=30%,"Selesai Pengadaan",IF(CN96&lt;45%,"Proses Desain",IF(CN96=45%,"Selesai Desain",IF(CN96&lt;80%,"Proses Pengembangan",IF(CN96=80%,"Selesai Pengembangan",IF(CN96&lt;87.5%,"Proses SIT",IF(CN96=87.5%,"Selesai SIT",IF(CN96&lt;95%,"Proses UAT",IF(CN96=95%,"Selesai UAT",IF(CN96&lt;100%,"Proses Implementasi","Selesai Implementasi"))))))))))))))))))))))</f>
        <v>Not Started</v>
      </c>
      <c r="CC96">
        <f>(($DY96/100%)*15%)+(($DZ96/100%)*5%)+(($EA96/100%)*5%)+(($EB96/100%)*5%)+(($EC96/100%)*15%)+(($ED96/100%)*35%)+(($EE96/100%)*7.5%)+(($EF96/100%)*7.5%)+(($EG96/100%)*5%)</f>
        <v>0.3</v>
      </c>
      <c r="CO96">
        <f>IF(BE96=0%, 100%, (CC96/BE96))</f>
        <v>0.8108108108108107</v>
      </c>
      <c r="CP96">
        <f>IF(BF96=0%, 100%, (CD96/BF96))</f>
        <v>0</v>
      </c>
      <c r="CQ96">
        <f>IF(BG96=0%, 100%, (CE96/BG96))</f>
        <v>0</v>
      </c>
      <c r="CR96">
        <f>IF(BH96=0%, 100%, (CF96/BH96))</f>
        <v>0</v>
      </c>
      <c r="CS96">
        <f>IF(BI96=0%, 100%, (CG96/BI96))</f>
        <v>0</v>
      </c>
      <c r="CT96">
        <f>IF(BJ96=0%, 100%, (CH96/BJ96))</f>
        <v>0</v>
      </c>
      <c r="CU96">
        <f>IF(BK96=0%, 100%, (CI96/BK96))</f>
        <v>0</v>
      </c>
      <c r="CV96">
        <f>IF(BL96=0%, 100%, (CJ96/BL96))</f>
        <v>0</v>
      </c>
      <c r="CW96">
        <f>IF(BM96=0%, 100%, (CK96/BM96))</f>
        <v>0</v>
      </c>
      <c r="CX96">
        <f>IF(BN96=0%, 100%, (CL96/BN96))</f>
        <v>0</v>
      </c>
      <c r="CY96">
        <f>IF(BO96=0%, 100%, (CM96/BO96))</f>
        <v>0</v>
      </c>
      <c r="DA96" t="str">
        <f>IF(BE96=0%,"NS",IF(CC96=100%,"DONE",IF(CO96&gt;100%,"AS",IF(CO96&lt;75%,"BS",IF(CO96&lt;89.9%,"AR","OS")))))</f>
        <v>AR</v>
      </c>
      <c r="DB96" t="str">
        <f>IF(BF96=0%,"NS",IF(CD96=100%,"DONE",IF(CP96&gt;100%,"AS",IF(CP96&lt;75%,"BS",IF(CP96&lt;89.9%,"AR","OS")))))</f>
        <v>BS</v>
      </c>
      <c r="DC96" t="str">
        <f>IF(BG96=0%,"NS",IF(CE96=100%,"DONE",IF(CQ96&gt;100%,"AS",IF(CQ96&lt;75%,"BS",IF(CQ96&lt;89.9%,"AR","OS")))))</f>
        <v>BS</v>
      </c>
      <c r="DD96" t="str">
        <f>IF(BH96=0%,"NS",IF(CF96=100%,"DONE",IF(CR96&gt;100%,"AS",IF(CR96&lt;75%,"BS",IF(CR96&lt;89.9%,"AR","OS")))))</f>
        <v>BS</v>
      </c>
      <c r="DE96" t="str">
        <f>IF(BI96=0%,"NS",IF(CG96=100%,"DONE",IF(CS96&gt;100%,"AS",IF(CS96&lt;75%,"BS",IF(CS96&lt;89.9%,"AR","OS")))))</f>
        <v>BS</v>
      </c>
      <c r="DF96" t="str">
        <f>IF(BJ96=0%,"NS",IF(CH96=100%,"DONE",IF(CT96&gt;100%,"AS",IF(CT96&lt;75%,"BS",IF(CT96&lt;89.9%,"AR","OS")))))</f>
        <v>BS</v>
      </c>
      <c r="DG96" t="str">
        <f>IF(BK96=0%,"NS",IF(CI96=100%,"DONE",IF(CU96&gt;100%,"AS",IF(CU96&lt;75%,"BS",IF(CU96&lt;89.9%,"AR","OS")))))</f>
        <v>BS</v>
      </c>
      <c r="DH96" t="str">
        <f>IF(BL96=0%,"NS",IF(CJ96=100%,"DONE",IF(CV96&gt;100%,"AS",IF(CV96&lt;75%,"BS",IF(CV96&lt;89.9%,"AR","OS")))))</f>
        <v>BS</v>
      </c>
      <c r="DI96" t="str">
        <f>IF(BM96=0%,"NS",IF(CK96=100%,"DONE",IF(CW96&gt;100%,"AS",IF(CW96&lt;75%,"BS",IF(CW96&lt;89.9%,"AR","OS")))))</f>
        <v>BS</v>
      </c>
      <c r="DJ96" t="str">
        <f>IF(BN96=0%,"NS",IF(CL96=100%,"DONE",IF(CX96&gt;100%,"AS",IF(CX96&lt;75%,"BS",IF(CX96&lt;89.9%,"AR","OS")))))</f>
        <v>BS</v>
      </c>
      <c r="DK96" t="str">
        <f>IF(BO96=0%,"NS",IF(CM96=100%,"DONE",IF(CY96&gt;100%,"AS",IF(CY96&lt;75%,"BS",IF(CY96&lt;89.9%,"AR","OS")))))</f>
        <v>BS</v>
      </c>
      <c r="DL96" t="str">
        <f>IF(BP96=0%,"NS",IF(CN96=100%,"DONE",IF(CZ96&gt;100%,"AS",IF(CZ96&lt;75%,"BS",IF(CZ96&lt;89.9%,"AR","OS")))))</f>
        <v>BS</v>
      </c>
      <c r="DM96">
        <f>CC96/$BP96</f>
        <v>0.3</v>
      </c>
      <c r="DN96">
        <f>CD96/$BP96</f>
        <v>0</v>
      </c>
      <c r="DO96">
        <f>CE96/$BP96</f>
        <v>0</v>
      </c>
      <c r="DP96">
        <f>CF96/$BP96</f>
        <v>0</v>
      </c>
      <c r="DQ96">
        <f>CG96/$BP96</f>
        <v>0</v>
      </c>
      <c r="DR96">
        <f>CH96/$BP96</f>
        <v>0</v>
      </c>
      <c r="DS96">
        <f>CI96/$BP96</f>
        <v>0</v>
      </c>
      <c r="DT96">
        <f>CJ96/$BP96</f>
        <v>0</v>
      </c>
      <c r="DU96">
        <f>CK96/$BP96</f>
        <v>0</v>
      </c>
      <c r="DV96">
        <f>CL96/$BP96</f>
        <v>0</v>
      </c>
      <c r="DW96">
        <f>CM96/$BP96</f>
        <v>0</v>
      </c>
      <c r="DX96">
        <f>CN96/$BP96</f>
        <v>0</v>
      </c>
      <c r="DY96">
        <v>1</v>
      </c>
      <c r="DZ96">
        <v>1</v>
      </c>
      <c r="EA96">
        <v>1</v>
      </c>
      <c r="EB96">
        <v>1</v>
      </c>
      <c r="EC96">
        <v>0</v>
      </c>
      <c r="ED96">
        <v>0</v>
      </c>
      <c r="EE96">
        <v>0</v>
      </c>
      <c r="EF96">
        <v>0</v>
      </c>
      <c r="EG96">
        <v>0</v>
      </c>
      <c r="EH96" t="str" xml:space="preserve">
        <v xml:space="preserve">Update Progrees_x000d_
20-01-2026_x000d_
1. Untuk penyusunan RBT sudah selesai_x000d_
2. Kordinasi RPP dengan satker bisnis sudah selesai_x000d_
3. untuk Prio 2 sedang tahap penerbitan WO dan versioning_x000d_
Ada tambahan 3 use case baru,_x000d_
*CR terkait validasi darmasiswa, formula rounding BPJS ketenagakerjaan, dan perubahan ketentuan DAPENBI IP._x000d_
</v>
      </c>
      <c r="EJ96">
        <f>AR96</f>
        <v>46295</v>
      </c>
      <c r="FM96" t="str" xml:space="preserve">
        <v xml:space="preserve">1. Yoe One Ariestya Niovitta (PKWT)_x000d_
2. Hafidz Risqiadi_x000d_
</v>
      </c>
      <c r="FN96" t="str">
        <v>Pahman Hasibuan</v>
      </c>
      <c r="FO96" t="str">
        <v>Ayar Fauzan</v>
      </c>
      <c r="FP96" t="str" xml:space="preserve">
        <v xml:space="preserve">1. Rendi Budiman_x000d_
2. Erica Maulidina_x000d_
3. Kevin Tjahjadi_x000d_
</v>
      </c>
      <c r="FQ96" t="str">
        <v>Erfa</v>
      </c>
      <c r="FR96" t="str">
        <v xml:space="preserve">Outsource </v>
      </c>
      <c r="FS96" t="str">
        <v>PT Trees</v>
      </c>
      <c r="FT96" t="str">
        <v>Santi. Nindy</v>
      </c>
      <c r="FU96">
        <v>5</v>
      </c>
      <c r="GS96" t="str">
        <v>8d2a44cd-325d-48b0-98e5-fee54f313175</v>
      </c>
    </row>
    <row r="97" xml:space="preserve">
      <c r="A97" t="str">
        <v>RIVIBI-PPA-P10-8-DLDS</v>
      </c>
      <c r="B97" t="str">
        <v>PT6</v>
      </c>
      <c r="C97" t="str">
        <v>IDT</v>
      </c>
      <c r="D97" t="str">
        <v>Continuity Technology</v>
      </c>
      <c r="E97" t="str">
        <v>P-54</v>
      </c>
      <c r="F97">
        <f>F96+1</f>
        <v>7</v>
      </c>
      <c r="G97" t="str">
        <v>ERPHRIS</v>
      </c>
      <c r="H97" t="str">
        <v>ERPHRIS</v>
      </c>
      <c r="I97" t="str">
        <v>Pengelolaan Remunerasi (Prioritas 3) pada ERPHRIS</v>
      </c>
      <c r="J97">
        <v>2025</v>
      </c>
      <c r="K97">
        <v>2027</v>
      </c>
      <c r="L97" t="str">
        <v>K</v>
      </c>
      <c r="M97" t="str">
        <v>K3</v>
      </c>
      <c r="N97" t="str">
        <v>Pemimpin Satker</v>
      </c>
      <c r="O97" t="str">
        <v>DSDM, DKeu</v>
      </c>
      <c r="P97" t="str">
        <v>Satker</v>
      </c>
      <c r="Q97" t="str">
        <v>MI</v>
      </c>
      <c r="R97" t="str">
        <v>ERPHRIS</v>
      </c>
      <c r="S97" t="str">
        <f>BQ97</f>
        <v>Selesai Pengadaan</v>
      </c>
      <c r="T97" t="str">
        <f>IF(V97=0%,"Not Started",IF(V97&lt;100%,"On Progress",IF(V97=100%,"DONE")))</f>
        <v>On Progress</v>
      </c>
      <c r="U97" t="str">
        <f>FN97</f>
        <v>Pahman Hasibuan</v>
      </c>
      <c r="V97">
        <f>CC97</f>
        <v>0.3</v>
      </c>
      <c r="W97" t="str">
        <v>TW III 2025</v>
      </c>
      <c r="X97">
        <f>AR97</f>
        <v>46477</v>
      </c>
      <c r="Y97">
        <v>0</v>
      </c>
      <c r="AA97">
        <v>45658</v>
      </c>
      <c r="AB97">
        <v>45884</v>
      </c>
      <c r="AC97">
        <v>45870</v>
      </c>
      <c r="AD97">
        <v>45884</v>
      </c>
      <c r="AI97">
        <v>46296</v>
      </c>
      <c r="AJ97">
        <v>46310</v>
      </c>
      <c r="AK97">
        <v>46311</v>
      </c>
      <c r="AL97">
        <v>46387</v>
      </c>
      <c r="AM97">
        <v>46388</v>
      </c>
      <c r="AN97">
        <v>46418</v>
      </c>
      <c r="AO97">
        <v>46419</v>
      </c>
      <c r="AP97">
        <v>46446</v>
      </c>
      <c r="AQ97">
        <v>46447</v>
      </c>
      <c r="AR97">
        <v>46477</v>
      </c>
      <c r="AS97" t="str">
        <f>IF(BE97=0%,"Not Started",IF(BE97&lt;5%,"Proses RBT-RBB",IF(BE97=5%,"Selesai RBT-RBB",IF(BE97&lt;10%,"Proses RBT-RBL",IF(BE97=10%,"Selesai RBT-RBL",IF(BE97&lt;15%,"Proses RBT-RBTD",IF(BE97=15%,"Selesai RBT-RBTD",IF(BE97&lt;20%,"Proses RPP",IF(BE97=20%,"Selesai RPP",IF(BE97&lt;25%,"Proses KAK",IF(BE97=25%,"Selesai KAK",IF(BE97&lt;30%,"Proses Pengadaan",IF(BE97=30%,"Selesai Pengadaan",IF(BE97&lt;45%,"Proses Desain",IF(BE97=45%,"Selesai Desain",IF(BE97&lt;80%,"Proses Pengembangan",IF(BE97=80%,"Selesai Pengembangan",IF(BE97&lt;87.5%,"Proses SIT",IF(BE97=87.5%,"Selesai SIT",IF(BE97&lt;95%,"Proses UAT",IF(BE97=95%,"Selesai UAT",IF(BE97&lt;100%,"Proses Implementasi","Selesai Implementasi"))))))))))))))))))))))</f>
        <v>Selesai Pengadaan</v>
      </c>
      <c r="AT97" t="str">
        <f>IF(BF97=0%,"Not Started",IF(BF97&lt;5%,"Proses RBT-RBB",IF(BF97=5%,"Selesai RBT-RBB",IF(BF97&lt;10%,"Proses RBT-RBL",IF(BF97=10%,"Selesai RBT-RBL",IF(BF97&lt;15%,"Proses RBT-RBTD",IF(BF97=15%,"Selesai RBT-RBTD",IF(BF97&lt;20%,"Proses RPP",IF(BF97=20%,"Selesai RPP",IF(BF97&lt;25%,"Proses KAK",IF(BF97=25%,"Selesai KAK",IF(BF97&lt;30%,"Proses Pengadaan",IF(BF97=30%,"Selesai Pengadaan",IF(BF97&lt;45%,"Proses Desain",IF(BF97=45%,"Selesai Desain",IF(BF97&lt;80%,"Proses Pengembangan",IF(BF97=80%,"Selesai Pengembangan",IF(BF97&lt;87.5%,"Proses SIT",IF(BF97=87.5%,"Selesai SIT",IF(BF97&lt;95%,"Proses UAT",IF(BF97=95%,"Selesai UAT",IF(BF97&lt;100%,"Proses Implementasi","Selesai Implementasi"))))))))))))))))))))))</f>
        <v>Selesai Pengadaan</v>
      </c>
      <c r="AU97" t="str">
        <f>IF(BG97=0%,"Not Started",IF(BG97&lt;5%,"Proses RBT-RBB",IF(BG97=5%,"Selesai RBT-RBB",IF(BG97&lt;10%,"Proses RBT-RBL",IF(BG97=10%,"Selesai RBT-RBL",IF(BG97&lt;15%,"Proses RBT-RBTD",IF(BG97=15%,"Selesai RBT-RBTD",IF(BG97&lt;20%,"Proses RPP",IF(BG97=20%,"Selesai RPP",IF(BG97&lt;25%,"Proses KAK",IF(BG97=25%,"Selesai KAK",IF(BG97&lt;30%,"Proses Pengadaan",IF(BG97=30%,"Selesai Pengadaan",IF(BG97&lt;45%,"Proses Desain",IF(BG97=45%,"Selesai Desain",IF(BG97&lt;80%,"Proses Pengembangan",IF(BG97=80%,"Selesai Pengembangan",IF(BG97&lt;87.5%,"Proses SIT",IF(BG97=87.5%,"Selesai SIT",IF(BG97&lt;95%,"Proses UAT",IF(BG97=95%,"Selesai UAT",IF(BG97&lt;100%,"Proses Implementasi","Selesai Implementasi"))))))))))))))))))))))</f>
        <v>Selesai Pengadaan</v>
      </c>
      <c r="AV97" t="str">
        <f>IF(BH97=0%,"Not Started",IF(BH97&lt;5%,"Proses RBT-RBB",IF(BH97=5%,"Selesai RBT-RBB",IF(BH97&lt;10%,"Proses RBT-RBL",IF(BH97=10%,"Selesai RBT-RBL",IF(BH97&lt;15%,"Proses RBT-RBTD",IF(BH97=15%,"Selesai RBT-RBTD",IF(BH97&lt;20%,"Proses RPP",IF(BH97=20%,"Selesai RPP",IF(BH97&lt;25%,"Proses KAK",IF(BH97=25%,"Selesai KAK",IF(BH97&lt;30%,"Proses Pengadaan",IF(BH97=30%,"Selesai Pengadaan",IF(BH97&lt;45%,"Proses Desain",IF(BH97=45%,"Selesai Desain",IF(BH97&lt;80%,"Proses Pengembangan",IF(BH97=80%,"Selesai Pengembangan",IF(BH97&lt;87.5%,"Proses SIT",IF(BH97=87.5%,"Selesai SIT",IF(BH97&lt;95%,"Proses UAT",IF(BH97=95%,"Selesai UAT",IF(BH97&lt;100%,"Proses Implementasi","Selesai Implementasi"))))))))))))))))))))))</f>
        <v>Selesai Pengadaan</v>
      </c>
      <c r="AW97" t="str">
        <f>IF(BI97=0%,"Not Started",IF(BI97&lt;5%,"Proses RBT-RBB",IF(BI97=5%,"Selesai RBT-RBB",IF(BI97&lt;10%,"Proses RBT-RBL",IF(BI97=10%,"Selesai RBT-RBL",IF(BI97&lt;15%,"Proses RBT-RBTD",IF(BI97=15%,"Selesai RBT-RBTD",IF(BI97&lt;20%,"Proses RPP",IF(BI97=20%,"Selesai RPP",IF(BI97&lt;25%,"Proses KAK",IF(BI97=25%,"Selesai KAK",IF(BI97&lt;30%,"Proses Pengadaan",IF(BI97=30%,"Selesai Pengadaan",IF(BI97&lt;45%,"Proses Desain",IF(BI97=45%,"Selesai Desain",IF(BI97&lt;80%,"Proses Pengembangan",IF(BI97=80%,"Selesai Pengembangan",IF(BI97&lt;87.5%,"Proses SIT",IF(BI97=87.5%,"Selesai SIT",IF(BI97&lt;95%,"Proses UAT",IF(BI97=95%,"Selesai UAT",IF(BI97&lt;100%,"Proses Implementasi","Selesai Implementasi"))))))))))))))))))))))</f>
        <v>Selesai Pengadaan</v>
      </c>
      <c r="AX97" t="str">
        <f>IF(BJ97=0%,"Not Started",IF(BJ97&lt;5%,"Proses RBT-RBB",IF(BJ97=5%,"Selesai RBT-RBB",IF(BJ97&lt;10%,"Proses RBT-RBL",IF(BJ97=10%,"Selesai RBT-RBL",IF(BJ97&lt;15%,"Proses RBT-RBTD",IF(BJ97=15%,"Selesai RBT-RBTD",IF(BJ97&lt;20%,"Proses RPP",IF(BJ97=20%,"Selesai RPP",IF(BJ97&lt;25%,"Proses KAK",IF(BJ97=25%,"Selesai KAK",IF(BJ97&lt;30%,"Proses Pengadaan",IF(BJ97=30%,"Selesai Pengadaan",IF(BJ97&lt;45%,"Proses Desain",IF(BJ97=45%,"Selesai Desain",IF(BJ97&lt;80%,"Proses Pengembangan",IF(BJ97=80%,"Selesai Pengembangan",IF(BJ97&lt;87.5%,"Proses SIT",IF(BJ97=87.5%,"Selesai SIT",IF(BJ97&lt;95%,"Proses UAT",IF(BJ97=95%,"Selesai UAT",IF(BJ97&lt;100%,"Proses Implementasi","Selesai Implementasi"))))))))))))))))))))))</f>
        <v>Selesai Pengadaan</v>
      </c>
      <c r="AY97" t="str">
        <f>IF(BK97=0%,"Not Started",IF(BK97&lt;5%,"Proses RBT-RBB",IF(BK97=5%,"Selesai RBT-RBB",IF(BK97&lt;10%,"Proses RBT-RBL",IF(BK97=10%,"Selesai RBT-RBL",IF(BK97&lt;15%,"Proses RBT-RBTD",IF(BK97=15%,"Selesai RBT-RBTD",IF(BK97&lt;20%,"Proses RPP",IF(BK97=20%,"Selesai RPP",IF(BK97&lt;25%,"Proses KAK",IF(BK97=25%,"Selesai KAK",IF(BK97&lt;30%,"Proses Pengadaan",IF(BK97=30%,"Selesai Pengadaan",IF(BK97&lt;45%,"Proses Desain",IF(BK97=45%,"Selesai Desain",IF(BK97&lt;80%,"Proses Pengembangan",IF(BK97=80%,"Selesai Pengembangan",IF(BK97&lt;87.5%,"Proses SIT",IF(BK97=87.5%,"Selesai SIT",IF(BK97&lt;95%,"Proses UAT",IF(BK97=95%,"Selesai UAT",IF(BK97&lt;100%,"Proses Implementasi","Selesai Implementasi"))))))))))))))))))))))</f>
        <v>Selesai Pengadaan</v>
      </c>
      <c r="AZ97" t="str">
        <f>IF(BL97=0%,"Not Started",IF(BL97&lt;5%,"Proses RBT-RBB",IF(BL97=5%,"Selesai RBT-RBB",IF(BL97&lt;10%,"Proses RBT-RBL",IF(BL97=10%,"Selesai RBT-RBL",IF(BL97&lt;15%,"Proses RBT-RBTD",IF(BL97=15%,"Selesai RBT-RBTD",IF(BL97&lt;20%,"Proses RPP",IF(BL97=20%,"Selesai RPP",IF(BL97&lt;25%,"Proses KAK",IF(BL97=25%,"Selesai KAK",IF(BL97&lt;30%,"Proses Pengadaan",IF(BL97=30%,"Selesai Pengadaan",IF(BL97&lt;45%,"Proses Desain",IF(BL97=45%,"Selesai Desain",IF(BL97&lt;80%,"Proses Pengembangan",IF(BL97=80%,"Selesai Pengembangan",IF(BL97&lt;87.5%,"Proses SIT",IF(BL97=87.5%,"Selesai SIT",IF(BL97&lt;95%,"Proses UAT",IF(BL97=95%,"Selesai UAT",IF(BL97&lt;100%,"Proses Implementasi","Selesai Implementasi"))))))))))))))))))))))</f>
        <v>Selesai Pengadaan</v>
      </c>
      <c r="BA97" t="str">
        <f>IF(BM97=0%,"Not Started",IF(BM97&lt;5%,"Proses RBT-RBB",IF(BM97=5%,"Selesai RBT-RBB",IF(BM97&lt;10%,"Proses RBT-RBL",IF(BM97=10%,"Selesai RBT-RBL",IF(BM97&lt;15%,"Proses RBT-RBTD",IF(BM97=15%,"Selesai RBT-RBTD",IF(BM97&lt;20%,"Proses RPP",IF(BM97=20%,"Selesai RPP",IF(BM97&lt;25%,"Proses KAK",IF(BM97=25%,"Selesai KAK",IF(BM97&lt;30%,"Proses Pengadaan",IF(BM97=30%,"Selesai Pengadaan",IF(BM97&lt;45%,"Proses Desain",IF(BM97=45%,"Selesai Desain",IF(BM97&lt;80%,"Proses Pengembangan",IF(BM97=80%,"Selesai Pengembangan",IF(BM97&lt;87.5%,"Proses SIT",IF(BM97=87.5%,"Selesai SIT",IF(BM97&lt;95%,"Proses UAT",IF(BM97=95%,"Selesai UAT",IF(BM97&lt;100%,"Proses Implementasi","Selesai Implementasi"))))))))))))))))))))))</f>
        <v>Selesai Pengadaan</v>
      </c>
      <c r="BB97" t="str">
        <f>IF(BN97=0%,"Not Started",IF(BN97&lt;5%,"Proses RBT-RBB",IF(BN97=5%,"Selesai RBT-RBB",IF(BN97&lt;10%,"Proses RBT-RBL",IF(BN97=10%,"Selesai RBT-RBL",IF(BN97&lt;15%,"Proses RBT-RBTD",IF(BN97=15%,"Selesai RBT-RBTD",IF(BN97&lt;20%,"Proses RPP",IF(BN97=20%,"Selesai RPP",IF(BN97&lt;25%,"Proses KAK",IF(BN97=25%,"Selesai KAK",IF(BN97&lt;30%,"Proses Pengadaan",IF(BN97=30%,"Selesai Pengadaan",IF(BN97&lt;45%,"Proses Desain",IF(BN97=45%,"Selesai Desain",IF(BN97&lt;80%,"Proses Pengembangan",IF(BN97=80%,"Selesai Pengembangan",IF(BN97&lt;87.5%,"Proses SIT",IF(BN97=87.5%,"Selesai SIT",IF(BN97&lt;95%,"Proses UAT",IF(BN97=95%,"Selesai UAT",IF(BN97&lt;100%,"Proses Implementasi","Selesai Implementasi"))))))))))))))))))))))</f>
        <v>Proses Pengembangan</v>
      </c>
      <c r="BC97" t="str">
        <f>IF(BO97=0%,"Not Started",IF(BO97&lt;5%,"Proses RBT-RBB",IF(BO97=5%,"Selesai RBT-RBB",IF(BO97&lt;10%,"Proses RBT-RBL",IF(BO97=10%,"Selesai RBT-RBL",IF(BO97&lt;15%,"Proses RBT-RBTD",IF(BO97=15%,"Selesai RBT-RBTD",IF(BO97&lt;20%,"Proses RPP",IF(BO97=20%,"Selesai RPP",IF(BO97&lt;25%,"Proses KAK",IF(BO97=25%,"Selesai KAK",IF(BO97&lt;30%,"Proses Pengadaan",IF(BO97=30%,"Selesai Pengadaan",IF(BO97&lt;45%,"Proses Desain",IF(BO97=45%,"Selesai Desain",IF(BO97&lt;80%,"Proses Pengembangan",IF(BO97=80%,"Selesai Pengembangan",IF(BO97&lt;87.5%,"Proses SIT",IF(BO97=87.5%,"Selesai SIT",IF(BO97&lt;95%,"Proses UAT",IF(BO97=95%,"Selesai UAT",IF(BO97&lt;100%,"Proses Implementasi","Selesai Implementasi"))))))))))))))))))))))</f>
        <v>Proses Pengembangan</v>
      </c>
      <c r="BD97" t="str">
        <f>IF(BP97=0%,"Not Started",IF(BP97&lt;5%,"Proses RBT-RBB",IF(BP97=5%,"Selesai RBT-RBB",IF(BP97&lt;10%,"Proses RBT-RBL",IF(BP97=10%,"Selesai RBT-RBL",IF(BP97&lt;15%,"Proses RBT-RBTD",IF(BP97=15%,"Selesai RBT-RBTD",IF(BP97&lt;20%,"Proses RPP",IF(BP97=20%,"Selesai RPP",IF(BP97&lt;25%,"Proses KAK",IF(BP97=25%,"Selesai KAK",IF(BP97&lt;30%,"Proses Pengadaan",IF(BP97=30%,"Selesai Pengadaan",IF(BP97&lt;45%,"Proses Desain",IF(BP97=45%,"Selesai Desain",IF(BP97&lt;80%,"Proses Pengembangan",IF(BP97=80%,"Selesai Pengembangan",IF(BP97&lt;87.5%,"Proses SIT",IF(BP97=87.5%,"Selesai SIT",IF(BP97&lt;95%,"Proses UAT",IF(BP97=95%,"Selesai UAT",IF(BP97&lt;100%,"Proses Implementasi","Selesai Implementasi"))))))))))))))))))))))</f>
        <v>Selesai Pengembangan</v>
      </c>
      <c r="BE97">
        <v>0.3</v>
      </c>
      <c r="BF97">
        <v>0.3</v>
      </c>
      <c r="BG97">
        <v>0.3</v>
      </c>
      <c r="BH97">
        <v>0.3</v>
      </c>
      <c r="BI97">
        <v>0.3</v>
      </c>
      <c r="BJ97">
        <v>0.3</v>
      </c>
      <c r="BK97">
        <v>0.3</v>
      </c>
      <c r="BL97">
        <v>0.3</v>
      </c>
      <c r="BM97">
        <v>0.3</v>
      </c>
      <c r="BN97">
        <v>0.5</v>
      </c>
      <c r="BO97">
        <v>0.6</v>
      </c>
      <c r="BP97">
        <v>0.8</v>
      </c>
      <c r="BQ97" t="str">
        <f>IF(CC97=0%,"Not Started",IF(CC97&lt;5%,"Proses RBT-RBB",IF(CC97=5%,"Selesai RBT-RBB",IF(CC97&lt;10%,"Proses RBT-RBL",IF(CC97=10%,"Selesai RBT-RBL",IF(CC97&lt;15%,"Proses RBT-RBTD",IF(CC97=15%,"Selesai RBT-RBTD",IF(CC97&lt;20%,"Proses RPP",IF(CC97=20%,"Selesai RPP",IF(CC97&lt;25%,"Proses KAK",IF(CC97=25%,"Selesai KAK",IF(CC97&lt;30%,"Proses Pengadaan",IF(CC97=30%,"Selesai Pengadaan",IF(CC97&lt;45%,"Proses Desain",IF(CC97=45%,"Selesai Desain",IF(CC97&lt;80%,"Proses Pengembangan",IF(CC97=80%,"Selesai Pengembangan",IF(CC97&lt;87.5%,"Proses SIT",IF(CC97=87.5%,"Selesai SIT",IF(CC97&lt;95%,"Proses UAT",IF(CC97=95%,"Selesai UAT",IF(CC97&lt;100%,"Proses Implementasi","Selesai Implementasi"))))))))))))))))))))))</f>
        <v>Selesai Pengadaan</v>
      </c>
      <c r="BR97" t="str">
        <f>IF(CD97=0%,"Not Started",IF(CD97&lt;5%,"Proses RBT-RBB",IF(CD97=5%,"Selesai RBT-RBB",IF(CD97&lt;10%,"Proses RBT-RBL",IF(CD97=10%,"Selesai RBT-RBL",IF(CD97&lt;15%,"Proses RBT-RBTD",IF(CD97=15%,"Selesai RBT-RBTD",IF(CD97&lt;20%,"Proses RPP",IF(CD97=20%,"Selesai RPP",IF(CD97&lt;25%,"Proses KAK",IF(CD97=25%,"Selesai KAK",IF(CD97&lt;30%,"Proses Pengadaan",IF(CD97=30%,"Selesai Pengadaan",IF(CD97&lt;45%,"Proses Desain",IF(CD97=45%,"Selesai Desain",IF(CD97&lt;80%,"Proses Pengembangan",IF(CD97=80%,"Selesai Pengembangan",IF(CD97&lt;87.5%,"Proses SIT",IF(CD97=87.5%,"Selesai SIT",IF(CD97&lt;95%,"Proses UAT",IF(CD97=95%,"Selesai UAT",IF(CD97&lt;100%,"Proses Implementasi","Selesai Implementasi"))))))))))))))))))))))</f>
        <v>Not Started</v>
      </c>
      <c r="BS97" t="str">
        <f>IF(CE97=0%,"Not Started",IF(CE97&lt;5%,"Proses RBT-RBB",IF(CE97=5%,"Selesai RBT-RBB",IF(CE97&lt;10%,"Proses RBT-RBL",IF(CE97=10%,"Selesai RBT-RBL",IF(CE97&lt;15%,"Proses RBT-RBTD",IF(CE97=15%,"Selesai RBT-RBTD",IF(CE97&lt;20%,"Proses RPP",IF(CE97=20%,"Selesai RPP",IF(CE97&lt;25%,"Proses KAK",IF(CE97=25%,"Selesai KAK",IF(CE97&lt;30%,"Proses Pengadaan",IF(CE97=30%,"Selesai Pengadaan",IF(CE97&lt;45%,"Proses Desain",IF(CE97=45%,"Selesai Desain",IF(CE97&lt;80%,"Proses Pengembangan",IF(CE97=80%,"Selesai Pengembangan",IF(CE97&lt;87.5%,"Proses SIT",IF(CE97=87.5%,"Selesai SIT",IF(CE97&lt;95%,"Proses UAT",IF(CE97=95%,"Selesai UAT",IF(CE97&lt;100%,"Proses Implementasi","Selesai Implementasi"))))))))))))))))))))))</f>
        <v>Not Started</v>
      </c>
      <c r="BT97" t="str">
        <f>IF(CF97=0%,"Not Started",IF(CF97&lt;5%,"Proses RBT-RBB",IF(CF97=5%,"Selesai RBT-RBB",IF(CF97&lt;10%,"Proses RBT-RBL",IF(CF97=10%,"Selesai RBT-RBL",IF(CF97&lt;15%,"Proses RBT-RBTD",IF(CF97=15%,"Selesai RBT-RBTD",IF(CF97&lt;20%,"Proses RPP",IF(CF97=20%,"Selesai RPP",IF(CF97&lt;25%,"Proses KAK",IF(CF97=25%,"Selesai KAK",IF(CF97&lt;30%,"Proses Pengadaan",IF(CF97=30%,"Selesai Pengadaan",IF(CF97&lt;45%,"Proses Desain",IF(CF97=45%,"Selesai Desain",IF(CF97&lt;80%,"Proses Pengembangan",IF(CF97=80%,"Selesai Pengembangan",IF(CF97&lt;87.5%,"Proses SIT",IF(CF97=87.5%,"Selesai SIT",IF(CF97&lt;95%,"Proses UAT",IF(CF97=95%,"Selesai UAT",IF(CF97&lt;100%,"Proses Implementasi","Selesai Implementasi"))))))))))))))))))))))</f>
        <v>Not Started</v>
      </c>
      <c r="BU97" t="str">
        <f>IF(CG97=0%,"Not Started",IF(CG97&lt;5%,"Proses RBT-RBB",IF(CG97=5%,"Selesai RBT-RBB",IF(CG97&lt;10%,"Proses RBT-RBL",IF(CG97=10%,"Selesai RBT-RBL",IF(CG97&lt;15%,"Proses RBT-RBTD",IF(CG97=15%,"Selesai RBT-RBTD",IF(CG97&lt;20%,"Proses RPP",IF(CG97=20%,"Selesai RPP",IF(CG97&lt;25%,"Proses KAK",IF(CG97=25%,"Selesai KAK",IF(CG97&lt;30%,"Proses Pengadaan",IF(CG97=30%,"Selesai Pengadaan",IF(CG97&lt;45%,"Proses Desain",IF(CG97=45%,"Selesai Desain",IF(CG97&lt;80%,"Proses Pengembangan",IF(CG97=80%,"Selesai Pengembangan",IF(CG97&lt;87.5%,"Proses SIT",IF(CG97=87.5%,"Selesai SIT",IF(CG97&lt;95%,"Proses UAT",IF(CG97=95%,"Selesai UAT",IF(CG97&lt;100%,"Proses Implementasi","Selesai Implementasi"))))))))))))))))))))))</f>
        <v>Not Started</v>
      </c>
      <c r="BV97" t="str">
        <f>IF(CH97=0%,"Not Started",IF(CH97&lt;5%,"Proses RBT-RBB",IF(CH97=5%,"Selesai RBT-RBB",IF(CH97&lt;10%,"Proses RBT-RBL",IF(CH97=10%,"Selesai RBT-RBL",IF(CH97&lt;15%,"Proses RBT-RBTD",IF(CH97=15%,"Selesai RBT-RBTD",IF(CH97&lt;20%,"Proses RPP",IF(CH97=20%,"Selesai RPP",IF(CH97&lt;25%,"Proses KAK",IF(CH97=25%,"Selesai KAK",IF(CH97&lt;30%,"Proses Pengadaan",IF(CH97=30%,"Selesai Pengadaan",IF(CH97&lt;45%,"Proses Desain",IF(CH97=45%,"Selesai Desain",IF(CH97&lt;80%,"Proses Pengembangan",IF(CH97=80%,"Selesai Pengembangan",IF(CH97&lt;87.5%,"Proses SIT",IF(CH97=87.5%,"Selesai SIT",IF(CH97&lt;95%,"Proses UAT",IF(CH97=95%,"Selesai UAT",IF(CH97&lt;100%,"Proses Implementasi","Selesai Implementasi"))))))))))))))))))))))</f>
        <v>Not Started</v>
      </c>
      <c r="BW97" t="str">
        <f>IF(CI97=0%,"Not Started",IF(CI97&lt;5%,"Proses RBT-RBB",IF(CI97=5%,"Selesai RBT-RBB",IF(CI97&lt;10%,"Proses RBT-RBL",IF(CI97=10%,"Selesai RBT-RBL",IF(CI97&lt;15%,"Proses RBT-RBTD",IF(CI97=15%,"Selesai RBT-RBTD",IF(CI97&lt;20%,"Proses RPP",IF(CI97=20%,"Selesai RPP",IF(CI97&lt;25%,"Proses KAK",IF(CI97=25%,"Selesai KAK",IF(CI97&lt;30%,"Proses Pengadaan",IF(CI97=30%,"Selesai Pengadaan",IF(CI97&lt;45%,"Proses Desain",IF(CI97=45%,"Selesai Desain",IF(CI97&lt;80%,"Proses Pengembangan",IF(CI97=80%,"Selesai Pengembangan",IF(CI97&lt;87.5%,"Proses SIT",IF(CI97=87.5%,"Selesai SIT",IF(CI97&lt;95%,"Proses UAT",IF(CI97=95%,"Selesai UAT",IF(CI97&lt;100%,"Proses Implementasi","Selesai Implementasi"))))))))))))))))))))))</f>
        <v>Not Started</v>
      </c>
      <c r="BX97" t="str">
        <f>IF(CJ97=0%,"Not Started",IF(CJ97&lt;5%,"Proses RBT-RBB",IF(CJ97=5%,"Selesai RBT-RBB",IF(CJ97&lt;10%,"Proses RBT-RBL",IF(CJ97=10%,"Selesai RBT-RBL",IF(CJ97&lt;15%,"Proses RBT-RBTD",IF(CJ97=15%,"Selesai RBT-RBTD",IF(CJ97&lt;20%,"Proses RPP",IF(CJ97=20%,"Selesai RPP",IF(CJ97&lt;25%,"Proses KAK",IF(CJ97=25%,"Selesai KAK",IF(CJ97&lt;30%,"Proses Pengadaan",IF(CJ97=30%,"Selesai Pengadaan",IF(CJ97&lt;45%,"Proses Desain",IF(CJ97=45%,"Selesai Desain",IF(CJ97&lt;80%,"Proses Pengembangan",IF(CJ97=80%,"Selesai Pengembangan",IF(CJ97&lt;87.5%,"Proses SIT",IF(CJ97=87.5%,"Selesai SIT",IF(CJ97&lt;95%,"Proses UAT",IF(CJ97=95%,"Selesai UAT",IF(CJ97&lt;100%,"Proses Implementasi","Selesai Implementasi"))))))))))))))))))))))</f>
        <v>Not Started</v>
      </c>
      <c r="BY97" t="str">
        <f>IF(CK97=0%,"Not Started",IF(CK97&lt;5%,"Proses RBT-RBB",IF(CK97=5%,"Selesai RBT-RBB",IF(CK97&lt;10%,"Proses RBT-RBL",IF(CK97=10%,"Selesai RBT-RBL",IF(CK97&lt;15%,"Proses RBT-RBTD",IF(CK97=15%,"Selesai RBT-RBTD",IF(CK97&lt;20%,"Proses RPP",IF(CK97=20%,"Selesai RPP",IF(CK97&lt;25%,"Proses KAK",IF(CK97=25%,"Selesai KAK",IF(CK97&lt;30%,"Proses Pengadaan",IF(CK97=30%,"Selesai Pengadaan",IF(CK97&lt;45%,"Proses Desain",IF(CK97=45%,"Selesai Desain",IF(CK97&lt;80%,"Proses Pengembangan",IF(CK97=80%,"Selesai Pengembangan",IF(CK97&lt;87.5%,"Proses SIT",IF(CK97=87.5%,"Selesai SIT",IF(CK97&lt;95%,"Proses UAT",IF(CK97=95%,"Selesai UAT",IF(CK97&lt;100%,"Proses Implementasi","Selesai Implementasi"))))))))))))))))))))))</f>
        <v>Not Started</v>
      </c>
      <c r="BZ97" t="str">
        <f>IF(CL97=0%,"Not Started",IF(CL97&lt;5%,"Proses RBT-RBB",IF(CL97=5%,"Selesai RBT-RBB",IF(CL97&lt;10%,"Proses RBT-RBL",IF(CL97=10%,"Selesai RBT-RBL",IF(CL97&lt;15%,"Proses RBT-RBTD",IF(CL97=15%,"Selesai RBT-RBTD",IF(CL97&lt;20%,"Proses RPP",IF(CL97=20%,"Selesai RPP",IF(CL97&lt;25%,"Proses KAK",IF(CL97=25%,"Selesai KAK",IF(CL97&lt;30%,"Proses Pengadaan",IF(CL97=30%,"Selesai Pengadaan",IF(CL97&lt;45%,"Proses Desain",IF(CL97=45%,"Selesai Desain",IF(CL97&lt;80%,"Proses Pengembangan",IF(CL97=80%,"Selesai Pengembangan",IF(CL97&lt;87.5%,"Proses SIT",IF(CL97=87.5%,"Selesai SIT",IF(CL97&lt;95%,"Proses UAT",IF(CL97=95%,"Selesai UAT",IF(CL97&lt;100%,"Proses Implementasi","Selesai Implementasi"))))))))))))))))))))))</f>
        <v>Not Started</v>
      </c>
      <c r="CA97" t="str">
        <f>IF(CM97=0%,"Not Started",IF(CM97&lt;5%,"Proses RBT-RBB",IF(CM97=5%,"Selesai RBT-RBB",IF(CM97&lt;10%,"Proses RBT-RBL",IF(CM97=10%,"Selesai RBT-RBL",IF(CM97&lt;15%,"Proses RBT-RBTD",IF(CM97=15%,"Selesai RBT-RBTD",IF(CM97&lt;20%,"Proses RPP",IF(CM97=20%,"Selesai RPP",IF(CM97&lt;25%,"Proses KAK",IF(CM97=25%,"Selesai KAK",IF(CM97&lt;30%,"Proses Pengadaan",IF(CM97=30%,"Selesai Pengadaan",IF(CM97&lt;45%,"Proses Desain",IF(CM97=45%,"Selesai Desain",IF(CM97&lt;80%,"Proses Pengembangan",IF(CM97=80%,"Selesai Pengembangan",IF(CM97&lt;87.5%,"Proses SIT",IF(CM97=87.5%,"Selesai SIT",IF(CM97&lt;95%,"Proses UAT",IF(CM97=95%,"Selesai UAT",IF(CM97&lt;100%,"Proses Implementasi","Selesai Implementasi"))))))))))))))))))))))</f>
        <v>Not Started</v>
      </c>
      <c r="CB97" t="str">
        <f>IF(CN97=0%,"Not Started",IF(CN97&lt;5%,"Proses RBT-RBB",IF(CN97=5%,"Selesai RBT-RBB",IF(CN97&lt;10%,"Proses RBT-RBL",IF(CN97=10%,"Selesai RBT-RBL",IF(CN97&lt;15%,"Proses RBT-RBTD",IF(CN97=15%,"Selesai RBT-RBTD",IF(CN97&lt;20%,"Proses RPP",IF(CN97=20%,"Selesai RPP",IF(CN97&lt;25%,"Proses KAK",IF(CN97=25%,"Selesai KAK",IF(CN97&lt;30%,"Proses Pengadaan",IF(CN97=30%,"Selesai Pengadaan",IF(CN97&lt;45%,"Proses Desain",IF(CN97=45%,"Selesai Desain",IF(CN97&lt;80%,"Proses Pengembangan",IF(CN97=80%,"Selesai Pengembangan",IF(CN97&lt;87.5%,"Proses SIT",IF(CN97=87.5%,"Selesai SIT",IF(CN97&lt;95%,"Proses UAT",IF(CN97=95%,"Selesai UAT",IF(CN97&lt;100%,"Proses Implementasi","Selesai Implementasi"))))))))))))))))))))))</f>
        <v>Not Started</v>
      </c>
      <c r="CC97">
        <f>(($DY97/100%)*15%)+(($DZ97/100%)*5%)+(($EA97/100%)*5%)+(($EB97/100%)*5%)+(($EC97/100%)*15%)+(($ED97/100%)*35%)+(($EE97/100%)*7.5%)+(($EF97/100%)*7.5%)+(($EG97/100%)*5%)</f>
        <v>0.3</v>
      </c>
      <c r="CO97">
        <f>IF(BE97=0%, 100%, (CC97/BE97))</f>
        <v>1</v>
      </c>
      <c r="CP97">
        <f>IF(BF97=0%, 100%, (CD97/BF97))</f>
        <v>0</v>
      </c>
      <c r="CQ97">
        <f>IF(BG97=0%, 100%, (CE97/BG97))</f>
        <v>0</v>
      </c>
      <c r="CR97">
        <f>IF(BH97=0%, 100%, (CF97/BH97))</f>
        <v>0</v>
      </c>
      <c r="CS97">
        <f>IF(BI97=0%, 100%, (CG97/BI97))</f>
        <v>0</v>
      </c>
      <c r="CT97">
        <f>IF(BJ97=0%, 100%, (CH97/BJ97))</f>
        <v>0</v>
      </c>
      <c r="CU97">
        <f>IF(BK97=0%, 100%, (CI97/BK97))</f>
        <v>0</v>
      </c>
      <c r="CV97">
        <f>IF(BL97=0%, 100%, (CJ97/BL97))</f>
        <v>0</v>
      </c>
      <c r="CW97">
        <f>IF(BM97=0%, 100%, (CK97/BM97))</f>
        <v>0</v>
      </c>
      <c r="CX97">
        <f>IF(BN97=0%, 100%, (CL97/BN97))</f>
        <v>0</v>
      </c>
      <c r="CY97">
        <f>IF(BO97=0%, 100%, (CM97/BO97))</f>
        <v>0</v>
      </c>
      <c r="DA97" t="str">
        <f>IF(BE97=0%,"NS",IF(CC97=100%,"DONE",IF(CO97&gt;100%,"AS",IF(CO97&lt;75%,"BS",IF(CO97&lt;89.9%,"AR","OS")))))</f>
        <v>OS</v>
      </c>
      <c r="DB97" t="str">
        <f>IF(BF97=0%,"NS",IF(CD97=100%,"DONE",IF(CP97&gt;100%,"AS",IF(CP97&lt;75%,"BS",IF(CP97&lt;89.9%,"AR","OS")))))</f>
        <v>BS</v>
      </c>
      <c r="DC97" t="str">
        <f>IF(BG97=0%,"NS",IF(CE97=100%,"DONE",IF(CQ97&gt;100%,"AS",IF(CQ97&lt;75%,"BS",IF(CQ97&lt;89.9%,"AR","OS")))))</f>
        <v>BS</v>
      </c>
      <c r="DD97" t="str">
        <f>IF(BH97=0%,"NS",IF(CF97=100%,"DONE",IF(CR97&gt;100%,"AS",IF(CR97&lt;75%,"BS",IF(CR97&lt;89.9%,"AR","OS")))))</f>
        <v>BS</v>
      </c>
      <c r="DE97" t="str">
        <f>IF(BI97=0%,"NS",IF(CG97=100%,"DONE",IF(CS97&gt;100%,"AS",IF(CS97&lt;75%,"BS",IF(CS97&lt;89.9%,"AR","OS")))))</f>
        <v>BS</v>
      </c>
      <c r="DF97" t="str">
        <f>IF(BJ97=0%,"NS",IF(CH97=100%,"DONE",IF(CT97&gt;100%,"AS",IF(CT97&lt;75%,"BS",IF(CT97&lt;89.9%,"AR","OS")))))</f>
        <v>BS</v>
      </c>
      <c r="DG97" t="str">
        <f>IF(BK97=0%,"NS",IF(CI97=100%,"DONE",IF(CU97&gt;100%,"AS",IF(CU97&lt;75%,"BS",IF(CU97&lt;89.9%,"AR","OS")))))</f>
        <v>BS</v>
      </c>
      <c r="DH97" t="str">
        <f>IF(BL97=0%,"NS",IF(CJ97=100%,"DONE",IF(CV97&gt;100%,"AS",IF(CV97&lt;75%,"BS",IF(CV97&lt;89.9%,"AR","OS")))))</f>
        <v>BS</v>
      </c>
      <c r="DI97" t="str">
        <f>IF(BM97=0%,"NS",IF(CK97=100%,"DONE",IF(CW97&gt;100%,"AS",IF(CW97&lt;75%,"BS",IF(CW97&lt;89.9%,"AR","OS")))))</f>
        <v>BS</v>
      </c>
      <c r="DJ97" t="str">
        <f>IF(BN97=0%,"NS",IF(CL97=100%,"DONE",IF(CX97&gt;100%,"AS",IF(CX97&lt;75%,"BS",IF(CX97&lt;89.9%,"AR","OS")))))</f>
        <v>BS</v>
      </c>
      <c r="DK97" t="str">
        <f>IF(BO97=0%,"NS",IF(CM97=100%,"DONE",IF(CY97&gt;100%,"AS",IF(CY97&lt;75%,"BS",IF(CY97&lt;89.9%,"AR","OS")))))</f>
        <v>BS</v>
      </c>
      <c r="DL97" t="str">
        <f>IF(BP97=0%,"NS",IF(CN97=100%,"DONE",IF(CZ97&gt;100%,"AS",IF(CZ97&lt;75%,"BS",IF(CZ97&lt;89.9%,"AR","OS")))))</f>
        <v>BS</v>
      </c>
      <c r="DM97">
        <f>CC97/$BP97</f>
        <v>0.37499999999999994</v>
      </c>
      <c r="DN97">
        <f>CD97/$BP97</f>
        <v>0</v>
      </c>
      <c r="DO97">
        <f>CE97/$BP97</f>
        <v>0</v>
      </c>
      <c r="DP97">
        <f>CF97/$BP97</f>
        <v>0</v>
      </c>
      <c r="DQ97">
        <f>CG97/$BP97</f>
        <v>0</v>
      </c>
      <c r="DR97">
        <f>CH97/$BP97</f>
        <v>0</v>
      </c>
      <c r="DS97">
        <f>CI97/$BP97</f>
        <v>0</v>
      </c>
      <c r="DT97">
        <f>CJ97/$BP97</f>
        <v>0</v>
      </c>
      <c r="DU97">
        <f>CK97/$BP97</f>
        <v>0</v>
      </c>
      <c r="DV97">
        <f>CL97/$BP97</f>
        <v>0</v>
      </c>
      <c r="DW97">
        <f>CM97/$BP97</f>
        <v>0</v>
      </c>
      <c r="DX97">
        <f>CN97/$BP97</f>
        <v>0</v>
      </c>
      <c r="DY97">
        <v>1</v>
      </c>
      <c r="DZ97">
        <v>1</v>
      </c>
      <c r="EA97">
        <v>1</v>
      </c>
      <c r="EB97">
        <v>1</v>
      </c>
      <c r="EC97">
        <v>0</v>
      </c>
      <c r="ED97">
        <v>0</v>
      </c>
      <c r="EE97">
        <v>0</v>
      </c>
      <c r="EF97">
        <v>0</v>
      </c>
      <c r="EG97">
        <v>0</v>
      </c>
      <c r="EH97" t="str" xml:space="preserve">
        <v xml:space="preserve">Update Progrees_x000d_
20-01-2026_x000d_
1. Untuk penyusunan RBT sudah selesai_x000d_
2. Kordinasi RPP dengan satker bisnis sudah selesai_x000d_
3. untuk Prio 3 akan di kerjakan setelah Prio 2 selesai_x000d_
_x000d_
</v>
      </c>
      <c r="EJ97">
        <f>AR97</f>
        <v>46477</v>
      </c>
      <c r="FM97" t="str" xml:space="preserve">
        <v xml:space="preserve">1. Yoe One Ariestya Niovitta (PKWT)_x000d_
2. Hafidz Risqiadi_x000d_
</v>
      </c>
      <c r="FN97" t="str">
        <v>Pahman Hasibuan</v>
      </c>
      <c r="FO97" t="str">
        <v>Ayar Fauzan</v>
      </c>
      <c r="FP97" t="str" xml:space="preserve">
        <v xml:space="preserve">1. Rendi Budiman_x000d_
2. Erica Maulidina_x000d_
3. Kevin Tjahjadi_x000d_
</v>
      </c>
      <c r="FQ97" t="str">
        <v>Erfa</v>
      </c>
      <c r="FR97" t="str">
        <v xml:space="preserve">Outsource </v>
      </c>
      <c r="FS97" t="str">
        <v>PT Trees</v>
      </c>
      <c r="FT97" t="str">
        <v>Santi. Nindy</v>
      </c>
      <c r="FU97">
        <v>5</v>
      </c>
      <c r="GS97" t="str">
        <v>7330812a-f78f-4dd8-aeaa-38278792ef81</v>
      </c>
    </row>
    <row r="98" xml:space="preserve">
      <c r="A98" t="str">
        <v>RIVIBI-PPA-P10-9-DLDS</v>
      </c>
      <c r="B98" t="str">
        <v>Non PT</v>
      </c>
      <c r="C98" t="str">
        <v>IDT</v>
      </c>
      <c r="D98" t="str">
        <v>New</v>
      </c>
      <c r="E98" t="str">
        <v>P-54</v>
      </c>
      <c r="F98">
        <f>F97+1</f>
        <v>8</v>
      </c>
      <c r="G98" t="str">
        <v>ERPHRIS</v>
      </c>
      <c r="H98" t="str">
        <v>ERPHRIS</v>
      </c>
      <c r="I98" t="str">
        <v xml:space="preserve">Enhancement ERPHRIS Prioritas </v>
      </c>
      <c r="J98">
        <v>2024</v>
      </c>
      <c r="K98">
        <v>2025</v>
      </c>
      <c r="L98" t="str">
        <v>K</v>
      </c>
      <c r="M98" t="str">
        <v>K3</v>
      </c>
      <c r="N98" t="str">
        <v>Pemimpin Satker</v>
      </c>
      <c r="O98" t="str">
        <v>Dkeu, DSDM, DPU</v>
      </c>
      <c r="P98" t="str">
        <v>Satker</v>
      </c>
      <c r="Q98" t="str">
        <v>MI</v>
      </c>
      <c r="R98" t="str">
        <v>ERPHRIS</v>
      </c>
      <c r="S98" t="str">
        <f>BQ98</f>
        <v>Selesai Implementasi</v>
      </c>
      <c r="T98" t="str">
        <f>IF(V98=0%,"Not Started",IF(V98&lt;100%,"On Progress",IF(V98=100%,"DONE")))</f>
        <v>DONE</v>
      </c>
      <c r="U98" t="str">
        <f>FN98</f>
        <v>Pahman Hasibuan</v>
      </c>
      <c r="V98">
        <f>CC98</f>
        <v>0.9999999999999999</v>
      </c>
      <c r="W98" t="str">
        <v>BRD Existing</v>
      </c>
      <c r="X98">
        <f>AR98</f>
        <v>45807</v>
      </c>
      <c r="Y98">
        <v>1</v>
      </c>
      <c r="AA98">
        <v>45627</v>
      </c>
      <c r="AB98" t="str">
        <v>BRD</v>
      </c>
      <c r="AC98">
        <v>45627</v>
      </c>
      <c r="AD98">
        <v>45723</v>
      </c>
      <c r="AG98">
        <v>45597</v>
      </c>
      <c r="AH98">
        <v>45626</v>
      </c>
      <c r="AI98">
        <v>45642</v>
      </c>
      <c r="AJ98">
        <v>45723</v>
      </c>
      <c r="AK98">
        <v>45649</v>
      </c>
      <c r="AL98">
        <v>45772</v>
      </c>
      <c r="AM98">
        <v>45726</v>
      </c>
      <c r="AN98">
        <v>45784</v>
      </c>
      <c r="AO98">
        <v>45712</v>
      </c>
      <c r="AP98">
        <v>45792</v>
      </c>
      <c r="AQ98">
        <v>45695</v>
      </c>
      <c r="AR98">
        <v>45807</v>
      </c>
      <c r="AS98" t="str">
        <f>IF(BE98=0%,"Not Started",IF(BE98&lt;5%,"Proses RBT-RBB",IF(BE98=5%,"Selesai RBT-RBB",IF(BE98&lt;10%,"Proses RBT-RBL",IF(BE98=10%,"Selesai RBT-RBL",IF(BE98&lt;15%,"Proses RBT-RBTD",IF(BE98=15%,"Selesai RBT-RBTD",IF(BE98&lt;20%,"Proses RPP",IF(BE98=20%,"Selesai RPP",IF(BE98&lt;25%,"Proses KAK",IF(BE98=25%,"Selesai KAK",IF(BE98&lt;30%,"Proses Pengadaan",IF(BE98=30%,"Selesai Pengadaan",IF(BE98&lt;45%,"Proses Desain",IF(BE98=45%,"Selesai Desain",IF(BE98&lt;80%,"Proses Pengembangan",IF(BE98=80%,"Selesai Pengembangan",IF(BE98&lt;87.5%,"Proses SIT",IF(BE98=87.5%,"Selesai SIT",IF(BE98&lt;95%,"Proses UAT",IF(BE98=95%,"Selesai UAT",IF(BE98&lt;100%,"Proses Implementasi","Selesai Implementasi"))))))))))))))))))))))</f>
        <v>Selesai Implementasi</v>
      </c>
      <c r="AT98" t="str">
        <f>IF(BF98=0%,"Not Started",IF(BF98&lt;5%,"Proses RBT-RBB",IF(BF98=5%,"Selesai RBT-RBB",IF(BF98&lt;10%,"Proses RBT-RBL",IF(BF98=10%,"Selesai RBT-RBL",IF(BF98&lt;15%,"Proses RBT-RBTD",IF(BF98=15%,"Selesai RBT-RBTD",IF(BF98&lt;20%,"Proses RPP",IF(BF98=20%,"Selesai RPP",IF(BF98&lt;25%,"Proses KAK",IF(BF98=25%,"Selesai KAK",IF(BF98&lt;30%,"Proses Pengadaan",IF(BF98=30%,"Selesai Pengadaan",IF(BF98&lt;45%,"Proses Desain",IF(BF98=45%,"Selesai Desain",IF(BF98&lt;80%,"Proses Pengembangan",IF(BF98=80%,"Selesai Pengembangan",IF(BF98&lt;87.5%,"Proses SIT",IF(BF98=87.5%,"Selesai SIT",IF(BF98&lt;95%,"Proses UAT",IF(BF98=95%,"Selesai UAT",IF(BF98&lt;100%,"Proses Implementasi","Selesai Implementasi"))))))))))))))))))))))</f>
        <v>Selesai Implementasi</v>
      </c>
      <c r="AU98" t="str">
        <f>IF(BG98=0%,"Not Started",IF(BG98&lt;5%,"Proses RBT-RBB",IF(BG98=5%,"Selesai RBT-RBB",IF(BG98&lt;10%,"Proses RBT-RBL",IF(BG98=10%,"Selesai RBT-RBL",IF(BG98&lt;15%,"Proses RBT-RBTD",IF(BG98=15%,"Selesai RBT-RBTD",IF(BG98&lt;20%,"Proses RPP",IF(BG98=20%,"Selesai RPP",IF(BG98&lt;25%,"Proses KAK",IF(BG98=25%,"Selesai KAK",IF(BG98&lt;30%,"Proses Pengadaan",IF(BG98=30%,"Selesai Pengadaan",IF(BG98&lt;45%,"Proses Desain",IF(BG98=45%,"Selesai Desain",IF(BG98&lt;80%,"Proses Pengembangan",IF(BG98=80%,"Selesai Pengembangan",IF(BG98&lt;87.5%,"Proses SIT",IF(BG98=87.5%,"Selesai SIT",IF(BG98&lt;95%,"Proses UAT",IF(BG98=95%,"Selesai UAT",IF(BG98&lt;100%,"Proses Implementasi","Selesai Implementasi"))))))))))))))))))))))</f>
        <v>Selesai Implementasi</v>
      </c>
      <c r="AV98" t="str">
        <f>IF(BH98=0%,"Not Started",IF(BH98&lt;5%,"Proses RBT-RBB",IF(BH98=5%,"Selesai RBT-RBB",IF(BH98&lt;10%,"Proses RBT-RBL",IF(BH98=10%,"Selesai RBT-RBL",IF(BH98&lt;15%,"Proses RBT-RBTD",IF(BH98=15%,"Selesai RBT-RBTD",IF(BH98&lt;20%,"Proses RPP",IF(BH98=20%,"Selesai RPP",IF(BH98&lt;25%,"Proses KAK",IF(BH98=25%,"Selesai KAK",IF(BH98&lt;30%,"Proses Pengadaan",IF(BH98=30%,"Selesai Pengadaan",IF(BH98&lt;45%,"Proses Desain",IF(BH98=45%,"Selesai Desain",IF(BH98&lt;80%,"Proses Pengembangan",IF(BH98=80%,"Selesai Pengembangan",IF(BH98&lt;87.5%,"Proses SIT",IF(BH98=87.5%,"Selesai SIT",IF(BH98&lt;95%,"Proses UAT",IF(BH98=95%,"Selesai UAT",IF(BH98&lt;100%,"Proses Implementasi","Selesai Implementasi"))))))))))))))))))))))</f>
        <v>Selesai Implementasi</v>
      </c>
      <c r="AW98" t="str">
        <f>IF(BI98=0%,"Not Started",IF(BI98&lt;5%,"Proses RBT-RBB",IF(BI98=5%,"Selesai RBT-RBB",IF(BI98&lt;10%,"Proses RBT-RBL",IF(BI98=10%,"Selesai RBT-RBL",IF(BI98&lt;15%,"Proses RBT-RBTD",IF(BI98=15%,"Selesai RBT-RBTD",IF(BI98&lt;20%,"Proses RPP",IF(BI98=20%,"Selesai RPP",IF(BI98&lt;25%,"Proses KAK",IF(BI98=25%,"Selesai KAK",IF(BI98&lt;30%,"Proses Pengadaan",IF(BI98=30%,"Selesai Pengadaan",IF(BI98&lt;45%,"Proses Desain",IF(BI98=45%,"Selesai Desain",IF(BI98&lt;80%,"Proses Pengembangan",IF(BI98=80%,"Selesai Pengembangan",IF(BI98&lt;87.5%,"Proses SIT",IF(BI98=87.5%,"Selesai SIT",IF(BI98&lt;95%,"Proses UAT",IF(BI98=95%,"Selesai UAT",IF(BI98&lt;100%,"Proses Implementasi","Selesai Implementasi"))))))))))))))))))))))</f>
        <v>Selesai Implementasi</v>
      </c>
      <c r="AX98" t="str">
        <f>IF(BJ98=0%,"Not Started",IF(BJ98&lt;5%,"Proses RBT-RBB",IF(BJ98=5%,"Selesai RBT-RBB",IF(BJ98&lt;10%,"Proses RBT-RBL",IF(BJ98=10%,"Selesai RBT-RBL",IF(BJ98&lt;15%,"Proses RBT-RBTD",IF(BJ98=15%,"Selesai RBT-RBTD",IF(BJ98&lt;20%,"Proses RPP",IF(BJ98=20%,"Selesai RPP",IF(BJ98&lt;25%,"Proses KAK",IF(BJ98=25%,"Selesai KAK",IF(BJ98&lt;30%,"Proses Pengadaan",IF(BJ98=30%,"Selesai Pengadaan",IF(BJ98&lt;45%,"Proses Desain",IF(BJ98=45%,"Selesai Desain",IF(BJ98&lt;80%,"Proses Pengembangan",IF(BJ98=80%,"Selesai Pengembangan",IF(BJ98&lt;87.5%,"Proses SIT",IF(BJ98=87.5%,"Selesai SIT",IF(BJ98&lt;95%,"Proses UAT",IF(BJ98=95%,"Selesai UAT",IF(BJ98&lt;100%,"Proses Implementasi","Selesai Implementasi"))))))))))))))))))))))</f>
        <v>Selesai Implementasi</v>
      </c>
      <c r="AY98" t="str">
        <f>IF(BK98=0%,"Not Started",IF(BK98&lt;5%,"Proses RBT-RBB",IF(BK98=5%,"Selesai RBT-RBB",IF(BK98&lt;10%,"Proses RBT-RBL",IF(BK98=10%,"Selesai RBT-RBL",IF(BK98&lt;15%,"Proses RBT-RBTD",IF(BK98=15%,"Selesai RBT-RBTD",IF(BK98&lt;20%,"Proses RPP",IF(BK98=20%,"Selesai RPP",IF(BK98&lt;25%,"Proses KAK",IF(BK98=25%,"Selesai KAK",IF(BK98&lt;30%,"Proses Pengadaan",IF(BK98=30%,"Selesai Pengadaan",IF(BK98&lt;45%,"Proses Desain",IF(BK98=45%,"Selesai Desain",IF(BK98&lt;80%,"Proses Pengembangan",IF(BK98=80%,"Selesai Pengembangan",IF(BK98&lt;87.5%,"Proses SIT",IF(BK98=87.5%,"Selesai SIT",IF(BK98&lt;95%,"Proses UAT",IF(BK98=95%,"Selesai UAT",IF(BK98&lt;100%,"Proses Implementasi","Selesai Implementasi"))))))))))))))))))))))</f>
        <v>Selesai Implementasi</v>
      </c>
      <c r="AZ98" t="str">
        <f>IF(BL98=0%,"Not Started",IF(BL98&lt;5%,"Proses RBT-RBB",IF(BL98=5%,"Selesai RBT-RBB",IF(BL98&lt;10%,"Proses RBT-RBL",IF(BL98=10%,"Selesai RBT-RBL",IF(BL98&lt;15%,"Proses RBT-RBTD",IF(BL98=15%,"Selesai RBT-RBTD",IF(BL98&lt;20%,"Proses RPP",IF(BL98=20%,"Selesai RPP",IF(BL98&lt;25%,"Proses KAK",IF(BL98=25%,"Selesai KAK",IF(BL98&lt;30%,"Proses Pengadaan",IF(BL98=30%,"Selesai Pengadaan",IF(BL98&lt;45%,"Proses Desain",IF(BL98=45%,"Selesai Desain",IF(BL98&lt;80%,"Proses Pengembangan",IF(BL98=80%,"Selesai Pengembangan",IF(BL98&lt;87.5%,"Proses SIT",IF(BL98=87.5%,"Selesai SIT",IF(BL98&lt;95%,"Proses UAT",IF(BL98=95%,"Selesai UAT",IF(BL98&lt;100%,"Proses Implementasi","Selesai Implementasi"))))))))))))))))))))))</f>
        <v>Selesai Implementasi</v>
      </c>
      <c r="BA98" t="str">
        <f>IF(BM98=0%,"Not Started",IF(BM98&lt;5%,"Proses RBT-RBB",IF(BM98=5%,"Selesai RBT-RBB",IF(BM98&lt;10%,"Proses RBT-RBL",IF(BM98=10%,"Selesai RBT-RBL",IF(BM98&lt;15%,"Proses RBT-RBTD",IF(BM98=15%,"Selesai RBT-RBTD",IF(BM98&lt;20%,"Proses RPP",IF(BM98=20%,"Selesai RPP",IF(BM98&lt;25%,"Proses KAK",IF(BM98=25%,"Selesai KAK",IF(BM98&lt;30%,"Proses Pengadaan",IF(BM98=30%,"Selesai Pengadaan",IF(BM98&lt;45%,"Proses Desain",IF(BM98=45%,"Selesai Desain",IF(BM98&lt;80%,"Proses Pengembangan",IF(BM98=80%,"Selesai Pengembangan",IF(BM98&lt;87.5%,"Proses SIT",IF(BM98=87.5%,"Selesai SIT",IF(BM98&lt;95%,"Proses UAT",IF(BM98=95%,"Selesai UAT",IF(BM98&lt;100%,"Proses Implementasi","Selesai Implementasi"))))))))))))))))))))))</f>
        <v>Selesai Implementasi</v>
      </c>
      <c r="BB98" t="str">
        <f>IF(BN98=0%,"Not Started",IF(BN98&lt;5%,"Proses RBT-RBB",IF(BN98=5%,"Selesai RBT-RBB",IF(BN98&lt;10%,"Proses RBT-RBL",IF(BN98=10%,"Selesai RBT-RBL",IF(BN98&lt;15%,"Proses RBT-RBTD",IF(BN98=15%,"Selesai RBT-RBTD",IF(BN98&lt;20%,"Proses RPP",IF(BN98=20%,"Selesai RPP",IF(BN98&lt;25%,"Proses KAK",IF(BN98=25%,"Selesai KAK",IF(BN98&lt;30%,"Proses Pengadaan",IF(BN98=30%,"Selesai Pengadaan",IF(BN98&lt;45%,"Proses Desain",IF(BN98=45%,"Selesai Desain",IF(BN98&lt;80%,"Proses Pengembangan",IF(BN98=80%,"Selesai Pengembangan",IF(BN98&lt;87.5%,"Proses SIT",IF(BN98=87.5%,"Selesai SIT",IF(BN98&lt;95%,"Proses UAT",IF(BN98=95%,"Selesai UAT",IF(BN98&lt;100%,"Proses Implementasi","Selesai Implementasi"))))))))))))))))))))))</f>
        <v>Selesai Implementasi</v>
      </c>
      <c r="BC98" t="str">
        <f>IF(BO98=0%,"Not Started",IF(BO98&lt;5%,"Proses RBT-RBB",IF(BO98=5%,"Selesai RBT-RBB",IF(BO98&lt;10%,"Proses RBT-RBL",IF(BO98=10%,"Selesai RBT-RBL",IF(BO98&lt;15%,"Proses RBT-RBTD",IF(BO98=15%,"Selesai RBT-RBTD",IF(BO98&lt;20%,"Proses RPP",IF(BO98=20%,"Selesai RPP",IF(BO98&lt;25%,"Proses KAK",IF(BO98=25%,"Selesai KAK",IF(BO98&lt;30%,"Proses Pengadaan",IF(BO98=30%,"Selesai Pengadaan",IF(BO98&lt;45%,"Proses Desain",IF(BO98=45%,"Selesai Desain",IF(BO98&lt;80%,"Proses Pengembangan",IF(BO98=80%,"Selesai Pengembangan",IF(BO98&lt;87.5%,"Proses SIT",IF(BO98=87.5%,"Selesai SIT",IF(BO98&lt;95%,"Proses UAT",IF(BO98=95%,"Selesai UAT",IF(BO98&lt;100%,"Proses Implementasi","Selesai Implementasi"))))))))))))))))))))))</f>
        <v>Selesai Implementasi</v>
      </c>
      <c r="BD98" t="str">
        <f>IF(BP98=0%,"Not Started",IF(BP98&lt;5%,"Proses RBT-RBB",IF(BP98=5%,"Selesai RBT-RBB",IF(BP98&lt;10%,"Proses RBT-RBL",IF(BP98=10%,"Selesai RBT-RBL",IF(BP98&lt;15%,"Proses RBT-RBTD",IF(BP98=15%,"Selesai RBT-RBTD",IF(BP98&lt;20%,"Proses RPP",IF(BP98=20%,"Selesai RPP",IF(BP98&lt;25%,"Proses KAK",IF(BP98=25%,"Selesai KAK",IF(BP98&lt;30%,"Proses Pengadaan",IF(BP98=30%,"Selesai Pengadaan",IF(BP98&lt;45%,"Proses Desain",IF(BP98=45%,"Selesai Desain",IF(BP98&lt;80%,"Proses Pengembangan",IF(BP98=80%,"Selesai Pengembangan",IF(BP98&lt;87.5%,"Proses SIT",IF(BP98=87.5%,"Selesai SIT",IF(BP98&lt;95%,"Proses UAT",IF(BP98=95%,"Selesai UAT",IF(BP98&lt;100%,"Proses Implementasi","Selesai Implementasi"))))))))))))))))))))))</f>
        <v>Selesai Implementasi</v>
      </c>
      <c r="BE98">
        <v>1</v>
      </c>
      <c r="BF98">
        <v>1</v>
      </c>
      <c r="BG98">
        <v>1</v>
      </c>
      <c r="BH98">
        <v>1</v>
      </c>
      <c r="BI98">
        <v>1</v>
      </c>
      <c r="BJ98">
        <v>1</v>
      </c>
      <c r="BK98">
        <v>1</v>
      </c>
      <c r="BL98">
        <v>1</v>
      </c>
      <c r="BM98">
        <v>1</v>
      </c>
      <c r="BN98">
        <v>1</v>
      </c>
      <c r="BO98">
        <v>1</v>
      </c>
      <c r="BP98">
        <v>1</v>
      </c>
      <c r="BQ98" t="str">
        <f>IF(CC98=0%,"Not Started",IF(CC98&lt;5%,"Proses RBT-RBB",IF(CC98=5%,"Selesai RBT-RBB",IF(CC98&lt;10%,"Proses RBT-RBL",IF(CC98=10%,"Selesai RBT-RBL",IF(CC98&lt;15%,"Proses RBT-RBTD",IF(CC98=15%,"Selesai RBT-RBTD",IF(CC98&lt;20%,"Proses RPP",IF(CC98=20%,"Selesai RPP",IF(CC98&lt;25%,"Proses KAK",IF(CC98=25%,"Selesai KAK",IF(CC98&lt;30%,"Proses Pengadaan",IF(CC98=30%,"Selesai Pengadaan",IF(CC98&lt;45%,"Proses Desain",IF(CC98=45%,"Selesai Desain",IF(CC98&lt;80%,"Proses Pengembangan",IF(CC98=80%,"Selesai Pengembangan",IF(CC98&lt;87.5%,"Proses SIT",IF(CC98=87.5%,"Selesai SIT",IF(CC98&lt;95%,"Proses UAT",IF(CC98=95%,"Selesai UAT",IF(CC98&lt;100%,"Proses Implementasi","Selesai Implementasi"))))))))))))))))))))))</f>
        <v>Selesai Implementasi</v>
      </c>
      <c r="BR98" t="str">
        <f>IF(CD98=0%,"Not Started",IF(CD98&lt;5%,"Proses RBT-RBB",IF(CD98=5%,"Selesai RBT-RBB",IF(CD98&lt;10%,"Proses RBT-RBL",IF(CD98=10%,"Selesai RBT-RBL",IF(CD98&lt;15%,"Proses RBT-RBTD",IF(CD98=15%,"Selesai RBT-RBTD",IF(CD98&lt;20%,"Proses RPP",IF(CD98=20%,"Selesai RPP",IF(CD98&lt;25%,"Proses KAK",IF(CD98=25%,"Selesai KAK",IF(CD98&lt;30%,"Proses Pengadaan",IF(CD98=30%,"Selesai Pengadaan",IF(CD98&lt;45%,"Proses Desain",IF(CD98=45%,"Selesai Desain",IF(CD98&lt;80%,"Proses Pengembangan",IF(CD98=80%,"Selesai Pengembangan",IF(CD98&lt;87.5%,"Proses SIT",IF(CD98=87.5%,"Selesai SIT",IF(CD98&lt;95%,"Proses UAT",IF(CD98=95%,"Selesai UAT",IF(CD98&lt;100%,"Proses Implementasi","Selesai Implementasi"))))))))))))))))))))))</f>
        <v>Not Started</v>
      </c>
      <c r="BS98" t="str">
        <f>IF(CE98=0%,"Not Started",IF(CE98&lt;5%,"Proses RBT-RBB",IF(CE98=5%,"Selesai RBT-RBB",IF(CE98&lt;10%,"Proses RBT-RBL",IF(CE98=10%,"Selesai RBT-RBL",IF(CE98&lt;15%,"Proses RBT-RBTD",IF(CE98=15%,"Selesai RBT-RBTD",IF(CE98&lt;20%,"Proses RPP",IF(CE98=20%,"Selesai RPP",IF(CE98&lt;25%,"Proses KAK",IF(CE98=25%,"Selesai KAK",IF(CE98&lt;30%,"Proses Pengadaan",IF(CE98=30%,"Selesai Pengadaan",IF(CE98&lt;45%,"Proses Desain",IF(CE98=45%,"Selesai Desain",IF(CE98&lt;80%,"Proses Pengembangan",IF(CE98=80%,"Selesai Pengembangan",IF(CE98&lt;87.5%,"Proses SIT",IF(CE98=87.5%,"Selesai SIT",IF(CE98&lt;95%,"Proses UAT",IF(CE98=95%,"Selesai UAT",IF(CE98&lt;100%,"Proses Implementasi","Selesai Implementasi"))))))))))))))))))))))</f>
        <v>Not Started</v>
      </c>
      <c r="BT98" t="str">
        <f>IF(CF98=0%,"Not Started",IF(CF98&lt;5%,"Proses RBT-RBB",IF(CF98=5%,"Selesai RBT-RBB",IF(CF98&lt;10%,"Proses RBT-RBL",IF(CF98=10%,"Selesai RBT-RBL",IF(CF98&lt;15%,"Proses RBT-RBTD",IF(CF98=15%,"Selesai RBT-RBTD",IF(CF98&lt;20%,"Proses RPP",IF(CF98=20%,"Selesai RPP",IF(CF98&lt;25%,"Proses KAK",IF(CF98=25%,"Selesai KAK",IF(CF98&lt;30%,"Proses Pengadaan",IF(CF98=30%,"Selesai Pengadaan",IF(CF98&lt;45%,"Proses Desain",IF(CF98=45%,"Selesai Desain",IF(CF98&lt;80%,"Proses Pengembangan",IF(CF98=80%,"Selesai Pengembangan",IF(CF98&lt;87.5%,"Proses SIT",IF(CF98=87.5%,"Selesai SIT",IF(CF98&lt;95%,"Proses UAT",IF(CF98=95%,"Selesai UAT",IF(CF98&lt;100%,"Proses Implementasi","Selesai Implementasi"))))))))))))))))))))))</f>
        <v>Not Started</v>
      </c>
      <c r="BU98" t="str">
        <f>IF(CG98=0%,"Not Started",IF(CG98&lt;5%,"Proses RBT-RBB",IF(CG98=5%,"Selesai RBT-RBB",IF(CG98&lt;10%,"Proses RBT-RBL",IF(CG98=10%,"Selesai RBT-RBL",IF(CG98&lt;15%,"Proses RBT-RBTD",IF(CG98=15%,"Selesai RBT-RBTD",IF(CG98&lt;20%,"Proses RPP",IF(CG98=20%,"Selesai RPP",IF(CG98&lt;25%,"Proses KAK",IF(CG98=25%,"Selesai KAK",IF(CG98&lt;30%,"Proses Pengadaan",IF(CG98=30%,"Selesai Pengadaan",IF(CG98&lt;45%,"Proses Desain",IF(CG98=45%,"Selesai Desain",IF(CG98&lt;80%,"Proses Pengembangan",IF(CG98=80%,"Selesai Pengembangan",IF(CG98&lt;87.5%,"Proses SIT",IF(CG98=87.5%,"Selesai SIT",IF(CG98&lt;95%,"Proses UAT",IF(CG98=95%,"Selesai UAT",IF(CG98&lt;100%,"Proses Implementasi","Selesai Implementasi"))))))))))))))))))))))</f>
        <v>Not Started</v>
      </c>
      <c r="BV98" t="str">
        <f>IF(CH98=0%,"Not Started",IF(CH98&lt;5%,"Proses RBT-RBB",IF(CH98=5%,"Selesai RBT-RBB",IF(CH98&lt;10%,"Proses RBT-RBL",IF(CH98=10%,"Selesai RBT-RBL",IF(CH98&lt;15%,"Proses RBT-RBTD",IF(CH98=15%,"Selesai RBT-RBTD",IF(CH98&lt;20%,"Proses RPP",IF(CH98=20%,"Selesai RPP",IF(CH98&lt;25%,"Proses KAK",IF(CH98=25%,"Selesai KAK",IF(CH98&lt;30%,"Proses Pengadaan",IF(CH98=30%,"Selesai Pengadaan",IF(CH98&lt;45%,"Proses Desain",IF(CH98=45%,"Selesai Desain",IF(CH98&lt;80%,"Proses Pengembangan",IF(CH98=80%,"Selesai Pengembangan",IF(CH98&lt;87.5%,"Proses SIT",IF(CH98=87.5%,"Selesai SIT",IF(CH98&lt;95%,"Proses UAT",IF(CH98=95%,"Selesai UAT",IF(CH98&lt;100%,"Proses Implementasi","Selesai Implementasi"))))))))))))))))))))))</f>
        <v>Not Started</v>
      </c>
      <c r="BW98" t="str">
        <f>IF(CI98=0%,"Not Started",IF(CI98&lt;5%,"Proses RBT-RBB",IF(CI98=5%,"Selesai RBT-RBB",IF(CI98&lt;10%,"Proses RBT-RBL",IF(CI98=10%,"Selesai RBT-RBL",IF(CI98&lt;15%,"Proses RBT-RBTD",IF(CI98=15%,"Selesai RBT-RBTD",IF(CI98&lt;20%,"Proses RPP",IF(CI98=20%,"Selesai RPP",IF(CI98&lt;25%,"Proses KAK",IF(CI98=25%,"Selesai KAK",IF(CI98&lt;30%,"Proses Pengadaan",IF(CI98=30%,"Selesai Pengadaan",IF(CI98&lt;45%,"Proses Desain",IF(CI98=45%,"Selesai Desain",IF(CI98&lt;80%,"Proses Pengembangan",IF(CI98=80%,"Selesai Pengembangan",IF(CI98&lt;87.5%,"Proses SIT",IF(CI98=87.5%,"Selesai SIT",IF(CI98&lt;95%,"Proses UAT",IF(CI98=95%,"Selesai UAT",IF(CI98&lt;100%,"Proses Implementasi","Selesai Implementasi"))))))))))))))))))))))</f>
        <v>Not Started</v>
      </c>
      <c r="BX98" t="str">
        <f>IF(CJ98=0%,"Not Started",IF(CJ98&lt;5%,"Proses RBT-RBB",IF(CJ98=5%,"Selesai RBT-RBB",IF(CJ98&lt;10%,"Proses RBT-RBL",IF(CJ98=10%,"Selesai RBT-RBL",IF(CJ98&lt;15%,"Proses RBT-RBTD",IF(CJ98=15%,"Selesai RBT-RBTD",IF(CJ98&lt;20%,"Proses RPP",IF(CJ98=20%,"Selesai RPP",IF(CJ98&lt;25%,"Proses KAK",IF(CJ98=25%,"Selesai KAK",IF(CJ98&lt;30%,"Proses Pengadaan",IF(CJ98=30%,"Selesai Pengadaan",IF(CJ98&lt;45%,"Proses Desain",IF(CJ98=45%,"Selesai Desain",IF(CJ98&lt;80%,"Proses Pengembangan",IF(CJ98=80%,"Selesai Pengembangan",IF(CJ98&lt;87.5%,"Proses SIT",IF(CJ98=87.5%,"Selesai SIT",IF(CJ98&lt;95%,"Proses UAT",IF(CJ98=95%,"Selesai UAT",IF(CJ98&lt;100%,"Proses Implementasi","Selesai Implementasi"))))))))))))))))))))))</f>
        <v>Not Started</v>
      </c>
      <c r="BY98" t="str">
        <f>IF(CK98=0%,"Not Started",IF(CK98&lt;5%,"Proses RBT-RBB",IF(CK98=5%,"Selesai RBT-RBB",IF(CK98&lt;10%,"Proses RBT-RBL",IF(CK98=10%,"Selesai RBT-RBL",IF(CK98&lt;15%,"Proses RBT-RBTD",IF(CK98=15%,"Selesai RBT-RBTD",IF(CK98&lt;20%,"Proses RPP",IF(CK98=20%,"Selesai RPP",IF(CK98&lt;25%,"Proses KAK",IF(CK98=25%,"Selesai KAK",IF(CK98&lt;30%,"Proses Pengadaan",IF(CK98=30%,"Selesai Pengadaan",IF(CK98&lt;45%,"Proses Desain",IF(CK98=45%,"Selesai Desain",IF(CK98&lt;80%,"Proses Pengembangan",IF(CK98=80%,"Selesai Pengembangan",IF(CK98&lt;87.5%,"Proses SIT",IF(CK98=87.5%,"Selesai SIT",IF(CK98&lt;95%,"Proses UAT",IF(CK98=95%,"Selesai UAT",IF(CK98&lt;100%,"Proses Implementasi","Selesai Implementasi"))))))))))))))))))))))</f>
        <v>Not Started</v>
      </c>
      <c r="BZ98" t="str">
        <f>IF(CL98=0%,"Not Started",IF(CL98&lt;5%,"Proses RBT-RBB",IF(CL98=5%,"Selesai RBT-RBB",IF(CL98&lt;10%,"Proses RBT-RBL",IF(CL98=10%,"Selesai RBT-RBL",IF(CL98&lt;15%,"Proses RBT-RBTD",IF(CL98=15%,"Selesai RBT-RBTD",IF(CL98&lt;20%,"Proses RPP",IF(CL98=20%,"Selesai RPP",IF(CL98&lt;25%,"Proses KAK",IF(CL98=25%,"Selesai KAK",IF(CL98&lt;30%,"Proses Pengadaan",IF(CL98=30%,"Selesai Pengadaan",IF(CL98&lt;45%,"Proses Desain",IF(CL98=45%,"Selesai Desain",IF(CL98&lt;80%,"Proses Pengembangan",IF(CL98=80%,"Selesai Pengembangan",IF(CL98&lt;87.5%,"Proses SIT",IF(CL98=87.5%,"Selesai SIT",IF(CL98&lt;95%,"Proses UAT",IF(CL98=95%,"Selesai UAT",IF(CL98&lt;100%,"Proses Implementasi","Selesai Implementasi"))))))))))))))))))))))</f>
        <v>Not Started</v>
      </c>
      <c r="CA98" t="str">
        <f>IF(CM98=0%,"Not Started",IF(CM98&lt;5%,"Proses RBT-RBB",IF(CM98=5%,"Selesai RBT-RBB",IF(CM98&lt;10%,"Proses RBT-RBL",IF(CM98=10%,"Selesai RBT-RBL",IF(CM98&lt;15%,"Proses RBT-RBTD",IF(CM98=15%,"Selesai RBT-RBTD",IF(CM98&lt;20%,"Proses RPP",IF(CM98=20%,"Selesai RPP",IF(CM98&lt;25%,"Proses KAK",IF(CM98=25%,"Selesai KAK",IF(CM98&lt;30%,"Proses Pengadaan",IF(CM98=30%,"Selesai Pengadaan",IF(CM98&lt;45%,"Proses Desain",IF(CM98=45%,"Selesai Desain",IF(CM98&lt;80%,"Proses Pengembangan",IF(CM98=80%,"Selesai Pengembangan",IF(CM98&lt;87.5%,"Proses SIT",IF(CM98=87.5%,"Selesai SIT",IF(CM98&lt;95%,"Proses UAT",IF(CM98=95%,"Selesai UAT",IF(CM98&lt;100%,"Proses Implementasi","Selesai Implementasi"))))))))))))))))))))))</f>
        <v>Not Started</v>
      </c>
      <c r="CB98" t="str">
        <f>IF(CN98=0%,"Not Started",IF(CN98&lt;5%,"Proses RBT-RBB",IF(CN98=5%,"Selesai RBT-RBB",IF(CN98&lt;10%,"Proses RBT-RBL",IF(CN98=10%,"Selesai RBT-RBL",IF(CN98&lt;15%,"Proses RBT-RBTD",IF(CN98=15%,"Selesai RBT-RBTD",IF(CN98&lt;20%,"Proses RPP",IF(CN98=20%,"Selesai RPP",IF(CN98&lt;25%,"Proses KAK",IF(CN98=25%,"Selesai KAK",IF(CN98&lt;30%,"Proses Pengadaan",IF(CN98=30%,"Selesai Pengadaan",IF(CN98&lt;45%,"Proses Desain",IF(CN98=45%,"Selesai Desain",IF(CN98&lt;80%,"Proses Pengembangan",IF(CN98=80%,"Selesai Pengembangan",IF(CN98&lt;87.5%,"Proses SIT",IF(CN98=87.5%,"Selesai SIT",IF(CN98&lt;95%,"Proses UAT",IF(CN98=95%,"Selesai UAT",IF(CN98&lt;100%,"Proses Implementasi","Selesai Implementasi"))))))))))))))))))))))</f>
        <v>Not Started</v>
      </c>
      <c r="CC98">
        <f>(($DY98/100%)*15%)+(($DZ98/100%)*5%)+(($EA98/100%)*5%)+(($EB98/100%)*5%)+(($EC98/100%)*15%)+(($ED98/100%)*35%)+(($EE98/100%)*7.5%)+(($EF98/100%)*7.5%)+(($EG98/100%)*5%)</f>
        <v>0.9999999999999999</v>
      </c>
      <c r="CO98">
        <f>IF(BE98=0%, 100%, (CC98/BE98))</f>
        <v>0.9999999999999999</v>
      </c>
      <c r="CP98">
        <f>IF(BF98=0%, 100%, (CD98/BF98))</f>
        <v>0</v>
      </c>
      <c r="CQ98">
        <f>IF(BG98=0%, 100%, (CE98/BG98))</f>
        <v>0</v>
      </c>
      <c r="CR98">
        <f>IF(BH98=0%, 100%, (CF98/BH98))</f>
        <v>0</v>
      </c>
      <c r="CS98">
        <f>IF(BI98=0%, 100%, (CG98/BI98))</f>
        <v>0</v>
      </c>
      <c r="CT98">
        <f>IF(BJ98=0%, 100%, (CH98/BJ98))</f>
        <v>0</v>
      </c>
      <c r="CU98">
        <f>IF(BK98=0%, 100%, (CI98/BK98))</f>
        <v>0</v>
      </c>
      <c r="CV98">
        <f>IF(BL98=0%, 100%, (CJ98/BL98))</f>
        <v>0</v>
      </c>
      <c r="CW98">
        <f>IF(BM98=0%, 100%, (CK98/BM98))</f>
        <v>0</v>
      </c>
      <c r="CX98">
        <f>IF(BN98=0%, 100%, (CL98/BN98))</f>
        <v>0</v>
      </c>
      <c r="CY98">
        <f>IF(BO98=0%, 100%, (CM98/BO98))</f>
        <v>0</v>
      </c>
      <c r="DA98" t="str">
        <f>IF(BE98=0%,"NS",IF(CC98=100%,"DONE",IF(CO98&gt;100%,"AS",IF(CO98&lt;75%,"BS",IF(CO98&lt;89.9%,"AR","OS")))))</f>
        <v>DONE</v>
      </c>
      <c r="DB98" t="str">
        <f>IF(BF98=0%,"NS",IF(CD98=100%,"DONE",IF(CP98&gt;100%,"AS",IF(CP98&lt;75%,"BS",IF(CP98&lt;89.9%,"AR","OS")))))</f>
        <v>BS</v>
      </c>
      <c r="DC98" t="str">
        <f>IF(BG98=0%,"NS",IF(CE98=100%,"DONE",IF(CQ98&gt;100%,"AS",IF(CQ98&lt;75%,"BS",IF(CQ98&lt;89.9%,"AR","OS")))))</f>
        <v>BS</v>
      </c>
      <c r="DD98" t="str">
        <f>IF(BH98=0%,"NS",IF(CF98=100%,"DONE",IF(CR98&gt;100%,"AS",IF(CR98&lt;75%,"BS",IF(CR98&lt;89.9%,"AR","OS")))))</f>
        <v>BS</v>
      </c>
      <c r="DE98" t="str">
        <f>IF(BI98=0%,"NS",IF(CG98=100%,"DONE",IF(CS98&gt;100%,"AS",IF(CS98&lt;75%,"BS",IF(CS98&lt;89.9%,"AR","OS")))))</f>
        <v>BS</v>
      </c>
      <c r="DF98" t="str">
        <f>IF(BJ98=0%,"NS",IF(CH98=100%,"DONE",IF(CT98&gt;100%,"AS",IF(CT98&lt;75%,"BS",IF(CT98&lt;89.9%,"AR","OS")))))</f>
        <v>BS</v>
      </c>
      <c r="DG98" t="str">
        <f>IF(BK98=0%,"NS",IF(CI98=100%,"DONE",IF(CU98&gt;100%,"AS",IF(CU98&lt;75%,"BS",IF(CU98&lt;89.9%,"AR","OS")))))</f>
        <v>BS</v>
      </c>
      <c r="DH98" t="str">
        <f>IF(BL98=0%,"NS",IF(CJ98=100%,"DONE",IF(CV98&gt;100%,"AS",IF(CV98&lt;75%,"BS",IF(CV98&lt;89.9%,"AR","OS")))))</f>
        <v>BS</v>
      </c>
      <c r="DI98" t="str">
        <f>IF(BM98=0%,"NS",IF(CK98=100%,"DONE",IF(CW98&gt;100%,"AS",IF(CW98&lt;75%,"BS",IF(CW98&lt;89.9%,"AR","OS")))))</f>
        <v>BS</v>
      </c>
      <c r="DJ98" t="str">
        <f>IF(BN98=0%,"NS",IF(CL98=100%,"DONE",IF(CX98&gt;100%,"AS",IF(CX98&lt;75%,"BS",IF(CX98&lt;89.9%,"AR","OS")))))</f>
        <v>BS</v>
      </c>
      <c r="DK98" t="str">
        <f>IF(BO98=0%,"NS",IF(CM98=100%,"DONE",IF(CY98&gt;100%,"AS",IF(CY98&lt;75%,"BS",IF(CY98&lt;89.9%,"AR","OS")))))</f>
        <v>BS</v>
      </c>
      <c r="DL98" t="str">
        <f>IF(BP98=0%,"NS",IF(CN98=100%,"DONE",IF(CZ98&gt;100%,"AS",IF(CZ98&lt;75%,"BS",IF(CZ98&lt;89.9%,"AR","OS")))))</f>
        <v>BS</v>
      </c>
      <c r="DM98">
        <f>CC98/$BP98</f>
        <v>0.9999999999999999</v>
      </c>
      <c r="DN98">
        <f>CD98/$BP98</f>
        <v>0</v>
      </c>
      <c r="DO98">
        <f>CE98/$BP98</f>
        <v>0</v>
      </c>
      <c r="DP98">
        <f>CF98/$BP98</f>
        <v>0</v>
      </c>
      <c r="DQ98">
        <f>CG98/$BP98</f>
        <v>0</v>
      </c>
      <c r="DR98">
        <f>CH98/$BP98</f>
        <v>0</v>
      </c>
      <c r="DS98">
        <f>CI98/$BP98</f>
        <v>0</v>
      </c>
      <c r="DT98">
        <f>CJ98/$BP98</f>
        <v>0</v>
      </c>
      <c r="DU98">
        <f>CK98/$BP98</f>
        <v>0</v>
      </c>
      <c r="DV98">
        <f>CL98/$BP98</f>
        <v>0</v>
      </c>
      <c r="DW98">
        <f>CM98/$BP98</f>
        <v>0</v>
      </c>
      <c r="DX98">
        <f>CN98/$BP98</f>
        <v>0</v>
      </c>
      <c r="DY98">
        <v>1</v>
      </c>
      <c r="DZ98">
        <v>1</v>
      </c>
      <c r="EA98">
        <v>1</v>
      </c>
      <c r="EB98">
        <v>1</v>
      </c>
      <c r="EC98">
        <v>1</v>
      </c>
      <c r="ED98">
        <v>1</v>
      </c>
      <c r="EE98">
        <v>1</v>
      </c>
      <c r="EF98">
        <v>1</v>
      </c>
      <c r="EG98">
        <v>1</v>
      </c>
      <c r="EH98" t="str" xml:space="preserve">
        <v xml:space="preserve">Sudah GOLIVE Semua CR WO4 pada 16 Mei 2025_x000d_
* CRERPHRIS Darmasiswa, Sudah Golive 14 Feb 2025_x000d_
* CRERPHRIS Bukti Advis Rekanan, Sudah Golive 28 Feb 2025_x000d_
* CRERPHRIS Laporan Pemantauan Accrual Expense, Sudah Golive 21 Maret 2025_x000d_
* CRERPHRIS Laporan Pemantauan Travel, Sudah Golive 10 Maret 2025_x000d_
* CRERPHRSI Laporan Notifikasi Keuangan, Sudah  Golive 21 Maret 2025_x000d_
*Mitigasi kesalahan penentuan asset category dan asset description, Sudah Golive 02 Mei 2025 _x000d_
* CRERPHRIS Laporan pemantauan data fixed asset (FA) dan General Ledger (GL), Sudah Golive 16 Mei 2025_x000d_
*CRERPHRIS Penambahan / Modifikasi Laporan CR Penambahan laporan Persediaan Stok Nasional (tidak per IO), KDK dan Per Satker, Sudah Golive 09 Mei 2025_x000d_
* CRERPHRIS Tunjangan Transportasi, Sudah Golive 16 Mei 2025_x000d_
*CRERPHRIS Elemen PKWT, Sudah Golive 16 Mei 2025_x000d_
_x000d_
</v>
      </c>
      <c r="EI98">
        <v>45793</v>
      </c>
      <c r="EJ98">
        <f>AR98</f>
        <v>45807</v>
      </c>
      <c r="FN98" t="str">
        <v>Pahman Hasibuan</v>
      </c>
      <c r="FR98" t="str">
        <v>Outsource</v>
      </c>
      <c r="FS98" t="str">
        <v>PT Trees</v>
      </c>
      <c r="FT98" t="str">
        <v>Santi, Nindy</v>
      </c>
      <c r="FU98">
        <v>5</v>
      </c>
      <c r="GS98" t="str">
        <v>2f4a4d40-1ca0-411f-8408-204f24588589</v>
      </c>
    </row>
    <row r="99" xml:space="preserve">
      <c r="A99" t="str">
        <v>RIVIBI-PPA-P10-10-DLDS</v>
      </c>
      <c r="B99" t="str">
        <v>Non PT</v>
      </c>
      <c r="C99" t="str">
        <v>IDT</v>
      </c>
      <c r="D99" t="str">
        <v>New</v>
      </c>
      <c r="E99" t="str">
        <v>P-54</v>
      </c>
      <c r="F99">
        <f>F98+1</f>
        <v>9</v>
      </c>
      <c r="G99" t="str">
        <v>ERPHRIS</v>
      </c>
      <c r="H99" t="str">
        <v>ERPHRIS</v>
      </c>
      <c r="I99" t="str">
        <v>Penyesuaian Tarif PPN 12%</v>
      </c>
      <c r="J99">
        <v>2025</v>
      </c>
      <c r="K99">
        <v>2025</v>
      </c>
      <c r="L99" t="str">
        <v>K</v>
      </c>
      <c r="M99" t="str">
        <v>K3</v>
      </c>
      <c r="N99" t="str">
        <v>Pemimpin Satker</v>
      </c>
      <c r="O99" t="str">
        <v>DKeu</v>
      </c>
      <c r="P99" t="str">
        <v>Satker</v>
      </c>
      <c r="Q99" t="str">
        <v>MI</v>
      </c>
      <c r="R99" t="str">
        <v>ERPHRIS</v>
      </c>
      <c r="S99" t="str">
        <f>BQ99</f>
        <v>Selesai Implementasi</v>
      </c>
      <c r="T99" t="str">
        <f>IF(V99=0%,"Not Started",IF(V99&lt;100%,"On Progress",IF(V99=100%,"DONE")))</f>
        <v>DONE</v>
      </c>
      <c r="U99" t="str">
        <f>FN99</f>
        <v>Pahman Hasibuan</v>
      </c>
      <c r="V99">
        <f>CC99</f>
        <v>0.9999999999999999</v>
      </c>
      <c r="W99" t="str">
        <v>TW I 2025</v>
      </c>
      <c r="X99">
        <f>AR99</f>
        <v>45743</v>
      </c>
      <c r="Y99">
        <v>0</v>
      </c>
      <c r="AA99">
        <v>45658</v>
      </c>
      <c r="AB99">
        <v>45712</v>
      </c>
      <c r="AC99">
        <v>45658</v>
      </c>
      <c r="AD99">
        <v>45712</v>
      </c>
      <c r="AI99">
        <v>45658</v>
      </c>
      <c r="AJ99">
        <v>45712</v>
      </c>
      <c r="AK99">
        <v>45712</v>
      </c>
      <c r="AL99">
        <v>45723</v>
      </c>
      <c r="AM99">
        <v>45726</v>
      </c>
      <c r="AN99">
        <v>45730</v>
      </c>
      <c r="AO99">
        <v>45733</v>
      </c>
      <c r="AP99">
        <v>45737</v>
      </c>
      <c r="AQ99">
        <v>45740</v>
      </c>
      <c r="AR99">
        <v>45743</v>
      </c>
      <c r="AS99" t="str">
        <f>IF(BE99=0%,"Not Started",IF(BE99&lt;5%,"Proses RBT-RBB",IF(BE99=5%,"Selesai RBT-RBB",IF(BE99&lt;10%,"Proses RBT-RBL",IF(BE99=10%,"Selesai RBT-RBL",IF(BE99&lt;15%,"Proses RBT-RBTD",IF(BE99=15%,"Selesai RBT-RBTD",IF(BE99&lt;20%,"Proses RPP",IF(BE99=20%,"Selesai RPP",IF(BE99&lt;25%,"Proses KAK",IF(BE99=25%,"Selesai KAK",IF(BE99&lt;30%,"Proses Pengadaan",IF(BE99=30%,"Selesai Pengadaan",IF(BE99&lt;45%,"Proses Desain",IF(BE99=45%,"Selesai Desain",IF(BE99&lt;80%,"Proses Pengembangan",IF(BE99=80%,"Selesai Pengembangan",IF(BE99&lt;87.5%,"Proses SIT",IF(BE99=87.5%,"Selesai SIT",IF(BE99&lt;95%,"Proses UAT",IF(BE99=95%,"Selesai UAT",IF(BE99&lt;100%,"Proses Implementasi","Selesai Implementasi"))))))))))))))))))))))</f>
        <v>Selesai Implementasi</v>
      </c>
      <c r="AT99" t="str">
        <f>IF(BF99=0%,"Not Started",IF(BF99&lt;5%,"Proses RBT-RBB",IF(BF99=5%,"Selesai RBT-RBB",IF(BF99&lt;10%,"Proses RBT-RBL",IF(BF99=10%,"Selesai RBT-RBL",IF(BF99&lt;15%,"Proses RBT-RBTD",IF(BF99=15%,"Selesai RBT-RBTD",IF(BF99&lt;20%,"Proses RPP",IF(BF99=20%,"Selesai RPP",IF(BF99&lt;25%,"Proses KAK",IF(BF99=25%,"Selesai KAK",IF(BF99&lt;30%,"Proses Pengadaan",IF(BF99=30%,"Selesai Pengadaan",IF(BF99&lt;45%,"Proses Desain",IF(BF99=45%,"Selesai Desain",IF(BF99&lt;80%,"Proses Pengembangan",IF(BF99=80%,"Selesai Pengembangan",IF(BF99&lt;87.5%,"Proses SIT",IF(BF99=87.5%,"Selesai SIT",IF(BF99&lt;95%,"Proses UAT",IF(BF99=95%,"Selesai UAT",IF(BF99&lt;100%,"Proses Implementasi","Selesai Implementasi"))))))))))))))))))))))</f>
        <v>Selesai Implementasi</v>
      </c>
      <c r="AU99" t="str">
        <f>IF(BG99=0%,"Not Started",IF(BG99&lt;5%,"Proses RBT-RBB",IF(BG99=5%,"Selesai RBT-RBB",IF(BG99&lt;10%,"Proses RBT-RBL",IF(BG99=10%,"Selesai RBT-RBL",IF(BG99&lt;15%,"Proses RBT-RBTD",IF(BG99=15%,"Selesai RBT-RBTD",IF(BG99&lt;20%,"Proses RPP",IF(BG99=20%,"Selesai RPP",IF(BG99&lt;25%,"Proses KAK",IF(BG99=25%,"Selesai KAK",IF(BG99&lt;30%,"Proses Pengadaan",IF(BG99=30%,"Selesai Pengadaan",IF(BG99&lt;45%,"Proses Desain",IF(BG99=45%,"Selesai Desain",IF(BG99&lt;80%,"Proses Pengembangan",IF(BG99=80%,"Selesai Pengembangan",IF(BG99&lt;87.5%,"Proses SIT",IF(BG99=87.5%,"Selesai SIT",IF(BG99&lt;95%,"Proses UAT",IF(BG99=95%,"Selesai UAT",IF(BG99&lt;100%,"Proses Implementasi","Selesai Implementasi"))))))))))))))))))))))</f>
        <v>Selesai Implementasi</v>
      </c>
      <c r="AV99" t="str">
        <f>IF(BH99=0%,"Not Started",IF(BH99&lt;5%,"Proses RBT-RBB",IF(BH99=5%,"Selesai RBT-RBB",IF(BH99&lt;10%,"Proses RBT-RBL",IF(BH99=10%,"Selesai RBT-RBL",IF(BH99&lt;15%,"Proses RBT-RBTD",IF(BH99=15%,"Selesai RBT-RBTD",IF(BH99&lt;20%,"Proses RPP",IF(BH99=20%,"Selesai RPP",IF(BH99&lt;25%,"Proses KAK",IF(BH99=25%,"Selesai KAK",IF(BH99&lt;30%,"Proses Pengadaan",IF(BH99=30%,"Selesai Pengadaan",IF(BH99&lt;45%,"Proses Desain",IF(BH99=45%,"Selesai Desain",IF(BH99&lt;80%,"Proses Pengembangan",IF(BH99=80%,"Selesai Pengembangan",IF(BH99&lt;87.5%,"Proses SIT",IF(BH99=87.5%,"Selesai SIT",IF(BH99&lt;95%,"Proses UAT",IF(BH99=95%,"Selesai UAT",IF(BH99&lt;100%,"Proses Implementasi","Selesai Implementasi"))))))))))))))))))))))</f>
        <v>Selesai Implementasi</v>
      </c>
      <c r="AW99" t="str">
        <f>IF(BI99=0%,"Not Started",IF(BI99&lt;5%,"Proses RBT-RBB",IF(BI99=5%,"Selesai RBT-RBB",IF(BI99&lt;10%,"Proses RBT-RBL",IF(BI99=10%,"Selesai RBT-RBL",IF(BI99&lt;15%,"Proses RBT-RBTD",IF(BI99=15%,"Selesai RBT-RBTD",IF(BI99&lt;20%,"Proses RPP",IF(BI99=20%,"Selesai RPP",IF(BI99&lt;25%,"Proses KAK",IF(BI99=25%,"Selesai KAK",IF(BI99&lt;30%,"Proses Pengadaan",IF(BI99=30%,"Selesai Pengadaan",IF(BI99&lt;45%,"Proses Desain",IF(BI99=45%,"Selesai Desain",IF(BI99&lt;80%,"Proses Pengembangan",IF(BI99=80%,"Selesai Pengembangan",IF(BI99&lt;87.5%,"Proses SIT",IF(BI99=87.5%,"Selesai SIT",IF(BI99&lt;95%,"Proses UAT",IF(BI99=95%,"Selesai UAT",IF(BI99&lt;100%,"Proses Implementasi","Selesai Implementasi"))))))))))))))))))))))</f>
        <v>Selesai Implementasi</v>
      </c>
      <c r="AX99" t="str">
        <f>IF(BJ99=0%,"Not Started",IF(BJ99&lt;5%,"Proses RBT-RBB",IF(BJ99=5%,"Selesai RBT-RBB",IF(BJ99&lt;10%,"Proses RBT-RBL",IF(BJ99=10%,"Selesai RBT-RBL",IF(BJ99&lt;15%,"Proses RBT-RBTD",IF(BJ99=15%,"Selesai RBT-RBTD",IF(BJ99&lt;20%,"Proses RPP",IF(BJ99=20%,"Selesai RPP",IF(BJ99&lt;25%,"Proses KAK",IF(BJ99=25%,"Selesai KAK",IF(BJ99&lt;30%,"Proses Pengadaan",IF(BJ99=30%,"Selesai Pengadaan",IF(BJ99&lt;45%,"Proses Desain",IF(BJ99=45%,"Selesai Desain",IF(BJ99&lt;80%,"Proses Pengembangan",IF(BJ99=80%,"Selesai Pengembangan",IF(BJ99&lt;87.5%,"Proses SIT",IF(BJ99=87.5%,"Selesai SIT",IF(BJ99&lt;95%,"Proses UAT",IF(BJ99=95%,"Selesai UAT",IF(BJ99&lt;100%,"Proses Implementasi","Selesai Implementasi"))))))))))))))))))))))</f>
        <v>Selesai Implementasi</v>
      </c>
      <c r="AY99" t="str">
        <f>IF(BK99=0%,"Not Started",IF(BK99&lt;5%,"Proses RBT-RBB",IF(BK99=5%,"Selesai RBT-RBB",IF(BK99&lt;10%,"Proses RBT-RBL",IF(BK99=10%,"Selesai RBT-RBL",IF(BK99&lt;15%,"Proses RBT-RBTD",IF(BK99=15%,"Selesai RBT-RBTD",IF(BK99&lt;20%,"Proses RPP",IF(BK99=20%,"Selesai RPP",IF(BK99&lt;25%,"Proses KAK",IF(BK99=25%,"Selesai KAK",IF(BK99&lt;30%,"Proses Pengadaan",IF(BK99=30%,"Selesai Pengadaan",IF(BK99&lt;45%,"Proses Desain",IF(BK99=45%,"Selesai Desain",IF(BK99&lt;80%,"Proses Pengembangan",IF(BK99=80%,"Selesai Pengembangan",IF(BK99&lt;87.5%,"Proses SIT",IF(BK99=87.5%,"Selesai SIT",IF(BK99&lt;95%,"Proses UAT",IF(BK99=95%,"Selesai UAT",IF(BK99&lt;100%,"Proses Implementasi","Selesai Implementasi"))))))))))))))))))))))</f>
        <v>Selesai Implementasi</v>
      </c>
      <c r="AZ99" t="str">
        <f>IF(BL99=0%,"Not Started",IF(BL99&lt;5%,"Proses RBT-RBB",IF(BL99=5%,"Selesai RBT-RBB",IF(BL99&lt;10%,"Proses RBT-RBL",IF(BL99=10%,"Selesai RBT-RBL",IF(BL99&lt;15%,"Proses RBT-RBTD",IF(BL99=15%,"Selesai RBT-RBTD",IF(BL99&lt;20%,"Proses RPP",IF(BL99=20%,"Selesai RPP",IF(BL99&lt;25%,"Proses KAK",IF(BL99=25%,"Selesai KAK",IF(BL99&lt;30%,"Proses Pengadaan",IF(BL99=30%,"Selesai Pengadaan",IF(BL99&lt;45%,"Proses Desain",IF(BL99=45%,"Selesai Desain",IF(BL99&lt;80%,"Proses Pengembangan",IF(BL99=80%,"Selesai Pengembangan",IF(BL99&lt;87.5%,"Proses SIT",IF(BL99=87.5%,"Selesai SIT",IF(BL99&lt;95%,"Proses UAT",IF(BL99=95%,"Selesai UAT",IF(BL99&lt;100%,"Proses Implementasi","Selesai Implementasi"))))))))))))))))))))))</f>
        <v>Selesai Implementasi</v>
      </c>
      <c r="BA99" t="str">
        <f>IF(BM99=0%,"Not Started",IF(BM99&lt;5%,"Proses RBT-RBB",IF(BM99=5%,"Selesai RBT-RBB",IF(BM99&lt;10%,"Proses RBT-RBL",IF(BM99=10%,"Selesai RBT-RBL",IF(BM99&lt;15%,"Proses RBT-RBTD",IF(BM99=15%,"Selesai RBT-RBTD",IF(BM99&lt;20%,"Proses RPP",IF(BM99=20%,"Selesai RPP",IF(BM99&lt;25%,"Proses KAK",IF(BM99=25%,"Selesai KAK",IF(BM99&lt;30%,"Proses Pengadaan",IF(BM99=30%,"Selesai Pengadaan",IF(BM99&lt;45%,"Proses Desain",IF(BM99=45%,"Selesai Desain",IF(BM99&lt;80%,"Proses Pengembangan",IF(BM99=80%,"Selesai Pengembangan",IF(BM99&lt;87.5%,"Proses SIT",IF(BM99=87.5%,"Selesai SIT",IF(BM99&lt;95%,"Proses UAT",IF(BM99=95%,"Selesai UAT",IF(BM99&lt;100%,"Proses Implementasi","Selesai Implementasi"))))))))))))))))))))))</f>
        <v>Selesai Implementasi</v>
      </c>
      <c r="BB99" t="str">
        <f>IF(BN99=0%,"Not Started",IF(BN99&lt;5%,"Proses RBT-RBB",IF(BN99=5%,"Selesai RBT-RBB",IF(BN99&lt;10%,"Proses RBT-RBL",IF(BN99=10%,"Selesai RBT-RBL",IF(BN99&lt;15%,"Proses RBT-RBTD",IF(BN99=15%,"Selesai RBT-RBTD",IF(BN99&lt;20%,"Proses RPP",IF(BN99=20%,"Selesai RPP",IF(BN99&lt;25%,"Proses KAK",IF(BN99=25%,"Selesai KAK",IF(BN99&lt;30%,"Proses Pengadaan",IF(BN99=30%,"Selesai Pengadaan",IF(BN99&lt;45%,"Proses Desain",IF(BN99=45%,"Selesai Desain",IF(BN99&lt;80%,"Proses Pengembangan",IF(BN99=80%,"Selesai Pengembangan",IF(BN99&lt;87.5%,"Proses SIT",IF(BN99=87.5%,"Selesai SIT",IF(BN99&lt;95%,"Proses UAT",IF(BN99=95%,"Selesai UAT",IF(BN99&lt;100%,"Proses Implementasi","Selesai Implementasi"))))))))))))))))))))))</f>
        <v>Selesai Implementasi</v>
      </c>
      <c r="BC99" t="str">
        <f>IF(BO99=0%,"Not Started",IF(BO99&lt;5%,"Proses RBT-RBB",IF(BO99=5%,"Selesai RBT-RBB",IF(BO99&lt;10%,"Proses RBT-RBL",IF(BO99=10%,"Selesai RBT-RBL",IF(BO99&lt;15%,"Proses RBT-RBTD",IF(BO99=15%,"Selesai RBT-RBTD",IF(BO99&lt;20%,"Proses RPP",IF(BO99=20%,"Selesai RPP",IF(BO99&lt;25%,"Proses KAK",IF(BO99=25%,"Selesai KAK",IF(BO99&lt;30%,"Proses Pengadaan",IF(BO99=30%,"Selesai Pengadaan",IF(BO99&lt;45%,"Proses Desain",IF(BO99=45%,"Selesai Desain",IF(BO99&lt;80%,"Proses Pengembangan",IF(BO99=80%,"Selesai Pengembangan",IF(BO99&lt;87.5%,"Proses SIT",IF(BO99=87.5%,"Selesai SIT",IF(BO99&lt;95%,"Proses UAT",IF(BO99=95%,"Selesai UAT",IF(BO99&lt;100%,"Proses Implementasi","Selesai Implementasi"))))))))))))))))))))))</f>
        <v>Selesai Implementasi</v>
      </c>
      <c r="BD99" t="str">
        <f>IF(BP99=0%,"Not Started",IF(BP99&lt;5%,"Proses RBT-RBB",IF(BP99=5%,"Selesai RBT-RBB",IF(BP99&lt;10%,"Proses RBT-RBL",IF(BP99=10%,"Selesai RBT-RBL",IF(BP99&lt;15%,"Proses RBT-RBTD",IF(BP99=15%,"Selesai RBT-RBTD",IF(BP99&lt;20%,"Proses RPP",IF(BP99=20%,"Selesai RPP",IF(BP99&lt;25%,"Proses KAK",IF(BP99=25%,"Selesai KAK",IF(BP99&lt;30%,"Proses Pengadaan",IF(BP99=30%,"Selesai Pengadaan",IF(BP99&lt;45%,"Proses Desain",IF(BP99=45%,"Selesai Desain",IF(BP99&lt;80%,"Proses Pengembangan",IF(BP99=80%,"Selesai Pengembangan",IF(BP99&lt;87.5%,"Proses SIT",IF(BP99=87.5%,"Selesai SIT",IF(BP99&lt;95%,"Proses UAT",IF(BP99=95%,"Selesai UAT",IF(BP99&lt;100%,"Proses Implementasi","Selesai Implementasi"))))))))))))))))))))))</f>
        <v>Selesai Implementasi</v>
      </c>
      <c r="BE99">
        <v>1</v>
      </c>
      <c r="BF99">
        <v>1</v>
      </c>
      <c r="BG99">
        <v>1</v>
      </c>
      <c r="BH99">
        <v>1</v>
      </c>
      <c r="BI99">
        <v>1</v>
      </c>
      <c r="BJ99">
        <v>1</v>
      </c>
      <c r="BK99">
        <v>1</v>
      </c>
      <c r="BL99">
        <v>1</v>
      </c>
      <c r="BM99">
        <v>1</v>
      </c>
      <c r="BN99">
        <v>1</v>
      </c>
      <c r="BO99">
        <v>1</v>
      </c>
      <c r="BP99">
        <v>1</v>
      </c>
      <c r="BQ99" t="str">
        <f>IF(CC99=0%,"Not Started",IF(CC99&lt;5%,"Proses RBT-RBB",IF(CC99=5%,"Selesai RBT-RBB",IF(CC99&lt;10%,"Proses RBT-RBL",IF(CC99=10%,"Selesai RBT-RBL",IF(CC99&lt;15%,"Proses RBT-RBTD",IF(CC99=15%,"Selesai RBT-RBTD",IF(CC99&lt;20%,"Proses RPP",IF(CC99=20%,"Selesai RPP",IF(CC99&lt;25%,"Proses KAK",IF(CC99=25%,"Selesai KAK",IF(CC99&lt;30%,"Proses Pengadaan",IF(CC99=30%,"Selesai Pengadaan",IF(CC99&lt;45%,"Proses Desain",IF(CC99=45%,"Selesai Desain",IF(CC99&lt;80%,"Proses Pengembangan",IF(CC99=80%,"Selesai Pengembangan",IF(CC99&lt;87.5%,"Proses SIT",IF(CC99=87.5%,"Selesai SIT",IF(CC99&lt;95%,"Proses UAT",IF(CC99=95%,"Selesai UAT",IF(CC99&lt;100%,"Proses Implementasi","Selesai Implementasi"))))))))))))))))))))))</f>
        <v>Selesai Implementasi</v>
      </c>
      <c r="BR99" t="str">
        <f>IF(CD99=0%,"Not Started",IF(CD99&lt;5%,"Proses RBT-RBB",IF(CD99=5%,"Selesai RBT-RBB",IF(CD99&lt;10%,"Proses RBT-RBL",IF(CD99=10%,"Selesai RBT-RBL",IF(CD99&lt;15%,"Proses RBT-RBTD",IF(CD99=15%,"Selesai RBT-RBTD",IF(CD99&lt;20%,"Proses RPP",IF(CD99=20%,"Selesai RPP",IF(CD99&lt;25%,"Proses KAK",IF(CD99=25%,"Selesai KAK",IF(CD99&lt;30%,"Proses Pengadaan",IF(CD99=30%,"Selesai Pengadaan",IF(CD99&lt;45%,"Proses Desain",IF(CD99=45%,"Selesai Desain",IF(CD99&lt;80%,"Proses Pengembangan",IF(CD99=80%,"Selesai Pengembangan",IF(CD99&lt;87.5%,"Proses SIT",IF(CD99=87.5%,"Selesai SIT",IF(CD99&lt;95%,"Proses UAT",IF(CD99=95%,"Selesai UAT",IF(CD99&lt;100%,"Proses Implementasi","Selesai Implementasi"))))))))))))))))))))))</f>
        <v>Not Started</v>
      </c>
      <c r="BS99" t="str">
        <f>IF(CE99=0%,"Not Started",IF(CE99&lt;5%,"Proses RBT-RBB",IF(CE99=5%,"Selesai RBT-RBB",IF(CE99&lt;10%,"Proses RBT-RBL",IF(CE99=10%,"Selesai RBT-RBL",IF(CE99&lt;15%,"Proses RBT-RBTD",IF(CE99=15%,"Selesai RBT-RBTD",IF(CE99&lt;20%,"Proses RPP",IF(CE99=20%,"Selesai RPP",IF(CE99&lt;25%,"Proses KAK",IF(CE99=25%,"Selesai KAK",IF(CE99&lt;30%,"Proses Pengadaan",IF(CE99=30%,"Selesai Pengadaan",IF(CE99&lt;45%,"Proses Desain",IF(CE99=45%,"Selesai Desain",IF(CE99&lt;80%,"Proses Pengembangan",IF(CE99=80%,"Selesai Pengembangan",IF(CE99&lt;87.5%,"Proses SIT",IF(CE99=87.5%,"Selesai SIT",IF(CE99&lt;95%,"Proses UAT",IF(CE99=95%,"Selesai UAT",IF(CE99&lt;100%,"Proses Implementasi","Selesai Implementasi"))))))))))))))))))))))</f>
        <v>Not Started</v>
      </c>
      <c r="BT99" t="str">
        <f>IF(CF99=0%,"Not Started",IF(CF99&lt;5%,"Proses RBT-RBB",IF(CF99=5%,"Selesai RBT-RBB",IF(CF99&lt;10%,"Proses RBT-RBL",IF(CF99=10%,"Selesai RBT-RBL",IF(CF99&lt;15%,"Proses RBT-RBTD",IF(CF99=15%,"Selesai RBT-RBTD",IF(CF99&lt;20%,"Proses RPP",IF(CF99=20%,"Selesai RPP",IF(CF99&lt;25%,"Proses KAK",IF(CF99=25%,"Selesai KAK",IF(CF99&lt;30%,"Proses Pengadaan",IF(CF99=30%,"Selesai Pengadaan",IF(CF99&lt;45%,"Proses Desain",IF(CF99=45%,"Selesai Desain",IF(CF99&lt;80%,"Proses Pengembangan",IF(CF99=80%,"Selesai Pengembangan",IF(CF99&lt;87.5%,"Proses SIT",IF(CF99=87.5%,"Selesai SIT",IF(CF99&lt;95%,"Proses UAT",IF(CF99=95%,"Selesai UAT",IF(CF99&lt;100%,"Proses Implementasi","Selesai Implementasi"))))))))))))))))))))))</f>
        <v>Not Started</v>
      </c>
      <c r="BU99" t="str">
        <f>IF(CG99=0%,"Not Started",IF(CG99&lt;5%,"Proses RBT-RBB",IF(CG99=5%,"Selesai RBT-RBB",IF(CG99&lt;10%,"Proses RBT-RBL",IF(CG99=10%,"Selesai RBT-RBL",IF(CG99&lt;15%,"Proses RBT-RBTD",IF(CG99=15%,"Selesai RBT-RBTD",IF(CG99&lt;20%,"Proses RPP",IF(CG99=20%,"Selesai RPP",IF(CG99&lt;25%,"Proses KAK",IF(CG99=25%,"Selesai KAK",IF(CG99&lt;30%,"Proses Pengadaan",IF(CG99=30%,"Selesai Pengadaan",IF(CG99&lt;45%,"Proses Desain",IF(CG99=45%,"Selesai Desain",IF(CG99&lt;80%,"Proses Pengembangan",IF(CG99=80%,"Selesai Pengembangan",IF(CG99&lt;87.5%,"Proses SIT",IF(CG99=87.5%,"Selesai SIT",IF(CG99&lt;95%,"Proses UAT",IF(CG99=95%,"Selesai UAT",IF(CG99&lt;100%,"Proses Implementasi","Selesai Implementasi"))))))))))))))))))))))</f>
        <v>Not Started</v>
      </c>
      <c r="BV99" t="str">
        <f>IF(CH99=0%,"Not Started",IF(CH99&lt;5%,"Proses RBT-RBB",IF(CH99=5%,"Selesai RBT-RBB",IF(CH99&lt;10%,"Proses RBT-RBL",IF(CH99=10%,"Selesai RBT-RBL",IF(CH99&lt;15%,"Proses RBT-RBTD",IF(CH99=15%,"Selesai RBT-RBTD",IF(CH99&lt;20%,"Proses RPP",IF(CH99=20%,"Selesai RPP",IF(CH99&lt;25%,"Proses KAK",IF(CH99=25%,"Selesai KAK",IF(CH99&lt;30%,"Proses Pengadaan",IF(CH99=30%,"Selesai Pengadaan",IF(CH99&lt;45%,"Proses Desain",IF(CH99=45%,"Selesai Desain",IF(CH99&lt;80%,"Proses Pengembangan",IF(CH99=80%,"Selesai Pengembangan",IF(CH99&lt;87.5%,"Proses SIT",IF(CH99=87.5%,"Selesai SIT",IF(CH99&lt;95%,"Proses UAT",IF(CH99=95%,"Selesai UAT",IF(CH99&lt;100%,"Proses Implementasi","Selesai Implementasi"))))))))))))))))))))))</f>
        <v>Not Started</v>
      </c>
      <c r="BW99" t="str">
        <f>IF(CI99=0%,"Not Started",IF(CI99&lt;5%,"Proses RBT-RBB",IF(CI99=5%,"Selesai RBT-RBB",IF(CI99&lt;10%,"Proses RBT-RBL",IF(CI99=10%,"Selesai RBT-RBL",IF(CI99&lt;15%,"Proses RBT-RBTD",IF(CI99=15%,"Selesai RBT-RBTD",IF(CI99&lt;20%,"Proses RPP",IF(CI99=20%,"Selesai RPP",IF(CI99&lt;25%,"Proses KAK",IF(CI99=25%,"Selesai KAK",IF(CI99&lt;30%,"Proses Pengadaan",IF(CI99=30%,"Selesai Pengadaan",IF(CI99&lt;45%,"Proses Desain",IF(CI99=45%,"Selesai Desain",IF(CI99&lt;80%,"Proses Pengembangan",IF(CI99=80%,"Selesai Pengembangan",IF(CI99&lt;87.5%,"Proses SIT",IF(CI99=87.5%,"Selesai SIT",IF(CI99&lt;95%,"Proses UAT",IF(CI99=95%,"Selesai UAT",IF(CI99&lt;100%,"Proses Implementasi","Selesai Implementasi"))))))))))))))))))))))</f>
        <v>Not Started</v>
      </c>
      <c r="BX99" t="str">
        <f>IF(CJ99=0%,"Not Started",IF(CJ99&lt;5%,"Proses RBT-RBB",IF(CJ99=5%,"Selesai RBT-RBB",IF(CJ99&lt;10%,"Proses RBT-RBL",IF(CJ99=10%,"Selesai RBT-RBL",IF(CJ99&lt;15%,"Proses RBT-RBTD",IF(CJ99=15%,"Selesai RBT-RBTD",IF(CJ99&lt;20%,"Proses RPP",IF(CJ99=20%,"Selesai RPP",IF(CJ99&lt;25%,"Proses KAK",IF(CJ99=25%,"Selesai KAK",IF(CJ99&lt;30%,"Proses Pengadaan",IF(CJ99=30%,"Selesai Pengadaan",IF(CJ99&lt;45%,"Proses Desain",IF(CJ99=45%,"Selesai Desain",IF(CJ99&lt;80%,"Proses Pengembangan",IF(CJ99=80%,"Selesai Pengembangan",IF(CJ99&lt;87.5%,"Proses SIT",IF(CJ99=87.5%,"Selesai SIT",IF(CJ99&lt;95%,"Proses UAT",IF(CJ99=95%,"Selesai UAT",IF(CJ99&lt;100%,"Proses Implementasi","Selesai Implementasi"))))))))))))))))))))))</f>
        <v>Not Started</v>
      </c>
      <c r="BY99" t="str">
        <f>IF(CK99=0%,"Not Started",IF(CK99&lt;5%,"Proses RBT-RBB",IF(CK99=5%,"Selesai RBT-RBB",IF(CK99&lt;10%,"Proses RBT-RBL",IF(CK99=10%,"Selesai RBT-RBL",IF(CK99&lt;15%,"Proses RBT-RBTD",IF(CK99=15%,"Selesai RBT-RBTD",IF(CK99&lt;20%,"Proses RPP",IF(CK99=20%,"Selesai RPP",IF(CK99&lt;25%,"Proses KAK",IF(CK99=25%,"Selesai KAK",IF(CK99&lt;30%,"Proses Pengadaan",IF(CK99=30%,"Selesai Pengadaan",IF(CK99&lt;45%,"Proses Desain",IF(CK99=45%,"Selesai Desain",IF(CK99&lt;80%,"Proses Pengembangan",IF(CK99=80%,"Selesai Pengembangan",IF(CK99&lt;87.5%,"Proses SIT",IF(CK99=87.5%,"Selesai SIT",IF(CK99&lt;95%,"Proses UAT",IF(CK99=95%,"Selesai UAT",IF(CK99&lt;100%,"Proses Implementasi","Selesai Implementasi"))))))))))))))))))))))</f>
        <v>Not Started</v>
      </c>
      <c r="BZ99" t="str">
        <f>IF(CL99=0%,"Not Started",IF(CL99&lt;5%,"Proses RBT-RBB",IF(CL99=5%,"Selesai RBT-RBB",IF(CL99&lt;10%,"Proses RBT-RBL",IF(CL99=10%,"Selesai RBT-RBL",IF(CL99&lt;15%,"Proses RBT-RBTD",IF(CL99=15%,"Selesai RBT-RBTD",IF(CL99&lt;20%,"Proses RPP",IF(CL99=20%,"Selesai RPP",IF(CL99&lt;25%,"Proses KAK",IF(CL99=25%,"Selesai KAK",IF(CL99&lt;30%,"Proses Pengadaan",IF(CL99=30%,"Selesai Pengadaan",IF(CL99&lt;45%,"Proses Desain",IF(CL99=45%,"Selesai Desain",IF(CL99&lt;80%,"Proses Pengembangan",IF(CL99=80%,"Selesai Pengembangan",IF(CL99&lt;87.5%,"Proses SIT",IF(CL99=87.5%,"Selesai SIT",IF(CL99&lt;95%,"Proses UAT",IF(CL99=95%,"Selesai UAT",IF(CL99&lt;100%,"Proses Implementasi","Selesai Implementasi"))))))))))))))))))))))</f>
        <v>Not Started</v>
      </c>
      <c r="CA99" t="str">
        <f>IF(CM99=0%,"Not Started",IF(CM99&lt;5%,"Proses RBT-RBB",IF(CM99=5%,"Selesai RBT-RBB",IF(CM99&lt;10%,"Proses RBT-RBL",IF(CM99=10%,"Selesai RBT-RBL",IF(CM99&lt;15%,"Proses RBT-RBTD",IF(CM99=15%,"Selesai RBT-RBTD",IF(CM99&lt;20%,"Proses RPP",IF(CM99=20%,"Selesai RPP",IF(CM99&lt;25%,"Proses KAK",IF(CM99=25%,"Selesai KAK",IF(CM99&lt;30%,"Proses Pengadaan",IF(CM99=30%,"Selesai Pengadaan",IF(CM99&lt;45%,"Proses Desain",IF(CM99=45%,"Selesai Desain",IF(CM99&lt;80%,"Proses Pengembangan",IF(CM99=80%,"Selesai Pengembangan",IF(CM99&lt;87.5%,"Proses SIT",IF(CM99=87.5%,"Selesai SIT",IF(CM99&lt;95%,"Proses UAT",IF(CM99=95%,"Selesai UAT",IF(CM99&lt;100%,"Proses Implementasi","Selesai Implementasi"))))))))))))))))))))))</f>
        <v>Not Started</v>
      </c>
      <c r="CB99" t="str">
        <f>IF(CN99=0%,"Not Started",IF(CN99&lt;5%,"Proses RBT-RBB",IF(CN99=5%,"Selesai RBT-RBB",IF(CN99&lt;10%,"Proses RBT-RBL",IF(CN99=10%,"Selesai RBT-RBL",IF(CN99&lt;15%,"Proses RBT-RBTD",IF(CN99=15%,"Selesai RBT-RBTD",IF(CN99&lt;20%,"Proses RPP",IF(CN99=20%,"Selesai RPP",IF(CN99&lt;25%,"Proses KAK",IF(CN99=25%,"Selesai KAK",IF(CN99&lt;30%,"Proses Pengadaan",IF(CN99=30%,"Selesai Pengadaan",IF(CN99&lt;45%,"Proses Desain",IF(CN99=45%,"Selesai Desain",IF(CN99&lt;80%,"Proses Pengembangan",IF(CN99=80%,"Selesai Pengembangan",IF(CN99&lt;87.5%,"Proses SIT",IF(CN99=87.5%,"Selesai SIT",IF(CN99&lt;95%,"Proses UAT",IF(CN99=95%,"Selesai UAT",IF(CN99&lt;100%,"Proses Implementasi","Selesai Implementasi"))))))))))))))))))))))</f>
        <v>Not Started</v>
      </c>
      <c r="CC99">
        <f>(($DY99/100%)*15%)+(($DZ99/100%)*5%)+(($EA99/100%)*5%)+(($EB99/100%)*5%)+(($EC99/100%)*15%)+(($ED99/100%)*35%)+(($EE99/100%)*7.5%)+(($EF99/100%)*7.5%)+(($EG99/100%)*5%)</f>
        <v>0.9999999999999999</v>
      </c>
      <c r="CO99">
        <f>IF(BE99=0%, 100%, (CC99/BE99))</f>
        <v>0.9999999999999999</v>
      </c>
      <c r="CP99">
        <f>IF(BF99=0%, 100%, (CD99/BF99))</f>
        <v>0</v>
      </c>
      <c r="CQ99">
        <f>IF(BG99=0%, 100%, (CE99/BG99))</f>
        <v>0</v>
      </c>
      <c r="CR99">
        <f>IF(BH99=0%, 100%, (CF99/BH99))</f>
        <v>0</v>
      </c>
      <c r="CS99">
        <f>IF(BI99=0%, 100%, (CG99/BI99))</f>
        <v>0</v>
      </c>
      <c r="CT99">
        <f>IF(BJ99=0%, 100%, (CH99/BJ99))</f>
        <v>0</v>
      </c>
      <c r="CU99">
        <f>IF(BK99=0%, 100%, (CI99/BK99))</f>
        <v>0</v>
      </c>
      <c r="CV99">
        <f>IF(BL99=0%, 100%, (CJ99/BL99))</f>
        <v>0</v>
      </c>
      <c r="CW99">
        <f>IF(BM99=0%, 100%, (CK99/BM99))</f>
        <v>0</v>
      </c>
      <c r="CX99">
        <f>IF(BN99=0%, 100%, (CL99/BN99))</f>
        <v>0</v>
      </c>
      <c r="CY99">
        <f>IF(BO99=0%, 100%, (CM99/BO99))</f>
        <v>0</v>
      </c>
      <c r="CZ99">
        <f>IF(BP99=0%, 100%, (CN99/BP99))</f>
        <v>0</v>
      </c>
      <c r="DA99" t="str">
        <f>IF(BE99=0%,"NS",IF(CC99=100%,"DONE",IF(CO99&gt;100%,"AS",IF(CO99&lt;75%,"BS",IF(CO99&lt;89.9%,"AR","OS")))))</f>
        <v>DONE</v>
      </c>
      <c r="DB99" t="str">
        <f>IF(BF99=0%,"NS",IF(CD99=100%,"DONE",IF(CP99&gt;100%,"AS",IF(CP99&lt;75%,"BS",IF(CP99&lt;89.9%,"AR","OS")))))</f>
        <v>BS</v>
      </c>
      <c r="DC99" t="str">
        <f>IF(BG99=0%,"NS",IF(CE99=100%,"DONE",IF(CQ99&gt;100%,"AS",IF(CQ99&lt;75%,"BS",IF(CQ99&lt;89.9%,"AR","OS")))))</f>
        <v>BS</v>
      </c>
      <c r="DD99" t="str">
        <f>IF(BH99=0%,"NS",IF(CF99=100%,"DONE",IF(CR99&gt;100%,"AS",IF(CR99&lt;75%,"BS",IF(CR99&lt;89.9%,"AR","OS")))))</f>
        <v>BS</v>
      </c>
      <c r="DE99" t="str">
        <f>IF(BI99=0%,"NS",IF(CG99=100%,"DONE",IF(CS99&gt;100%,"AS",IF(CS99&lt;75%,"BS",IF(CS99&lt;89.9%,"AR","OS")))))</f>
        <v>BS</v>
      </c>
      <c r="DF99" t="str">
        <f>IF(BJ99=0%,"NS",IF(CH99=100%,"DONE",IF(CT99&gt;100%,"AS",IF(CT99&lt;75%,"BS",IF(CT99&lt;89.9%,"AR","OS")))))</f>
        <v>BS</v>
      </c>
      <c r="DG99" t="str">
        <f>IF(BK99=0%,"NS",IF(CI99=100%,"DONE",IF(CU99&gt;100%,"AS",IF(CU99&lt;75%,"BS",IF(CU99&lt;89.9%,"AR","OS")))))</f>
        <v>BS</v>
      </c>
      <c r="DH99" t="str">
        <f>IF(BL99=0%,"NS",IF(CJ99=100%,"DONE",IF(CV99&gt;100%,"AS",IF(CV99&lt;75%,"BS",IF(CV99&lt;89.9%,"AR","OS")))))</f>
        <v>BS</v>
      </c>
      <c r="DI99" t="str">
        <f>IF(BM99=0%,"NS",IF(CK99=100%,"DONE",IF(CW99&gt;100%,"AS",IF(CW99&lt;75%,"BS",IF(CW99&lt;89.9%,"AR","OS")))))</f>
        <v>BS</v>
      </c>
      <c r="DJ99" t="str">
        <f>IF(BN99=0%,"NS",IF(CL99=100%,"DONE",IF(CX99&gt;100%,"AS",IF(CX99&lt;75%,"BS",IF(CX99&lt;89.9%,"AR","OS")))))</f>
        <v>BS</v>
      </c>
      <c r="DK99" t="str">
        <f>IF(BO99=0%,"NS",IF(CM99=100%,"DONE",IF(CY99&gt;100%,"AS",IF(CY99&lt;75%,"BS",IF(CY99&lt;89.9%,"AR","OS")))))</f>
        <v>BS</v>
      </c>
      <c r="DL99" t="str">
        <f>IF(BP99=0%,"NS",IF(CN99=100%,"DONE",IF(CZ99&gt;100%,"AS",IF(CZ99&lt;75%,"BS",IF(CZ99&lt;89.9%,"AR","OS")))))</f>
        <v>BS</v>
      </c>
      <c r="DM99">
        <f>CC99/$BP99</f>
        <v>0.9999999999999999</v>
      </c>
      <c r="DN99">
        <f>CD99/$BP99</f>
        <v>0</v>
      </c>
      <c r="DO99">
        <f>CE99/$BP99</f>
        <v>0</v>
      </c>
      <c r="DP99">
        <f>CF99/$BP99</f>
        <v>0</v>
      </c>
      <c r="DQ99">
        <f>CG99/$BP99</f>
        <v>0</v>
      </c>
      <c r="DR99">
        <f>CH99/$BP99</f>
        <v>0</v>
      </c>
      <c r="DS99">
        <f>CI99/$BP99</f>
        <v>0</v>
      </c>
      <c r="DT99">
        <f>CJ99/$BP99</f>
        <v>0</v>
      </c>
      <c r="DU99">
        <f>CK99/$BP99</f>
        <v>0</v>
      </c>
      <c r="DV99">
        <f>CL99/$BP99</f>
        <v>0</v>
      </c>
      <c r="DW99">
        <f>CM99/$BP99</f>
        <v>0</v>
      </c>
      <c r="DX99">
        <f>CN99/$BP99</f>
        <v>0</v>
      </c>
      <c r="DY99">
        <v>1</v>
      </c>
      <c r="DZ99">
        <v>1</v>
      </c>
      <c r="EA99">
        <v>1</v>
      </c>
      <c r="EB99">
        <v>1</v>
      </c>
      <c r="EC99">
        <v>1</v>
      </c>
      <c r="ED99">
        <v>1</v>
      </c>
      <c r="EE99">
        <v>1</v>
      </c>
      <c r="EF99">
        <v>1</v>
      </c>
      <c r="EG99">
        <v>1</v>
      </c>
      <c r="EH99" t="str" xml:space="preserve">
        <v xml:space="preserve">Sudah Go live 26 Maret 2025_x000d_
_x000d_
</v>
      </c>
      <c r="EI99">
        <v>45742</v>
      </c>
      <c r="EJ99">
        <f>AR99</f>
        <v>45743</v>
      </c>
      <c r="FN99" t="str">
        <v>Pahman Hasibuan</v>
      </c>
      <c r="FR99" t="str">
        <v xml:space="preserve">Outsource </v>
      </c>
      <c r="FS99" t="str">
        <v>PT Trees</v>
      </c>
      <c r="FU99">
        <v>5</v>
      </c>
      <c r="GS99" t="str">
        <v>fa2ddcb6-25a4-4866-944a-2214ebe88c47</v>
      </c>
    </row>
    <row r="100" xml:space="preserve">
      <c r="A100" t="str">
        <v>RIVIBI-PPA-P11-1-DLDS</v>
      </c>
      <c r="C100" t="str">
        <v>IDT</v>
      </c>
      <c r="D100" t="str">
        <v>Continuity Technology</v>
      </c>
      <c r="E100" t="str">
        <v>P-55</v>
      </c>
      <c r="F100">
        <v>1</v>
      </c>
      <c r="G100" t="str">
        <v>BI-SSS</v>
      </c>
      <c r="H100" t="str">
        <v>Surveilance Supervision System</v>
      </c>
      <c r="I100" t="str">
        <v>Enh. sistem surveillance BI pada BI-SSS</v>
      </c>
      <c r="J100">
        <v>2025</v>
      </c>
      <c r="K100">
        <v>2025</v>
      </c>
      <c r="L100" t="str">
        <v>K</v>
      </c>
      <c r="M100" t="str">
        <v>K3</v>
      </c>
      <c r="N100" t="str">
        <v>Pemimpin Satker</v>
      </c>
      <c r="O100" t="str">
        <v>DSMM</v>
      </c>
      <c r="P100" t="str">
        <v>Satker</v>
      </c>
      <c r="Q100" t="str">
        <v>SSK</v>
      </c>
      <c r="R100" t="str">
        <v>BI-SSS</v>
      </c>
      <c r="S100" t="str">
        <f>BQ100</f>
        <v>Selesai Implementasi</v>
      </c>
      <c r="T100" t="str">
        <f>IF(V100=0%,"Not Started",IF(V100&lt;100%,"On Progress",IF(V100=100%,"DONE")))</f>
        <v>DONE</v>
      </c>
      <c r="U100" t="str">
        <f>FN100</f>
        <v>Rangga Dhaniarto</v>
      </c>
      <c r="V100">
        <f>CC100</f>
        <v>0.9999999999999999</v>
      </c>
      <c r="W100" t="str">
        <v>TW I 2025</v>
      </c>
      <c r="X100">
        <f>AR100</f>
        <v>45961</v>
      </c>
      <c r="Y100">
        <v>1</v>
      </c>
      <c r="AA100">
        <v>45658</v>
      </c>
      <c r="AB100">
        <v>45737</v>
      </c>
      <c r="AC100">
        <v>45732</v>
      </c>
      <c r="AD100">
        <v>45747</v>
      </c>
      <c r="AI100">
        <v>45823</v>
      </c>
      <c r="AJ100">
        <v>45829</v>
      </c>
      <c r="AK100">
        <v>45830</v>
      </c>
      <c r="AL100">
        <v>45890</v>
      </c>
      <c r="AM100">
        <v>45894</v>
      </c>
      <c r="AN100">
        <v>45919</v>
      </c>
      <c r="AO100">
        <v>45922</v>
      </c>
      <c r="AP100">
        <v>45947</v>
      </c>
      <c r="AQ100">
        <v>45950</v>
      </c>
      <c r="AR100">
        <v>45961</v>
      </c>
      <c r="AS100" t="str">
        <f>IF(BE100=0%,"Not Started",IF(BE100&lt;5%,"Proses RBT-RBB",IF(BE100=5%,"Selesai RBT-RBB",IF(BE100&lt;10%,"Proses RBT-RBL",IF(BE100=10%,"Selesai RBT-RBL",IF(BE100&lt;15%,"Proses RBT-RBTD",IF(BE100=15%,"Selesai RBT-RBTD",IF(BE100&lt;20%,"Proses RPP",IF(BE100=20%,"Selesai RPP",IF(BE100&lt;25%,"Proses KAK",IF(BE100=25%,"Selesai KAK",IF(BE100&lt;30%,"Proses Pengadaan",IF(BE100=30%,"Selesai Pengadaan",IF(BE100&lt;45%,"Proses Desain",IF(BE100=45%,"Selesai Desain",IF(BE100&lt;80%,"Proses Pengembangan",IF(BE100=80%,"Selesai Pengembangan",IF(BE100&lt;87.5%,"Proses SIT",IF(BE100=87.5%,"Selesai SIT",IF(BE100&lt;95%,"Proses UAT",IF(BE100=95%,"Selesai UAT",IF(BE100&lt;100%,"Proses Implementasi","Selesai Implementasi"))))))))))))))))))))))</f>
        <v>Selesai Implementasi</v>
      </c>
      <c r="AT100" t="str">
        <f>IF(BF100=0%,"Not Started",IF(BF100&lt;5%,"Proses RBT-RBB",IF(BF100=5%,"Selesai RBT-RBB",IF(BF100&lt;10%,"Proses RBT-RBL",IF(BF100=10%,"Selesai RBT-RBL",IF(BF100&lt;15%,"Proses RBT-RBTD",IF(BF100=15%,"Selesai RBT-RBTD",IF(BF100&lt;20%,"Proses RPP",IF(BF100=20%,"Selesai RPP",IF(BF100&lt;25%,"Proses KAK",IF(BF100=25%,"Selesai KAK",IF(BF100&lt;30%,"Proses Pengadaan",IF(BF100=30%,"Selesai Pengadaan",IF(BF100&lt;45%,"Proses Desain",IF(BF100=45%,"Selesai Desain",IF(BF100&lt;80%,"Proses Pengembangan",IF(BF100=80%,"Selesai Pengembangan",IF(BF100&lt;87.5%,"Proses SIT",IF(BF100=87.5%,"Selesai SIT",IF(BF100&lt;95%,"Proses UAT",IF(BF100=95%,"Selesai UAT",IF(BF100&lt;100%,"Proses Implementasi","Selesai Implementasi"))))))))))))))))))))))</f>
        <v>Selesai Implementasi</v>
      </c>
      <c r="AU100" t="str">
        <f>IF(BG100=0%,"Not Started",IF(BG100&lt;5%,"Proses RBT-RBB",IF(BG100=5%,"Selesai RBT-RBB",IF(BG100&lt;10%,"Proses RBT-RBL",IF(BG100=10%,"Selesai RBT-RBL",IF(BG100&lt;15%,"Proses RBT-RBTD",IF(BG100=15%,"Selesai RBT-RBTD",IF(BG100&lt;20%,"Proses RPP",IF(BG100=20%,"Selesai RPP",IF(BG100&lt;25%,"Proses KAK",IF(BG100=25%,"Selesai KAK",IF(BG100&lt;30%,"Proses Pengadaan",IF(BG100=30%,"Selesai Pengadaan",IF(BG100&lt;45%,"Proses Desain",IF(BG100=45%,"Selesai Desain",IF(BG100&lt;80%,"Proses Pengembangan",IF(BG100=80%,"Selesai Pengembangan",IF(BG100&lt;87.5%,"Proses SIT",IF(BG100=87.5%,"Selesai SIT",IF(BG100&lt;95%,"Proses UAT",IF(BG100=95%,"Selesai UAT",IF(BG100&lt;100%,"Proses Implementasi","Selesai Implementasi"))))))))))))))))))))))</f>
        <v>Selesai Implementasi</v>
      </c>
      <c r="AV100" t="str">
        <f>IF(BH100=0%,"Not Started",IF(BH100&lt;5%,"Proses RBT-RBB",IF(BH100=5%,"Selesai RBT-RBB",IF(BH100&lt;10%,"Proses RBT-RBL",IF(BH100=10%,"Selesai RBT-RBL",IF(BH100&lt;15%,"Proses RBT-RBTD",IF(BH100=15%,"Selesai RBT-RBTD",IF(BH100&lt;20%,"Proses RPP",IF(BH100=20%,"Selesai RPP",IF(BH100&lt;25%,"Proses KAK",IF(BH100=25%,"Selesai KAK",IF(BH100&lt;30%,"Proses Pengadaan",IF(BH100=30%,"Selesai Pengadaan",IF(BH100&lt;45%,"Proses Desain",IF(BH100=45%,"Selesai Desain",IF(BH100&lt;80%,"Proses Pengembangan",IF(BH100=80%,"Selesai Pengembangan",IF(BH100&lt;87.5%,"Proses SIT",IF(BH100=87.5%,"Selesai SIT",IF(BH100&lt;95%,"Proses UAT",IF(BH100=95%,"Selesai UAT",IF(BH100&lt;100%,"Proses Implementasi","Selesai Implementasi"))))))))))))))))))))))</f>
        <v>Selesai Implementasi</v>
      </c>
      <c r="AW100" t="str">
        <f>IF(BI100=0%,"Not Started",IF(BI100&lt;5%,"Proses RBT-RBB",IF(BI100=5%,"Selesai RBT-RBB",IF(BI100&lt;10%,"Proses RBT-RBL",IF(BI100=10%,"Selesai RBT-RBL",IF(BI100&lt;15%,"Proses RBT-RBTD",IF(BI100=15%,"Selesai RBT-RBTD",IF(BI100&lt;20%,"Proses RPP",IF(BI100=20%,"Selesai RPP",IF(BI100&lt;25%,"Proses KAK",IF(BI100=25%,"Selesai KAK",IF(BI100&lt;30%,"Proses Pengadaan",IF(BI100=30%,"Selesai Pengadaan",IF(BI100&lt;45%,"Proses Desain",IF(BI100=45%,"Selesai Desain",IF(BI100&lt;80%,"Proses Pengembangan",IF(BI100=80%,"Selesai Pengembangan",IF(BI100&lt;87.5%,"Proses SIT",IF(BI100=87.5%,"Selesai SIT",IF(BI100&lt;95%,"Proses UAT",IF(BI100=95%,"Selesai UAT",IF(BI100&lt;100%,"Proses Implementasi","Selesai Implementasi"))))))))))))))))))))))</f>
        <v>Selesai Implementasi</v>
      </c>
      <c r="AX100" t="str">
        <f>IF(BJ100=0%,"Not Started",IF(BJ100&lt;5%,"Proses RBT-RBB",IF(BJ100=5%,"Selesai RBT-RBB",IF(BJ100&lt;10%,"Proses RBT-RBL",IF(BJ100=10%,"Selesai RBT-RBL",IF(BJ100&lt;15%,"Proses RBT-RBTD",IF(BJ100=15%,"Selesai RBT-RBTD",IF(BJ100&lt;20%,"Proses RPP",IF(BJ100=20%,"Selesai RPP",IF(BJ100&lt;25%,"Proses KAK",IF(BJ100=25%,"Selesai KAK",IF(BJ100&lt;30%,"Proses Pengadaan",IF(BJ100=30%,"Selesai Pengadaan",IF(BJ100&lt;45%,"Proses Desain",IF(BJ100=45%,"Selesai Desain",IF(BJ100&lt;80%,"Proses Pengembangan",IF(BJ100=80%,"Selesai Pengembangan",IF(BJ100&lt;87.5%,"Proses SIT",IF(BJ100=87.5%,"Selesai SIT",IF(BJ100&lt;95%,"Proses UAT",IF(BJ100=95%,"Selesai UAT",IF(BJ100&lt;100%,"Proses Implementasi","Selesai Implementasi"))))))))))))))))))))))</f>
        <v>Selesai Implementasi</v>
      </c>
      <c r="AY100" t="str">
        <f>IF(BK100=0%,"Not Started",IF(BK100&lt;5%,"Proses RBT-RBB",IF(BK100=5%,"Selesai RBT-RBB",IF(BK100&lt;10%,"Proses RBT-RBL",IF(BK100=10%,"Selesai RBT-RBL",IF(BK100&lt;15%,"Proses RBT-RBTD",IF(BK100=15%,"Selesai RBT-RBTD",IF(BK100&lt;20%,"Proses RPP",IF(BK100=20%,"Selesai RPP",IF(BK100&lt;25%,"Proses KAK",IF(BK100=25%,"Selesai KAK",IF(BK100&lt;30%,"Proses Pengadaan",IF(BK100=30%,"Selesai Pengadaan",IF(BK100&lt;45%,"Proses Desain",IF(BK100=45%,"Selesai Desain",IF(BK100&lt;80%,"Proses Pengembangan",IF(BK100=80%,"Selesai Pengembangan",IF(BK100&lt;87.5%,"Proses SIT",IF(BK100=87.5%,"Selesai SIT",IF(BK100&lt;95%,"Proses UAT",IF(BK100=95%,"Selesai UAT",IF(BK100&lt;100%,"Proses Implementasi","Selesai Implementasi"))))))))))))))))))))))</f>
        <v>Selesai Implementasi</v>
      </c>
      <c r="AZ100" t="str">
        <f>IF(BL100=0%,"Not Started",IF(BL100&lt;5%,"Proses RBT-RBB",IF(BL100=5%,"Selesai RBT-RBB",IF(BL100&lt;10%,"Proses RBT-RBL",IF(BL100=10%,"Selesai RBT-RBL",IF(BL100&lt;15%,"Proses RBT-RBTD",IF(BL100=15%,"Selesai RBT-RBTD",IF(BL100&lt;20%,"Proses RPP",IF(BL100=20%,"Selesai RPP",IF(BL100&lt;25%,"Proses KAK",IF(BL100=25%,"Selesai KAK",IF(BL100&lt;30%,"Proses Pengadaan",IF(BL100=30%,"Selesai Pengadaan",IF(BL100&lt;45%,"Proses Desain",IF(BL100=45%,"Selesai Desain",IF(BL100&lt;80%,"Proses Pengembangan",IF(BL100=80%,"Selesai Pengembangan",IF(BL100&lt;87.5%,"Proses SIT",IF(BL100=87.5%,"Selesai SIT",IF(BL100&lt;95%,"Proses UAT",IF(BL100=95%,"Selesai UAT",IF(BL100&lt;100%,"Proses Implementasi","Selesai Implementasi"))))))))))))))))))))))</f>
        <v>Selesai Implementasi</v>
      </c>
      <c r="BA100" t="str">
        <f>IF(BM100=0%,"Not Started",IF(BM100&lt;5%,"Proses RBT-RBB",IF(BM100=5%,"Selesai RBT-RBB",IF(BM100&lt;10%,"Proses RBT-RBL",IF(BM100=10%,"Selesai RBT-RBL",IF(BM100&lt;15%,"Proses RBT-RBTD",IF(BM100=15%,"Selesai RBT-RBTD",IF(BM100&lt;20%,"Proses RPP",IF(BM100=20%,"Selesai RPP",IF(BM100&lt;25%,"Proses KAK",IF(BM100=25%,"Selesai KAK",IF(BM100&lt;30%,"Proses Pengadaan",IF(BM100=30%,"Selesai Pengadaan",IF(BM100&lt;45%,"Proses Desain",IF(BM100=45%,"Selesai Desain",IF(BM100&lt;80%,"Proses Pengembangan",IF(BM100=80%,"Selesai Pengembangan",IF(BM100&lt;87.5%,"Proses SIT",IF(BM100=87.5%,"Selesai SIT",IF(BM100&lt;95%,"Proses UAT",IF(BM100=95%,"Selesai UAT",IF(BM100&lt;100%,"Proses Implementasi","Selesai Implementasi"))))))))))))))))))))))</f>
        <v>Selesai Implementasi</v>
      </c>
      <c r="BB100" t="str">
        <f>IF(BN100=0%,"Not Started",IF(BN100&lt;5%,"Proses RBT-RBB",IF(BN100=5%,"Selesai RBT-RBB",IF(BN100&lt;10%,"Proses RBT-RBL",IF(BN100=10%,"Selesai RBT-RBL",IF(BN100&lt;15%,"Proses RBT-RBTD",IF(BN100=15%,"Selesai RBT-RBTD",IF(BN100&lt;20%,"Proses RPP",IF(BN100=20%,"Selesai RPP",IF(BN100&lt;25%,"Proses KAK",IF(BN100=25%,"Selesai KAK",IF(BN100&lt;30%,"Proses Pengadaan",IF(BN100=30%,"Selesai Pengadaan",IF(BN100&lt;45%,"Proses Desain",IF(BN100=45%,"Selesai Desain",IF(BN100&lt;80%,"Proses Pengembangan",IF(BN100=80%,"Selesai Pengembangan",IF(BN100&lt;87.5%,"Proses SIT",IF(BN100=87.5%,"Selesai SIT",IF(BN100&lt;95%,"Proses UAT",IF(BN100=95%,"Selesai UAT",IF(BN100&lt;100%,"Proses Implementasi","Selesai Implementasi"))))))))))))))))))))))</f>
        <v>Selesai Implementasi</v>
      </c>
      <c r="BC100" t="str">
        <f>IF(BO100=0%,"Not Started",IF(BO100&lt;5%,"Proses RBT-RBB",IF(BO100=5%,"Selesai RBT-RBB",IF(BO100&lt;10%,"Proses RBT-RBL",IF(BO100=10%,"Selesai RBT-RBL",IF(BO100&lt;15%,"Proses RBT-RBTD",IF(BO100=15%,"Selesai RBT-RBTD",IF(BO100&lt;20%,"Proses RPP",IF(BO100=20%,"Selesai RPP",IF(BO100&lt;25%,"Proses KAK",IF(BO100=25%,"Selesai KAK",IF(BO100&lt;30%,"Proses Pengadaan",IF(BO100=30%,"Selesai Pengadaan",IF(BO100&lt;45%,"Proses Desain",IF(BO100=45%,"Selesai Desain",IF(BO100&lt;80%,"Proses Pengembangan",IF(BO100=80%,"Selesai Pengembangan",IF(BO100&lt;87.5%,"Proses SIT",IF(BO100=87.5%,"Selesai SIT",IF(BO100&lt;95%,"Proses UAT",IF(BO100=95%,"Selesai UAT",IF(BO100&lt;100%,"Proses Implementasi","Selesai Implementasi"))))))))))))))))))))))</f>
        <v>Selesai Implementasi</v>
      </c>
      <c r="BD100" t="str">
        <f>IF(BP100=0%,"Not Started",IF(BP100&lt;5%,"Proses RBT-RBB",IF(BP100=5%,"Selesai RBT-RBB",IF(BP100&lt;10%,"Proses RBT-RBL",IF(BP100=10%,"Selesai RBT-RBL",IF(BP100&lt;15%,"Proses RBT-RBTD",IF(BP100=15%,"Selesai RBT-RBTD",IF(BP100&lt;20%,"Proses RPP",IF(BP100=20%,"Selesai RPP",IF(BP100&lt;25%,"Proses KAK",IF(BP100=25%,"Selesai KAK",IF(BP100&lt;30%,"Proses Pengadaan",IF(BP100=30%,"Selesai Pengadaan",IF(BP100&lt;45%,"Proses Desain",IF(BP100=45%,"Selesai Desain",IF(BP100&lt;80%,"Proses Pengembangan",IF(BP100=80%,"Selesai Pengembangan",IF(BP100&lt;87.5%,"Proses SIT",IF(BP100=87.5%,"Selesai SIT",IF(BP100&lt;95%,"Proses UAT",IF(BP100=95%,"Selesai UAT",IF(BP100&lt;100%,"Proses Implementasi","Selesai Implementasi"))))))))))))))))))))))</f>
        <v>Selesai Implementasi</v>
      </c>
      <c r="BE100">
        <v>1</v>
      </c>
      <c r="BF100">
        <v>1</v>
      </c>
      <c r="BG100">
        <v>1</v>
      </c>
      <c r="BH100">
        <v>1</v>
      </c>
      <c r="BI100">
        <v>1</v>
      </c>
      <c r="BJ100">
        <v>1</v>
      </c>
      <c r="BK100">
        <v>1</v>
      </c>
      <c r="BL100">
        <v>1</v>
      </c>
      <c r="BM100">
        <v>1</v>
      </c>
      <c r="BN100">
        <v>1</v>
      </c>
      <c r="BO100">
        <v>1</v>
      </c>
      <c r="BP100">
        <v>1</v>
      </c>
      <c r="BQ100" t="str">
        <f>IF(CC100=0%,"Not Started",IF(CC100&lt;5%,"Proses RBT-RBB",IF(CC100=5%,"Selesai RBT-RBB",IF(CC100&lt;10%,"Proses RBT-RBL",IF(CC100=10%,"Selesai RBT-RBL",IF(CC100&lt;15%,"Proses RBT-RBTD",IF(CC100=15%,"Selesai RBT-RBTD",IF(CC100&lt;20%,"Proses RPP",IF(CC100=20%,"Selesai RPP",IF(CC100&lt;25%,"Proses KAK",IF(CC100=25%,"Selesai KAK",IF(CC100&lt;30%,"Proses Pengadaan",IF(CC100=30%,"Selesai Pengadaan",IF(CC100&lt;45%,"Proses Desain",IF(CC100=45%,"Selesai Desain",IF(CC100&lt;80%,"Proses Pengembangan",IF(CC100=80%,"Selesai Pengembangan",IF(CC100&lt;87.5%,"Proses SIT",IF(CC100=87.5%,"Selesai SIT",IF(CC100&lt;95%,"Proses UAT",IF(CC100=95%,"Selesai UAT",IF(CC100&lt;100%,"Proses Implementasi","Selesai Implementasi"))))))))))))))))))))))</f>
        <v>Selesai Implementasi</v>
      </c>
      <c r="BR100" t="str">
        <f>IF(CD100=0%,"Not Started",IF(CD100&lt;5%,"Proses RBT-RBB",IF(CD100=5%,"Selesai RBT-RBB",IF(CD100&lt;10%,"Proses RBT-RBL",IF(CD100=10%,"Selesai RBT-RBL",IF(CD100&lt;15%,"Proses RBT-RBTD",IF(CD100=15%,"Selesai RBT-RBTD",IF(CD100&lt;20%,"Proses RPP",IF(CD100=20%,"Selesai RPP",IF(CD100&lt;25%,"Proses KAK",IF(CD100=25%,"Selesai KAK",IF(CD100&lt;30%,"Proses Pengadaan",IF(CD100=30%,"Selesai Pengadaan",IF(CD100&lt;45%,"Proses Desain",IF(CD100=45%,"Selesai Desain",IF(CD100&lt;80%,"Proses Pengembangan",IF(CD100=80%,"Selesai Pengembangan",IF(CD100&lt;87.5%,"Proses SIT",IF(CD100=87.5%,"Selesai SIT",IF(CD100&lt;95%,"Proses UAT",IF(CD100=95%,"Selesai UAT",IF(CD100&lt;100%,"Proses Implementasi","Selesai Implementasi"))))))))))))))))))))))</f>
        <v>Not Started</v>
      </c>
      <c r="BS100" t="str">
        <f>IF(CE100=0%,"Not Started",IF(CE100&lt;5%,"Proses RBT-RBB",IF(CE100=5%,"Selesai RBT-RBB",IF(CE100&lt;10%,"Proses RBT-RBL",IF(CE100=10%,"Selesai RBT-RBL",IF(CE100&lt;15%,"Proses RBT-RBTD",IF(CE100=15%,"Selesai RBT-RBTD",IF(CE100&lt;20%,"Proses RPP",IF(CE100=20%,"Selesai RPP",IF(CE100&lt;25%,"Proses KAK",IF(CE100=25%,"Selesai KAK",IF(CE100&lt;30%,"Proses Pengadaan",IF(CE100=30%,"Selesai Pengadaan",IF(CE100&lt;45%,"Proses Desain",IF(CE100=45%,"Selesai Desain",IF(CE100&lt;80%,"Proses Pengembangan",IF(CE100=80%,"Selesai Pengembangan",IF(CE100&lt;87.5%,"Proses SIT",IF(CE100=87.5%,"Selesai SIT",IF(CE100&lt;95%,"Proses UAT",IF(CE100=95%,"Selesai UAT",IF(CE100&lt;100%,"Proses Implementasi","Selesai Implementasi"))))))))))))))))))))))</f>
        <v>Not Started</v>
      </c>
      <c r="BT100" t="str">
        <f>IF(CF100=0%,"Not Started",IF(CF100&lt;5%,"Proses RBT-RBB",IF(CF100=5%,"Selesai RBT-RBB",IF(CF100&lt;10%,"Proses RBT-RBL",IF(CF100=10%,"Selesai RBT-RBL",IF(CF100&lt;15%,"Proses RBT-RBTD",IF(CF100=15%,"Selesai RBT-RBTD",IF(CF100&lt;20%,"Proses RPP",IF(CF100=20%,"Selesai RPP",IF(CF100&lt;25%,"Proses KAK",IF(CF100=25%,"Selesai KAK",IF(CF100&lt;30%,"Proses Pengadaan",IF(CF100=30%,"Selesai Pengadaan",IF(CF100&lt;45%,"Proses Desain",IF(CF100=45%,"Selesai Desain",IF(CF100&lt;80%,"Proses Pengembangan",IF(CF100=80%,"Selesai Pengembangan",IF(CF100&lt;87.5%,"Proses SIT",IF(CF100=87.5%,"Selesai SIT",IF(CF100&lt;95%,"Proses UAT",IF(CF100=95%,"Selesai UAT",IF(CF100&lt;100%,"Proses Implementasi","Selesai Implementasi"))))))))))))))))))))))</f>
        <v>Not Started</v>
      </c>
      <c r="BU100" t="str">
        <f>IF(CG100=0%,"Not Started",IF(CG100&lt;5%,"Proses RBT-RBB",IF(CG100=5%,"Selesai RBT-RBB",IF(CG100&lt;10%,"Proses RBT-RBL",IF(CG100=10%,"Selesai RBT-RBL",IF(CG100&lt;15%,"Proses RBT-RBTD",IF(CG100=15%,"Selesai RBT-RBTD",IF(CG100&lt;20%,"Proses RPP",IF(CG100=20%,"Selesai RPP",IF(CG100&lt;25%,"Proses KAK",IF(CG100=25%,"Selesai KAK",IF(CG100&lt;30%,"Proses Pengadaan",IF(CG100=30%,"Selesai Pengadaan",IF(CG100&lt;45%,"Proses Desain",IF(CG100=45%,"Selesai Desain",IF(CG100&lt;80%,"Proses Pengembangan",IF(CG100=80%,"Selesai Pengembangan",IF(CG100&lt;87.5%,"Proses SIT",IF(CG100=87.5%,"Selesai SIT",IF(CG100&lt;95%,"Proses UAT",IF(CG100=95%,"Selesai UAT",IF(CG100&lt;100%,"Proses Implementasi","Selesai Implementasi"))))))))))))))))))))))</f>
        <v>Not Started</v>
      </c>
      <c r="BV100" t="str">
        <f>IF(CH100=0%,"Not Started",IF(CH100&lt;5%,"Proses RBT-RBB",IF(CH100=5%,"Selesai RBT-RBB",IF(CH100&lt;10%,"Proses RBT-RBL",IF(CH100=10%,"Selesai RBT-RBL",IF(CH100&lt;15%,"Proses RBT-RBTD",IF(CH100=15%,"Selesai RBT-RBTD",IF(CH100&lt;20%,"Proses RPP",IF(CH100=20%,"Selesai RPP",IF(CH100&lt;25%,"Proses KAK",IF(CH100=25%,"Selesai KAK",IF(CH100&lt;30%,"Proses Pengadaan",IF(CH100=30%,"Selesai Pengadaan",IF(CH100&lt;45%,"Proses Desain",IF(CH100=45%,"Selesai Desain",IF(CH100&lt;80%,"Proses Pengembangan",IF(CH100=80%,"Selesai Pengembangan",IF(CH100&lt;87.5%,"Proses SIT",IF(CH100=87.5%,"Selesai SIT",IF(CH100&lt;95%,"Proses UAT",IF(CH100=95%,"Selesai UAT",IF(CH100&lt;100%,"Proses Implementasi","Selesai Implementasi"))))))))))))))))))))))</f>
        <v>Not Started</v>
      </c>
      <c r="BW100" t="str">
        <f>IF(CI100=0%,"Not Started",IF(CI100&lt;5%,"Proses RBT-RBB",IF(CI100=5%,"Selesai RBT-RBB",IF(CI100&lt;10%,"Proses RBT-RBL",IF(CI100=10%,"Selesai RBT-RBL",IF(CI100&lt;15%,"Proses RBT-RBTD",IF(CI100=15%,"Selesai RBT-RBTD",IF(CI100&lt;20%,"Proses RPP",IF(CI100=20%,"Selesai RPP",IF(CI100&lt;25%,"Proses KAK",IF(CI100=25%,"Selesai KAK",IF(CI100&lt;30%,"Proses Pengadaan",IF(CI100=30%,"Selesai Pengadaan",IF(CI100&lt;45%,"Proses Desain",IF(CI100=45%,"Selesai Desain",IF(CI100&lt;80%,"Proses Pengembangan",IF(CI100=80%,"Selesai Pengembangan",IF(CI100&lt;87.5%,"Proses SIT",IF(CI100=87.5%,"Selesai SIT",IF(CI100&lt;95%,"Proses UAT",IF(CI100=95%,"Selesai UAT",IF(CI100&lt;100%,"Proses Implementasi","Selesai Implementasi"))))))))))))))))))))))</f>
        <v>Not Started</v>
      </c>
      <c r="BX100" t="str">
        <f>IF(CJ100=0%,"Not Started",IF(CJ100&lt;5%,"Proses RBT-RBB",IF(CJ100=5%,"Selesai RBT-RBB",IF(CJ100&lt;10%,"Proses RBT-RBL",IF(CJ100=10%,"Selesai RBT-RBL",IF(CJ100&lt;15%,"Proses RBT-RBTD",IF(CJ100=15%,"Selesai RBT-RBTD",IF(CJ100&lt;20%,"Proses RPP",IF(CJ100=20%,"Selesai RPP",IF(CJ100&lt;25%,"Proses KAK",IF(CJ100=25%,"Selesai KAK",IF(CJ100&lt;30%,"Proses Pengadaan",IF(CJ100=30%,"Selesai Pengadaan",IF(CJ100&lt;45%,"Proses Desain",IF(CJ100=45%,"Selesai Desain",IF(CJ100&lt;80%,"Proses Pengembangan",IF(CJ100=80%,"Selesai Pengembangan",IF(CJ100&lt;87.5%,"Proses SIT",IF(CJ100=87.5%,"Selesai SIT",IF(CJ100&lt;95%,"Proses UAT",IF(CJ100=95%,"Selesai UAT",IF(CJ100&lt;100%,"Proses Implementasi","Selesai Implementasi"))))))))))))))))))))))</f>
        <v>Not Started</v>
      </c>
      <c r="BY100" t="str">
        <f>IF(CK100=0%,"Not Started",IF(CK100&lt;5%,"Proses RBT-RBB",IF(CK100=5%,"Selesai RBT-RBB",IF(CK100&lt;10%,"Proses RBT-RBL",IF(CK100=10%,"Selesai RBT-RBL",IF(CK100&lt;15%,"Proses RBT-RBTD",IF(CK100=15%,"Selesai RBT-RBTD",IF(CK100&lt;20%,"Proses RPP",IF(CK100=20%,"Selesai RPP",IF(CK100&lt;25%,"Proses KAK",IF(CK100=25%,"Selesai KAK",IF(CK100&lt;30%,"Proses Pengadaan",IF(CK100=30%,"Selesai Pengadaan",IF(CK100&lt;45%,"Proses Desain",IF(CK100=45%,"Selesai Desain",IF(CK100&lt;80%,"Proses Pengembangan",IF(CK100=80%,"Selesai Pengembangan",IF(CK100&lt;87.5%,"Proses SIT",IF(CK100=87.5%,"Selesai SIT",IF(CK100&lt;95%,"Proses UAT",IF(CK100=95%,"Selesai UAT",IF(CK100&lt;100%,"Proses Implementasi","Selesai Implementasi"))))))))))))))))))))))</f>
        <v>Not Started</v>
      </c>
      <c r="BZ100" t="str">
        <f>IF(CL100=0%,"Not Started",IF(CL100&lt;5%,"Proses RBT-RBB",IF(CL100=5%,"Selesai RBT-RBB",IF(CL100&lt;10%,"Proses RBT-RBL",IF(CL100=10%,"Selesai RBT-RBL",IF(CL100&lt;15%,"Proses RBT-RBTD",IF(CL100=15%,"Selesai RBT-RBTD",IF(CL100&lt;20%,"Proses RPP",IF(CL100=20%,"Selesai RPP",IF(CL100&lt;25%,"Proses KAK",IF(CL100=25%,"Selesai KAK",IF(CL100&lt;30%,"Proses Pengadaan",IF(CL100=30%,"Selesai Pengadaan",IF(CL100&lt;45%,"Proses Desain",IF(CL100=45%,"Selesai Desain",IF(CL100&lt;80%,"Proses Pengembangan",IF(CL100=80%,"Selesai Pengembangan",IF(CL100&lt;87.5%,"Proses SIT",IF(CL100=87.5%,"Selesai SIT",IF(CL100&lt;95%,"Proses UAT",IF(CL100=95%,"Selesai UAT",IF(CL100&lt;100%,"Proses Implementasi","Selesai Implementasi"))))))))))))))))))))))</f>
        <v>Not Started</v>
      </c>
      <c r="CA100" t="str">
        <f>IF(CM100=0%,"Not Started",IF(CM100&lt;5%,"Proses RBT-RBB",IF(CM100=5%,"Selesai RBT-RBB",IF(CM100&lt;10%,"Proses RBT-RBL",IF(CM100=10%,"Selesai RBT-RBL",IF(CM100&lt;15%,"Proses RBT-RBTD",IF(CM100=15%,"Selesai RBT-RBTD",IF(CM100&lt;20%,"Proses RPP",IF(CM100=20%,"Selesai RPP",IF(CM100&lt;25%,"Proses KAK",IF(CM100=25%,"Selesai KAK",IF(CM100&lt;30%,"Proses Pengadaan",IF(CM100=30%,"Selesai Pengadaan",IF(CM100&lt;45%,"Proses Desain",IF(CM100=45%,"Selesai Desain",IF(CM100&lt;80%,"Proses Pengembangan",IF(CM100=80%,"Selesai Pengembangan",IF(CM100&lt;87.5%,"Proses SIT",IF(CM100=87.5%,"Selesai SIT",IF(CM100&lt;95%,"Proses UAT",IF(CM100=95%,"Selesai UAT",IF(CM100&lt;100%,"Proses Implementasi","Selesai Implementasi"))))))))))))))))))))))</f>
        <v>Not Started</v>
      </c>
      <c r="CB100" t="str">
        <f>IF(CN100=0%,"Not Started",IF(CN100&lt;5%,"Proses RBT-RBB",IF(CN100=5%,"Selesai RBT-RBB",IF(CN100&lt;10%,"Proses RBT-RBL",IF(CN100=10%,"Selesai RBT-RBL",IF(CN100&lt;15%,"Proses RBT-RBTD",IF(CN100=15%,"Selesai RBT-RBTD",IF(CN100&lt;20%,"Proses RPP",IF(CN100=20%,"Selesai RPP",IF(CN100&lt;25%,"Proses KAK",IF(CN100=25%,"Selesai KAK",IF(CN100&lt;30%,"Proses Pengadaan",IF(CN100=30%,"Selesai Pengadaan",IF(CN100&lt;45%,"Proses Desain",IF(CN100=45%,"Selesai Desain",IF(CN100&lt;80%,"Proses Pengembangan",IF(CN100=80%,"Selesai Pengembangan",IF(CN100&lt;87.5%,"Proses SIT",IF(CN100=87.5%,"Selesai SIT",IF(CN100&lt;95%,"Proses UAT",IF(CN100=95%,"Selesai UAT",IF(CN100&lt;100%,"Proses Implementasi","Selesai Implementasi"))))))))))))))))))))))</f>
        <v>Not Started</v>
      </c>
      <c r="CC100">
        <f>(($DY100/100%)*15%)+(($DZ100/100%)*5%)+(($EA100/100%)*5%)+(($EB100/100%)*5%)+(($EC100/100%)*15%)+(($ED100/100%)*35%)+(($EE100/100%)*7.5%)+(($EF100/100%)*7.5%)+(($EG100/100%)*5%)</f>
        <v>0.9999999999999999</v>
      </c>
      <c r="CO100">
        <f>IF(BE100=0%, 100%, (CC100/BE100))</f>
        <v>0.9999999999999999</v>
      </c>
      <c r="CP100">
        <f>IF(BF100=0%, 100%, (CD100/BF100))</f>
        <v>0</v>
      </c>
      <c r="CQ100">
        <f>IF(BG100=0%, 100%, (CE100/BG100))</f>
        <v>0</v>
      </c>
      <c r="CR100">
        <f>IF(BH100=0%, 100%, (CF100/BH100))</f>
        <v>0</v>
      </c>
      <c r="CS100">
        <f>IF(BI100=0%, 100%, (CG100/BI100))</f>
        <v>0</v>
      </c>
      <c r="CT100">
        <f>IF(BJ100=0%, 100%, (CH100/BJ100))</f>
        <v>0</v>
      </c>
      <c r="CU100">
        <f>IF(BK100=0%, 100%, (CI100/BK100))</f>
        <v>0</v>
      </c>
      <c r="CV100">
        <f>IF(BL100=0%, 100%, (CJ100/BL100))</f>
        <v>0</v>
      </c>
      <c r="CW100">
        <f>IF(BM100=0%, 100%, (CK100/BM100))</f>
        <v>0</v>
      </c>
      <c r="CX100">
        <f>IF(BN100=0%, 100%, (CL100/BN100))</f>
        <v>0</v>
      </c>
      <c r="CY100">
        <f>IF(BO100=0%, 100%, (CM100/BO100))</f>
        <v>0</v>
      </c>
      <c r="DA100" t="str">
        <f>IF(BE100=0%,"NS",IF(CC100=100%,"DONE",IF(CO100&gt;100%,"AS",IF(CO100&lt;75%,"BS",IF(CO100&lt;89.9%,"AR","OS")))))</f>
        <v>DONE</v>
      </c>
      <c r="DB100" t="str">
        <f>IF(BF100=0%,"NS",IF(CD100=100%,"DONE",IF(CP100&gt;100%,"AS",IF(CP100&lt;75%,"BS",IF(CP100&lt;89.9%,"AR","OS")))))</f>
        <v>BS</v>
      </c>
      <c r="DC100" t="str">
        <f>IF(BG100=0%,"NS",IF(CE100=100%,"DONE",IF(CQ100&gt;100%,"AS",IF(CQ100&lt;75%,"BS",IF(CQ100&lt;89.9%,"AR","OS")))))</f>
        <v>BS</v>
      </c>
      <c r="DD100" t="str">
        <f>IF(BH100=0%,"NS",IF(CF100=100%,"DONE",IF(CR100&gt;100%,"AS",IF(CR100&lt;75%,"BS",IF(CR100&lt;89.9%,"AR","OS")))))</f>
        <v>BS</v>
      </c>
      <c r="DE100" t="str">
        <f>IF(BI100=0%,"NS",IF(CG100=100%,"DONE",IF(CS100&gt;100%,"AS",IF(CS100&lt;75%,"BS",IF(CS100&lt;89.9%,"AR","OS")))))</f>
        <v>BS</v>
      </c>
      <c r="DF100" t="str">
        <f>IF(BJ100=0%,"NS",IF(CH100=100%,"DONE",IF(CT100&gt;100%,"AS",IF(CT100&lt;75%,"BS",IF(CT100&lt;89.9%,"AR","OS")))))</f>
        <v>BS</v>
      </c>
      <c r="DG100" t="str">
        <f>IF(BK100=0%,"NS",IF(CI100=100%,"DONE",IF(CU100&gt;100%,"AS",IF(CU100&lt;75%,"BS",IF(CU100&lt;89.9%,"AR","OS")))))</f>
        <v>BS</v>
      </c>
      <c r="DH100" t="str">
        <f>IF(BL100=0%,"NS",IF(CJ100=100%,"DONE",IF(CV100&gt;100%,"AS",IF(CV100&lt;75%,"BS",IF(CV100&lt;89.9%,"AR","OS")))))</f>
        <v>BS</v>
      </c>
      <c r="DI100" t="str">
        <f>IF(BM100=0%,"NS",IF(CK100=100%,"DONE",IF(CW100&gt;100%,"AS",IF(CW100&lt;75%,"BS",IF(CW100&lt;89.9%,"AR","OS")))))</f>
        <v>BS</v>
      </c>
      <c r="DJ100" t="str">
        <f>IF(BN100=0%,"NS",IF(CL100=100%,"DONE",IF(CX100&gt;100%,"AS",IF(CX100&lt;75%,"BS",IF(CX100&lt;89.9%,"AR","OS")))))</f>
        <v>BS</v>
      </c>
      <c r="DK100" t="str">
        <f>IF(BO100=0%,"NS",IF(CM100=100%,"DONE",IF(CY100&gt;100%,"AS",IF(CY100&lt;75%,"BS",IF(CY100&lt;89.9%,"AR","OS")))))</f>
        <v>BS</v>
      </c>
      <c r="DL100" t="str">
        <f>IF(BP100=0%,"NS",IF(CN100=100%,"DONE",IF(CZ100&gt;100%,"AS",IF(CZ100&lt;75%,"BS",IF(CZ100&lt;89.9%,"AR","OS")))))</f>
        <v>BS</v>
      </c>
      <c r="DM100">
        <f>CC100/$BP100</f>
        <v>0.9999999999999999</v>
      </c>
      <c r="DN100">
        <f>CD100/$BP100</f>
        <v>0</v>
      </c>
      <c r="DO100">
        <f>CE100/$BP100</f>
        <v>0</v>
      </c>
      <c r="DP100">
        <f>CF100/$BP100</f>
        <v>0</v>
      </c>
      <c r="DQ100">
        <f>CG100/$BP100</f>
        <v>0</v>
      </c>
      <c r="DR100">
        <f>CH100/$BP100</f>
        <v>0</v>
      </c>
      <c r="DS100">
        <f>CI100/$BP100</f>
        <v>0</v>
      </c>
      <c r="DT100">
        <f>CJ100/$BP100</f>
        <v>0</v>
      </c>
      <c r="DU100">
        <f>CK100/$BP100</f>
        <v>0</v>
      </c>
      <c r="DV100">
        <f>CL100/$BP100</f>
        <v>0</v>
      </c>
      <c r="DW100">
        <f>CM100/$BP100</f>
        <v>0</v>
      </c>
      <c r="DX100">
        <f>CN100/$BP100</f>
        <v>0</v>
      </c>
      <c r="DY100">
        <v>1</v>
      </c>
      <c r="DZ100">
        <v>1</v>
      </c>
      <c r="EA100">
        <v>1</v>
      </c>
      <c r="EB100">
        <v>1</v>
      </c>
      <c r="EC100">
        <v>1</v>
      </c>
      <c r="ED100">
        <v>1</v>
      </c>
      <c r="EE100">
        <v>1</v>
      </c>
      <c r="EF100">
        <v>1</v>
      </c>
      <c r="EG100">
        <v>1</v>
      </c>
      <c r="EH100" t="str" xml:space="preserve">
        <v xml:space="preserve">Go Live 1 November 2025_x000d_
_x000d_
</v>
      </c>
      <c r="EI100">
        <v>45962</v>
      </c>
      <c r="EJ100">
        <f>AR100</f>
        <v>45961</v>
      </c>
      <c r="FM100" t="str">
        <v>Rifka Saskia Nurunnisa</v>
      </c>
      <c r="FN100" t="str">
        <v>Rangga Dhaniarto</v>
      </c>
      <c r="FO100" t="str">
        <v>Adinda Tri Wulandari</v>
      </c>
      <c r="FP100" t="str" xml:space="preserve">
        <v xml:space="preserve">1. Alamsyah_x000d_
2. Muhammad Arif sucipto</v>
      </c>
      <c r="FQ100" t="str">
        <v>Ufaira</v>
      </c>
      <c r="FR100" t="str">
        <v>Outsource</v>
      </c>
      <c r="FS100" t="str">
        <v>PT Mede</v>
      </c>
      <c r="FT100" t="str">
        <v>Suprianto (TKO)</v>
      </c>
      <c r="FU100">
        <v>5</v>
      </c>
      <c r="GS100" t="str">
        <v>a3584012-f517-4bd6-82c9-3bb67d608b43</v>
      </c>
    </row>
    <row r="101" xml:space="preserve">
      <c r="A101" t="str">
        <v>RIVIBI-PPA-P11-2-DLDS</v>
      </c>
      <c r="C101" t="str">
        <v>IDT</v>
      </c>
      <c r="D101" t="str">
        <v>Continuity Technology</v>
      </c>
      <c r="E101" t="str">
        <v>P-55</v>
      </c>
      <c r="F101">
        <f>F100+1</f>
        <v>2</v>
      </c>
      <c r="G101" t="str">
        <v>BI-SSS</v>
      </c>
      <c r="H101" t="str">
        <v>Surveilance Supervision System</v>
      </c>
      <c r="I101" t="str">
        <v>Digitalisasi Asesmen TIKMI</v>
      </c>
      <c r="J101">
        <v>2025</v>
      </c>
      <c r="K101">
        <v>2026</v>
      </c>
      <c r="L101" t="str">
        <v>K</v>
      </c>
      <c r="M101" t="str">
        <v>K3</v>
      </c>
      <c r="N101" t="str">
        <v>Pemimpin Satker</v>
      </c>
      <c r="O101" t="str">
        <v>DSMM</v>
      </c>
      <c r="P101" t="str">
        <v>Satker</v>
      </c>
      <c r="Q101" t="str">
        <v>SSK</v>
      </c>
      <c r="R101" t="str">
        <v>BI-SSS</v>
      </c>
      <c r="S101" t="str">
        <f>BQ101</f>
        <v>Selesai Pengadaan</v>
      </c>
      <c r="T101" t="str">
        <f>IF(V101=0%,"Not Started",IF(V101&lt;100%,"On Progress",IF(V101=100%,"DONE")))</f>
        <v>On Progress</v>
      </c>
      <c r="U101" t="str">
        <f>FN101</f>
        <v>Rangga Dhaniarto</v>
      </c>
      <c r="V101">
        <f>CC101</f>
        <v>0.3</v>
      </c>
      <c r="W101" t="str">
        <v>TW I 2025</v>
      </c>
      <c r="X101">
        <f>AR101</f>
        <v>46203</v>
      </c>
      <c r="Y101">
        <v>0</v>
      </c>
      <c r="AA101">
        <v>45658</v>
      </c>
      <c r="AB101">
        <v>45737</v>
      </c>
      <c r="AC101">
        <v>45732</v>
      </c>
      <c r="AD101">
        <v>45747</v>
      </c>
      <c r="AI101">
        <v>46023</v>
      </c>
      <c r="AJ101">
        <v>46053</v>
      </c>
      <c r="AK101">
        <v>46054</v>
      </c>
      <c r="AL101">
        <v>46112</v>
      </c>
      <c r="AM101">
        <v>46113</v>
      </c>
      <c r="AN101">
        <v>46142</v>
      </c>
      <c r="AO101">
        <v>46143</v>
      </c>
      <c r="AP101">
        <v>46173</v>
      </c>
      <c r="AQ101">
        <v>46174</v>
      </c>
      <c r="AR101">
        <v>46203</v>
      </c>
      <c r="AS101" t="str">
        <f>IF(BE101=0%,"Not Started",IF(BE101&lt;5%,"Proses RBT-RBB",IF(BE101=5%,"Selesai RBT-RBB",IF(BE101&lt;10%,"Proses RBT-RBL",IF(BE101=10%,"Selesai RBT-RBL",IF(BE101&lt;15%,"Proses RBT-RBTD",IF(BE101=15%,"Selesai RBT-RBTD",IF(BE101&lt;20%,"Proses RPP",IF(BE101=20%,"Selesai RPP",IF(BE101&lt;25%,"Proses KAK",IF(BE101=25%,"Selesai KAK",IF(BE101&lt;30%,"Proses Pengadaan",IF(BE101=30%,"Selesai Pengadaan",IF(BE101&lt;45%,"Proses Desain",IF(BE101=45%,"Selesai Desain",IF(BE101&lt;80%,"Proses Pengembangan",IF(BE101=80%,"Selesai Pengembangan",IF(BE101&lt;87.5%,"Proses SIT",IF(BE101=87.5%,"Selesai SIT",IF(BE101&lt;95%,"Proses UAT",IF(BE101=95%,"Selesai UAT",IF(BE101&lt;100%,"Proses Implementasi","Selesai Implementasi"))))))))))))))))))))))</f>
        <v>Selesai Desain</v>
      </c>
      <c r="AT101" t="str">
        <f>IF(BF101=0%,"Not Started",IF(BF101&lt;5%,"Proses RBT-RBB",IF(BF101=5%,"Selesai RBT-RBB",IF(BF101&lt;10%,"Proses RBT-RBL",IF(BF101=10%,"Selesai RBT-RBL",IF(BF101&lt;15%,"Proses RBT-RBTD",IF(BF101=15%,"Selesai RBT-RBTD",IF(BF101&lt;20%,"Proses RPP",IF(BF101=20%,"Selesai RPP",IF(BF101&lt;25%,"Proses KAK",IF(BF101=25%,"Selesai KAK",IF(BF101&lt;30%,"Proses Pengadaan",IF(BF101=30%,"Selesai Pengadaan",IF(BF101&lt;45%,"Proses Desain",IF(BF101=45%,"Selesai Desain",IF(BF101&lt;80%,"Proses Pengembangan",IF(BF101=80%,"Selesai Pengembangan",IF(BF101&lt;87.5%,"Proses SIT",IF(BF101=87.5%,"Selesai SIT",IF(BF101&lt;95%,"Proses UAT",IF(BF101=95%,"Selesai UAT",IF(BF101&lt;100%,"Proses Implementasi","Selesai Implementasi"))))))))))))))))))))))</f>
        <v>Proses Pengembangan</v>
      </c>
      <c r="AU101" t="str">
        <f>IF(BG101=0%,"Not Started",IF(BG101&lt;5%,"Proses RBT-RBB",IF(BG101=5%,"Selesai RBT-RBB",IF(BG101&lt;10%,"Proses RBT-RBL",IF(BG101=10%,"Selesai RBT-RBL",IF(BG101&lt;15%,"Proses RBT-RBTD",IF(BG101=15%,"Selesai RBT-RBTD",IF(BG101&lt;20%,"Proses RPP",IF(BG101=20%,"Selesai RPP",IF(BG101&lt;25%,"Proses KAK",IF(BG101=25%,"Selesai KAK",IF(BG101&lt;30%,"Proses Pengadaan",IF(BG101=30%,"Selesai Pengadaan",IF(BG101&lt;45%,"Proses Desain",IF(BG101=45%,"Selesai Desain",IF(BG101&lt;80%,"Proses Pengembangan",IF(BG101=80%,"Selesai Pengembangan",IF(BG101&lt;87.5%,"Proses SIT",IF(BG101=87.5%,"Selesai SIT",IF(BG101&lt;95%,"Proses UAT",IF(BG101=95%,"Selesai UAT",IF(BG101&lt;100%,"Proses Implementasi","Selesai Implementasi"))))))))))))))))))))))</f>
        <v>Selesai Pengembangan</v>
      </c>
      <c r="AV101" t="str">
        <f>IF(BH101=0%,"Not Started",IF(BH101&lt;5%,"Proses RBT-RBB",IF(BH101=5%,"Selesai RBT-RBB",IF(BH101&lt;10%,"Proses RBT-RBL",IF(BH101=10%,"Selesai RBT-RBL",IF(BH101&lt;15%,"Proses RBT-RBTD",IF(BH101=15%,"Selesai RBT-RBTD",IF(BH101&lt;20%,"Proses RPP",IF(BH101=20%,"Selesai RPP",IF(BH101&lt;25%,"Proses KAK",IF(BH101=25%,"Selesai KAK",IF(BH101&lt;30%,"Proses Pengadaan",IF(BH101=30%,"Selesai Pengadaan",IF(BH101&lt;45%,"Proses Desain",IF(BH101=45%,"Selesai Desain",IF(BH101&lt;80%,"Proses Pengembangan",IF(BH101=80%,"Selesai Pengembangan",IF(BH101&lt;87.5%,"Proses SIT",IF(BH101=87.5%,"Selesai SIT",IF(BH101&lt;95%,"Proses UAT",IF(BH101=95%,"Selesai UAT",IF(BH101&lt;100%,"Proses Implementasi","Selesai Implementasi"))))))))))))))))))))))</f>
        <v>Proses SIT</v>
      </c>
      <c r="AW101" t="str">
        <f>IF(BI101=0%,"Not Started",IF(BI101&lt;5%,"Proses RBT-RBB",IF(BI101=5%,"Selesai RBT-RBB",IF(BI101&lt;10%,"Proses RBT-RBL",IF(BI101=10%,"Selesai RBT-RBL",IF(BI101&lt;15%,"Proses RBT-RBTD",IF(BI101=15%,"Selesai RBT-RBTD",IF(BI101&lt;20%,"Proses RPP",IF(BI101=20%,"Selesai RPP",IF(BI101&lt;25%,"Proses KAK",IF(BI101=25%,"Selesai KAK",IF(BI101&lt;30%,"Proses Pengadaan",IF(BI101=30%,"Selesai Pengadaan",IF(BI101&lt;45%,"Proses Desain",IF(BI101=45%,"Selesai Desain",IF(BI101&lt;80%,"Proses Pengembangan",IF(BI101=80%,"Selesai Pengembangan",IF(BI101&lt;87.5%,"Proses SIT",IF(BI101=87.5%,"Selesai SIT",IF(BI101&lt;95%,"Proses UAT",IF(BI101=95%,"Selesai UAT",IF(BI101&lt;100%,"Proses Implementasi","Selesai Implementasi"))))))))))))))))))))))</f>
        <v>Selesai UAT</v>
      </c>
      <c r="AX101" t="str">
        <f>IF(BJ101=0%,"Not Started",IF(BJ101&lt;5%,"Proses RBT-RBB",IF(BJ101=5%,"Selesai RBT-RBB",IF(BJ101&lt;10%,"Proses RBT-RBL",IF(BJ101=10%,"Selesai RBT-RBL",IF(BJ101&lt;15%,"Proses RBT-RBTD",IF(BJ101=15%,"Selesai RBT-RBTD",IF(BJ101&lt;20%,"Proses RPP",IF(BJ101=20%,"Selesai RPP",IF(BJ101&lt;25%,"Proses KAK",IF(BJ101=25%,"Selesai KAK",IF(BJ101&lt;30%,"Proses Pengadaan",IF(BJ101=30%,"Selesai Pengadaan",IF(BJ101&lt;45%,"Proses Desain",IF(BJ101=45%,"Selesai Desain",IF(BJ101&lt;80%,"Proses Pengembangan",IF(BJ101=80%,"Selesai Pengembangan",IF(BJ101&lt;87.5%,"Proses SIT",IF(BJ101=87.5%,"Selesai SIT",IF(BJ101&lt;95%,"Proses UAT",IF(BJ101=95%,"Selesai UAT",IF(BJ101&lt;100%,"Proses Implementasi","Selesai Implementasi"))))))))))))))))))))))</f>
        <v>Selesai Implementasi</v>
      </c>
      <c r="AY101" t="str">
        <f>IF(BK101=0%,"Not Started",IF(BK101&lt;5%,"Proses RBT-RBB",IF(BK101=5%,"Selesai RBT-RBB",IF(BK101&lt;10%,"Proses RBT-RBL",IF(BK101=10%,"Selesai RBT-RBL",IF(BK101&lt;15%,"Proses RBT-RBTD",IF(BK101=15%,"Selesai RBT-RBTD",IF(BK101&lt;20%,"Proses RPP",IF(BK101=20%,"Selesai RPP",IF(BK101&lt;25%,"Proses KAK",IF(BK101=25%,"Selesai KAK",IF(BK101&lt;30%,"Proses Pengadaan",IF(BK101=30%,"Selesai Pengadaan",IF(BK101&lt;45%,"Proses Desain",IF(BK101=45%,"Selesai Desain",IF(BK101&lt;80%,"Proses Pengembangan",IF(BK101=80%,"Selesai Pengembangan",IF(BK101&lt;87.5%,"Proses SIT",IF(BK101=87.5%,"Selesai SIT",IF(BK101&lt;95%,"Proses UAT",IF(BK101=95%,"Selesai UAT",IF(BK101&lt;100%,"Proses Implementasi","Selesai Implementasi"))))))))))))))))))))))</f>
        <v>Selesai Implementasi</v>
      </c>
      <c r="AZ101" t="str">
        <f>IF(BL101=0%,"Not Started",IF(BL101&lt;5%,"Proses RBT-RBB",IF(BL101=5%,"Selesai RBT-RBB",IF(BL101&lt;10%,"Proses RBT-RBL",IF(BL101=10%,"Selesai RBT-RBL",IF(BL101&lt;15%,"Proses RBT-RBTD",IF(BL101=15%,"Selesai RBT-RBTD",IF(BL101&lt;20%,"Proses RPP",IF(BL101=20%,"Selesai RPP",IF(BL101&lt;25%,"Proses KAK",IF(BL101=25%,"Selesai KAK",IF(BL101&lt;30%,"Proses Pengadaan",IF(BL101=30%,"Selesai Pengadaan",IF(BL101&lt;45%,"Proses Desain",IF(BL101=45%,"Selesai Desain",IF(BL101&lt;80%,"Proses Pengembangan",IF(BL101=80%,"Selesai Pengembangan",IF(BL101&lt;87.5%,"Proses SIT",IF(BL101=87.5%,"Selesai SIT",IF(BL101&lt;95%,"Proses UAT",IF(BL101=95%,"Selesai UAT",IF(BL101&lt;100%,"Proses Implementasi","Selesai Implementasi"))))))))))))))))))))))</f>
        <v>Selesai Implementasi</v>
      </c>
      <c r="BA101" t="str">
        <f>IF(BM101=0%,"Not Started",IF(BM101&lt;5%,"Proses RBT-RBB",IF(BM101=5%,"Selesai RBT-RBB",IF(BM101&lt;10%,"Proses RBT-RBL",IF(BM101=10%,"Selesai RBT-RBL",IF(BM101&lt;15%,"Proses RBT-RBTD",IF(BM101=15%,"Selesai RBT-RBTD",IF(BM101&lt;20%,"Proses RPP",IF(BM101=20%,"Selesai RPP",IF(BM101&lt;25%,"Proses KAK",IF(BM101=25%,"Selesai KAK",IF(BM101&lt;30%,"Proses Pengadaan",IF(BM101=30%,"Selesai Pengadaan",IF(BM101&lt;45%,"Proses Desain",IF(BM101=45%,"Selesai Desain",IF(BM101&lt;80%,"Proses Pengembangan",IF(BM101=80%,"Selesai Pengembangan",IF(BM101&lt;87.5%,"Proses SIT",IF(BM101=87.5%,"Selesai SIT",IF(BM101&lt;95%,"Proses UAT",IF(BM101=95%,"Selesai UAT",IF(BM101&lt;100%,"Proses Implementasi","Selesai Implementasi"))))))))))))))))))))))</f>
        <v>Selesai Implementasi</v>
      </c>
      <c r="BB101" t="str">
        <f>IF(BN101=0%,"Not Started",IF(BN101&lt;5%,"Proses RBT-RBB",IF(BN101=5%,"Selesai RBT-RBB",IF(BN101&lt;10%,"Proses RBT-RBL",IF(BN101=10%,"Selesai RBT-RBL",IF(BN101&lt;15%,"Proses RBT-RBTD",IF(BN101=15%,"Selesai RBT-RBTD",IF(BN101&lt;20%,"Proses RPP",IF(BN101=20%,"Selesai RPP",IF(BN101&lt;25%,"Proses KAK",IF(BN101=25%,"Selesai KAK",IF(BN101&lt;30%,"Proses Pengadaan",IF(BN101=30%,"Selesai Pengadaan",IF(BN101&lt;45%,"Proses Desain",IF(BN101=45%,"Selesai Desain",IF(BN101&lt;80%,"Proses Pengembangan",IF(BN101=80%,"Selesai Pengembangan",IF(BN101&lt;87.5%,"Proses SIT",IF(BN101=87.5%,"Selesai SIT",IF(BN101&lt;95%,"Proses UAT",IF(BN101=95%,"Selesai UAT",IF(BN101&lt;100%,"Proses Implementasi","Selesai Implementasi"))))))))))))))))))))))</f>
        <v>Selesai Implementasi</v>
      </c>
      <c r="BC101" t="str">
        <f>IF(BO101=0%,"Not Started",IF(BO101&lt;5%,"Proses RBT-RBB",IF(BO101=5%,"Selesai RBT-RBB",IF(BO101&lt;10%,"Proses RBT-RBL",IF(BO101=10%,"Selesai RBT-RBL",IF(BO101&lt;15%,"Proses RBT-RBTD",IF(BO101=15%,"Selesai RBT-RBTD",IF(BO101&lt;20%,"Proses RPP",IF(BO101=20%,"Selesai RPP",IF(BO101&lt;25%,"Proses KAK",IF(BO101=25%,"Selesai KAK",IF(BO101&lt;30%,"Proses Pengadaan",IF(BO101=30%,"Selesai Pengadaan",IF(BO101&lt;45%,"Proses Desain",IF(BO101=45%,"Selesai Desain",IF(BO101&lt;80%,"Proses Pengembangan",IF(BO101=80%,"Selesai Pengembangan",IF(BO101&lt;87.5%,"Proses SIT",IF(BO101=87.5%,"Selesai SIT",IF(BO101&lt;95%,"Proses UAT",IF(BO101=95%,"Selesai UAT",IF(BO101&lt;100%,"Proses Implementasi","Selesai Implementasi"))))))))))))))))))))))</f>
        <v>Selesai Implementasi</v>
      </c>
      <c r="BD101" t="str">
        <f>IF(BP101=0%,"Not Started",IF(BP101&lt;5%,"Proses RBT-RBB",IF(BP101=5%,"Selesai RBT-RBB",IF(BP101&lt;10%,"Proses RBT-RBL",IF(BP101=10%,"Selesai RBT-RBL",IF(BP101&lt;15%,"Proses RBT-RBTD",IF(BP101=15%,"Selesai RBT-RBTD",IF(BP101&lt;20%,"Proses RPP",IF(BP101=20%,"Selesai RPP",IF(BP101&lt;25%,"Proses KAK",IF(BP101=25%,"Selesai KAK",IF(BP101&lt;30%,"Proses Pengadaan",IF(BP101=30%,"Selesai Pengadaan",IF(BP101&lt;45%,"Proses Desain",IF(BP101=45%,"Selesai Desain",IF(BP101&lt;80%,"Proses Pengembangan",IF(BP101=80%,"Selesai Pengembangan",IF(BP101&lt;87.5%,"Proses SIT",IF(BP101=87.5%,"Selesai SIT",IF(BP101&lt;95%,"Proses UAT",IF(BP101=95%,"Selesai UAT",IF(BP101&lt;100%,"Proses Implementasi","Selesai Implementasi"))))))))))))))))))))))</f>
        <v>Selesai Implementasi</v>
      </c>
      <c r="BE101">
        <v>0.45</v>
      </c>
      <c r="BF101">
        <v>0.67</v>
      </c>
      <c r="BG101">
        <v>0.8</v>
      </c>
      <c r="BH101">
        <v>0.87</v>
      </c>
      <c r="BI101">
        <v>0.95</v>
      </c>
      <c r="BJ101">
        <v>1</v>
      </c>
      <c r="BK101">
        <v>1</v>
      </c>
      <c r="BL101">
        <v>1</v>
      </c>
      <c r="BM101">
        <v>1</v>
      </c>
      <c r="BN101">
        <v>1</v>
      </c>
      <c r="BO101">
        <v>1</v>
      </c>
      <c r="BP101">
        <v>1</v>
      </c>
      <c r="BQ101" t="str">
        <f>IF(CC101=0%,"Not Started",IF(CC101&lt;5%,"Proses RBT-RBB",IF(CC101=5%,"Selesai RBT-RBB",IF(CC101&lt;10%,"Proses RBT-RBL",IF(CC101=10%,"Selesai RBT-RBL",IF(CC101&lt;15%,"Proses RBT-RBTD",IF(CC101=15%,"Selesai RBT-RBTD",IF(CC101&lt;20%,"Proses RPP",IF(CC101=20%,"Selesai RPP",IF(CC101&lt;25%,"Proses KAK",IF(CC101=25%,"Selesai KAK",IF(CC101&lt;30%,"Proses Pengadaan",IF(CC101=30%,"Selesai Pengadaan",IF(CC101&lt;45%,"Proses Desain",IF(CC101=45%,"Selesai Desain",IF(CC101&lt;80%,"Proses Pengembangan",IF(CC101=80%,"Selesai Pengembangan",IF(CC101&lt;87.5%,"Proses SIT",IF(CC101=87.5%,"Selesai SIT",IF(CC101&lt;95%,"Proses UAT",IF(CC101=95%,"Selesai UAT",IF(CC101&lt;100%,"Proses Implementasi","Selesai Implementasi"))))))))))))))))))))))</f>
        <v>Selesai Pengadaan</v>
      </c>
      <c r="BR101" t="str">
        <f>IF(CD101=0%,"Not Started",IF(CD101&lt;5%,"Proses RBT-RBB",IF(CD101=5%,"Selesai RBT-RBB",IF(CD101&lt;10%,"Proses RBT-RBL",IF(CD101=10%,"Selesai RBT-RBL",IF(CD101&lt;15%,"Proses RBT-RBTD",IF(CD101=15%,"Selesai RBT-RBTD",IF(CD101&lt;20%,"Proses RPP",IF(CD101=20%,"Selesai RPP",IF(CD101&lt;25%,"Proses KAK",IF(CD101=25%,"Selesai KAK",IF(CD101&lt;30%,"Proses Pengadaan",IF(CD101=30%,"Selesai Pengadaan",IF(CD101&lt;45%,"Proses Desain",IF(CD101=45%,"Selesai Desain",IF(CD101&lt;80%,"Proses Pengembangan",IF(CD101=80%,"Selesai Pengembangan",IF(CD101&lt;87.5%,"Proses SIT",IF(CD101=87.5%,"Selesai SIT",IF(CD101&lt;95%,"Proses UAT",IF(CD101=95%,"Selesai UAT",IF(CD101&lt;100%,"Proses Implementasi","Selesai Implementasi"))))))))))))))))))))))</f>
        <v>Not Started</v>
      </c>
      <c r="BS101" t="str">
        <f>IF(CE101=0%,"Not Started",IF(CE101&lt;5%,"Proses RBT-RBB",IF(CE101=5%,"Selesai RBT-RBB",IF(CE101&lt;10%,"Proses RBT-RBL",IF(CE101=10%,"Selesai RBT-RBL",IF(CE101&lt;15%,"Proses RBT-RBTD",IF(CE101=15%,"Selesai RBT-RBTD",IF(CE101&lt;20%,"Proses RPP",IF(CE101=20%,"Selesai RPP",IF(CE101&lt;25%,"Proses KAK",IF(CE101=25%,"Selesai KAK",IF(CE101&lt;30%,"Proses Pengadaan",IF(CE101=30%,"Selesai Pengadaan",IF(CE101&lt;45%,"Proses Desain",IF(CE101=45%,"Selesai Desain",IF(CE101&lt;80%,"Proses Pengembangan",IF(CE101=80%,"Selesai Pengembangan",IF(CE101&lt;87.5%,"Proses SIT",IF(CE101=87.5%,"Selesai SIT",IF(CE101&lt;95%,"Proses UAT",IF(CE101=95%,"Selesai UAT",IF(CE101&lt;100%,"Proses Implementasi","Selesai Implementasi"))))))))))))))))))))))</f>
        <v>Not Started</v>
      </c>
      <c r="BT101" t="str">
        <f>IF(CF101=0%,"Not Started",IF(CF101&lt;5%,"Proses RBT-RBB",IF(CF101=5%,"Selesai RBT-RBB",IF(CF101&lt;10%,"Proses RBT-RBL",IF(CF101=10%,"Selesai RBT-RBL",IF(CF101&lt;15%,"Proses RBT-RBTD",IF(CF101=15%,"Selesai RBT-RBTD",IF(CF101&lt;20%,"Proses RPP",IF(CF101=20%,"Selesai RPP",IF(CF101&lt;25%,"Proses KAK",IF(CF101=25%,"Selesai KAK",IF(CF101&lt;30%,"Proses Pengadaan",IF(CF101=30%,"Selesai Pengadaan",IF(CF101&lt;45%,"Proses Desain",IF(CF101=45%,"Selesai Desain",IF(CF101&lt;80%,"Proses Pengembangan",IF(CF101=80%,"Selesai Pengembangan",IF(CF101&lt;87.5%,"Proses SIT",IF(CF101=87.5%,"Selesai SIT",IF(CF101&lt;95%,"Proses UAT",IF(CF101=95%,"Selesai UAT",IF(CF101&lt;100%,"Proses Implementasi","Selesai Implementasi"))))))))))))))))))))))</f>
        <v>Not Started</v>
      </c>
      <c r="BU101" t="str">
        <f>IF(CG101=0%,"Not Started",IF(CG101&lt;5%,"Proses RBT-RBB",IF(CG101=5%,"Selesai RBT-RBB",IF(CG101&lt;10%,"Proses RBT-RBL",IF(CG101=10%,"Selesai RBT-RBL",IF(CG101&lt;15%,"Proses RBT-RBTD",IF(CG101=15%,"Selesai RBT-RBTD",IF(CG101&lt;20%,"Proses RPP",IF(CG101=20%,"Selesai RPP",IF(CG101&lt;25%,"Proses KAK",IF(CG101=25%,"Selesai KAK",IF(CG101&lt;30%,"Proses Pengadaan",IF(CG101=30%,"Selesai Pengadaan",IF(CG101&lt;45%,"Proses Desain",IF(CG101=45%,"Selesai Desain",IF(CG101&lt;80%,"Proses Pengembangan",IF(CG101=80%,"Selesai Pengembangan",IF(CG101&lt;87.5%,"Proses SIT",IF(CG101=87.5%,"Selesai SIT",IF(CG101&lt;95%,"Proses UAT",IF(CG101=95%,"Selesai UAT",IF(CG101&lt;100%,"Proses Implementasi","Selesai Implementasi"))))))))))))))))))))))</f>
        <v>Not Started</v>
      </c>
      <c r="BV101" t="str">
        <f>IF(CH101=0%,"Not Started",IF(CH101&lt;5%,"Proses RBT-RBB",IF(CH101=5%,"Selesai RBT-RBB",IF(CH101&lt;10%,"Proses RBT-RBL",IF(CH101=10%,"Selesai RBT-RBL",IF(CH101&lt;15%,"Proses RBT-RBTD",IF(CH101=15%,"Selesai RBT-RBTD",IF(CH101&lt;20%,"Proses RPP",IF(CH101=20%,"Selesai RPP",IF(CH101&lt;25%,"Proses KAK",IF(CH101=25%,"Selesai KAK",IF(CH101&lt;30%,"Proses Pengadaan",IF(CH101=30%,"Selesai Pengadaan",IF(CH101&lt;45%,"Proses Desain",IF(CH101=45%,"Selesai Desain",IF(CH101&lt;80%,"Proses Pengembangan",IF(CH101=80%,"Selesai Pengembangan",IF(CH101&lt;87.5%,"Proses SIT",IF(CH101=87.5%,"Selesai SIT",IF(CH101&lt;95%,"Proses UAT",IF(CH101=95%,"Selesai UAT",IF(CH101&lt;100%,"Proses Implementasi","Selesai Implementasi"))))))))))))))))))))))</f>
        <v>Not Started</v>
      </c>
      <c r="BW101" t="str">
        <f>IF(CI101=0%,"Not Started",IF(CI101&lt;5%,"Proses RBT-RBB",IF(CI101=5%,"Selesai RBT-RBB",IF(CI101&lt;10%,"Proses RBT-RBL",IF(CI101=10%,"Selesai RBT-RBL",IF(CI101&lt;15%,"Proses RBT-RBTD",IF(CI101=15%,"Selesai RBT-RBTD",IF(CI101&lt;20%,"Proses RPP",IF(CI101=20%,"Selesai RPP",IF(CI101&lt;25%,"Proses KAK",IF(CI101=25%,"Selesai KAK",IF(CI101&lt;30%,"Proses Pengadaan",IF(CI101=30%,"Selesai Pengadaan",IF(CI101&lt;45%,"Proses Desain",IF(CI101=45%,"Selesai Desain",IF(CI101&lt;80%,"Proses Pengembangan",IF(CI101=80%,"Selesai Pengembangan",IF(CI101&lt;87.5%,"Proses SIT",IF(CI101=87.5%,"Selesai SIT",IF(CI101&lt;95%,"Proses UAT",IF(CI101=95%,"Selesai UAT",IF(CI101&lt;100%,"Proses Implementasi","Selesai Implementasi"))))))))))))))))))))))</f>
        <v>Not Started</v>
      </c>
      <c r="BX101" t="str">
        <f>IF(CJ101=0%,"Not Started",IF(CJ101&lt;5%,"Proses RBT-RBB",IF(CJ101=5%,"Selesai RBT-RBB",IF(CJ101&lt;10%,"Proses RBT-RBL",IF(CJ101=10%,"Selesai RBT-RBL",IF(CJ101&lt;15%,"Proses RBT-RBTD",IF(CJ101=15%,"Selesai RBT-RBTD",IF(CJ101&lt;20%,"Proses RPP",IF(CJ101=20%,"Selesai RPP",IF(CJ101&lt;25%,"Proses KAK",IF(CJ101=25%,"Selesai KAK",IF(CJ101&lt;30%,"Proses Pengadaan",IF(CJ101=30%,"Selesai Pengadaan",IF(CJ101&lt;45%,"Proses Desain",IF(CJ101=45%,"Selesai Desain",IF(CJ101&lt;80%,"Proses Pengembangan",IF(CJ101=80%,"Selesai Pengembangan",IF(CJ101&lt;87.5%,"Proses SIT",IF(CJ101=87.5%,"Selesai SIT",IF(CJ101&lt;95%,"Proses UAT",IF(CJ101=95%,"Selesai UAT",IF(CJ101&lt;100%,"Proses Implementasi","Selesai Implementasi"))))))))))))))))))))))</f>
        <v>Not Started</v>
      </c>
      <c r="BY101" t="str">
        <f>IF(CK101=0%,"Not Started",IF(CK101&lt;5%,"Proses RBT-RBB",IF(CK101=5%,"Selesai RBT-RBB",IF(CK101&lt;10%,"Proses RBT-RBL",IF(CK101=10%,"Selesai RBT-RBL",IF(CK101&lt;15%,"Proses RBT-RBTD",IF(CK101=15%,"Selesai RBT-RBTD",IF(CK101&lt;20%,"Proses RPP",IF(CK101=20%,"Selesai RPP",IF(CK101&lt;25%,"Proses KAK",IF(CK101=25%,"Selesai KAK",IF(CK101&lt;30%,"Proses Pengadaan",IF(CK101=30%,"Selesai Pengadaan",IF(CK101&lt;45%,"Proses Desain",IF(CK101=45%,"Selesai Desain",IF(CK101&lt;80%,"Proses Pengembangan",IF(CK101=80%,"Selesai Pengembangan",IF(CK101&lt;87.5%,"Proses SIT",IF(CK101=87.5%,"Selesai SIT",IF(CK101&lt;95%,"Proses UAT",IF(CK101=95%,"Selesai UAT",IF(CK101&lt;100%,"Proses Implementasi","Selesai Implementasi"))))))))))))))))))))))</f>
        <v>Not Started</v>
      </c>
      <c r="BZ101" t="str">
        <f>IF(CL101=0%,"Not Started",IF(CL101&lt;5%,"Proses RBT-RBB",IF(CL101=5%,"Selesai RBT-RBB",IF(CL101&lt;10%,"Proses RBT-RBL",IF(CL101=10%,"Selesai RBT-RBL",IF(CL101&lt;15%,"Proses RBT-RBTD",IF(CL101=15%,"Selesai RBT-RBTD",IF(CL101&lt;20%,"Proses RPP",IF(CL101=20%,"Selesai RPP",IF(CL101&lt;25%,"Proses KAK",IF(CL101=25%,"Selesai KAK",IF(CL101&lt;30%,"Proses Pengadaan",IF(CL101=30%,"Selesai Pengadaan",IF(CL101&lt;45%,"Proses Desain",IF(CL101=45%,"Selesai Desain",IF(CL101&lt;80%,"Proses Pengembangan",IF(CL101=80%,"Selesai Pengembangan",IF(CL101&lt;87.5%,"Proses SIT",IF(CL101=87.5%,"Selesai SIT",IF(CL101&lt;95%,"Proses UAT",IF(CL101=95%,"Selesai UAT",IF(CL101&lt;100%,"Proses Implementasi","Selesai Implementasi"))))))))))))))))))))))</f>
        <v>Not Started</v>
      </c>
      <c r="CA101" t="str">
        <f>IF(CM101=0%,"Not Started",IF(CM101&lt;5%,"Proses RBT-RBB",IF(CM101=5%,"Selesai RBT-RBB",IF(CM101&lt;10%,"Proses RBT-RBL",IF(CM101=10%,"Selesai RBT-RBL",IF(CM101&lt;15%,"Proses RBT-RBTD",IF(CM101=15%,"Selesai RBT-RBTD",IF(CM101&lt;20%,"Proses RPP",IF(CM101=20%,"Selesai RPP",IF(CM101&lt;25%,"Proses KAK",IF(CM101=25%,"Selesai KAK",IF(CM101&lt;30%,"Proses Pengadaan",IF(CM101=30%,"Selesai Pengadaan",IF(CM101&lt;45%,"Proses Desain",IF(CM101=45%,"Selesai Desain",IF(CM101&lt;80%,"Proses Pengembangan",IF(CM101=80%,"Selesai Pengembangan",IF(CM101&lt;87.5%,"Proses SIT",IF(CM101=87.5%,"Selesai SIT",IF(CM101&lt;95%,"Proses UAT",IF(CM101=95%,"Selesai UAT",IF(CM101&lt;100%,"Proses Implementasi","Selesai Implementasi"))))))))))))))))))))))</f>
        <v>Not Started</v>
      </c>
      <c r="CB101" t="str">
        <f>IF(CN101=0%,"Not Started",IF(CN101&lt;5%,"Proses RBT-RBB",IF(CN101=5%,"Selesai RBT-RBB",IF(CN101&lt;10%,"Proses RBT-RBL",IF(CN101=10%,"Selesai RBT-RBL",IF(CN101&lt;15%,"Proses RBT-RBTD",IF(CN101=15%,"Selesai RBT-RBTD",IF(CN101&lt;20%,"Proses RPP",IF(CN101=20%,"Selesai RPP",IF(CN101&lt;25%,"Proses KAK",IF(CN101=25%,"Selesai KAK",IF(CN101&lt;30%,"Proses Pengadaan",IF(CN101=30%,"Selesai Pengadaan",IF(CN101&lt;45%,"Proses Desain",IF(CN101=45%,"Selesai Desain",IF(CN101&lt;80%,"Proses Pengembangan",IF(CN101=80%,"Selesai Pengembangan",IF(CN101&lt;87.5%,"Proses SIT",IF(CN101=87.5%,"Selesai SIT",IF(CN101&lt;95%,"Proses UAT",IF(CN101=95%,"Selesai UAT",IF(CN101&lt;100%,"Proses Implementasi","Selesai Implementasi"))))))))))))))))))))))</f>
        <v>Not Started</v>
      </c>
      <c r="CC101">
        <f>(($DY101/100%)*15%)+(($DZ101/100%)*5%)+(($EA101/100%)*5%)+(($EB101/100%)*5%)+(($EC101/100%)*15%)+(($ED101/100%)*35%)+(($EE101/100%)*7.5%)+(($EF101/100%)*7.5%)+(($EG101/100%)*5%)</f>
        <v>0.3</v>
      </c>
      <c r="CO101">
        <f>IF(BE101=0%, 100%, (CC101/BE101))</f>
        <v>0.6666666666666666</v>
      </c>
      <c r="CP101">
        <f>IF(BF101=0%, 100%, (CD101/BF101))</f>
        <v>0</v>
      </c>
      <c r="CQ101">
        <f>IF(BG101=0%, 100%, (CE101/BG101))</f>
        <v>0</v>
      </c>
      <c r="CR101">
        <f>IF(BH101=0%, 100%, (CF101/BH101))</f>
        <v>0</v>
      </c>
      <c r="CS101">
        <f>IF(BI101=0%, 100%, (CG101/BI101))</f>
        <v>0</v>
      </c>
      <c r="CT101">
        <f>IF(BJ101=0%, 100%, (CH101/BJ101))</f>
        <v>0</v>
      </c>
      <c r="CU101">
        <f>IF(BK101=0%, 100%, (CI101/BK101))</f>
        <v>0</v>
      </c>
      <c r="CV101">
        <f>IF(BL101=0%, 100%, (CJ101/BL101))</f>
        <v>0</v>
      </c>
      <c r="CW101">
        <f>IF(BM101=0%, 100%, (CK101/BM101))</f>
        <v>0</v>
      </c>
      <c r="CX101">
        <f>IF(BN101=0%, 100%, (CL101/BN101))</f>
        <v>0</v>
      </c>
      <c r="CY101">
        <f>IF(BO101=0%, 100%, (CM101/BO101))</f>
        <v>0</v>
      </c>
      <c r="DA101" t="str">
        <f>IF(BE101=0%,"NS",IF(CC101=100%,"DONE",IF(CO101&gt;100%,"AS",IF(CO101&lt;75%,"BS",IF(CO101&lt;89.9%,"AR","OS")))))</f>
        <v>BS</v>
      </c>
      <c r="DB101" t="str">
        <f>IF(BF101=0%,"NS",IF(CD101=100%,"DONE",IF(CP101&gt;100%,"AS",IF(CP101&lt;75%,"BS",IF(CP101&lt;89.9%,"AR","OS")))))</f>
        <v>BS</v>
      </c>
      <c r="DC101" t="str">
        <f>IF(BG101=0%,"NS",IF(CE101=100%,"DONE",IF(CQ101&gt;100%,"AS",IF(CQ101&lt;75%,"BS",IF(CQ101&lt;89.9%,"AR","OS")))))</f>
        <v>BS</v>
      </c>
      <c r="DD101" t="str">
        <f>IF(BH101=0%,"NS",IF(CF101=100%,"DONE",IF(CR101&gt;100%,"AS",IF(CR101&lt;75%,"BS",IF(CR101&lt;89.9%,"AR","OS")))))</f>
        <v>BS</v>
      </c>
      <c r="DE101" t="str">
        <f>IF(BI101=0%,"NS",IF(CG101=100%,"DONE",IF(CS101&gt;100%,"AS",IF(CS101&lt;75%,"BS",IF(CS101&lt;89.9%,"AR","OS")))))</f>
        <v>BS</v>
      </c>
      <c r="DF101" t="str">
        <f>IF(BJ101=0%,"NS",IF(CH101=100%,"DONE",IF(CT101&gt;100%,"AS",IF(CT101&lt;75%,"BS",IF(CT101&lt;89.9%,"AR","OS")))))</f>
        <v>BS</v>
      </c>
      <c r="DG101" t="str">
        <f>IF(BK101=0%,"NS",IF(CI101=100%,"DONE",IF(CU101&gt;100%,"AS",IF(CU101&lt;75%,"BS",IF(CU101&lt;89.9%,"AR","OS")))))</f>
        <v>BS</v>
      </c>
      <c r="DH101" t="str">
        <f>IF(BL101=0%,"NS",IF(CJ101=100%,"DONE",IF(CV101&gt;100%,"AS",IF(CV101&lt;75%,"BS",IF(CV101&lt;89.9%,"AR","OS")))))</f>
        <v>BS</v>
      </c>
      <c r="DI101" t="str">
        <f>IF(BM101=0%,"NS",IF(CK101=100%,"DONE",IF(CW101&gt;100%,"AS",IF(CW101&lt;75%,"BS",IF(CW101&lt;89.9%,"AR","OS")))))</f>
        <v>BS</v>
      </c>
      <c r="DJ101" t="str">
        <f>IF(BN101=0%,"NS",IF(CL101=100%,"DONE",IF(CX101&gt;100%,"AS",IF(CX101&lt;75%,"BS",IF(CX101&lt;89.9%,"AR","OS")))))</f>
        <v>BS</v>
      </c>
      <c r="DK101" t="str">
        <f>IF(BO101=0%,"NS",IF(CM101=100%,"DONE",IF(CY101&gt;100%,"AS",IF(CY101&lt;75%,"BS",IF(CY101&lt;89.9%,"AR","OS")))))</f>
        <v>BS</v>
      </c>
      <c r="DL101" t="str">
        <f>IF(BP101=0%,"NS",IF(CN101=100%,"DONE",IF(CZ101&gt;100%,"AS",IF(CZ101&lt;75%,"BS",IF(CZ101&lt;89.9%,"AR","OS")))))</f>
        <v>BS</v>
      </c>
      <c r="DM101">
        <f>CC101/$BP101</f>
        <v>0.3</v>
      </c>
      <c r="DN101">
        <f>CD101/$BP101</f>
        <v>0</v>
      </c>
      <c r="DO101">
        <f>CE101/$BP101</f>
        <v>0</v>
      </c>
      <c r="DP101">
        <f>CF101/$BP101</f>
        <v>0</v>
      </c>
      <c r="DQ101">
        <f>CG101/$BP101</f>
        <v>0</v>
      </c>
      <c r="DR101">
        <f>CH101/$BP101</f>
        <v>0</v>
      </c>
      <c r="DS101">
        <f>CI101/$BP101</f>
        <v>0</v>
      </c>
      <c r="DT101">
        <f>CJ101/$BP101</f>
        <v>0</v>
      </c>
      <c r="DU101">
        <f>CK101/$BP101</f>
        <v>0</v>
      </c>
      <c r="DV101">
        <f>CL101/$BP101</f>
        <v>0</v>
      </c>
      <c r="DW101">
        <f>CM101/$BP101</f>
        <v>0</v>
      </c>
      <c r="DX101">
        <f>CN101/$BP101</f>
        <v>0</v>
      </c>
      <c r="DY101">
        <v>1</v>
      </c>
      <c r="DZ101">
        <v>0.7</v>
      </c>
      <c r="EA101">
        <v>1</v>
      </c>
      <c r="EB101">
        <v>1</v>
      </c>
      <c r="EC101">
        <v>0.1</v>
      </c>
      <c r="EH101" t="str" xml:space="preserve">
        <v xml:space="preserve">Target selesai RBT Maret 2025 _x000d_
On Progress :_x000d_
- Desain (m1-m4 januari 2026)_x000d_
_x000d_
Done Progress:_x000d_
- Dok RBT sudah Full Sign_x000d_
-SPPP terbit 5 Januari 2026_x000d_
_x000d_
 </v>
      </c>
      <c r="EJ101">
        <f>AR101</f>
        <v>46203</v>
      </c>
      <c r="FM101" t="str">
        <v>Rifka Saskia Nurunnisa</v>
      </c>
      <c r="FN101" t="str">
        <v>Rangga Dhaniarto</v>
      </c>
      <c r="FO101" t="str">
        <v>Adinda Tri Wulandari</v>
      </c>
      <c r="FP101" t="str" xml:space="preserve">
        <v xml:space="preserve">1. Alamsyah_x000d_
2. Muhammad Arif sucipto</v>
      </c>
      <c r="FQ101" t="str">
        <v>Ufaira</v>
      </c>
      <c r="FR101" t="str">
        <v>Outsource</v>
      </c>
      <c r="FS101" t="str">
        <v>PT Mede</v>
      </c>
      <c r="FT101" t="str">
        <v>Suprianto (TKO)</v>
      </c>
      <c r="FU101">
        <v>4</v>
      </c>
      <c r="GS101" t="str">
        <v>c13e9e70-6c0a-452f-8edb-05892ab46cb0</v>
      </c>
    </row>
    <row r="102" xml:space="preserve">
      <c r="A102" t="str">
        <v>RIVIBI-PPA-P11-3-DLDS</v>
      </c>
      <c r="C102" t="str">
        <v>IDT</v>
      </c>
      <c r="D102" t="str">
        <v>Continuity Technology</v>
      </c>
      <c r="E102" t="str">
        <v>P-55</v>
      </c>
      <c r="F102">
        <f>F101+1</f>
        <v>3</v>
      </c>
      <c r="G102" t="str">
        <v>BI-SSS</v>
      </c>
      <c r="H102" t="str">
        <v>Surveilance Supervision System</v>
      </c>
      <c r="I102" t="str">
        <v xml:space="preserve">Pemrosesan PLJP/PLJPS v1.2 </v>
      </c>
      <c r="J102">
        <v>2025</v>
      </c>
      <c r="K102">
        <v>2026</v>
      </c>
      <c r="L102" t="str">
        <v>K</v>
      </c>
      <c r="M102" t="str">
        <v>K3</v>
      </c>
      <c r="N102" t="str">
        <v>Pemimpin Satker</v>
      </c>
      <c r="O102" t="str">
        <v>DSMM</v>
      </c>
      <c r="P102" t="str">
        <v>Satker</v>
      </c>
      <c r="Q102" t="str">
        <v>SSK</v>
      </c>
      <c r="R102" t="str">
        <v>BI-SSS</v>
      </c>
      <c r="S102" t="str">
        <f>BQ102</f>
        <v>Proses Pengadaan</v>
      </c>
      <c r="T102" t="str">
        <f>IF(V102=0%,"Not Started",IF(V102&lt;100%,"On Progress",IF(V102=100%,"DONE")))</f>
        <v>On Progress</v>
      </c>
      <c r="U102" t="str">
        <f>FN102</f>
        <v>Rangga Dhaniarto</v>
      </c>
      <c r="V102">
        <f>CC102</f>
        <v>0.285</v>
      </c>
      <c r="W102" t="str">
        <v>TW I 2025</v>
      </c>
      <c r="X102">
        <f>AR102</f>
        <v>46387</v>
      </c>
      <c r="Y102">
        <v>0</v>
      </c>
      <c r="AA102">
        <v>45658</v>
      </c>
      <c r="AB102">
        <v>45737</v>
      </c>
      <c r="AC102">
        <v>45732</v>
      </c>
      <c r="AD102">
        <v>45747</v>
      </c>
      <c r="AI102">
        <v>46204</v>
      </c>
      <c r="AJ102">
        <v>46234</v>
      </c>
      <c r="AK102">
        <v>46235</v>
      </c>
      <c r="AL102">
        <v>46295</v>
      </c>
      <c r="AM102">
        <v>46296</v>
      </c>
      <c r="AN102">
        <v>46326</v>
      </c>
      <c r="AO102">
        <v>46327</v>
      </c>
      <c r="AP102">
        <v>46356</v>
      </c>
      <c r="AQ102">
        <v>46357</v>
      </c>
      <c r="AR102">
        <v>46387</v>
      </c>
      <c r="AS102" t="str">
        <f>IF(BE102=0%,"Not Started",IF(BE102&lt;5%,"Proses RBT-RBB",IF(BE102=5%,"Selesai RBT-RBB",IF(BE102&lt;10%,"Proses RBT-RBL",IF(BE102=10%,"Selesai RBT-RBL",IF(BE102&lt;15%,"Proses RBT-RBTD",IF(BE102=15%,"Selesai RBT-RBTD",IF(BE102&lt;20%,"Proses RPP",IF(BE102=20%,"Selesai RPP",IF(BE102&lt;25%,"Proses KAK",IF(BE102=25%,"Selesai KAK",IF(BE102&lt;30%,"Proses Pengadaan",IF(BE102=30%,"Selesai Pengadaan",IF(BE102&lt;45%,"Proses Desain",IF(BE102=45%,"Selesai Desain",IF(BE102&lt;80%,"Proses Pengembangan",IF(BE102=80%,"Selesai Pengembangan",IF(BE102&lt;87.5%,"Proses SIT",IF(BE102=87.5%,"Selesai SIT",IF(BE102&lt;95%,"Proses UAT",IF(BE102=95%,"Selesai UAT",IF(BE102&lt;100%,"Proses Implementasi","Selesai Implementasi"))))))))))))))))))))))</f>
        <v>Selesai Pengadaan</v>
      </c>
      <c r="AT102" t="str">
        <f>IF(BF102=0%,"Not Started",IF(BF102&lt;5%,"Proses RBT-RBB",IF(BF102=5%,"Selesai RBT-RBB",IF(BF102&lt;10%,"Proses RBT-RBL",IF(BF102=10%,"Selesai RBT-RBL",IF(BF102&lt;15%,"Proses RBT-RBTD",IF(BF102=15%,"Selesai RBT-RBTD",IF(BF102&lt;20%,"Proses RPP",IF(BF102=20%,"Selesai RPP",IF(BF102&lt;25%,"Proses KAK",IF(BF102=25%,"Selesai KAK",IF(BF102&lt;30%,"Proses Pengadaan",IF(BF102=30%,"Selesai Pengadaan",IF(BF102&lt;45%,"Proses Desain",IF(BF102=45%,"Selesai Desain",IF(BF102&lt;80%,"Proses Pengembangan",IF(BF102=80%,"Selesai Pengembangan",IF(BF102&lt;87.5%,"Proses SIT",IF(BF102=87.5%,"Selesai SIT",IF(BF102&lt;95%,"Proses UAT",IF(BF102=95%,"Selesai UAT",IF(BF102&lt;100%,"Proses Implementasi","Selesai Implementasi"))))))))))))))))))))))</f>
        <v>Selesai Pengadaan</v>
      </c>
      <c r="AU102" t="str">
        <f>IF(BG102=0%,"Not Started",IF(BG102&lt;5%,"Proses RBT-RBB",IF(BG102=5%,"Selesai RBT-RBB",IF(BG102&lt;10%,"Proses RBT-RBL",IF(BG102=10%,"Selesai RBT-RBL",IF(BG102&lt;15%,"Proses RBT-RBTD",IF(BG102=15%,"Selesai RBT-RBTD",IF(BG102&lt;20%,"Proses RPP",IF(BG102=20%,"Selesai RPP",IF(BG102&lt;25%,"Proses KAK",IF(BG102=25%,"Selesai KAK",IF(BG102&lt;30%,"Proses Pengadaan",IF(BG102=30%,"Selesai Pengadaan",IF(BG102&lt;45%,"Proses Desain",IF(BG102=45%,"Selesai Desain",IF(BG102&lt;80%,"Proses Pengembangan",IF(BG102=80%,"Selesai Pengembangan",IF(BG102&lt;87.5%,"Proses SIT",IF(BG102=87.5%,"Selesai SIT",IF(BG102&lt;95%,"Proses UAT",IF(BG102=95%,"Selesai UAT",IF(BG102&lt;100%,"Proses Implementasi","Selesai Implementasi"))))))))))))))))))))))</f>
        <v>Selesai Pengadaan</v>
      </c>
      <c r="AV102" t="str">
        <f>IF(BH102=0%,"Not Started",IF(BH102&lt;5%,"Proses RBT-RBB",IF(BH102=5%,"Selesai RBT-RBB",IF(BH102&lt;10%,"Proses RBT-RBL",IF(BH102=10%,"Selesai RBT-RBL",IF(BH102&lt;15%,"Proses RBT-RBTD",IF(BH102=15%,"Selesai RBT-RBTD",IF(BH102&lt;20%,"Proses RPP",IF(BH102=20%,"Selesai RPP",IF(BH102&lt;25%,"Proses KAK",IF(BH102=25%,"Selesai KAK",IF(BH102&lt;30%,"Proses Pengadaan",IF(BH102=30%,"Selesai Pengadaan",IF(BH102&lt;45%,"Proses Desain",IF(BH102=45%,"Selesai Desain",IF(BH102&lt;80%,"Proses Pengembangan",IF(BH102=80%,"Selesai Pengembangan",IF(BH102&lt;87.5%,"Proses SIT",IF(BH102=87.5%,"Selesai SIT",IF(BH102&lt;95%,"Proses UAT",IF(BH102=95%,"Selesai UAT",IF(BH102&lt;100%,"Proses Implementasi","Selesai Implementasi"))))))))))))))))))))))</f>
        <v>Selesai Pengadaan</v>
      </c>
      <c r="AW102" t="str">
        <f>IF(BI102=0%,"Not Started",IF(BI102&lt;5%,"Proses RBT-RBB",IF(BI102=5%,"Selesai RBT-RBB",IF(BI102&lt;10%,"Proses RBT-RBL",IF(BI102=10%,"Selesai RBT-RBL",IF(BI102&lt;15%,"Proses RBT-RBTD",IF(BI102=15%,"Selesai RBT-RBTD",IF(BI102&lt;20%,"Proses RPP",IF(BI102=20%,"Selesai RPP",IF(BI102&lt;25%,"Proses KAK",IF(BI102=25%,"Selesai KAK",IF(BI102&lt;30%,"Proses Pengadaan",IF(BI102=30%,"Selesai Pengadaan",IF(BI102&lt;45%,"Proses Desain",IF(BI102=45%,"Selesai Desain",IF(BI102&lt;80%,"Proses Pengembangan",IF(BI102=80%,"Selesai Pengembangan",IF(BI102&lt;87.5%,"Proses SIT",IF(BI102=87.5%,"Selesai SIT",IF(BI102&lt;95%,"Proses UAT",IF(BI102=95%,"Selesai UAT",IF(BI102&lt;100%,"Proses Implementasi","Selesai Implementasi"))))))))))))))))))))))</f>
        <v>Selesai Pengadaan</v>
      </c>
      <c r="AX102" t="str">
        <f>IF(BJ102=0%,"Not Started",IF(BJ102&lt;5%,"Proses RBT-RBB",IF(BJ102=5%,"Selesai RBT-RBB",IF(BJ102&lt;10%,"Proses RBT-RBL",IF(BJ102=10%,"Selesai RBT-RBL",IF(BJ102&lt;15%,"Proses RBT-RBTD",IF(BJ102=15%,"Selesai RBT-RBTD",IF(BJ102&lt;20%,"Proses RPP",IF(BJ102=20%,"Selesai RPP",IF(BJ102&lt;25%,"Proses KAK",IF(BJ102=25%,"Selesai KAK",IF(BJ102&lt;30%,"Proses Pengadaan",IF(BJ102=30%,"Selesai Pengadaan",IF(BJ102&lt;45%,"Proses Desain",IF(BJ102=45%,"Selesai Desain",IF(BJ102&lt;80%,"Proses Pengembangan",IF(BJ102=80%,"Selesai Pengembangan",IF(BJ102&lt;87.5%,"Proses SIT",IF(BJ102=87.5%,"Selesai SIT",IF(BJ102&lt;95%,"Proses UAT",IF(BJ102=95%,"Selesai UAT",IF(BJ102&lt;100%,"Proses Implementasi","Selesai Implementasi"))))))))))))))))))))))</f>
        <v>Selesai Pengadaan</v>
      </c>
      <c r="AY102" t="str">
        <f>IF(BK102=0%,"Not Started",IF(BK102&lt;5%,"Proses RBT-RBB",IF(BK102=5%,"Selesai RBT-RBB",IF(BK102&lt;10%,"Proses RBT-RBL",IF(BK102=10%,"Selesai RBT-RBL",IF(BK102&lt;15%,"Proses RBT-RBTD",IF(BK102=15%,"Selesai RBT-RBTD",IF(BK102&lt;20%,"Proses RPP",IF(BK102=20%,"Selesai RPP",IF(BK102&lt;25%,"Proses KAK",IF(BK102=25%,"Selesai KAK",IF(BK102&lt;30%,"Proses Pengadaan",IF(BK102=30%,"Selesai Pengadaan",IF(BK102&lt;45%,"Proses Desain",IF(BK102=45%,"Selesai Desain",IF(BK102&lt;80%,"Proses Pengembangan",IF(BK102=80%,"Selesai Pengembangan",IF(BK102&lt;87.5%,"Proses SIT",IF(BK102=87.5%,"Selesai SIT",IF(BK102&lt;95%,"Proses UAT",IF(BK102=95%,"Selesai UAT",IF(BK102&lt;100%,"Proses Implementasi","Selesai Implementasi"))))))))))))))))))))))</f>
        <v>Selesai Desain</v>
      </c>
      <c r="AZ102" t="str">
        <f>IF(BL102=0%,"Not Started",IF(BL102&lt;5%,"Proses RBT-RBB",IF(BL102=5%,"Selesai RBT-RBB",IF(BL102&lt;10%,"Proses RBT-RBL",IF(BL102=10%,"Selesai RBT-RBL",IF(BL102&lt;15%,"Proses RBT-RBTD",IF(BL102=15%,"Selesai RBT-RBTD",IF(BL102&lt;20%,"Proses RPP",IF(BL102=20%,"Selesai RPP",IF(BL102&lt;25%,"Proses KAK",IF(BL102=25%,"Selesai KAK",IF(BL102&lt;30%,"Proses Pengadaan",IF(BL102=30%,"Selesai Pengadaan",IF(BL102&lt;45%,"Proses Desain",IF(BL102=45%,"Selesai Desain",IF(BL102&lt;80%,"Proses Pengembangan",IF(BL102=80%,"Selesai Pengembangan",IF(BL102&lt;87.5%,"Proses SIT",IF(BL102=87.5%,"Selesai SIT",IF(BL102&lt;95%,"Proses UAT",IF(BL102=95%,"Selesai UAT",IF(BL102&lt;100%,"Proses Implementasi","Selesai Implementasi"))))))))))))))))))))))</f>
        <v>Proses Pengembangan</v>
      </c>
      <c r="BA102" t="str">
        <f>IF(BM102=0%,"Not Started",IF(BM102&lt;5%,"Proses RBT-RBB",IF(BM102=5%,"Selesai RBT-RBB",IF(BM102&lt;10%,"Proses RBT-RBL",IF(BM102=10%,"Selesai RBT-RBL",IF(BM102&lt;15%,"Proses RBT-RBTD",IF(BM102=15%,"Selesai RBT-RBTD",IF(BM102&lt;20%,"Proses RPP",IF(BM102=20%,"Selesai RPP",IF(BM102&lt;25%,"Proses KAK",IF(BM102=25%,"Selesai KAK",IF(BM102&lt;30%,"Proses Pengadaan",IF(BM102=30%,"Selesai Pengadaan",IF(BM102&lt;45%,"Proses Desain",IF(BM102=45%,"Selesai Desain",IF(BM102&lt;80%,"Proses Pengembangan",IF(BM102=80%,"Selesai Pengembangan",IF(BM102&lt;87.5%,"Proses SIT",IF(BM102=87.5%,"Selesai SIT",IF(BM102&lt;95%,"Proses UAT",IF(BM102=95%,"Selesai UAT",IF(BM102&lt;100%,"Proses Implementasi","Selesai Implementasi"))))))))))))))))))))))</f>
        <v>Selesai Pengembangan</v>
      </c>
      <c r="BB102" t="str">
        <f>IF(BN102=0%,"Not Started",IF(BN102&lt;5%,"Proses RBT-RBB",IF(BN102=5%,"Selesai RBT-RBB",IF(BN102&lt;10%,"Proses RBT-RBL",IF(BN102=10%,"Selesai RBT-RBL",IF(BN102&lt;15%,"Proses RBT-RBTD",IF(BN102=15%,"Selesai RBT-RBTD",IF(BN102&lt;20%,"Proses RPP",IF(BN102=20%,"Selesai RPP",IF(BN102&lt;25%,"Proses KAK",IF(BN102=25%,"Selesai KAK",IF(BN102&lt;30%,"Proses Pengadaan",IF(BN102=30%,"Selesai Pengadaan",IF(BN102&lt;45%,"Proses Desain",IF(BN102=45%,"Selesai Desain",IF(BN102&lt;80%,"Proses Pengembangan",IF(BN102=80%,"Selesai Pengembangan",IF(BN102&lt;87.5%,"Proses SIT",IF(BN102=87.5%,"Selesai SIT",IF(BN102&lt;95%,"Proses UAT",IF(BN102=95%,"Selesai UAT",IF(BN102&lt;100%,"Proses Implementasi","Selesai Implementasi"))))))))))))))))))))))</f>
        <v>Proses SIT</v>
      </c>
      <c r="BC102" t="str">
        <f>IF(BO102=0%,"Not Started",IF(BO102&lt;5%,"Proses RBT-RBB",IF(BO102=5%,"Selesai RBT-RBB",IF(BO102&lt;10%,"Proses RBT-RBL",IF(BO102=10%,"Selesai RBT-RBL",IF(BO102&lt;15%,"Proses RBT-RBTD",IF(BO102=15%,"Selesai RBT-RBTD",IF(BO102&lt;20%,"Proses RPP",IF(BO102=20%,"Selesai RPP",IF(BO102&lt;25%,"Proses KAK",IF(BO102=25%,"Selesai KAK",IF(BO102&lt;30%,"Proses Pengadaan",IF(BO102=30%,"Selesai Pengadaan",IF(BO102&lt;45%,"Proses Desain",IF(BO102=45%,"Selesai Desain",IF(BO102&lt;80%,"Proses Pengembangan",IF(BO102=80%,"Selesai Pengembangan",IF(BO102&lt;87.5%,"Proses SIT",IF(BO102=87.5%,"Selesai SIT",IF(BO102&lt;95%,"Proses UAT",IF(BO102=95%,"Selesai UAT",IF(BO102&lt;100%,"Proses Implementasi","Selesai Implementasi"))))))))))))))))))))))</f>
        <v>Selesai UAT</v>
      </c>
      <c r="BD102" t="str">
        <f>IF(BP102=0%,"Not Started",IF(BP102&lt;5%,"Proses RBT-RBB",IF(BP102=5%,"Selesai RBT-RBB",IF(BP102&lt;10%,"Proses RBT-RBL",IF(BP102=10%,"Selesai RBT-RBL",IF(BP102&lt;15%,"Proses RBT-RBTD",IF(BP102=15%,"Selesai RBT-RBTD",IF(BP102&lt;20%,"Proses RPP",IF(BP102=20%,"Selesai RPP",IF(BP102&lt;25%,"Proses KAK",IF(BP102=25%,"Selesai KAK",IF(BP102&lt;30%,"Proses Pengadaan",IF(BP102=30%,"Selesai Pengadaan",IF(BP102&lt;45%,"Proses Desain",IF(BP102=45%,"Selesai Desain",IF(BP102&lt;80%,"Proses Pengembangan",IF(BP102=80%,"Selesai Pengembangan",IF(BP102&lt;87.5%,"Proses SIT",IF(BP102=87.5%,"Selesai SIT",IF(BP102&lt;95%,"Proses UAT",IF(BP102=95%,"Selesai UAT",IF(BP102&lt;100%,"Proses Implementasi","Selesai Implementasi"))))))))))))))))))))))</f>
        <v>Selesai Implementasi</v>
      </c>
      <c r="BE102">
        <v>0.3</v>
      </c>
      <c r="BF102">
        <v>0.3</v>
      </c>
      <c r="BG102">
        <v>0.3</v>
      </c>
      <c r="BH102">
        <v>0.3</v>
      </c>
      <c r="BI102">
        <v>0.3</v>
      </c>
      <c r="BJ102">
        <v>0.3</v>
      </c>
      <c r="BK102">
        <v>0.45</v>
      </c>
      <c r="BL102">
        <v>0.67</v>
      </c>
      <c r="BM102">
        <v>0.8</v>
      </c>
      <c r="BN102">
        <v>0.87</v>
      </c>
      <c r="BO102">
        <v>0.95</v>
      </c>
      <c r="BP102">
        <v>1</v>
      </c>
      <c r="BQ102" t="str">
        <f>IF(CC102=0%,"Not Started",IF(CC102&lt;5%,"Proses RBT-RBB",IF(CC102=5%,"Selesai RBT-RBB",IF(CC102&lt;10%,"Proses RBT-RBL",IF(CC102=10%,"Selesai RBT-RBL",IF(CC102&lt;15%,"Proses RBT-RBTD",IF(CC102=15%,"Selesai RBT-RBTD",IF(CC102&lt;20%,"Proses RPP",IF(CC102=20%,"Selesai RPP",IF(CC102&lt;25%,"Proses KAK",IF(CC102=25%,"Selesai KAK",IF(CC102&lt;30%,"Proses Pengadaan",IF(CC102=30%,"Selesai Pengadaan",IF(CC102&lt;45%,"Proses Desain",IF(CC102=45%,"Selesai Desain",IF(CC102&lt;80%,"Proses Pengembangan",IF(CC102=80%,"Selesai Pengembangan",IF(CC102&lt;87.5%,"Proses SIT",IF(CC102=87.5%,"Selesai SIT",IF(CC102&lt;95%,"Proses UAT",IF(CC102=95%,"Selesai UAT",IF(CC102&lt;100%,"Proses Implementasi","Selesai Implementasi"))))))))))))))))))))))</f>
        <v>Proses Pengadaan</v>
      </c>
      <c r="BR102" t="str">
        <f>IF(CD102=0%,"Not Started",IF(CD102&lt;5%,"Proses RBT-RBB",IF(CD102=5%,"Selesai RBT-RBB",IF(CD102&lt;10%,"Proses RBT-RBL",IF(CD102=10%,"Selesai RBT-RBL",IF(CD102&lt;15%,"Proses RBT-RBTD",IF(CD102=15%,"Selesai RBT-RBTD",IF(CD102&lt;20%,"Proses RPP",IF(CD102=20%,"Selesai RPP",IF(CD102&lt;25%,"Proses KAK",IF(CD102=25%,"Selesai KAK",IF(CD102&lt;30%,"Proses Pengadaan",IF(CD102=30%,"Selesai Pengadaan",IF(CD102&lt;45%,"Proses Desain",IF(CD102=45%,"Selesai Desain",IF(CD102&lt;80%,"Proses Pengembangan",IF(CD102=80%,"Selesai Pengembangan",IF(CD102&lt;87.5%,"Proses SIT",IF(CD102=87.5%,"Selesai SIT",IF(CD102&lt;95%,"Proses UAT",IF(CD102=95%,"Selesai UAT",IF(CD102&lt;100%,"Proses Implementasi","Selesai Implementasi"))))))))))))))))))))))</f>
        <v>Not Started</v>
      </c>
      <c r="BS102" t="str">
        <f>IF(CE102=0%,"Not Started",IF(CE102&lt;5%,"Proses RBT-RBB",IF(CE102=5%,"Selesai RBT-RBB",IF(CE102&lt;10%,"Proses RBT-RBL",IF(CE102=10%,"Selesai RBT-RBL",IF(CE102&lt;15%,"Proses RBT-RBTD",IF(CE102=15%,"Selesai RBT-RBTD",IF(CE102&lt;20%,"Proses RPP",IF(CE102=20%,"Selesai RPP",IF(CE102&lt;25%,"Proses KAK",IF(CE102=25%,"Selesai KAK",IF(CE102&lt;30%,"Proses Pengadaan",IF(CE102=30%,"Selesai Pengadaan",IF(CE102&lt;45%,"Proses Desain",IF(CE102=45%,"Selesai Desain",IF(CE102&lt;80%,"Proses Pengembangan",IF(CE102=80%,"Selesai Pengembangan",IF(CE102&lt;87.5%,"Proses SIT",IF(CE102=87.5%,"Selesai SIT",IF(CE102&lt;95%,"Proses UAT",IF(CE102=95%,"Selesai UAT",IF(CE102&lt;100%,"Proses Implementasi","Selesai Implementasi"))))))))))))))))))))))</f>
        <v>Not Started</v>
      </c>
      <c r="BT102" t="str">
        <f>IF(CF102=0%,"Not Started",IF(CF102&lt;5%,"Proses RBT-RBB",IF(CF102=5%,"Selesai RBT-RBB",IF(CF102&lt;10%,"Proses RBT-RBL",IF(CF102=10%,"Selesai RBT-RBL",IF(CF102&lt;15%,"Proses RBT-RBTD",IF(CF102=15%,"Selesai RBT-RBTD",IF(CF102&lt;20%,"Proses RPP",IF(CF102=20%,"Selesai RPP",IF(CF102&lt;25%,"Proses KAK",IF(CF102=25%,"Selesai KAK",IF(CF102&lt;30%,"Proses Pengadaan",IF(CF102=30%,"Selesai Pengadaan",IF(CF102&lt;45%,"Proses Desain",IF(CF102=45%,"Selesai Desain",IF(CF102&lt;80%,"Proses Pengembangan",IF(CF102=80%,"Selesai Pengembangan",IF(CF102&lt;87.5%,"Proses SIT",IF(CF102=87.5%,"Selesai SIT",IF(CF102&lt;95%,"Proses UAT",IF(CF102=95%,"Selesai UAT",IF(CF102&lt;100%,"Proses Implementasi","Selesai Implementasi"))))))))))))))))))))))</f>
        <v>Not Started</v>
      </c>
      <c r="BU102" t="str">
        <f>IF(CG102=0%,"Not Started",IF(CG102&lt;5%,"Proses RBT-RBB",IF(CG102=5%,"Selesai RBT-RBB",IF(CG102&lt;10%,"Proses RBT-RBL",IF(CG102=10%,"Selesai RBT-RBL",IF(CG102&lt;15%,"Proses RBT-RBTD",IF(CG102=15%,"Selesai RBT-RBTD",IF(CG102&lt;20%,"Proses RPP",IF(CG102=20%,"Selesai RPP",IF(CG102&lt;25%,"Proses KAK",IF(CG102=25%,"Selesai KAK",IF(CG102&lt;30%,"Proses Pengadaan",IF(CG102=30%,"Selesai Pengadaan",IF(CG102&lt;45%,"Proses Desain",IF(CG102=45%,"Selesai Desain",IF(CG102&lt;80%,"Proses Pengembangan",IF(CG102=80%,"Selesai Pengembangan",IF(CG102&lt;87.5%,"Proses SIT",IF(CG102=87.5%,"Selesai SIT",IF(CG102&lt;95%,"Proses UAT",IF(CG102=95%,"Selesai UAT",IF(CG102&lt;100%,"Proses Implementasi","Selesai Implementasi"))))))))))))))))))))))</f>
        <v>Not Started</v>
      </c>
      <c r="BV102" t="str">
        <f>IF(CH102=0%,"Not Started",IF(CH102&lt;5%,"Proses RBT-RBB",IF(CH102=5%,"Selesai RBT-RBB",IF(CH102&lt;10%,"Proses RBT-RBL",IF(CH102=10%,"Selesai RBT-RBL",IF(CH102&lt;15%,"Proses RBT-RBTD",IF(CH102=15%,"Selesai RBT-RBTD",IF(CH102&lt;20%,"Proses RPP",IF(CH102=20%,"Selesai RPP",IF(CH102&lt;25%,"Proses KAK",IF(CH102=25%,"Selesai KAK",IF(CH102&lt;30%,"Proses Pengadaan",IF(CH102=30%,"Selesai Pengadaan",IF(CH102&lt;45%,"Proses Desain",IF(CH102=45%,"Selesai Desain",IF(CH102&lt;80%,"Proses Pengembangan",IF(CH102=80%,"Selesai Pengembangan",IF(CH102&lt;87.5%,"Proses SIT",IF(CH102=87.5%,"Selesai SIT",IF(CH102&lt;95%,"Proses UAT",IF(CH102=95%,"Selesai UAT",IF(CH102&lt;100%,"Proses Implementasi","Selesai Implementasi"))))))))))))))))))))))</f>
        <v>Not Started</v>
      </c>
      <c r="BW102" t="str">
        <f>IF(CI102=0%,"Not Started",IF(CI102&lt;5%,"Proses RBT-RBB",IF(CI102=5%,"Selesai RBT-RBB",IF(CI102&lt;10%,"Proses RBT-RBL",IF(CI102=10%,"Selesai RBT-RBL",IF(CI102&lt;15%,"Proses RBT-RBTD",IF(CI102=15%,"Selesai RBT-RBTD",IF(CI102&lt;20%,"Proses RPP",IF(CI102=20%,"Selesai RPP",IF(CI102&lt;25%,"Proses KAK",IF(CI102=25%,"Selesai KAK",IF(CI102&lt;30%,"Proses Pengadaan",IF(CI102=30%,"Selesai Pengadaan",IF(CI102&lt;45%,"Proses Desain",IF(CI102=45%,"Selesai Desain",IF(CI102&lt;80%,"Proses Pengembangan",IF(CI102=80%,"Selesai Pengembangan",IF(CI102&lt;87.5%,"Proses SIT",IF(CI102=87.5%,"Selesai SIT",IF(CI102&lt;95%,"Proses UAT",IF(CI102=95%,"Selesai UAT",IF(CI102&lt;100%,"Proses Implementasi","Selesai Implementasi"))))))))))))))))))))))</f>
        <v>Not Started</v>
      </c>
      <c r="BX102" t="str">
        <f>IF(CJ102=0%,"Not Started",IF(CJ102&lt;5%,"Proses RBT-RBB",IF(CJ102=5%,"Selesai RBT-RBB",IF(CJ102&lt;10%,"Proses RBT-RBL",IF(CJ102=10%,"Selesai RBT-RBL",IF(CJ102&lt;15%,"Proses RBT-RBTD",IF(CJ102=15%,"Selesai RBT-RBTD",IF(CJ102&lt;20%,"Proses RPP",IF(CJ102=20%,"Selesai RPP",IF(CJ102&lt;25%,"Proses KAK",IF(CJ102=25%,"Selesai KAK",IF(CJ102&lt;30%,"Proses Pengadaan",IF(CJ102=30%,"Selesai Pengadaan",IF(CJ102&lt;45%,"Proses Desain",IF(CJ102=45%,"Selesai Desain",IF(CJ102&lt;80%,"Proses Pengembangan",IF(CJ102=80%,"Selesai Pengembangan",IF(CJ102&lt;87.5%,"Proses SIT",IF(CJ102=87.5%,"Selesai SIT",IF(CJ102&lt;95%,"Proses UAT",IF(CJ102=95%,"Selesai UAT",IF(CJ102&lt;100%,"Proses Implementasi","Selesai Implementasi"))))))))))))))))))))))</f>
        <v>Not Started</v>
      </c>
      <c r="BY102" t="str">
        <f>IF(CK102=0%,"Not Started",IF(CK102&lt;5%,"Proses RBT-RBB",IF(CK102=5%,"Selesai RBT-RBB",IF(CK102&lt;10%,"Proses RBT-RBL",IF(CK102=10%,"Selesai RBT-RBL",IF(CK102&lt;15%,"Proses RBT-RBTD",IF(CK102=15%,"Selesai RBT-RBTD",IF(CK102&lt;20%,"Proses RPP",IF(CK102=20%,"Selesai RPP",IF(CK102&lt;25%,"Proses KAK",IF(CK102=25%,"Selesai KAK",IF(CK102&lt;30%,"Proses Pengadaan",IF(CK102=30%,"Selesai Pengadaan",IF(CK102&lt;45%,"Proses Desain",IF(CK102=45%,"Selesai Desain",IF(CK102&lt;80%,"Proses Pengembangan",IF(CK102=80%,"Selesai Pengembangan",IF(CK102&lt;87.5%,"Proses SIT",IF(CK102=87.5%,"Selesai SIT",IF(CK102&lt;95%,"Proses UAT",IF(CK102=95%,"Selesai UAT",IF(CK102&lt;100%,"Proses Implementasi","Selesai Implementasi"))))))))))))))))))))))</f>
        <v>Not Started</v>
      </c>
      <c r="BZ102" t="str">
        <f>IF(CL102=0%,"Not Started",IF(CL102&lt;5%,"Proses RBT-RBB",IF(CL102=5%,"Selesai RBT-RBB",IF(CL102&lt;10%,"Proses RBT-RBL",IF(CL102=10%,"Selesai RBT-RBL",IF(CL102&lt;15%,"Proses RBT-RBTD",IF(CL102=15%,"Selesai RBT-RBTD",IF(CL102&lt;20%,"Proses RPP",IF(CL102=20%,"Selesai RPP",IF(CL102&lt;25%,"Proses KAK",IF(CL102=25%,"Selesai KAK",IF(CL102&lt;30%,"Proses Pengadaan",IF(CL102=30%,"Selesai Pengadaan",IF(CL102&lt;45%,"Proses Desain",IF(CL102=45%,"Selesai Desain",IF(CL102&lt;80%,"Proses Pengembangan",IF(CL102=80%,"Selesai Pengembangan",IF(CL102&lt;87.5%,"Proses SIT",IF(CL102=87.5%,"Selesai SIT",IF(CL102&lt;95%,"Proses UAT",IF(CL102=95%,"Selesai UAT",IF(CL102&lt;100%,"Proses Implementasi","Selesai Implementasi"))))))))))))))))))))))</f>
        <v>Not Started</v>
      </c>
      <c r="CA102" t="str">
        <f>IF(CM102=0%,"Not Started",IF(CM102&lt;5%,"Proses RBT-RBB",IF(CM102=5%,"Selesai RBT-RBB",IF(CM102&lt;10%,"Proses RBT-RBL",IF(CM102=10%,"Selesai RBT-RBL",IF(CM102&lt;15%,"Proses RBT-RBTD",IF(CM102=15%,"Selesai RBT-RBTD",IF(CM102&lt;20%,"Proses RPP",IF(CM102=20%,"Selesai RPP",IF(CM102&lt;25%,"Proses KAK",IF(CM102=25%,"Selesai KAK",IF(CM102&lt;30%,"Proses Pengadaan",IF(CM102=30%,"Selesai Pengadaan",IF(CM102&lt;45%,"Proses Desain",IF(CM102=45%,"Selesai Desain",IF(CM102&lt;80%,"Proses Pengembangan",IF(CM102=80%,"Selesai Pengembangan",IF(CM102&lt;87.5%,"Proses SIT",IF(CM102=87.5%,"Selesai SIT",IF(CM102&lt;95%,"Proses UAT",IF(CM102=95%,"Selesai UAT",IF(CM102&lt;100%,"Proses Implementasi","Selesai Implementasi"))))))))))))))))))))))</f>
        <v>Not Started</v>
      </c>
      <c r="CB102" t="str">
        <f>IF(CN102=0%,"Not Started",IF(CN102&lt;5%,"Proses RBT-RBB",IF(CN102=5%,"Selesai RBT-RBB",IF(CN102&lt;10%,"Proses RBT-RBL",IF(CN102=10%,"Selesai RBT-RBL",IF(CN102&lt;15%,"Proses RBT-RBTD",IF(CN102=15%,"Selesai RBT-RBTD",IF(CN102&lt;20%,"Proses RPP",IF(CN102=20%,"Selesai RPP",IF(CN102&lt;25%,"Proses KAK",IF(CN102=25%,"Selesai KAK",IF(CN102&lt;30%,"Proses Pengadaan",IF(CN102=30%,"Selesai Pengadaan",IF(CN102&lt;45%,"Proses Desain",IF(CN102=45%,"Selesai Desain",IF(CN102&lt;80%,"Proses Pengembangan",IF(CN102=80%,"Selesai Pengembangan",IF(CN102&lt;87.5%,"Proses SIT",IF(CN102=87.5%,"Selesai SIT",IF(CN102&lt;95%,"Proses UAT",IF(CN102=95%,"Selesai UAT",IF(CN102&lt;100%,"Proses Implementasi","Selesai Implementasi"))))))))))))))))))))))</f>
        <v>Not Started</v>
      </c>
      <c r="CC102">
        <f>(($DY102/100%)*15%)+(($DZ102/100%)*5%)+(($EA102/100%)*5%)+(($EB102/100%)*5%)+(($EC102/100%)*15%)+(($ED102/100%)*35%)+(($EE102/100%)*7.5%)+(($EF102/100%)*7.5%)+(($EG102/100%)*5%)</f>
        <v>0.285</v>
      </c>
      <c r="CO102">
        <f>IF(BE102=0%, 100%, (CC102/BE102))</f>
        <v>0.95</v>
      </c>
      <c r="CP102">
        <f>IF(BF102=0%, 100%, (CD102/BF102))</f>
        <v>0</v>
      </c>
      <c r="CQ102">
        <f>IF(BG102=0%, 100%, (CE102/BG102))</f>
        <v>0</v>
      </c>
      <c r="CR102">
        <f>IF(BH102=0%, 100%, (CF102/BH102))</f>
        <v>0</v>
      </c>
      <c r="CS102">
        <f>IF(BI102=0%, 100%, (CG102/BI102))</f>
        <v>0</v>
      </c>
      <c r="CT102">
        <f>IF(BJ102=0%, 100%, (CH102/BJ102))</f>
        <v>0</v>
      </c>
      <c r="CU102">
        <f>IF(BK102=0%, 100%, (CI102/BK102))</f>
        <v>0</v>
      </c>
      <c r="CV102">
        <f>IF(BL102=0%, 100%, (CJ102/BL102))</f>
        <v>0</v>
      </c>
      <c r="CW102">
        <f>IF(BM102=0%, 100%, (CK102/BM102))</f>
        <v>0</v>
      </c>
      <c r="CX102">
        <f>IF(BN102=0%, 100%, (CL102/BN102))</f>
        <v>0</v>
      </c>
      <c r="CY102">
        <f>IF(BO102=0%, 100%, (CM102/BO102))</f>
        <v>0</v>
      </c>
      <c r="DA102" t="str">
        <f>IF(BE102=0%,"NS",IF(CC102=100%,"DONE",IF(CO102&gt;100%,"AS",IF(CO102&lt;75%,"BS",IF(CO102&lt;89.9%,"AR","OS")))))</f>
        <v>OS</v>
      </c>
      <c r="DB102" t="str">
        <f>IF(BF102=0%,"NS",IF(CD102=100%,"DONE",IF(CP102&gt;100%,"AS",IF(CP102&lt;75%,"BS",IF(CP102&lt;89.9%,"AR","OS")))))</f>
        <v>BS</v>
      </c>
      <c r="DC102" t="str">
        <f>IF(BG102=0%,"NS",IF(CE102=100%,"DONE",IF(CQ102&gt;100%,"AS",IF(CQ102&lt;75%,"BS",IF(CQ102&lt;89.9%,"AR","OS")))))</f>
        <v>BS</v>
      </c>
      <c r="DD102" t="str">
        <f>IF(BH102=0%,"NS",IF(CF102=100%,"DONE",IF(CR102&gt;100%,"AS",IF(CR102&lt;75%,"BS",IF(CR102&lt;89.9%,"AR","OS")))))</f>
        <v>BS</v>
      </c>
      <c r="DE102" t="str">
        <f>IF(BI102=0%,"NS",IF(CG102=100%,"DONE",IF(CS102&gt;100%,"AS",IF(CS102&lt;75%,"BS",IF(CS102&lt;89.9%,"AR","OS")))))</f>
        <v>BS</v>
      </c>
      <c r="DF102" t="str">
        <f>IF(BJ102=0%,"NS",IF(CH102=100%,"DONE",IF(CT102&gt;100%,"AS",IF(CT102&lt;75%,"BS",IF(CT102&lt;89.9%,"AR","OS")))))</f>
        <v>BS</v>
      </c>
      <c r="DG102" t="str">
        <f>IF(BK102=0%,"NS",IF(CI102=100%,"DONE",IF(CU102&gt;100%,"AS",IF(CU102&lt;75%,"BS",IF(CU102&lt;89.9%,"AR","OS")))))</f>
        <v>BS</v>
      </c>
      <c r="DH102" t="str">
        <f>IF(BL102=0%,"NS",IF(CJ102=100%,"DONE",IF(CV102&gt;100%,"AS",IF(CV102&lt;75%,"BS",IF(CV102&lt;89.9%,"AR","OS")))))</f>
        <v>BS</v>
      </c>
      <c r="DI102" t="str">
        <f>IF(BM102=0%,"NS",IF(CK102=100%,"DONE",IF(CW102&gt;100%,"AS",IF(CW102&lt;75%,"BS",IF(CW102&lt;89.9%,"AR","OS")))))</f>
        <v>BS</v>
      </c>
      <c r="DJ102" t="str">
        <f>IF(BN102=0%,"NS",IF(CL102=100%,"DONE",IF(CX102&gt;100%,"AS",IF(CX102&lt;75%,"BS",IF(CX102&lt;89.9%,"AR","OS")))))</f>
        <v>BS</v>
      </c>
      <c r="DK102" t="str">
        <f>IF(BO102=0%,"NS",IF(CM102=100%,"DONE",IF(CY102&gt;100%,"AS",IF(CY102&lt;75%,"BS",IF(CY102&lt;89.9%,"AR","OS")))))</f>
        <v>BS</v>
      </c>
      <c r="DL102" t="str">
        <f>IF(BP102=0%,"NS",IF(CN102=100%,"DONE",IF(CZ102&gt;100%,"AS",IF(CZ102&lt;75%,"BS",IF(CZ102&lt;89.9%,"AR","OS")))))</f>
        <v>BS</v>
      </c>
      <c r="DM102">
        <f>CC102/$BP102</f>
        <v>0.285</v>
      </c>
      <c r="DN102">
        <f>CD102/$BP102</f>
        <v>0</v>
      </c>
      <c r="DO102">
        <f>CE102/$BP102</f>
        <v>0</v>
      </c>
      <c r="DP102">
        <f>CF102/$BP102</f>
        <v>0</v>
      </c>
      <c r="DQ102">
        <f>CG102/$BP102</f>
        <v>0</v>
      </c>
      <c r="DR102">
        <f>CH102/$BP102</f>
        <v>0</v>
      </c>
      <c r="DS102">
        <f>CI102/$BP102</f>
        <v>0</v>
      </c>
      <c r="DT102">
        <f>CJ102/$BP102</f>
        <v>0</v>
      </c>
      <c r="DU102">
        <f>CK102/$BP102</f>
        <v>0</v>
      </c>
      <c r="DV102">
        <f>CL102/$BP102</f>
        <v>0</v>
      </c>
      <c r="DW102">
        <f>CM102/$BP102</f>
        <v>0</v>
      </c>
      <c r="DX102">
        <f>CN102/$BP102</f>
        <v>0</v>
      </c>
      <c r="DY102">
        <v>1</v>
      </c>
      <c r="DZ102">
        <v>0.7</v>
      </c>
      <c r="EA102">
        <v>1</v>
      </c>
      <c r="EB102">
        <v>1</v>
      </c>
      <c r="EH102" t="str" xml:space="preserve">
        <v xml:space="preserve">Target selesai RBT Maret 2025 _x000d_
Done Progress:_x000d_
- Dok RBT sudah Full Sign_x000d_
-SPPP terbit 5 Januari 2026_x000d_
Next Progress:_x000d_
- Tahapan Desain dimulai  Juni  2026 </v>
      </c>
      <c r="EJ102">
        <f>AR102</f>
        <v>46387</v>
      </c>
      <c r="FM102" t="str">
        <v>Rifka Saskia Nurunnisa</v>
      </c>
      <c r="FN102" t="str">
        <v>Rangga Dhaniarto</v>
      </c>
      <c r="FO102" t="str">
        <v>Adinda Tri Wulandari</v>
      </c>
      <c r="FP102" t="str" xml:space="preserve">
        <v xml:space="preserve">1. Alamsyah_x000d_
2. Muhammad Arif sucipto</v>
      </c>
      <c r="FQ102" t="str">
        <v>Ufaira</v>
      </c>
      <c r="FR102" t="str">
        <v>Outsource</v>
      </c>
      <c r="FS102" t="str">
        <v>PT Mede</v>
      </c>
      <c r="FT102" t="str">
        <v>Suprianto (TKO)</v>
      </c>
      <c r="FU102">
        <v>5</v>
      </c>
      <c r="GS102" t="str">
        <v>289cbeb0-0b13-4918-be49-219989655977</v>
      </c>
    </row>
    <row r="103" xml:space="preserve">
      <c r="A103" t="str">
        <v>RIVIBI-PPA-P11-4-DLDS</v>
      </c>
      <c r="C103" t="str">
        <v>IDT</v>
      </c>
      <c r="D103" t="str">
        <v>Continuity Technology</v>
      </c>
      <c r="E103" t="str">
        <v>P-55</v>
      </c>
      <c r="F103">
        <f>F102+1</f>
        <v>4</v>
      </c>
      <c r="G103" t="str">
        <v>BI-SSS</v>
      </c>
      <c r="H103" t="str">
        <v>Surveilance Supervision System</v>
      </c>
      <c r="I103" t="str">
        <v>Modernize BI-SSS</v>
      </c>
      <c r="J103">
        <v>2025</v>
      </c>
      <c r="K103">
        <v>2027</v>
      </c>
      <c r="L103" t="str">
        <v>K</v>
      </c>
      <c r="M103" t="str">
        <v>K3</v>
      </c>
      <c r="N103" t="str">
        <v>Pemimpin Satker</v>
      </c>
      <c r="O103" t="str">
        <v>DSMM</v>
      </c>
      <c r="P103" t="str">
        <v>Satker</v>
      </c>
      <c r="Q103" t="str">
        <v>SSK</v>
      </c>
      <c r="R103" t="str">
        <v>BI-SSS</v>
      </c>
      <c r="S103" t="str">
        <f>BQ103</f>
        <v>Proses RBT-RBTD</v>
      </c>
      <c r="T103" t="str">
        <f>IF(V103=0%,"Not Started",IF(V103&lt;100%,"On Progress",IF(V103=100%,"DONE")))</f>
        <v>On Progress</v>
      </c>
      <c r="U103" t="str">
        <f>FN103</f>
        <v>Rangga Dhaniarto</v>
      </c>
      <c r="V103">
        <f>CC103</f>
        <v>0.115</v>
      </c>
      <c r="W103" t="str">
        <v>TW I 2026</v>
      </c>
      <c r="X103">
        <f>AR103</f>
        <v>46752</v>
      </c>
      <c r="Y103">
        <v>0</v>
      </c>
      <c r="AA103">
        <v>45992</v>
      </c>
      <c r="AB103">
        <v>46081</v>
      </c>
      <c r="AC103">
        <v>46082</v>
      </c>
      <c r="AD103">
        <v>46112</v>
      </c>
      <c r="AE103">
        <v>46082</v>
      </c>
      <c r="AF103">
        <v>46112</v>
      </c>
      <c r="AI103">
        <v>46113</v>
      </c>
      <c r="AJ103">
        <v>46203</v>
      </c>
      <c r="AK103">
        <v>46204</v>
      </c>
      <c r="AL103">
        <v>46599</v>
      </c>
      <c r="AM103">
        <v>46600</v>
      </c>
      <c r="AN103">
        <v>46660</v>
      </c>
      <c r="AO103">
        <v>46661</v>
      </c>
      <c r="AP103">
        <v>46721</v>
      </c>
      <c r="AQ103">
        <v>46722</v>
      </c>
      <c r="AR103">
        <v>46752</v>
      </c>
      <c r="AS103" t="str">
        <f>IF(BE103=0%,"Not Started",IF(BE103&lt;5%,"Proses RBT-RBB",IF(BE103=5%,"Selesai RBT-RBB",IF(BE103&lt;10%,"Proses RBT-RBL",IF(BE103=10%,"Selesai RBT-RBL",IF(BE103&lt;15%,"Proses RBT-RBTD",IF(BE103=15%,"Selesai RBT-RBTD",IF(BE103&lt;20%,"Proses RPP",IF(BE103=20%,"Selesai RPP",IF(BE103&lt;25%,"Proses KAK",IF(BE103=25%,"Selesai KAK",IF(BE103&lt;30%,"Proses Pengadaan",IF(BE103=30%,"Selesai Pengadaan",IF(BE103&lt;45%,"Proses Desain",IF(BE103=45%,"Selesai Desain",IF(BE103&lt;80%,"Proses Pengembangan",IF(BE103=80%,"Selesai Pengembangan",IF(BE103&lt;87.5%,"Proses SIT",IF(BE103=87.5%,"Selesai SIT",IF(BE103&lt;95%,"Proses UAT",IF(BE103=95%,"Selesai UAT",IF(BE103&lt;100%,"Proses Implementasi","Selesai Implementasi"))))))))))))))))))))))</f>
        <v>Selesai RBT-RBL</v>
      </c>
      <c r="AT103" t="str">
        <f>IF(BF103=0%,"Not Started",IF(BF103&lt;5%,"Proses RBT-RBB",IF(BF103=5%,"Selesai RBT-RBB",IF(BF103&lt;10%,"Proses RBT-RBL",IF(BF103=10%,"Selesai RBT-RBL",IF(BF103&lt;15%,"Proses RBT-RBTD",IF(BF103=15%,"Selesai RBT-RBTD",IF(BF103&lt;20%,"Proses RPP",IF(BF103=20%,"Selesai RPP",IF(BF103&lt;25%,"Proses KAK",IF(BF103=25%,"Selesai KAK",IF(BF103&lt;30%,"Proses Pengadaan",IF(BF103=30%,"Selesai Pengadaan",IF(BF103&lt;45%,"Proses Desain",IF(BF103=45%,"Selesai Desain",IF(BF103&lt;80%,"Proses Pengembangan",IF(BF103=80%,"Selesai Pengembangan",IF(BF103&lt;87.5%,"Proses SIT",IF(BF103=87.5%,"Selesai SIT",IF(BF103&lt;95%,"Proses UAT",IF(BF103=95%,"Selesai UAT",IF(BF103&lt;100%,"Proses Implementasi","Selesai Implementasi"))))))))))))))))))))))</f>
        <v>Selesai RBT-RBTD</v>
      </c>
      <c r="AU103" t="str">
        <f>IF(BG103=0%,"Not Started",IF(BG103&lt;5%,"Proses RBT-RBB",IF(BG103=5%,"Selesai RBT-RBB",IF(BG103&lt;10%,"Proses RBT-RBL",IF(BG103=10%,"Selesai RBT-RBL",IF(BG103&lt;15%,"Proses RBT-RBTD",IF(BG103=15%,"Selesai RBT-RBTD",IF(BG103&lt;20%,"Proses RPP",IF(BG103=20%,"Selesai RPP",IF(BG103&lt;25%,"Proses KAK",IF(BG103=25%,"Selesai KAK",IF(BG103&lt;30%,"Proses Pengadaan",IF(BG103=30%,"Selesai Pengadaan",IF(BG103&lt;45%,"Proses Desain",IF(BG103=45%,"Selesai Desain",IF(BG103&lt;80%,"Proses Pengembangan",IF(BG103=80%,"Selesai Pengembangan",IF(BG103&lt;87.5%,"Proses SIT",IF(BG103=87.5%,"Selesai SIT",IF(BG103&lt;95%,"Proses UAT",IF(BG103=95%,"Selesai UAT",IF(BG103&lt;100%,"Proses Implementasi","Selesai Implementasi"))))))))))))))))))))))</f>
        <v>Selesai Pengadaan</v>
      </c>
      <c r="AV103" t="str">
        <f>IF(BH103=0%,"Not Started",IF(BH103&lt;5%,"Proses RBT-RBB",IF(BH103=5%,"Selesai RBT-RBB",IF(BH103&lt;10%,"Proses RBT-RBL",IF(BH103=10%,"Selesai RBT-RBL",IF(BH103&lt;15%,"Proses RBT-RBTD",IF(BH103=15%,"Selesai RBT-RBTD",IF(BH103&lt;20%,"Proses RPP",IF(BH103=20%,"Selesai RPP",IF(BH103&lt;25%,"Proses KAK",IF(BH103=25%,"Selesai KAK",IF(BH103&lt;30%,"Proses Pengadaan",IF(BH103=30%,"Selesai Pengadaan",IF(BH103&lt;45%,"Proses Desain",IF(BH103=45%,"Selesai Desain",IF(BH103&lt;80%,"Proses Pengembangan",IF(BH103=80%,"Selesai Pengembangan",IF(BH103&lt;87.5%,"Proses SIT",IF(BH103=87.5%,"Selesai SIT",IF(BH103&lt;95%,"Proses UAT",IF(BH103=95%,"Selesai UAT",IF(BH103&lt;100%,"Proses Implementasi","Selesai Implementasi"))))))))))))))))))))))</f>
        <v>Proses Desain</v>
      </c>
      <c r="AW103" t="str">
        <f>IF(BI103=0%,"Not Started",IF(BI103&lt;5%,"Proses RBT-RBB",IF(BI103=5%,"Selesai RBT-RBB",IF(BI103&lt;10%,"Proses RBT-RBL",IF(BI103=10%,"Selesai RBT-RBL",IF(BI103&lt;15%,"Proses RBT-RBTD",IF(BI103=15%,"Selesai RBT-RBTD",IF(BI103&lt;20%,"Proses RPP",IF(BI103=20%,"Selesai RPP",IF(BI103&lt;25%,"Proses KAK",IF(BI103=25%,"Selesai KAK",IF(BI103&lt;30%,"Proses Pengadaan",IF(BI103=30%,"Selesai Pengadaan",IF(BI103&lt;45%,"Proses Desain",IF(BI103=45%,"Selesai Desain",IF(BI103&lt;80%,"Proses Pengembangan",IF(BI103=80%,"Selesai Pengembangan",IF(BI103&lt;87.5%,"Proses SIT",IF(BI103=87.5%,"Selesai SIT",IF(BI103&lt;95%,"Proses UAT",IF(BI103=95%,"Selesai UAT",IF(BI103&lt;100%,"Proses Implementasi","Selesai Implementasi"))))))))))))))))))))))</f>
        <v>Proses Desain</v>
      </c>
      <c r="AX103" t="str">
        <f>IF(BJ103=0%,"Not Started",IF(BJ103&lt;5%,"Proses RBT-RBB",IF(BJ103=5%,"Selesai RBT-RBB",IF(BJ103&lt;10%,"Proses RBT-RBL",IF(BJ103=10%,"Selesai RBT-RBL",IF(BJ103&lt;15%,"Proses RBT-RBTD",IF(BJ103=15%,"Selesai RBT-RBTD",IF(BJ103&lt;20%,"Proses RPP",IF(BJ103=20%,"Selesai RPP",IF(BJ103&lt;25%,"Proses KAK",IF(BJ103=25%,"Selesai KAK",IF(BJ103&lt;30%,"Proses Pengadaan",IF(BJ103=30%,"Selesai Pengadaan",IF(BJ103&lt;45%,"Proses Desain",IF(BJ103=45%,"Selesai Desain",IF(BJ103&lt;80%,"Proses Pengembangan",IF(BJ103=80%,"Selesai Pengembangan",IF(BJ103&lt;87.5%,"Proses SIT",IF(BJ103=87.5%,"Selesai SIT",IF(BJ103&lt;95%,"Proses UAT",IF(BJ103=95%,"Selesai UAT",IF(BJ103&lt;100%,"Proses Implementasi","Selesai Implementasi"))))))))))))))))))))))</f>
        <v>Selesai Desain</v>
      </c>
      <c r="AY103" t="str">
        <f>IF(BK103=0%,"Not Started",IF(BK103&lt;5%,"Proses RBT-RBB",IF(BK103=5%,"Selesai RBT-RBB",IF(BK103&lt;10%,"Proses RBT-RBL",IF(BK103=10%,"Selesai RBT-RBL",IF(BK103&lt;15%,"Proses RBT-RBTD",IF(BK103=15%,"Selesai RBT-RBTD",IF(BK103&lt;20%,"Proses RPP",IF(BK103=20%,"Selesai RPP",IF(BK103&lt;25%,"Proses KAK",IF(BK103=25%,"Selesai KAK",IF(BK103&lt;30%,"Proses Pengadaan",IF(BK103=30%,"Selesai Pengadaan",IF(BK103&lt;45%,"Proses Desain",IF(BK103=45%,"Selesai Desain",IF(BK103&lt;80%,"Proses Pengembangan",IF(BK103=80%,"Selesai Pengembangan",IF(BK103&lt;87.5%,"Proses SIT",IF(BK103=87.5%,"Selesai SIT",IF(BK103&lt;95%,"Proses UAT",IF(BK103=95%,"Selesai UAT",IF(BK103&lt;100%,"Proses Implementasi","Selesai Implementasi"))))))))))))))))))))))</f>
        <v>Proses Pengembangan</v>
      </c>
      <c r="AZ103" t="str">
        <f>IF(BL103=0%,"Not Started",IF(BL103&lt;5%,"Proses RBT-RBB",IF(BL103=5%,"Selesai RBT-RBB",IF(BL103&lt;10%,"Proses RBT-RBL",IF(BL103=10%,"Selesai RBT-RBL",IF(BL103&lt;15%,"Proses RBT-RBTD",IF(BL103=15%,"Selesai RBT-RBTD",IF(BL103&lt;20%,"Proses RPP",IF(BL103=20%,"Selesai RPP",IF(BL103&lt;25%,"Proses KAK",IF(BL103=25%,"Selesai KAK",IF(BL103&lt;30%,"Proses Pengadaan",IF(BL103=30%,"Selesai Pengadaan",IF(BL103&lt;45%,"Proses Desain",IF(BL103=45%,"Selesai Desain",IF(BL103&lt;80%,"Proses Pengembangan",IF(BL103=80%,"Selesai Pengembangan",IF(BL103&lt;87.5%,"Proses SIT",IF(BL103=87.5%,"Selesai SIT",IF(BL103&lt;95%,"Proses UAT",IF(BL103=95%,"Selesai UAT",IF(BL103&lt;100%,"Proses Implementasi","Selesai Implementasi"))))))))))))))))))))))</f>
        <v>Proses Pengembangan</v>
      </c>
      <c r="BA103" t="str">
        <f>IF(BM103=0%,"Not Started",IF(BM103&lt;5%,"Proses RBT-RBB",IF(BM103=5%,"Selesai RBT-RBB",IF(BM103&lt;10%,"Proses RBT-RBL",IF(BM103=10%,"Selesai RBT-RBL",IF(BM103&lt;15%,"Proses RBT-RBTD",IF(BM103=15%,"Selesai RBT-RBTD",IF(BM103&lt;20%,"Proses RPP",IF(BM103=20%,"Selesai RPP",IF(BM103&lt;25%,"Proses KAK",IF(BM103=25%,"Selesai KAK",IF(BM103&lt;30%,"Proses Pengadaan",IF(BM103=30%,"Selesai Pengadaan",IF(BM103&lt;45%,"Proses Desain",IF(BM103=45%,"Selesai Desain",IF(BM103&lt;80%,"Proses Pengembangan",IF(BM103=80%,"Selesai Pengembangan",IF(BM103&lt;87.5%,"Proses SIT",IF(BM103=87.5%,"Selesai SIT",IF(BM103&lt;95%,"Proses UAT",IF(BM103=95%,"Selesai UAT",IF(BM103&lt;100%,"Proses Implementasi","Selesai Implementasi"))))))))))))))))))))))</f>
        <v>Proses Pengembangan</v>
      </c>
      <c r="BB103" t="str">
        <f>IF(BN103=0%,"Not Started",IF(BN103&lt;5%,"Proses RBT-RBB",IF(BN103=5%,"Selesai RBT-RBB",IF(BN103&lt;10%,"Proses RBT-RBL",IF(BN103=10%,"Selesai RBT-RBL",IF(BN103&lt;15%,"Proses RBT-RBTD",IF(BN103=15%,"Selesai RBT-RBTD",IF(BN103&lt;20%,"Proses RPP",IF(BN103=20%,"Selesai RPP",IF(BN103&lt;25%,"Proses KAK",IF(BN103=25%,"Selesai KAK",IF(BN103&lt;30%,"Proses Pengadaan",IF(BN103=30%,"Selesai Pengadaan",IF(BN103&lt;45%,"Proses Desain",IF(BN103=45%,"Selesai Desain",IF(BN103&lt;80%,"Proses Pengembangan",IF(BN103=80%,"Selesai Pengembangan",IF(BN103&lt;87.5%,"Proses SIT",IF(BN103=87.5%,"Selesai SIT",IF(BN103&lt;95%,"Proses UAT",IF(BN103=95%,"Selesai UAT",IF(BN103&lt;100%,"Proses Implementasi","Selesai Implementasi"))))))))))))))))))))))</f>
        <v>Proses Pengembangan</v>
      </c>
      <c r="BC103" t="str">
        <f>IF(BO103=0%,"Not Started",IF(BO103&lt;5%,"Proses RBT-RBB",IF(BO103=5%,"Selesai RBT-RBB",IF(BO103&lt;10%,"Proses RBT-RBL",IF(BO103=10%,"Selesai RBT-RBL",IF(BO103&lt;15%,"Proses RBT-RBTD",IF(BO103=15%,"Selesai RBT-RBTD",IF(BO103&lt;20%,"Proses RPP",IF(BO103=20%,"Selesai RPP",IF(BO103&lt;25%,"Proses KAK",IF(BO103=25%,"Selesai KAK",IF(BO103&lt;30%,"Proses Pengadaan",IF(BO103=30%,"Selesai Pengadaan",IF(BO103&lt;45%,"Proses Desain",IF(BO103=45%,"Selesai Desain",IF(BO103&lt;80%,"Proses Pengembangan",IF(BO103=80%,"Selesai Pengembangan",IF(BO103&lt;87.5%,"Proses SIT",IF(BO103=87.5%,"Selesai SIT",IF(BO103&lt;95%,"Proses UAT",IF(BO103=95%,"Selesai UAT",IF(BO103&lt;100%,"Proses Implementasi","Selesai Implementasi"))))))))))))))))))))))</f>
        <v>Proses Pengembangan</v>
      </c>
      <c r="BD103" t="str">
        <f>IF(BP103=0%,"Not Started",IF(BP103&lt;5%,"Proses RBT-RBB",IF(BP103=5%,"Selesai RBT-RBB",IF(BP103&lt;10%,"Proses RBT-RBL",IF(BP103=10%,"Selesai RBT-RBL",IF(BP103&lt;15%,"Proses RBT-RBTD",IF(BP103=15%,"Selesai RBT-RBTD",IF(BP103&lt;20%,"Proses RPP",IF(BP103=20%,"Selesai RPP",IF(BP103&lt;25%,"Proses KAK",IF(BP103=25%,"Selesai KAK",IF(BP103&lt;30%,"Proses Pengadaan",IF(BP103=30%,"Selesai Pengadaan",IF(BP103&lt;45%,"Proses Desain",IF(BP103=45%,"Selesai Desain",IF(BP103&lt;80%,"Proses Pengembangan",IF(BP103=80%,"Selesai Pengembangan",IF(BP103&lt;87.5%,"Proses SIT",IF(BP103=87.5%,"Selesai SIT",IF(BP103&lt;95%,"Proses UAT",IF(BP103=95%,"Selesai UAT",IF(BP103&lt;100%,"Proses Implementasi","Selesai Implementasi"))))))))))))))))))))))</f>
        <v>Proses Pengembangan</v>
      </c>
      <c r="BE103">
        <v>0.1</v>
      </c>
      <c r="BF103">
        <v>0.15</v>
      </c>
      <c r="BG103">
        <v>0.3</v>
      </c>
      <c r="BH103">
        <v>0.35</v>
      </c>
      <c r="BI103">
        <v>0.4</v>
      </c>
      <c r="BJ103">
        <v>0.45</v>
      </c>
      <c r="BK103">
        <v>0.48</v>
      </c>
      <c r="BL103">
        <v>0.51</v>
      </c>
      <c r="BM103">
        <v>0.54</v>
      </c>
      <c r="BN103">
        <v>0.57</v>
      </c>
      <c r="BO103">
        <v>0.6</v>
      </c>
      <c r="BP103">
        <v>0.63</v>
      </c>
      <c r="BQ103" t="str">
        <f>IF(CC103=0%,"Not Started",IF(CC103&lt;5%,"Proses RBT-RBB",IF(CC103=5%,"Selesai RBT-RBB",IF(CC103&lt;10%,"Proses RBT-RBL",IF(CC103=10%,"Selesai RBT-RBL",IF(CC103&lt;15%,"Proses RBT-RBTD",IF(CC103=15%,"Selesai RBT-RBTD",IF(CC103&lt;20%,"Proses RPP",IF(CC103=20%,"Selesai RPP",IF(CC103&lt;25%,"Proses KAK",IF(CC103=25%,"Selesai KAK",IF(CC103&lt;30%,"Proses Pengadaan",IF(CC103=30%,"Selesai Pengadaan",IF(CC103&lt;45%,"Proses Desain",IF(CC103=45%,"Selesai Desain",IF(CC103&lt;80%,"Proses Pengembangan",IF(CC103=80%,"Selesai Pengembangan",IF(CC103&lt;87.5%,"Proses SIT",IF(CC103=87.5%,"Selesai SIT",IF(CC103&lt;95%,"Proses UAT",IF(CC103=95%,"Selesai UAT",IF(CC103&lt;100%,"Proses Implementasi","Selesai Implementasi"))))))))))))))))))))))</f>
        <v>Proses RBT-RBTD</v>
      </c>
      <c r="BR103" t="str">
        <f>IF(CD103=0%,"Not Started",IF(CD103&lt;5%,"Proses RBT-RBB",IF(CD103=5%,"Selesai RBT-RBB",IF(CD103&lt;10%,"Proses RBT-RBL",IF(CD103=10%,"Selesai RBT-RBL",IF(CD103&lt;15%,"Proses RBT-RBTD",IF(CD103=15%,"Selesai RBT-RBTD",IF(CD103&lt;20%,"Proses RPP",IF(CD103=20%,"Selesai RPP",IF(CD103&lt;25%,"Proses KAK",IF(CD103=25%,"Selesai KAK",IF(CD103&lt;30%,"Proses Pengadaan",IF(CD103=30%,"Selesai Pengadaan",IF(CD103&lt;45%,"Proses Desain",IF(CD103=45%,"Selesai Desain",IF(CD103&lt;80%,"Proses Pengembangan",IF(CD103=80%,"Selesai Pengembangan",IF(CD103&lt;87.5%,"Proses SIT",IF(CD103=87.5%,"Selesai SIT",IF(CD103&lt;95%,"Proses UAT",IF(CD103=95%,"Selesai UAT",IF(CD103&lt;100%,"Proses Implementasi","Selesai Implementasi"))))))))))))))))))))))</f>
        <v>Not Started</v>
      </c>
      <c r="BS103" t="str">
        <f>IF(CE103=0%,"Not Started",IF(CE103&lt;5%,"Proses RBT-RBB",IF(CE103=5%,"Selesai RBT-RBB",IF(CE103&lt;10%,"Proses RBT-RBL",IF(CE103=10%,"Selesai RBT-RBL",IF(CE103&lt;15%,"Proses RBT-RBTD",IF(CE103=15%,"Selesai RBT-RBTD",IF(CE103&lt;20%,"Proses RPP",IF(CE103=20%,"Selesai RPP",IF(CE103&lt;25%,"Proses KAK",IF(CE103=25%,"Selesai KAK",IF(CE103&lt;30%,"Proses Pengadaan",IF(CE103=30%,"Selesai Pengadaan",IF(CE103&lt;45%,"Proses Desain",IF(CE103=45%,"Selesai Desain",IF(CE103&lt;80%,"Proses Pengembangan",IF(CE103=80%,"Selesai Pengembangan",IF(CE103&lt;87.5%,"Proses SIT",IF(CE103=87.5%,"Selesai SIT",IF(CE103&lt;95%,"Proses UAT",IF(CE103=95%,"Selesai UAT",IF(CE103&lt;100%,"Proses Implementasi","Selesai Implementasi"))))))))))))))))))))))</f>
        <v>Not Started</v>
      </c>
      <c r="BT103" t="str">
        <f>IF(CF103=0%,"Not Started",IF(CF103&lt;5%,"Proses RBT-RBB",IF(CF103=5%,"Selesai RBT-RBB",IF(CF103&lt;10%,"Proses RBT-RBL",IF(CF103=10%,"Selesai RBT-RBL",IF(CF103&lt;15%,"Proses RBT-RBTD",IF(CF103=15%,"Selesai RBT-RBTD",IF(CF103&lt;20%,"Proses RPP",IF(CF103=20%,"Selesai RPP",IF(CF103&lt;25%,"Proses KAK",IF(CF103=25%,"Selesai KAK",IF(CF103&lt;30%,"Proses Pengadaan",IF(CF103=30%,"Selesai Pengadaan",IF(CF103&lt;45%,"Proses Desain",IF(CF103=45%,"Selesai Desain",IF(CF103&lt;80%,"Proses Pengembangan",IF(CF103=80%,"Selesai Pengembangan",IF(CF103&lt;87.5%,"Proses SIT",IF(CF103=87.5%,"Selesai SIT",IF(CF103&lt;95%,"Proses UAT",IF(CF103=95%,"Selesai UAT",IF(CF103&lt;100%,"Proses Implementasi","Selesai Implementasi"))))))))))))))))))))))</f>
        <v>Not Started</v>
      </c>
      <c r="BU103" t="str">
        <f>IF(CG103=0%,"Not Started",IF(CG103&lt;5%,"Proses RBT-RBB",IF(CG103=5%,"Selesai RBT-RBB",IF(CG103&lt;10%,"Proses RBT-RBL",IF(CG103=10%,"Selesai RBT-RBL",IF(CG103&lt;15%,"Proses RBT-RBTD",IF(CG103=15%,"Selesai RBT-RBTD",IF(CG103&lt;20%,"Proses RPP",IF(CG103=20%,"Selesai RPP",IF(CG103&lt;25%,"Proses KAK",IF(CG103=25%,"Selesai KAK",IF(CG103&lt;30%,"Proses Pengadaan",IF(CG103=30%,"Selesai Pengadaan",IF(CG103&lt;45%,"Proses Desain",IF(CG103=45%,"Selesai Desain",IF(CG103&lt;80%,"Proses Pengembangan",IF(CG103=80%,"Selesai Pengembangan",IF(CG103&lt;87.5%,"Proses SIT",IF(CG103=87.5%,"Selesai SIT",IF(CG103&lt;95%,"Proses UAT",IF(CG103=95%,"Selesai UAT",IF(CG103&lt;100%,"Proses Implementasi","Selesai Implementasi"))))))))))))))))))))))</f>
        <v>Not Started</v>
      </c>
      <c r="BV103" t="str">
        <f>IF(CH103=0%,"Not Started",IF(CH103&lt;5%,"Proses RBT-RBB",IF(CH103=5%,"Selesai RBT-RBB",IF(CH103&lt;10%,"Proses RBT-RBL",IF(CH103=10%,"Selesai RBT-RBL",IF(CH103&lt;15%,"Proses RBT-RBTD",IF(CH103=15%,"Selesai RBT-RBTD",IF(CH103&lt;20%,"Proses RPP",IF(CH103=20%,"Selesai RPP",IF(CH103&lt;25%,"Proses KAK",IF(CH103=25%,"Selesai KAK",IF(CH103&lt;30%,"Proses Pengadaan",IF(CH103=30%,"Selesai Pengadaan",IF(CH103&lt;45%,"Proses Desain",IF(CH103=45%,"Selesai Desain",IF(CH103&lt;80%,"Proses Pengembangan",IF(CH103=80%,"Selesai Pengembangan",IF(CH103&lt;87.5%,"Proses SIT",IF(CH103=87.5%,"Selesai SIT",IF(CH103&lt;95%,"Proses UAT",IF(CH103=95%,"Selesai UAT",IF(CH103&lt;100%,"Proses Implementasi","Selesai Implementasi"))))))))))))))))))))))</f>
        <v>Not Started</v>
      </c>
      <c r="BW103" t="str">
        <f>IF(CI103=0%,"Not Started",IF(CI103&lt;5%,"Proses RBT-RBB",IF(CI103=5%,"Selesai RBT-RBB",IF(CI103&lt;10%,"Proses RBT-RBL",IF(CI103=10%,"Selesai RBT-RBL",IF(CI103&lt;15%,"Proses RBT-RBTD",IF(CI103=15%,"Selesai RBT-RBTD",IF(CI103&lt;20%,"Proses RPP",IF(CI103=20%,"Selesai RPP",IF(CI103&lt;25%,"Proses KAK",IF(CI103=25%,"Selesai KAK",IF(CI103&lt;30%,"Proses Pengadaan",IF(CI103=30%,"Selesai Pengadaan",IF(CI103&lt;45%,"Proses Desain",IF(CI103=45%,"Selesai Desain",IF(CI103&lt;80%,"Proses Pengembangan",IF(CI103=80%,"Selesai Pengembangan",IF(CI103&lt;87.5%,"Proses SIT",IF(CI103=87.5%,"Selesai SIT",IF(CI103&lt;95%,"Proses UAT",IF(CI103=95%,"Selesai UAT",IF(CI103&lt;100%,"Proses Implementasi","Selesai Implementasi"))))))))))))))))))))))</f>
        <v>Not Started</v>
      </c>
      <c r="BX103" t="str">
        <f>IF(CJ103=0%,"Not Started",IF(CJ103&lt;5%,"Proses RBT-RBB",IF(CJ103=5%,"Selesai RBT-RBB",IF(CJ103&lt;10%,"Proses RBT-RBL",IF(CJ103=10%,"Selesai RBT-RBL",IF(CJ103&lt;15%,"Proses RBT-RBTD",IF(CJ103=15%,"Selesai RBT-RBTD",IF(CJ103&lt;20%,"Proses RPP",IF(CJ103=20%,"Selesai RPP",IF(CJ103&lt;25%,"Proses KAK",IF(CJ103=25%,"Selesai KAK",IF(CJ103&lt;30%,"Proses Pengadaan",IF(CJ103=30%,"Selesai Pengadaan",IF(CJ103&lt;45%,"Proses Desain",IF(CJ103=45%,"Selesai Desain",IF(CJ103&lt;80%,"Proses Pengembangan",IF(CJ103=80%,"Selesai Pengembangan",IF(CJ103&lt;87.5%,"Proses SIT",IF(CJ103=87.5%,"Selesai SIT",IF(CJ103&lt;95%,"Proses UAT",IF(CJ103=95%,"Selesai UAT",IF(CJ103&lt;100%,"Proses Implementasi","Selesai Implementasi"))))))))))))))))))))))</f>
        <v>Not Started</v>
      </c>
      <c r="BY103" t="str">
        <f>IF(CK103=0%,"Not Started",IF(CK103&lt;5%,"Proses RBT-RBB",IF(CK103=5%,"Selesai RBT-RBB",IF(CK103&lt;10%,"Proses RBT-RBL",IF(CK103=10%,"Selesai RBT-RBL",IF(CK103&lt;15%,"Proses RBT-RBTD",IF(CK103=15%,"Selesai RBT-RBTD",IF(CK103&lt;20%,"Proses RPP",IF(CK103=20%,"Selesai RPP",IF(CK103&lt;25%,"Proses KAK",IF(CK103=25%,"Selesai KAK",IF(CK103&lt;30%,"Proses Pengadaan",IF(CK103=30%,"Selesai Pengadaan",IF(CK103&lt;45%,"Proses Desain",IF(CK103=45%,"Selesai Desain",IF(CK103&lt;80%,"Proses Pengembangan",IF(CK103=80%,"Selesai Pengembangan",IF(CK103&lt;87.5%,"Proses SIT",IF(CK103=87.5%,"Selesai SIT",IF(CK103&lt;95%,"Proses UAT",IF(CK103=95%,"Selesai UAT",IF(CK103&lt;100%,"Proses Implementasi","Selesai Implementasi"))))))))))))))))))))))</f>
        <v>Not Started</v>
      </c>
      <c r="BZ103" t="str">
        <f>IF(CL103=0%,"Not Started",IF(CL103&lt;5%,"Proses RBT-RBB",IF(CL103=5%,"Selesai RBT-RBB",IF(CL103&lt;10%,"Proses RBT-RBL",IF(CL103=10%,"Selesai RBT-RBL",IF(CL103&lt;15%,"Proses RBT-RBTD",IF(CL103=15%,"Selesai RBT-RBTD",IF(CL103&lt;20%,"Proses RPP",IF(CL103=20%,"Selesai RPP",IF(CL103&lt;25%,"Proses KAK",IF(CL103=25%,"Selesai KAK",IF(CL103&lt;30%,"Proses Pengadaan",IF(CL103=30%,"Selesai Pengadaan",IF(CL103&lt;45%,"Proses Desain",IF(CL103=45%,"Selesai Desain",IF(CL103&lt;80%,"Proses Pengembangan",IF(CL103=80%,"Selesai Pengembangan",IF(CL103&lt;87.5%,"Proses SIT",IF(CL103=87.5%,"Selesai SIT",IF(CL103&lt;95%,"Proses UAT",IF(CL103=95%,"Selesai UAT",IF(CL103&lt;100%,"Proses Implementasi","Selesai Implementasi"))))))))))))))))))))))</f>
        <v>Not Started</v>
      </c>
      <c r="CA103" t="str">
        <f>IF(CM103=0%,"Not Started",IF(CM103&lt;5%,"Proses RBT-RBB",IF(CM103=5%,"Selesai RBT-RBB",IF(CM103&lt;10%,"Proses RBT-RBL",IF(CM103=10%,"Selesai RBT-RBL",IF(CM103&lt;15%,"Proses RBT-RBTD",IF(CM103=15%,"Selesai RBT-RBTD",IF(CM103&lt;20%,"Proses RPP",IF(CM103=20%,"Selesai RPP",IF(CM103&lt;25%,"Proses KAK",IF(CM103=25%,"Selesai KAK",IF(CM103&lt;30%,"Proses Pengadaan",IF(CM103=30%,"Selesai Pengadaan",IF(CM103&lt;45%,"Proses Desain",IF(CM103=45%,"Selesai Desain",IF(CM103&lt;80%,"Proses Pengembangan",IF(CM103=80%,"Selesai Pengembangan",IF(CM103&lt;87.5%,"Proses SIT",IF(CM103=87.5%,"Selesai SIT",IF(CM103&lt;95%,"Proses UAT",IF(CM103=95%,"Selesai UAT",IF(CM103&lt;100%,"Proses Implementasi","Selesai Implementasi"))))))))))))))))))))))</f>
        <v>Not Started</v>
      </c>
      <c r="CB103" t="str">
        <f>IF(CN103=0%,"Not Started",IF(CN103&lt;5%,"Proses RBT-RBB",IF(CN103=5%,"Selesai RBT-RBB",IF(CN103&lt;10%,"Proses RBT-RBL",IF(CN103=10%,"Selesai RBT-RBL",IF(CN103&lt;15%,"Proses RBT-RBTD",IF(CN103=15%,"Selesai RBT-RBTD",IF(CN103&lt;20%,"Proses RPP",IF(CN103=20%,"Selesai RPP",IF(CN103&lt;25%,"Proses KAK",IF(CN103=25%,"Selesai KAK",IF(CN103&lt;30%,"Proses Pengadaan",IF(CN103=30%,"Selesai Pengadaan",IF(CN103&lt;45%,"Proses Desain",IF(CN103=45%,"Selesai Desain",IF(CN103&lt;80%,"Proses Pengembangan",IF(CN103=80%,"Selesai Pengembangan",IF(CN103&lt;87.5%,"Proses SIT",IF(CN103=87.5%,"Selesai SIT",IF(CN103&lt;95%,"Proses UAT",IF(CN103=95%,"Selesai UAT",IF(CN103&lt;100%,"Proses Implementasi","Selesai Implementasi"))))))))))))))))))))))</f>
        <v>Not Started</v>
      </c>
      <c r="CC103">
        <f>(($DY103/100%)*15%)+(($DZ103/100%)*5%)+(($EA103/100%)*5%)+(($EB103/100%)*5%)+(($EC103/100%)*15%)+(($ED103/100%)*35%)+(($EE103/100%)*7.5%)+(($EF103/100%)*7.5%)+(($EG103/100%)*5%)</f>
        <v>0.115</v>
      </c>
      <c r="CO103">
        <f>IF(BE103=0%, 100%, (CC103/BE103))</f>
        <v>1.15</v>
      </c>
      <c r="CP103">
        <f>IF(BF103=0%, 100%, (CD103/BF103))</f>
        <v>0</v>
      </c>
      <c r="CQ103">
        <f>IF(BG103=0%, 100%, (CE103/BG103))</f>
        <v>0</v>
      </c>
      <c r="CR103">
        <f>IF(BH103=0%, 100%, (CF103/BH103))</f>
        <v>0</v>
      </c>
      <c r="CS103">
        <f>IF(BI103=0%, 100%, (CG103/BI103))</f>
        <v>0</v>
      </c>
      <c r="CT103">
        <f>IF(BJ103=0%, 100%, (CH103/BJ103))</f>
        <v>0</v>
      </c>
      <c r="CU103">
        <f>IF(BK103=0%, 100%, (CI103/BK103))</f>
        <v>0</v>
      </c>
      <c r="CV103">
        <f>IF(BL103=0%, 100%, (CJ103/BL103))</f>
        <v>0</v>
      </c>
      <c r="CW103">
        <f>IF(BM103=0%, 100%, (CK103/BM103))</f>
        <v>0</v>
      </c>
      <c r="CX103">
        <f>IF(BN103=0%, 100%, (CL103/BN103))</f>
        <v>0</v>
      </c>
      <c r="CY103">
        <f>IF(BO103=0%, 100%, (CM103/BO103))</f>
        <v>0</v>
      </c>
      <c r="DA103" t="str">
        <f>IF(BE103=0%,"NS",IF(CC103=100%,"DONE",IF(CO103&gt;100%,"AS",IF(CO103&lt;75%,"BS",IF(CO103&lt;89.9%,"AR","OS")))))</f>
        <v>AS</v>
      </c>
      <c r="DB103" t="str">
        <f>IF(BF103=0%,"NS",IF(CD103=100%,"DONE",IF(CP103&gt;100%,"AS",IF(CP103&lt;75%,"BS",IF(CP103&lt;89.9%,"AR","OS")))))</f>
        <v>BS</v>
      </c>
      <c r="DC103" t="str">
        <f>IF(BG103=0%,"NS",IF(CE103=100%,"DONE",IF(CQ103&gt;100%,"AS",IF(CQ103&lt;75%,"BS",IF(CQ103&lt;89.9%,"AR","OS")))))</f>
        <v>BS</v>
      </c>
      <c r="DD103" t="str">
        <f>IF(BH103=0%,"NS",IF(CF103=100%,"DONE",IF(CR103&gt;100%,"AS",IF(CR103&lt;75%,"BS",IF(CR103&lt;89.9%,"AR","OS")))))</f>
        <v>BS</v>
      </c>
      <c r="DE103" t="str">
        <f>IF(BI103=0%,"NS",IF(CG103=100%,"DONE",IF(CS103&gt;100%,"AS",IF(CS103&lt;75%,"BS",IF(CS103&lt;89.9%,"AR","OS")))))</f>
        <v>BS</v>
      </c>
      <c r="DF103" t="str">
        <f>IF(BJ103=0%,"NS",IF(CH103=100%,"DONE",IF(CT103&gt;100%,"AS",IF(CT103&lt;75%,"BS",IF(CT103&lt;89.9%,"AR","OS")))))</f>
        <v>BS</v>
      </c>
      <c r="DG103" t="str">
        <f>IF(BK103=0%,"NS",IF(CI103=100%,"DONE",IF(CU103&gt;100%,"AS",IF(CU103&lt;75%,"BS",IF(CU103&lt;89.9%,"AR","OS")))))</f>
        <v>BS</v>
      </c>
      <c r="DH103" t="str">
        <f>IF(BL103=0%,"NS",IF(CJ103=100%,"DONE",IF(CV103&gt;100%,"AS",IF(CV103&lt;75%,"BS",IF(CV103&lt;89.9%,"AR","OS")))))</f>
        <v>BS</v>
      </c>
      <c r="DI103" t="str">
        <f>IF(BM103=0%,"NS",IF(CK103=100%,"DONE",IF(CW103&gt;100%,"AS",IF(CW103&lt;75%,"BS",IF(CW103&lt;89.9%,"AR","OS")))))</f>
        <v>BS</v>
      </c>
      <c r="DJ103" t="str">
        <f>IF(BN103=0%,"NS",IF(CL103=100%,"DONE",IF(CX103&gt;100%,"AS",IF(CX103&lt;75%,"BS",IF(CX103&lt;89.9%,"AR","OS")))))</f>
        <v>BS</v>
      </c>
      <c r="DK103" t="str">
        <f>IF(BO103=0%,"NS",IF(CM103=100%,"DONE",IF(CY103&gt;100%,"AS",IF(CY103&lt;75%,"BS",IF(CY103&lt;89.9%,"AR","OS")))))</f>
        <v>BS</v>
      </c>
      <c r="DL103" t="str">
        <f>IF(BP103=0%,"NS",IF(CN103=100%,"DONE",IF(CZ103&gt;100%,"AS",IF(CZ103&lt;75%,"BS",IF(CZ103&lt;89.9%,"AR","OS")))))</f>
        <v>BS</v>
      </c>
      <c r="DM103">
        <f>CC103/$BP103</f>
        <v>0.18253968253968256</v>
      </c>
      <c r="DN103">
        <f>CD103/$BP103</f>
        <v>0</v>
      </c>
      <c r="DO103">
        <f>CE103/$BP103</f>
        <v>0</v>
      </c>
      <c r="DP103">
        <f>CF103/$BP103</f>
        <v>0</v>
      </c>
      <c r="DQ103">
        <f>CG103/$BP103</f>
        <v>0</v>
      </c>
      <c r="DR103">
        <f>CH103/$BP103</f>
        <v>0</v>
      </c>
      <c r="DS103">
        <f>CI103/$BP103</f>
        <v>0</v>
      </c>
      <c r="DT103">
        <f>CJ103/$BP103</f>
        <v>0</v>
      </c>
      <c r="DU103">
        <f>CK103/$BP103</f>
        <v>0</v>
      </c>
      <c r="DV103">
        <f>CL103/$BP103</f>
        <v>0</v>
      </c>
      <c r="DW103">
        <f>CM103/$BP103</f>
        <v>0</v>
      </c>
      <c r="DX103">
        <f>CN103/$BP103</f>
        <v>0</v>
      </c>
      <c r="DY103">
        <v>0.1</v>
      </c>
      <c r="EA103">
        <v>1</v>
      </c>
      <c r="EB103">
        <v>1</v>
      </c>
      <c r="EH103" t="str" xml:space="preserve">
        <v xml:space="preserve">Not Started_x000d_
Done Progress_x000d_
- KAK/ WO (Done)_x000d_
-SPPP terbit 5 Januari 2026_x000d_
-awal desain April 2026</v>
      </c>
      <c r="EJ103">
        <f>AR103</f>
        <v>46752</v>
      </c>
      <c r="FM103" t="str">
        <v>Rifka Saskia Nurunnisa</v>
      </c>
      <c r="FN103" t="str">
        <v>Rangga Dhaniarto</v>
      </c>
      <c r="FO103" t="str">
        <v>Adinda Tri Wulandari</v>
      </c>
      <c r="FP103" t="str" xml:space="preserve">
        <v xml:space="preserve">1. Alamsyah_x000d_
2. Muhammad Arif sucipto</v>
      </c>
      <c r="FQ103" t="str" xml:space="preserve">
        <v xml:space="preserve">1. Ufaira_x000d_
2. Dian</v>
      </c>
      <c r="FR103" t="str">
        <v>Outsource</v>
      </c>
      <c r="FS103" t="str">
        <v>PT Mede</v>
      </c>
      <c r="FT103" t="str">
        <v>Suprianto (TKO)</v>
      </c>
      <c r="FU103">
        <v>5</v>
      </c>
      <c r="GS103" t="str">
        <v>a5187927-2007-4065-bdbd-6a2e3f5c2543</v>
      </c>
    </row>
    <row r="104" xml:space="preserve">
      <c r="D104" t="str">
        <v>Continuity Technology</v>
      </c>
      <c r="E104" t="str">
        <v>P-55</v>
      </c>
      <c r="F104">
        <f>F103+1</f>
        <v>5</v>
      </c>
      <c r="G104" t="str">
        <v>BI-SSS</v>
      </c>
      <c r="H104" t="str">
        <v>Surveilance Supervision System</v>
      </c>
      <c r="I104" t="str">
        <v xml:space="preserve">Digitalisasi TIKMI - Key Survey </v>
      </c>
      <c r="J104">
        <v>2024</v>
      </c>
      <c r="K104">
        <v>2025</v>
      </c>
      <c r="L104" t="str">
        <v>K</v>
      </c>
      <c r="M104" t="str">
        <v>K3</v>
      </c>
      <c r="N104" t="str">
        <v>Pemimpin Satker</v>
      </c>
      <c r="O104" t="str">
        <v>DSMM</v>
      </c>
      <c r="P104" t="str">
        <v>Satker</v>
      </c>
      <c r="Q104" t="str">
        <v>SSK</v>
      </c>
      <c r="R104" t="str">
        <v xml:space="preserve">Key Survey </v>
      </c>
      <c r="S104" t="str">
        <f>BQ104</f>
        <v>Selesai Implementasi</v>
      </c>
      <c r="T104" t="str">
        <f>IF(V104=0%,"Not Started",IF(V104&lt;100%,"On Progress",IF(V104=100%,"DONE")))</f>
        <v>DONE</v>
      </c>
      <c r="U104" t="str">
        <f>FN104</f>
        <v>Rangga Dhaniarto</v>
      </c>
      <c r="V104">
        <f>CC104</f>
        <v>0.9999999999999999</v>
      </c>
      <c r="W104" t="str">
        <v>TW I 2025</v>
      </c>
      <c r="X104">
        <f>AR104</f>
        <v>46022</v>
      </c>
      <c r="Z104" t="str">
        <v>New</v>
      </c>
      <c r="AA104">
        <v>45658</v>
      </c>
      <c r="AB104">
        <v>45747</v>
      </c>
      <c r="AI104">
        <v>45839</v>
      </c>
      <c r="AJ104">
        <v>45869</v>
      </c>
      <c r="AK104">
        <v>45870</v>
      </c>
      <c r="AL104">
        <v>45945</v>
      </c>
      <c r="AM104">
        <v>45946</v>
      </c>
      <c r="AN104">
        <v>45978</v>
      </c>
      <c r="AO104">
        <v>45979</v>
      </c>
      <c r="AP104">
        <v>46006</v>
      </c>
      <c r="AQ104">
        <v>46007</v>
      </c>
      <c r="AR104">
        <v>46022</v>
      </c>
      <c r="AS104" t="str">
        <f>IF(BE104=0%,"Not Started",IF(BE104&lt;5%,"Proses RBT-RBB",IF(BE104=5%,"Selesai RBT-RBB",IF(BE104&lt;10%,"Proses RBT-RBL",IF(BE104=10%,"Selesai RBT-RBL",IF(BE104&lt;15%,"Proses RBT-RBTD",IF(BE104=15%,"Selesai RBT-RBTD",IF(BE104&lt;20%,"Proses RPP",IF(BE104=20%,"Selesai RPP",IF(BE104&lt;25%,"Proses KAK",IF(BE104=25%,"Selesai KAK",IF(BE104&lt;30%,"Proses Pengadaan",IF(BE104=30%,"Selesai Pengadaan",IF(BE104&lt;45%,"Proses Desain",IF(BE104=45%,"Selesai Desain",IF(BE104&lt;80%,"Proses Pengembangan",IF(BE104=80%,"Selesai Pengembangan",IF(BE104&lt;87.5%,"Proses SIT",IF(BE104=87.5%,"Selesai SIT",IF(BE104&lt;95%,"Proses UAT",IF(BE104=95%,"Selesai UAT",IF(BE104&lt;100%,"Proses Implementasi","Selesai Implementasi"))))))))))))))))))))))</f>
        <v>Selesai Implementasi</v>
      </c>
      <c r="AT104" t="str">
        <f>IF(BF104=0%,"Not Started",IF(BF104&lt;5%,"Proses RBT-RBB",IF(BF104=5%,"Selesai RBT-RBB",IF(BF104&lt;10%,"Proses RBT-RBL",IF(BF104=10%,"Selesai RBT-RBL",IF(BF104&lt;15%,"Proses RBT-RBTD",IF(BF104=15%,"Selesai RBT-RBTD",IF(BF104&lt;20%,"Proses RPP",IF(BF104=20%,"Selesai RPP",IF(BF104&lt;25%,"Proses KAK",IF(BF104=25%,"Selesai KAK",IF(BF104&lt;30%,"Proses Pengadaan",IF(BF104=30%,"Selesai Pengadaan",IF(BF104&lt;45%,"Proses Desain",IF(BF104=45%,"Selesai Desain",IF(BF104&lt;80%,"Proses Pengembangan",IF(BF104=80%,"Selesai Pengembangan",IF(BF104&lt;87.5%,"Proses SIT",IF(BF104=87.5%,"Selesai SIT",IF(BF104&lt;95%,"Proses UAT",IF(BF104=95%,"Selesai UAT",IF(BF104&lt;100%,"Proses Implementasi","Selesai Implementasi"))))))))))))))))))))))</f>
        <v>Selesai Implementasi</v>
      </c>
      <c r="AU104" t="str">
        <f>IF(BG104=0%,"Not Started",IF(BG104&lt;5%,"Proses RBT-RBB",IF(BG104=5%,"Selesai RBT-RBB",IF(BG104&lt;10%,"Proses RBT-RBL",IF(BG104=10%,"Selesai RBT-RBL",IF(BG104&lt;15%,"Proses RBT-RBTD",IF(BG104=15%,"Selesai RBT-RBTD",IF(BG104&lt;20%,"Proses RPP",IF(BG104=20%,"Selesai RPP",IF(BG104&lt;25%,"Proses KAK",IF(BG104=25%,"Selesai KAK",IF(BG104&lt;30%,"Proses Pengadaan",IF(BG104=30%,"Selesai Pengadaan",IF(BG104&lt;45%,"Proses Desain",IF(BG104=45%,"Selesai Desain",IF(BG104&lt;80%,"Proses Pengembangan",IF(BG104=80%,"Selesai Pengembangan",IF(BG104&lt;87.5%,"Proses SIT",IF(BG104=87.5%,"Selesai SIT",IF(BG104&lt;95%,"Proses UAT",IF(BG104=95%,"Selesai UAT",IF(BG104&lt;100%,"Proses Implementasi","Selesai Implementasi"))))))))))))))))))))))</f>
        <v>Selesai Implementasi</v>
      </c>
      <c r="AV104" t="str">
        <f>IF(BH104=0%,"Not Started",IF(BH104&lt;5%,"Proses RBT-RBB",IF(BH104=5%,"Selesai RBT-RBB",IF(BH104&lt;10%,"Proses RBT-RBL",IF(BH104=10%,"Selesai RBT-RBL",IF(BH104&lt;15%,"Proses RBT-RBTD",IF(BH104=15%,"Selesai RBT-RBTD",IF(BH104&lt;20%,"Proses RPP",IF(BH104=20%,"Selesai RPP",IF(BH104&lt;25%,"Proses KAK",IF(BH104=25%,"Selesai KAK",IF(BH104&lt;30%,"Proses Pengadaan",IF(BH104=30%,"Selesai Pengadaan",IF(BH104&lt;45%,"Proses Desain",IF(BH104=45%,"Selesai Desain",IF(BH104&lt;80%,"Proses Pengembangan",IF(BH104=80%,"Selesai Pengembangan",IF(BH104&lt;87.5%,"Proses SIT",IF(BH104=87.5%,"Selesai SIT",IF(BH104&lt;95%,"Proses UAT",IF(BH104=95%,"Selesai UAT",IF(BH104&lt;100%,"Proses Implementasi","Selesai Implementasi"))))))))))))))))))))))</f>
        <v>Selesai Implementasi</v>
      </c>
      <c r="AW104" t="str">
        <f>IF(BI104=0%,"Not Started",IF(BI104&lt;5%,"Proses RBT-RBB",IF(BI104=5%,"Selesai RBT-RBB",IF(BI104&lt;10%,"Proses RBT-RBL",IF(BI104=10%,"Selesai RBT-RBL",IF(BI104&lt;15%,"Proses RBT-RBTD",IF(BI104=15%,"Selesai RBT-RBTD",IF(BI104&lt;20%,"Proses RPP",IF(BI104=20%,"Selesai RPP",IF(BI104&lt;25%,"Proses KAK",IF(BI104=25%,"Selesai KAK",IF(BI104&lt;30%,"Proses Pengadaan",IF(BI104=30%,"Selesai Pengadaan",IF(BI104&lt;45%,"Proses Desain",IF(BI104=45%,"Selesai Desain",IF(BI104&lt;80%,"Proses Pengembangan",IF(BI104=80%,"Selesai Pengembangan",IF(BI104&lt;87.5%,"Proses SIT",IF(BI104=87.5%,"Selesai SIT",IF(BI104&lt;95%,"Proses UAT",IF(BI104=95%,"Selesai UAT",IF(BI104&lt;100%,"Proses Implementasi","Selesai Implementasi"))))))))))))))))))))))</f>
        <v>Selesai Implementasi</v>
      </c>
      <c r="AX104" t="str">
        <f>IF(BJ104=0%,"Not Started",IF(BJ104&lt;5%,"Proses RBT-RBB",IF(BJ104=5%,"Selesai RBT-RBB",IF(BJ104&lt;10%,"Proses RBT-RBL",IF(BJ104=10%,"Selesai RBT-RBL",IF(BJ104&lt;15%,"Proses RBT-RBTD",IF(BJ104=15%,"Selesai RBT-RBTD",IF(BJ104&lt;20%,"Proses RPP",IF(BJ104=20%,"Selesai RPP",IF(BJ104&lt;25%,"Proses KAK",IF(BJ104=25%,"Selesai KAK",IF(BJ104&lt;30%,"Proses Pengadaan",IF(BJ104=30%,"Selesai Pengadaan",IF(BJ104&lt;45%,"Proses Desain",IF(BJ104=45%,"Selesai Desain",IF(BJ104&lt;80%,"Proses Pengembangan",IF(BJ104=80%,"Selesai Pengembangan",IF(BJ104&lt;87.5%,"Proses SIT",IF(BJ104=87.5%,"Selesai SIT",IF(BJ104&lt;95%,"Proses UAT",IF(BJ104=95%,"Selesai UAT",IF(BJ104&lt;100%,"Proses Implementasi","Selesai Implementasi"))))))))))))))))))))))</f>
        <v>Selesai Implementasi</v>
      </c>
      <c r="AY104" t="str">
        <f>IF(BK104=0%,"Not Started",IF(BK104&lt;5%,"Proses RBT-RBB",IF(BK104=5%,"Selesai RBT-RBB",IF(BK104&lt;10%,"Proses RBT-RBL",IF(BK104=10%,"Selesai RBT-RBL",IF(BK104&lt;15%,"Proses RBT-RBTD",IF(BK104=15%,"Selesai RBT-RBTD",IF(BK104&lt;20%,"Proses RPP",IF(BK104=20%,"Selesai RPP",IF(BK104&lt;25%,"Proses KAK",IF(BK104=25%,"Selesai KAK",IF(BK104&lt;30%,"Proses Pengadaan",IF(BK104=30%,"Selesai Pengadaan",IF(BK104&lt;45%,"Proses Desain",IF(BK104=45%,"Selesai Desain",IF(BK104&lt;80%,"Proses Pengembangan",IF(BK104=80%,"Selesai Pengembangan",IF(BK104&lt;87.5%,"Proses SIT",IF(BK104=87.5%,"Selesai SIT",IF(BK104&lt;95%,"Proses UAT",IF(BK104=95%,"Selesai UAT",IF(BK104&lt;100%,"Proses Implementasi","Selesai Implementasi"))))))))))))))))))))))</f>
        <v>Selesai Implementasi</v>
      </c>
      <c r="AZ104" t="str">
        <f>IF(BL104=0%,"Not Started",IF(BL104&lt;5%,"Proses RBT-RBB",IF(BL104=5%,"Selesai RBT-RBB",IF(BL104&lt;10%,"Proses RBT-RBL",IF(BL104=10%,"Selesai RBT-RBL",IF(BL104&lt;15%,"Proses RBT-RBTD",IF(BL104=15%,"Selesai RBT-RBTD",IF(BL104&lt;20%,"Proses RPP",IF(BL104=20%,"Selesai RPP",IF(BL104&lt;25%,"Proses KAK",IF(BL104=25%,"Selesai KAK",IF(BL104&lt;30%,"Proses Pengadaan",IF(BL104=30%,"Selesai Pengadaan",IF(BL104&lt;45%,"Proses Desain",IF(BL104=45%,"Selesai Desain",IF(BL104&lt;80%,"Proses Pengembangan",IF(BL104=80%,"Selesai Pengembangan",IF(BL104&lt;87.5%,"Proses SIT",IF(BL104=87.5%,"Selesai SIT",IF(BL104&lt;95%,"Proses UAT",IF(BL104=95%,"Selesai UAT",IF(BL104&lt;100%,"Proses Implementasi","Selesai Implementasi"))))))))))))))))))))))</f>
        <v>Selesai Implementasi</v>
      </c>
      <c r="BA104" t="str">
        <f>IF(BM104=0%,"Not Started",IF(BM104&lt;5%,"Proses RBT-RBB",IF(BM104=5%,"Selesai RBT-RBB",IF(BM104&lt;10%,"Proses RBT-RBL",IF(BM104=10%,"Selesai RBT-RBL",IF(BM104&lt;15%,"Proses RBT-RBTD",IF(BM104=15%,"Selesai RBT-RBTD",IF(BM104&lt;20%,"Proses RPP",IF(BM104=20%,"Selesai RPP",IF(BM104&lt;25%,"Proses KAK",IF(BM104=25%,"Selesai KAK",IF(BM104&lt;30%,"Proses Pengadaan",IF(BM104=30%,"Selesai Pengadaan",IF(BM104&lt;45%,"Proses Desain",IF(BM104=45%,"Selesai Desain",IF(BM104&lt;80%,"Proses Pengembangan",IF(BM104=80%,"Selesai Pengembangan",IF(BM104&lt;87.5%,"Proses SIT",IF(BM104=87.5%,"Selesai SIT",IF(BM104&lt;95%,"Proses UAT",IF(BM104=95%,"Selesai UAT",IF(BM104&lt;100%,"Proses Implementasi","Selesai Implementasi"))))))))))))))))))))))</f>
        <v>Selesai Implementasi</v>
      </c>
      <c r="BB104" t="str">
        <f>IF(BN104=0%,"Not Started",IF(BN104&lt;5%,"Proses RBT-RBB",IF(BN104=5%,"Selesai RBT-RBB",IF(BN104&lt;10%,"Proses RBT-RBL",IF(BN104=10%,"Selesai RBT-RBL",IF(BN104&lt;15%,"Proses RBT-RBTD",IF(BN104=15%,"Selesai RBT-RBTD",IF(BN104&lt;20%,"Proses RPP",IF(BN104=20%,"Selesai RPP",IF(BN104&lt;25%,"Proses KAK",IF(BN104=25%,"Selesai KAK",IF(BN104&lt;30%,"Proses Pengadaan",IF(BN104=30%,"Selesai Pengadaan",IF(BN104&lt;45%,"Proses Desain",IF(BN104=45%,"Selesai Desain",IF(BN104&lt;80%,"Proses Pengembangan",IF(BN104=80%,"Selesai Pengembangan",IF(BN104&lt;87.5%,"Proses SIT",IF(BN104=87.5%,"Selesai SIT",IF(BN104&lt;95%,"Proses UAT",IF(BN104=95%,"Selesai UAT",IF(BN104&lt;100%,"Proses Implementasi","Selesai Implementasi"))))))))))))))))))))))</f>
        <v>Selesai Implementasi</v>
      </c>
      <c r="BC104" t="str">
        <f>IF(BO104=0%,"Not Started",IF(BO104&lt;5%,"Proses RBT-RBB",IF(BO104=5%,"Selesai RBT-RBB",IF(BO104&lt;10%,"Proses RBT-RBL",IF(BO104=10%,"Selesai RBT-RBL",IF(BO104&lt;15%,"Proses RBT-RBTD",IF(BO104=15%,"Selesai RBT-RBTD",IF(BO104&lt;20%,"Proses RPP",IF(BO104=20%,"Selesai RPP",IF(BO104&lt;25%,"Proses KAK",IF(BO104=25%,"Selesai KAK",IF(BO104&lt;30%,"Proses Pengadaan",IF(BO104=30%,"Selesai Pengadaan",IF(BO104&lt;45%,"Proses Desain",IF(BO104=45%,"Selesai Desain",IF(BO104&lt;80%,"Proses Pengembangan",IF(BO104=80%,"Selesai Pengembangan",IF(BO104&lt;87.5%,"Proses SIT",IF(BO104=87.5%,"Selesai SIT",IF(BO104&lt;95%,"Proses UAT",IF(BO104=95%,"Selesai UAT",IF(BO104&lt;100%,"Proses Implementasi","Selesai Implementasi"))))))))))))))))))))))</f>
        <v>Selesai Implementasi</v>
      </c>
      <c r="BD104" t="str">
        <f>IF(BP104=0%,"Not Started",IF(BP104&lt;5%,"Proses RBT-RBB",IF(BP104=5%,"Selesai RBT-RBB",IF(BP104&lt;10%,"Proses RBT-RBL",IF(BP104=10%,"Selesai RBT-RBL",IF(BP104&lt;15%,"Proses RBT-RBTD",IF(BP104=15%,"Selesai RBT-RBTD",IF(BP104&lt;20%,"Proses RPP",IF(BP104=20%,"Selesai RPP",IF(BP104&lt;25%,"Proses KAK",IF(BP104=25%,"Selesai KAK",IF(BP104&lt;30%,"Proses Pengadaan",IF(BP104=30%,"Selesai Pengadaan",IF(BP104&lt;45%,"Proses Desain",IF(BP104=45%,"Selesai Desain",IF(BP104&lt;80%,"Proses Pengembangan",IF(BP104=80%,"Selesai Pengembangan",IF(BP104&lt;87.5%,"Proses SIT",IF(BP104=87.5%,"Selesai SIT",IF(BP104&lt;95%,"Proses UAT",IF(BP104=95%,"Selesai UAT",IF(BP104&lt;100%,"Proses Implementasi","Selesai Implementasi"))))))))))))))))))))))</f>
        <v>Selesai Implementasi</v>
      </c>
      <c r="BE104">
        <v>1</v>
      </c>
      <c r="BF104">
        <v>1</v>
      </c>
      <c r="BG104">
        <v>1</v>
      </c>
      <c r="BH104">
        <v>1</v>
      </c>
      <c r="BI104">
        <v>1</v>
      </c>
      <c r="BJ104">
        <v>1</v>
      </c>
      <c r="BK104">
        <v>1</v>
      </c>
      <c r="BL104">
        <v>1</v>
      </c>
      <c r="BM104">
        <v>1</v>
      </c>
      <c r="BN104">
        <v>1</v>
      </c>
      <c r="BO104">
        <v>1</v>
      </c>
      <c r="BP104">
        <v>1</v>
      </c>
      <c r="BQ104" t="str">
        <f>IF(CC104=0%,"Not Started",IF(CC104&lt;5%,"Proses RBT-RBB",IF(CC104=5%,"Selesai RBT-RBB",IF(CC104&lt;10%,"Proses RBT-RBL",IF(CC104=10%,"Selesai RBT-RBL",IF(CC104&lt;15%,"Proses RBT-RBTD",IF(CC104=15%,"Selesai RBT-RBTD",IF(CC104&lt;20%,"Proses RPP",IF(CC104=20%,"Selesai RPP",IF(CC104&lt;25%,"Proses KAK",IF(CC104=25%,"Selesai KAK",IF(CC104&lt;30%,"Proses Pengadaan",IF(CC104=30%,"Selesai Pengadaan",IF(CC104&lt;45%,"Proses Desain",IF(CC104=45%,"Selesai Desain",IF(CC104&lt;80%,"Proses Pengembangan",IF(CC104=80%,"Selesai Pengembangan",IF(CC104&lt;87.5%,"Proses SIT",IF(CC104=87.5%,"Selesai SIT",IF(CC104&lt;95%,"Proses UAT",IF(CC104=95%,"Selesai UAT",IF(CC104&lt;100%,"Proses Implementasi","Selesai Implementasi"))))))))))))))))))))))</f>
        <v>Selesai Implementasi</v>
      </c>
      <c r="BR104" t="str">
        <f>IF(CD104=0%,"Not Started",IF(CD104&lt;5%,"Proses RBT-RBB",IF(CD104=5%,"Selesai RBT-RBB",IF(CD104&lt;10%,"Proses RBT-RBL",IF(CD104=10%,"Selesai RBT-RBL",IF(CD104&lt;15%,"Proses RBT-RBTD",IF(CD104=15%,"Selesai RBT-RBTD",IF(CD104&lt;20%,"Proses RPP",IF(CD104=20%,"Selesai RPP",IF(CD104&lt;25%,"Proses KAK",IF(CD104=25%,"Selesai KAK",IF(CD104&lt;30%,"Proses Pengadaan",IF(CD104=30%,"Selesai Pengadaan",IF(CD104&lt;45%,"Proses Desain",IF(CD104=45%,"Selesai Desain",IF(CD104&lt;80%,"Proses Pengembangan",IF(CD104=80%,"Selesai Pengembangan",IF(CD104&lt;87.5%,"Proses SIT",IF(CD104=87.5%,"Selesai SIT",IF(CD104&lt;95%,"Proses UAT",IF(CD104=95%,"Selesai UAT",IF(CD104&lt;100%,"Proses Implementasi","Selesai Implementasi"))))))))))))))))))))))</f>
        <v>Not Started</v>
      </c>
      <c r="BS104" t="str">
        <f>IF(CE104=0%,"Not Started",IF(CE104&lt;5%,"Proses RBT-RBB",IF(CE104=5%,"Selesai RBT-RBB",IF(CE104&lt;10%,"Proses RBT-RBL",IF(CE104=10%,"Selesai RBT-RBL",IF(CE104&lt;15%,"Proses RBT-RBTD",IF(CE104=15%,"Selesai RBT-RBTD",IF(CE104&lt;20%,"Proses RPP",IF(CE104=20%,"Selesai RPP",IF(CE104&lt;25%,"Proses KAK",IF(CE104=25%,"Selesai KAK",IF(CE104&lt;30%,"Proses Pengadaan",IF(CE104=30%,"Selesai Pengadaan",IF(CE104&lt;45%,"Proses Desain",IF(CE104=45%,"Selesai Desain",IF(CE104&lt;80%,"Proses Pengembangan",IF(CE104=80%,"Selesai Pengembangan",IF(CE104&lt;87.5%,"Proses SIT",IF(CE104=87.5%,"Selesai SIT",IF(CE104&lt;95%,"Proses UAT",IF(CE104=95%,"Selesai UAT",IF(CE104&lt;100%,"Proses Implementasi","Selesai Implementasi"))))))))))))))))))))))</f>
        <v>Not Started</v>
      </c>
      <c r="BT104" t="str">
        <f>IF(CF104=0%,"Not Started",IF(CF104&lt;5%,"Proses RBT-RBB",IF(CF104=5%,"Selesai RBT-RBB",IF(CF104&lt;10%,"Proses RBT-RBL",IF(CF104=10%,"Selesai RBT-RBL",IF(CF104&lt;15%,"Proses RBT-RBTD",IF(CF104=15%,"Selesai RBT-RBTD",IF(CF104&lt;20%,"Proses RPP",IF(CF104=20%,"Selesai RPP",IF(CF104&lt;25%,"Proses KAK",IF(CF104=25%,"Selesai KAK",IF(CF104&lt;30%,"Proses Pengadaan",IF(CF104=30%,"Selesai Pengadaan",IF(CF104&lt;45%,"Proses Desain",IF(CF104=45%,"Selesai Desain",IF(CF104&lt;80%,"Proses Pengembangan",IF(CF104=80%,"Selesai Pengembangan",IF(CF104&lt;87.5%,"Proses SIT",IF(CF104=87.5%,"Selesai SIT",IF(CF104&lt;95%,"Proses UAT",IF(CF104=95%,"Selesai UAT",IF(CF104&lt;100%,"Proses Implementasi","Selesai Implementasi"))))))))))))))))))))))</f>
        <v>Not Started</v>
      </c>
      <c r="BU104" t="str">
        <f>IF(CG104=0%,"Not Started",IF(CG104&lt;5%,"Proses RBT-RBB",IF(CG104=5%,"Selesai RBT-RBB",IF(CG104&lt;10%,"Proses RBT-RBL",IF(CG104=10%,"Selesai RBT-RBL",IF(CG104&lt;15%,"Proses RBT-RBTD",IF(CG104=15%,"Selesai RBT-RBTD",IF(CG104&lt;20%,"Proses RPP",IF(CG104=20%,"Selesai RPP",IF(CG104&lt;25%,"Proses KAK",IF(CG104=25%,"Selesai KAK",IF(CG104&lt;30%,"Proses Pengadaan",IF(CG104=30%,"Selesai Pengadaan",IF(CG104&lt;45%,"Proses Desain",IF(CG104=45%,"Selesai Desain",IF(CG104&lt;80%,"Proses Pengembangan",IF(CG104=80%,"Selesai Pengembangan",IF(CG104&lt;87.5%,"Proses SIT",IF(CG104=87.5%,"Selesai SIT",IF(CG104&lt;95%,"Proses UAT",IF(CG104=95%,"Selesai UAT",IF(CG104&lt;100%,"Proses Implementasi","Selesai Implementasi"))))))))))))))))))))))</f>
        <v>Not Started</v>
      </c>
      <c r="BV104" t="str">
        <f>IF(CH104=0%,"Not Started",IF(CH104&lt;5%,"Proses RBT-RBB",IF(CH104=5%,"Selesai RBT-RBB",IF(CH104&lt;10%,"Proses RBT-RBL",IF(CH104=10%,"Selesai RBT-RBL",IF(CH104&lt;15%,"Proses RBT-RBTD",IF(CH104=15%,"Selesai RBT-RBTD",IF(CH104&lt;20%,"Proses RPP",IF(CH104=20%,"Selesai RPP",IF(CH104&lt;25%,"Proses KAK",IF(CH104=25%,"Selesai KAK",IF(CH104&lt;30%,"Proses Pengadaan",IF(CH104=30%,"Selesai Pengadaan",IF(CH104&lt;45%,"Proses Desain",IF(CH104=45%,"Selesai Desain",IF(CH104&lt;80%,"Proses Pengembangan",IF(CH104=80%,"Selesai Pengembangan",IF(CH104&lt;87.5%,"Proses SIT",IF(CH104=87.5%,"Selesai SIT",IF(CH104&lt;95%,"Proses UAT",IF(CH104=95%,"Selesai UAT",IF(CH104&lt;100%,"Proses Implementasi","Selesai Implementasi"))))))))))))))))))))))</f>
        <v>Not Started</v>
      </c>
      <c r="BW104" t="str">
        <f>IF(CI104=0%,"Not Started",IF(CI104&lt;5%,"Proses RBT-RBB",IF(CI104=5%,"Selesai RBT-RBB",IF(CI104&lt;10%,"Proses RBT-RBL",IF(CI104=10%,"Selesai RBT-RBL",IF(CI104&lt;15%,"Proses RBT-RBTD",IF(CI104=15%,"Selesai RBT-RBTD",IF(CI104&lt;20%,"Proses RPP",IF(CI104=20%,"Selesai RPP",IF(CI104&lt;25%,"Proses KAK",IF(CI104=25%,"Selesai KAK",IF(CI104&lt;30%,"Proses Pengadaan",IF(CI104=30%,"Selesai Pengadaan",IF(CI104&lt;45%,"Proses Desain",IF(CI104=45%,"Selesai Desain",IF(CI104&lt;80%,"Proses Pengembangan",IF(CI104=80%,"Selesai Pengembangan",IF(CI104&lt;87.5%,"Proses SIT",IF(CI104=87.5%,"Selesai SIT",IF(CI104&lt;95%,"Proses UAT",IF(CI104=95%,"Selesai UAT",IF(CI104&lt;100%,"Proses Implementasi","Selesai Implementasi"))))))))))))))))))))))</f>
        <v>Not Started</v>
      </c>
      <c r="BX104" t="str">
        <f>IF(CJ104=0%,"Not Started",IF(CJ104&lt;5%,"Proses RBT-RBB",IF(CJ104=5%,"Selesai RBT-RBB",IF(CJ104&lt;10%,"Proses RBT-RBL",IF(CJ104=10%,"Selesai RBT-RBL",IF(CJ104&lt;15%,"Proses RBT-RBTD",IF(CJ104=15%,"Selesai RBT-RBTD",IF(CJ104&lt;20%,"Proses RPP",IF(CJ104=20%,"Selesai RPP",IF(CJ104&lt;25%,"Proses KAK",IF(CJ104=25%,"Selesai KAK",IF(CJ104&lt;30%,"Proses Pengadaan",IF(CJ104=30%,"Selesai Pengadaan",IF(CJ104&lt;45%,"Proses Desain",IF(CJ104=45%,"Selesai Desain",IF(CJ104&lt;80%,"Proses Pengembangan",IF(CJ104=80%,"Selesai Pengembangan",IF(CJ104&lt;87.5%,"Proses SIT",IF(CJ104=87.5%,"Selesai SIT",IF(CJ104&lt;95%,"Proses UAT",IF(CJ104=95%,"Selesai UAT",IF(CJ104&lt;100%,"Proses Implementasi","Selesai Implementasi"))))))))))))))))))))))</f>
        <v>Not Started</v>
      </c>
      <c r="BY104" t="str">
        <f>IF(CK104=0%,"Not Started",IF(CK104&lt;5%,"Proses RBT-RBB",IF(CK104=5%,"Selesai RBT-RBB",IF(CK104&lt;10%,"Proses RBT-RBL",IF(CK104=10%,"Selesai RBT-RBL",IF(CK104&lt;15%,"Proses RBT-RBTD",IF(CK104=15%,"Selesai RBT-RBTD",IF(CK104&lt;20%,"Proses RPP",IF(CK104=20%,"Selesai RPP",IF(CK104&lt;25%,"Proses KAK",IF(CK104=25%,"Selesai KAK",IF(CK104&lt;30%,"Proses Pengadaan",IF(CK104=30%,"Selesai Pengadaan",IF(CK104&lt;45%,"Proses Desain",IF(CK104=45%,"Selesai Desain",IF(CK104&lt;80%,"Proses Pengembangan",IF(CK104=80%,"Selesai Pengembangan",IF(CK104&lt;87.5%,"Proses SIT",IF(CK104=87.5%,"Selesai SIT",IF(CK104&lt;95%,"Proses UAT",IF(CK104=95%,"Selesai UAT",IF(CK104&lt;100%,"Proses Implementasi","Selesai Implementasi"))))))))))))))))))))))</f>
        <v>Not Started</v>
      </c>
      <c r="BZ104" t="str">
        <f>IF(CL104=0%,"Not Started",IF(CL104&lt;5%,"Proses RBT-RBB",IF(CL104=5%,"Selesai RBT-RBB",IF(CL104&lt;10%,"Proses RBT-RBL",IF(CL104=10%,"Selesai RBT-RBL",IF(CL104&lt;15%,"Proses RBT-RBTD",IF(CL104=15%,"Selesai RBT-RBTD",IF(CL104&lt;20%,"Proses RPP",IF(CL104=20%,"Selesai RPP",IF(CL104&lt;25%,"Proses KAK",IF(CL104=25%,"Selesai KAK",IF(CL104&lt;30%,"Proses Pengadaan",IF(CL104=30%,"Selesai Pengadaan",IF(CL104&lt;45%,"Proses Desain",IF(CL104=45%,"Selesai Desain",IF(CL104&lt;80%,"Proses Pengembangan",IF(CL104=80%,"Selesai Pengembangan",IF(CL104&lt;87.5%,"Proses SIT",IF(CL104=87.5%,"Selesai SIT",IF(CL104&lt;95%,"Proses UAT",IF(CL104=95%,"Selesai UAT",IF(CL104&lt;100%,"Proses Implementasi","Selesai Implementasi"))))))))))))))))))))))</f>
        <v>Not Started</v>
      </c>
      <c r="CA104" t="str">
        <f>IF(CM104=0%,"Not Started",IF(CM104&lt;5%,"Proses RBT-RBB",IF(CM104=5%,"Selesai RBT-RBB",IF(CM104&lt;10%,"Proses RBT-RBL",IF(CM104=10%,"Selesai RBT-RBL",IF(CM104&lt;15%,"Proses RBT-RBTD",IF(CM104=15%,"Selesai RBT-RBTD",IF(CM104&lt;20%,"Proses RPP",IF(CM104=20%,"Selesai RPP",IF(CM104&lt;25%,"Proses KAK",IF(CM104=25%,"Selesai KAK",IF(CM104&lt;30%,"Proses Pengadaan",IF(CM104=30%,"Selesai Pengadaan",IF(CM104&lt;45%,"Proses Desain",IF(CM104=45%,"Selesai Desain",IF(CM104&lt;80%,"Proses Pengembangan",IF(CM104=80%,"Selesai Pengembangan",IF(CM104&lt;87.5%,"Proses SIT",IF(CM104=87.5%,"Selesai SIT",IF(CM104&lt;95%,"Proses UAT",IF(CM104=95%,"Selesai UAT",IF(CM104&lt;100%,"Proses Implementasi","Selesai Implementasi"))))))))))))))))))))))</f>
        <v>Not Started</v>
      </c>
      <c r="CB104" t="str">
        <f>IF(CN104=0%,"Not Started",IF(CN104&lt;5%,"Proses RBT-RBB",IF(CN104=5%,"Selesai RBT-RBB",IF(CN104&lt;10%,"Proses RBT-RBL",IF(CN104=10%,"Selesai RBT-RBL",IF(CN104&lt;15%,"Proses RBT-RBTD",IF(CN104=15%,"Selesai RBT-RBTD",IF(CN104&lt;20%,"Proses RPP",IF(CN104=20%,"Selesai RPP",IF(CN104&lt;25%,"Proses KAK",IF(CN104=25%,"Selesai KAK",IF(CN104&lt;30%,"Proses Pengadaan",IF(CN104=30%,"Selesai Pengadaan",IF(CN104&lt;45%,"Proses Desain",IF(CN104=45%,"Selesai Desain",IF(CN104&lt;80%,"Proses Pengembangan",IF(CN104=80%,"Selesai Pengembangan",IF(CN104&lt;87.5%,"Proses SIT",IF(CN104=87.5%,"Selesai SIT",IF(CN104&lt;95%,"Proses UAT",IF(CN104=95%,"Selesai UAT",IF(CN104&lt;100%,"Proses Implementasi","Selesai Implementasi"))))))))))))))))))))))</f>
        <v>Not Started</v>
      </c>
      <c r="CC104">
        <f>(($DY104/100%)*15%)+(($DZ104/100%)*5%)+(($EA104/100%)*5%)+(($EB104/100%)*5%)+(($EC104/100%)*15%)+(($ED104/100%)*35%)+(($EE104/100%)*7.5%)+(($EF104/100%)*7.5%)+(($EG104/100%)*5%)</f>
        <v>0.9999999999999999</v>
      </c>
      <c r="CO104">
        <f>IF(BE104=0%, 100%, (CC104/BE104))</f>
        <v>0.9999999999999999</v>
      </c>
      <c r="CP104">
        <f>IF(BF104=0%, 100%, (CD104/BF104))</f>
        <v>0</v>
      </c>
      <c r="CQ104">
        <f>IF(BG104=0%, 100%, (CE104/BG104))</f>
        <v>0</v>
      </c>
      <c r="CR104">
        <f>IF(BH104=0%, 100%, (CF104/BH104))</f>
        <v>0</v>
      </c>
      <c r="CS104">
        <f>IF(BI104=0%, 100%, (CG104/BI104))</f>
        <v>0</v>
      </c>
      <c r="CT104">
        <f>IF(BJ104=0%, 100%, (CH104/BJ104))</f>
        <v>0</v>
      </c>
      <c r="CU104">
        <f>IF(BK104=0%, 100%, (CI104/BK104))</f>
        <v>0</v>
      </c>
      <c r="CV104">
        <f>IF(BL104=0%, 100%, (CJ104/BL104))</f>
        <v>0</v>
      </c>
      <c r="CW104">
        <f>IF(BM104=0%, 100%, (CK104/BM104))</f>
        <v>0</v>
      </c>
      <c r="CX104">
        <f>IF(BN104=0%, 100%, (CL104/BN104))</f>
        <v>0</v>
      </c>
      <c r="CY104">
        <f>IF(BO104=0%, 100%, (CM104/BO104))</f>
        <v>0</v>
      </c>
      <c r="DA104" t="str">
        <f>IF(BE104=0%,"NS",IF(CC104=100%,"DONE",IF(CO104&gt;100%,"AS",IF(CO104&lt;75%,"BS",IF(CO104&lt;89.9%,"AR","OS")))))</f>
        <v>DONE</v>
      </c>
      <c r="DB104" t="str">
        <f>IF(BF104=0%,"NS",IF(CD104=100%,"DONE",IF(CP104&gt;100%,"AS",IF(CP104&lt;75%,"BS",IF(CP104&lt;89.9%,"AR","OS")))))</f>
        <v>BS</v>
      </c>
      <c r="DC104" t="str">
        <f>IF(BG104=0%,"NS",IF(CE104=100%,"DONE",IF(CQ104&gt;100%,"AS",IF(CQ104&lt;75%,"BS",IF(CQ104&lt;89.9%,"AR","OS")))))</f>
        <v>BS</v>
      </c>
      <c r="DD104" t="str">
        <f>IF(BH104=0%,"NS",IF(CF104=100%,"DONE",IF(CR104&gt;100%,"AS",IF(CR104&lt;75%,"BS",IF(CR104&lt;89.9%,"AR","OS")))))</f>
        <v>BS</v>
      </c>
      <c r="DE104" t="str">
        <f>IF(BI104=0%,"NS",IF(CG104=100%,"DONE",IF(CS104&gt;100%,"AS",IF(CS104&lt;75%,"BS",IF(CS104&lt;89.9%,"AR","OS")))))</f>
        <v>BS</v>
      </c>
      <c r="DF104" t="str">
        <f>IF(BJ104=0%,"NS",IF(CH104=100%,"DONE",IF(CT104&gt;100%,"AS",IF(CT104&lt;75%,"BS",IF(CT104&lt;89.9%,"AR","OS")))))</f>
        <v>BS</v>
      </c>
      <c r="DG104" t="str">
        <f>IF(BK104=0%,"NS",IF(CI104=100%,"DONE",IF(CU104&gt;100%,"AS",IF(CU104&lt;75%,"BS",IF(CU104&lt;89.9%,"AR","OS")))))</f>
        <v>BS</v>
      </c>
      <c r="DH104" t="str">
        <f>IF(BL104=0%,"NS",IF(CJ104=100%,"DONE",IF(CV104&gt;100%,"AS",IF(CV104&lt;75%,"BS",IF(CV104&lt;89.9%,"AR","OS")))))</f>
        <v>BS</v>
      </c>
      <c r="DI104" t="str">
        <f>IF(BM104=0%,"NS",IF(CK104=100%,"DONE",IF(CW104&gt;100%,"AS",IF(CW104&lt;75%,"BS",IF(CW104&lt;89.9%,"AR","OS")))))</f>
        <v>BS</v>
      </c>
      <c r="DJ104" t="str">
        <f>IF(BN104=0%,"NS",IF(CL104=100%,"DONE",IF(CX104&gt;100%,"AS",IF(CX104&lt;75%,"BS",IF(CX104&lt;89.9%,"AR","OS")))))</f>
        <v>BS</v>
      </c>
      <c r="DK104" t="str">
        <f>IF(BN104=0%,"NS",IF(CM104=100%,"DONE",IF(CY104&gt;100%,"AS",IF(CY104&lt;75%,"BS",IF(CY104&lt;89.9%,"AR","OS")))))</f>
        <v>BS</v>
      </c>
      <c r="DL104" t="str">
        <f>IF(BP104=0%,"NS",IF(CN104=100%,"DONE",IF(CZ104&gt;100%,"AS",IF(CZ104&lt;75%,"BS",IF(CZ104&lt;89.9%,"AR","OS")))))</f>
        <v>BS</v>
      </c>
      <c r="DM104">
        <f>CC104/$BP104</f>
        <v>0.9999999999999999</v>
      </c>
      <c r="DN104">
        <f>CD104/$BP104</f>
        <v>0</v>
      </c>
      <c r="DO104">
        <f>CE104/$BP104</f>
        <v>0</v>
      </c>
      <c r="DP104">
        <f>CF104/$BP104</f>
        <v>0</v>
      </c>
      <c r="DQ104">
        <f>CG104/$BP104</f>
        <v>0</v>
      </c>
      <c r="DR104">
        <f>CH104/$BP104</f>
        <v>0</v>
      </c>
      <c r="DS104">
        <f>CI104/$BP104</f>
        <v>0</v>
      </c>
      <c r="DT104">
        <f>CJ104/$BP104</f>
        <v>0</v>
      </c>
      <c r="DU104">
        <f>CK104/$BP104</f>
        <v>0</v>
      </c>
      <c r="DV104">
        <f>CL104/$BP104</f>
        <v>0</v>
      </c>
      <c r="DW104">
        <f>CM104/$BP104</f>
        <v>0</v>
      </c>
      <c r="DX104">
        <f>CN104/$BP104</f>
        <v>0</v>
      </c>
      <c r="DY104">
        <v>1</v>
      </c>
      <c r="DZ104">
        <v>1</v>
      </c>
      <c r="EA104">
        <v>1</v>
      </c>
      <c r="EB104">
        <v>1</v>
      </c>
      <c r="EC104">
        <v>1</v>
      </c>
      <c r="ED104">
        <v>1</v>
      </c>
      <c r="EE104">
        <v>1</v>
      </c>
      <c r="EF104">
        <v>1</v>
      </c>
      <c r="EG104">
        <v>1</v>
      </c>
      <c r="EH104" t="str" xml:space="preserve">
        <v xml:space="preserve"> Go Live 24 Desember 2025_x000d_
*info dari user DSMM akan dilakukan industrial test setelah UAT selama 2 minggu di bulan Februari 2026</v>
      </c>
      <c r="EJ104">
        <f>AR104</f>
        <v>46022</v>
      </c>
      <c r="FM104" t="str">
        <v>Rifka Saskia Nurunnisa</v>
      </c>
      <c r="FN104" t="str">
        <v>Rangga Dhaniarto</v>
      </c>
      <c r="FP104" t="str" xml:space="preserve">
        <v xml:space="preserve">1. Alamsyah_x000d_
2. Muhammad Arif sucipto</v>
      </c>
      <c r="FT104" t="str">
        <v>Suprianto (TKO)</v>
      </c>
      <c r="GS104" t="str">
        <v>4181d90c-635a-4efe-9ba7-dce72733dc40</v>
      </c>
    </row>
    <row r="105" xml:space="preserve">
      <c r="A105" t="str">
        <v>RIVIBI-PPA-P13-1-DLDS</v>
      </c>
      <c r="B105" t="str">
        <v>Non PT</v>
      </c>
      <c r="C105" t="str">
        <v>IDT</v>
      </c>
      <c r="D105" t="str">
        <v>Continuity Technology</v>
      </c>
      <c r="E105" t="str">
        <v>P-57</v>
      </c>
      <c r="F105">
        <v>1</v>
      </c>
      <c r="G105" t="str">
        <v>CRM BICARA</v>
      </c>
      <c r="H105" t="str">
        <v>Customer Relationship Management (BICARA)</v>
      </c>
      <c r="I105" t="str">
        <v>Penyesuaian aplikasi CRM Bicara untuk mendukung Implementas Lembaga Alternatif Penyelesaian Sengketa di Sektor Keuangan (LAPS-SK) Tahap 1</v>
      </c>
      <c r="J105">
        <v>2025</v>
      </c>
      <c r="K105">
        <v>2026</v>
      </c>
      <c r="L105" t="str">
        <v>U</v>
      </c>
      <c r="M105" t="str">
        <v>K3</v>
      </c>
      <c r="N105" t="str">
        <v>Pemimpin Satker</v>
      </c>
      <c r="O105" t="str">
        <v>DSPK, DKOM</v>
      </c>
      <c r="P105" t="str">
        <v>Satker</v>
      </c>
      <c r="Q105" t="str">
        <v>MI</v>
      </c>
      <c r="R105" t="str">
        <v>BICARA</v>
      </c>
      <c r="S105" t="str">
        <f>BQ105</f>
        <v>Proses RBT-RBL</v>
      </c>
      <c r="T105" t="str">
        <f>IF(V105=0%,"Not Started",IF(V105&lt;100%,"On Progress",IF(V105=100%,"DONE")))</f>
        <v>On Progress</v>
      </c>
      <c r="U105" t="str">
        <f>FN105</f>
        <v>Helen Desyani</v>
      </c>
      <c r="V105">
        <f>CC105</f>
        <v>0.09</v>
      </c>
      <c r="W105" t="str">
        <v>TW I 2026</v>
      </c>
      <c r="X105">
        <f>AR105</f>
        <v>46387</v>
      </c>
      <c r="Y105">
        <v>1</v>
      </c>
      <c r="AA105">
        <v>45931</v>
      </c>
      <c r="AB105">
        <v>46053</v>
      </c>
      <c r="AC105">
        <v>46054</v>
      </c>
      <c r="AD105">
        <v>46081</v>
      </c>
      <c r="AE105">
        <v>46082</v>
      </c>
      <c r="AF105">
        <v>46112</v>
      </c>
      <c r="AI105">
        <v>46113</v>
      </c>
      <c r="AJ105">
        <v>46142</v>
      </c>
      <c r="AK105">
        <v>46143</v>
      </c>
      <c r="AL105">
        <v>46265</v>
      </c>
      <c r="AM105">
        <v>46266</v>
      </c>
      <c r="AN105">
        <v>46310</v>
      </c>
      <c r="AO105">
        <v>46311</v>
      </c>
      <c r="AP105">
        <v>46356</v>
      </c>
      <c r="AQ105">
        <v>46357</v>
      </c>
      <c r="AR105">
        <v>46387</v>
      </c>
      <c r="AS105" t="str">
        <f>IF(BE105=0%,"Not Started",IF(BE105&lt;5%,"Proses RBT-RBB",IF(BE105=5%,"Selesai RBT-RBB",IF(BE105&lt;10%,"Proses RBT-RBL",IF(BE105=10%,"Selesai RBT-RBL",IF(BE105&lt;15%,"Proses RBT-RBTD",IF(BE105=15%,"Selesai RBT-RBTD",IF(BE105&lt;20%,"Proses RPP",IF(BE105=20%,"Selesai RPP",IF(BE105&lt;25%,"Proses KAK",IF(BE105=25%,"Selesai KAK",IF(BE105&lt;30%,"Proses Pengadaan",IF(BE105=30%,"Selesai Pengadaan",IF(BE105&lt;45%,"Proses Desain",IF(BE105=45%,"Selesai Desain",IF(BE105&lt;80%,"Proses Pengembangan",IF(BE105=80%,"Selesai Pengembangan",IF(BE105&lt;87.5%,"Proses SIT",IF(BE105=87.5%,"Selesai SIT",IF(BE105&lt;95%,"Proses UAT",IF(BE105=95%,"Selesai UAT",IF(BE105&lt;100%,"Proses Implementasi","Selesai Implementasi"))))))))))))))))))))))</f>
        <v>Selesai RBT-RBTD</v>
      </c>
      <c r="AT105" t="str">
        <f>IF(BF105=0%,"Not Started",IF(BF105&lt;5%,"Proses RBT-RBB",IF(BF105=5%,"Selesai RBT-RBB",IF(BF105&lt;10%,"Proses RBT-RBL",IF(BF105=10%,"Selesai RBT-RBL",IF(BF105&lt;15%,"Proses RBT-RBTD",IF(BF105=15%,"Selesai RBT-RBTD",IF(BF105&lt;20%,"Proses RPP",IF(BF105=20%,"Selesai RPP",IF(BF105&lt;25%,"Proses KAK",IF(BF105=25%,"Selesai KAK",IF(BF105&lt;30%,"Proses Pengadaan",IF(BF105=30%,"Selesai Pengadaan",IF(BF105&lt;45%,"Proses Desain",IF(BF105=45%,"Selesai Desain",IF(BF105&lt;80%,"Proses Pengembangan",IF(BF105=80%,"Selesai Pengembangan",IF(BF105&lt;87.5%,"Proses SIT",IF(BF105=87.5%,"Selesai SIT",IF(BF105&lt;95%,"Proses UAT",IF(BF105=95%,"Selesai UAT",IF(BF105&lt;100%,"Proses Implementasi","Selesai Implementasi"))))))))))))))))))))))</f>
        <v>Selesai RPP</v>
      </c>
      <c r="AU105" t="str">
        <f>IF(BG105=0%,"Not Started",IF(BG105&lt;5%,"Proses RBT-RBB",IF(BG105=5%,"Selesai RBT-RBB",IF(BG105&lt;10%,"Proses RBT-RBL",IF(BG105=10%,"Selesai RBT-RBL",IF(BG105&lt;15%,"Proses RBT-RBTD",IF(BG105=15%,"Selesai RBT-RBTD",IF(BG105&lt;20%,"Proses RPP",IF(BG105=20%,"Selesai RPP",IF(BG105&lt;25%,"Proses KAK",IF(BG105=25%,"Selesai KAK",IF(BG105&lt;30%,"Proses Pengadaan",IF(BG105=30%,"Selesai Pengadaan",IF(BG105&lt;45%,"Proses Desain",IF(BG105=45%,"Selesai Desain",IF(BG105&lt;80%,"Proses Pengembangan",IF(BG105=80%,"Selesai Pengembangan",IF(BG105&lt;87.5%,"Proses SIT",IF(BG105=87.5%,"Selesai SIT",IF(BG105&lt;95%,"Proses UAT",IF(BG105=95%,"Selesai UAT",IF(BG105&lt;100%,"Proses Implementasi","Selesai Implementasi"))))))))))))))))))))))</f>
        <v>Selesai Pengadaan</v>
      </c>
      <c r="AV105" t="str">
        <f>IF(BH105=0%,"Not Started",IF(BH105&lt;5%,"Proses RBT-RBB",IF(BH105=5%,"Selesai RBT-RBB",IF(BH105&lt;10%,"Proses RBT-RBL",IF(BH105=10%,"Selesai RBT-RBL",IF(BH105&lt;15%,"Proses RBT-RBTD",IF(BH105=15%,"Selesai RBT-RBTD",IF(BH105&lt;20%,"Proses RPP",IF(BH105=20%,"Selesai RPP",IF(BH105&lt;25%,"Proses KAK",IF(BH105=25%,"Selesai KAK",IF(BH105&lt;30%,"Proses Pengadaan",IF(BH105=30%,"Selesai Pengadaan",IF(BH105&lt;45%,"Proses Desain",IF(BH105=45%,"Selesai Desain",IF(BH105&lt;80%,"Proses Pengembangan",IF(BH105=80%,"Selesai Pengembangan",IF(BH105&lt;87.5%,"Proses SIT",IF(BH105=87.5%,"Selesai SIT",IF(BH105&lt;95%,"Proses UAT",IF(BH105=95%,"Selesai UAT",IF(BH105&lt;100%,"Proses Implementasi","Selesai Implementasi"))))))))))))))))))))))</f>
        <v>Selesai Desain</v>
      </c>
      <c r="AW105" t="str">
        <f>IF(BI105=0%,"Not Started",IF(BI105&lt;5%,"Proses RBT-RBB",IF(BI105=5%,"Selesai RBT-RBB",IF(BI105&lt;10%,"Proses RBT-RBL",IF(BI105=10%,"Selesai RBT-RBL",IF(BI105&lt;15%,"Proses RBT-RBTD",IF(BI105=15%,"Selesai RBT-RBTD",IF(BI105&lt;20%,"Proses RPP",IF(BI105=20%,"Selesai RPP",IF(BI105&lt;25%,"Proses KAK",IF(BI105=25%,"Selesai KAK",IF(BI105&lt;30%,"Proses Pengadaan",IF(BI105=30%,"Selesai Pengadaan",IF(BI105&lt;45%,"Proses Desain",IF(BI105=45%,"Selesai Desain",IF(BI105&lt;80%,"Proses Pengembangan",IF(BI105=80%,"Selesai Pengembangan",IF(BI105&lt;87.5%,"Proses SIT",IF(BI105=87.5%,"Selesai SIT",IF(BI105&lt;95%,"Proses UAT",IF(BI105=95%,"Selesai UAT",IF(BI105&lt;100%,"Proses Implementasi","Selesai Implementasi"))))))))))))))))))))))</f>
        <v>Proses Pengembangan</v>
      </c>
      <c r="AX105" t="str">
        <f>IF(BJ105=0%,"Not Started",IF(BJ105&lt;5%,"Proses RBT-RBB",IF(BJ105=5%,"Selesai RBT-RBB",IF(BJ105&lt;10%,"Proses RBT-RBL",IF(BJ105=10%,"Selesai RBT-RBL",IF(BJ105&lt;15%,"Proses RBT-RBTD",IF(BJ105=15%,"Selesai RBT-RBTD",IF(BJ105&lt;20%,"Proses RPP",IF(BJ105=20%,"Selesai RPP",IF(BJ105&lt;25%,"Proses KAK",IF(BJ105=25%,"Selesai KAK",IF(BJ105&lt;30%,"Proses Pengadaan",IF(BJ105=30%,"Selesai Pengadaan",IF(BJ105&lt;45%,"Proses Desain",IF(BJ105=45%,"Selesai Desain",IF(BJ105&lt;80%,"Proses Pengembangan",IF(BJ105=80%,"Selesai Pengembangan",IF(BJ105&lt;87.5%,"Proses SIT",IF(BJ105=87.5%,"Selesai SIT",IF(BJ105&lt;95%,"Proses UAT",IF(BJ105=95%,"Selesai UAT",IF(BJ105&lt;100%,"Proses Implementasi","Selesai Implementasi"))))))))))))))))))))))</f>
        <v>Proses Pengembangan</v>
      </c>
      <c r="AY105" t="str">
        <f>IF(BK105=0%,"Not Started",IF(BK105&lt;5%,"Proses RBT-RBB",IF(BK105=5%,"Selesai RBT-RBB",IF(BK105&lt;10%,"Proses RBT-RBL",IF(BK105=10%,"Selesai RBT-RBL",IF(BK105&lt;15%,"Proses RBT-RBTD",IF(BK105=15%,"Selesai RBT-RBTD",IF(BK105&lt;20%,"Proses RPP",IF(BK105=20%,"Selesai RPP",IF(BK105&lt;25%,"Proses KAK",IF(BK105=25%,"Selesai KAK",IF(BK105&lt;30%,"Proses Pengadaan",IF(BK105=30%,"Selesai Pengadaan",IF(BK105&lt;45%,"Proses Desain",IF(BK105=45%,"Selesai Desain",IF(BK105&lt;80%,"Proses Pengembangan",IF(BK105=80%,"Selesai Pengembangan",IF(BK105&lt;87.5%,"Proses SIT",IF(BK105=87.5%,"Selesai SIT",IF(BK105&lt;95%,"Proses UAT",IF(BK105=95%,"Selesai UAT",IF(BK105&lt;100%,"Proses Implementasi","Selesai Implementasi"))))))))))))))))))))))</f>
        <v>Proses Pengembangan</v>
      </c>
      <c r="AZ105" t="str">
        <f>IF(BL105=0%,"Not Started",IF(BL105&lt;5%,"Proses RBT-RBB",IF(BL105=5%,"Selesai RBT-RBB",IF(BL105&lt;10%,"Proses RBT-RBL",IF(BL105=10%,"Selesai RBT-RBL",IF(BL105&lt;15%,"Proses RBT-RBTD",IF(BL105=15%,"Selesai RBT-RBTD",IF(BL105&lt;20%,"Proses RPP",IF(BL105=20%,"Selesai RPP",IF(BL105&lt;25%,"Proses KAK",IF(BL105=25%,"Selesai KAK",IF(BL105&lt;30%,"Proses Pengadaan",IF(BL105=30%,"Selesai Pengadaan",IF(BL105&lt;45%,"Proses Desain",IF(BL105=45%,"Selesai Desain",IF(BL105&lt;80%,"Proses Pengembangan",IF(BL105=80%,"Selesai Pengembangan",IF(BL105&lt;87.5%,"Proses SIT",IF(BL105=87.5%,"Selesai SIT",IF(BL105&lt;95%,"Proses UAT",IF(BL105=95%,"Selesai UAT",IF(BL105&lt;100%,"Proses Implementasi","Selesai Implementasi"))))))))))))))))))))))</f>
        <v>Selesai Pengembangan</v>
      </c>
      <c r="BA105" t="str">
        <f>IF(BM105=0%,"Not Started",IF(BM105&lt;5%,"Proses RBT-RBB",IF(BM105=5%,"Selesai RBT-RBB",IF(BM105&lt;10%,"Proses RBT-RBL",IF(BM105=10%,"Selesai RBT-RBL",IF(BM105&lt;15%,"Proses RBT-RBTD",IF(BM105=15%,"Selesai RBT-RBTD",IF(BM105&lt;20%,"Proses RPP",IF(BM105=20%,"Selesai RPP",IF(BM105&lt;25%,"Proses KAK",IF(BM105=25%,"Selesai KAK",IF(BM105&lt;30%,"Proses Pengadaan",IF(BM105=30%,"Selesai Pengadaan",IF(BM105&lt;45%,"Proses Desain",IF(BM105=45%,"Selesai Desain",IF(BM105&lt;80%,"Proses Pengembangan",IF(BM105=80%,"Selesai Pengembangan",IF(BM105&lt;87.5%,"Proses SIT",IF(BM105=87.5%,"Selesai SIT",IF(BM105&lt;95%,"Proses UAT",IF(BM105=95%,"Selesai UAT",IF(BM105&lt;100%,"Proses Implementasi","Selesai Implementasi"))))))))))))))))))))))</f>
        <v>Proses SIT</v>
      </c>
      <c r="BB105" t="str">
        <f>IF(BN105=0%,"Not Started",IF(BN105&lt;5%,"Proses RBT-RBB",IF(BN105=5%,"Selesai RBT-RBB",IF(BN105&lt;10%,"Proses RBT-RBL",IF(BN105=10%,"Selesai RBT-RBL",IF(BN105&lt;15%,"Proses RBT-RBTD",IF(BN105=15%,"Selesai RBT-RBTD",IF(BN105&lt;20%,"Proses RPP",IF(BN105=20%,"Selesai RPP",IF(BN105&lt;25%,"Proses KAK",IF(BN105=25%,"Selesai KAK",IF(BN105&lt;30%,"Proses Pengadaan",IF(BN105=30%,"Selesai Pengadaan",IF(BN105&lt;45%,"Proses Desain",IF(BN105=45%,"Selesai Desain",IF(BN105&lt;80%,"Proses Pengembangan",IF(BN105=80%,"Selesai Pengembangan",IF(BN105&lt;87.5%,"Proses SIT",IF(BN105=87.5%,"Selesai SIT",IF(BN105&lt;95%,"Proses UAT",IF(BN105=95%,"Selesai UAT",IF(BN105&lt;100%,"Proses Implementasi","Selesai Implementasi"))))))))))))))))))))))</f>
        <v>Proses UAT</v>
      </c>
      <c r="BC105" t="str">
        <f>IF(BO105=0%,"Not Started",IF(BO105&lt;5%,"Proses RBT-RBB",IF(BO105=5%,"Selesai RBT-RBB",IF(BO105&lt;10%,"Proses RBT-RBL",IF(BO105=10%,"Selesai RBT-RBL",IF(BO105&lt;15%,"Proses RBT-RBTD",IF(BO105=15%,"Selesai RBT-RBTD",IF(BO105&lt;20%,"Proses RPP",IF(BO105=20%,"Selesai RPP",IF(BO105&lt;25%,"Proses KAK",IF(BO105=25%,"Selesai KAK",IF(BO105&lt;30%,"Proses Pengadaan",IF(BO105=30%,"Selesai Pengadaan",IF(BO105&lt;45%,"Proses Desain",IF(BO105=45%,"Selesai Desain",IF(BO105&lt;80%,"Proses Pengembangan",IF(BO105=80%,"Selesai Pengembangan",IF(BO105&lt;87.5%,"Proses SIT",IF(BO105=87.5%,"Selesai SIT",IF(BO105&lt;95%,"Proses UAT",IF(BO105=95%,"Selesai UAT",IF(BO105&lt;100%,"Proses Implementasi","Selesai Implementasi"))))))))))))))))))))))</f>
        <v>Selesai UAT</v>
      </c>
      <c r="BD105" t="str">
        <f>IF(BP105=0%,"Not Started",IF(BP105&lt;5%,"Proses RBT-RBB",IF(BP105=5%,"Selesai RBT-RBB",IF(BP105&lt;10%,"Proses RBT-RBL",IF(BP105=10%,"Selesai RBT-RBL",IF(BP105&lt;15%,"Proses RBT-RBTD",IF(BP105=15%,"Selesai RBT-RBTD",IF(BP105&lt;20%,"Proses RPP",IF(BP105=20%,"Selesai RPP",IF(BP105&lt;25%,"Proses KAK",IF(BP105=25%,"Selesai KAK",IF(BP105&lt;30%,"Proses Pengadaan",IF(BP105=30%,"Selesai Pengadaan",IF(BP105&lt;45%,"Proses Desain",IF(BP105=45%,"Selesai Desain",IF(BP105&lt;80%,"Proses Pengembangan",IF(BP105=80%,"Selesai Pengembangan",IF(BP105&lt;87.5%,"Proses SIT",IF(BP105=87.5%,"Selesai SIT",IF(BP105&lt;95%,"Proses UAT",IF(BP105=95%,"Selesai UAT",IF(BP105&lt;100%,"Proses Implementasi","Selesai Implementasi"))))))))))))))))))))))</f>
        <v>Selesai Implementasi</v>
      </c>
      <c r="BE105">
        <v>0.15</v>
      </c>
      <c r="BF105">
        <v>0.2</v>
      </c>
      <c r="BG105">
        <v>0.3</v>
      </c>
      <c r="BH105">
        <v>0.45</v>
      </c>
      <c r="BI105">
        <v>0.54</v>
      </c>
      <c r="BJ105">
        <v>0.63</v>
      </c>
      <c r="BK105">
        <v>0.72</v>
      </c>
      <c r="BL105">
        <v>0.8</v>
      </c>
      <c r="BM105">
        <v>0.84</v>
      </c>
      <c r="BN105">
        <v>0.9</v>
      </c>
      <c r="BO105">
        <v>0.95</v>
      </c>
      <c r="BP105">
        <v>1</v>
      </c>
      <c r="BQ105" t="str">
        <f>IF(CC105=0%,"Not Started",IF(CC105&lt;5%,"Proses RBT-RBB",IF(CC105=5%,"Selesai RBT-RBB",IF(CC105&lt;10%,"Proses RBT-RBL",IF(CC105=10%,"Selesai RBT-RBL",IF(CC105&lt;15%,"Proses RBT-RBTD",IF(CC105=15%,"Selesai RBT-RBTD",IF(CC105&lt;20%,"Proses RPP",IF(CC105=20%,"Selesai RPP",IF(CC105&lt;25%,"Proses KAK",IF(CC105=25%,"Selesai KAK",IF(CC105&lt;30%,"Proses Pengadaan",IF(CC105=30%,"Selesai Pengadaan",IF(CC105&lt;45%,"Proses Desain",IF(CC105=45%,"Selesai Desain",IF(CC105&lt;80%,"Proses Pengembangan",IF(CC105=80%,"Selesai Pengembangan",IF(CC105&lt;87.5%,"Proses SIT",IF(CC105=87.5%,"Selesai SIT",IF(CC105&lt;95%,"Proses UAT",IF(CC105=95%,"Selesai UAT",IF(CC105&lt;100%,"Proses Implementasi","Selesai Implementasi"))))))))))))))))))))))</f>
        <v>Proses RBT-RBL</v>
      </c>
      <c r="BR105" t="str">
        <f>IF(CD105=0%,"Not Started",IF(CD105&lt;5%,"Proses RBT-RBB",IF(CD105=5%,"Selesai RBT-RBB",IF(CD105&lt;10%,"Proses RBT-RBL",IF(CD105=10%,"Selesai RBT-RBL",IF(CD105&lt;15%,"Proses RBT-RBTD",IF(CD105=15%,"Selesai RBT-RBTD",IF(CD105&lt;20%,"Proses RPP",IF(CD105=20%,"Selesai RPP",IF(CD105&lt;25%,"Proses KAK",IF(CD105=25%,"Selesai KAK",IF(CD105&lt;30%,"Proses Pengadaan",IF(CD105=30%,"Selesai Pengadaan",IF(CD105&lt;45%,"Proses Desain",IF(CD105=45%,"Selesai Desain",IF(CD105&lt;80%,"Proses Pengembangan",IF(CD105=80%,"Selesai Pengembangan",IF(CD105&lt;87.5%,"Proses SIT",IF(CD105=87.5%,"Selesai SIT",IF(CD105&lt;95%,"Proses UAT",IF(CD105=95%,"Selesai UAT",IF(CD105&lt;100%,"Proses Implementasi","Selesai Implementasi"))))))))))))))))))))))</f>
        <v>Not Started</v>
      </c>
      <c r="BS105" t="str">
        <f>IF(CE105=0%,"Not Started",IF(CE105&lt;5%,"Proses RBT-RBB",IF(CE105=5%,"Selesai RBT-RBB",IF(CE105&lt;10%,"Proses RBT-RBL",IF(CE105=10%,"Selesai RBT-RBL",IF(CE105&lt;15%,"Proses RBT-RBTD",IF(CE105=15%,"Selesai RBT-RBTD",IF(CE105&lt;20%,"Proses RPP",IF(CE105=20%,"Selesai RPP",IF(CE105&lt;25%,"Proses KAK",IF(CE105=25%,"Selesai KAK",IF(CE105&lt;30%,"Proses Pengadaan",IF(CE105=30%,"Selesai Pengadaan",IF(CE105&lt;45%,"Proses Desain",IF(CE105=45%,"Selesai Desain",IF(CE105&lt;80%,"Proses Pengembangan",IF(CE105=80%,"Selesai Pengembangan",IF(CE105&lt;87.5%,"Proses SIT",IF(CE105=87.5%,"Selesai SIT",IF(CE105&lt;95%,"Proses UAT",IF(CE105=95%,"Selesai UAT",IF(CE105&lt;100%,"Proses Implementasi","Selesai Implementasi"))))))))))))))))))))))</f>
        <v>Not Started</v>
      </c>
      <c r="BT105" t="str">
        <f>IF(CF105=0%,"Not Started",IF(CF105&lt;5%,"Proses RBT-RBB",IF(CF105=5%,"Selesai RBT-RBB",IF(CF105&lt;10%,"Proses RBT-RBL",IF(CF105=10%,"Selesai RBT-RBL",IF(CF105&lt;15%,"Proses RBT-RBTD",IF(CF105=15%,"Selesai RBT-RBTD",IF(CF105&lt;20%,"Proses RPP",IF(CF105=20%,"Selesai RPP",IF(CF105&lt;25%,"Proses KAK",IF(CF105=25%,"Selesai KAK",IF(CF105&lt;30%,"Proses Pengadaan",IF(CF105=30%,"Selesai Pengadaan",IF(CF105&lt;45%,"Proses Desain",IF(CF105=45%,"Selesai Desain",IF(CF105&lt;80%,"Proses Pengembangan",IF(CF105=80%,"Selesai Pengembangan",IF(CF105&lt;87.5%,"Proses SIT",IF(CF105=87.5%,"Selesai SIT",IF(CF105&lt;95%,"Proses UAT",IF(CF105=95%,"Selesai UAT",IF(CF105&lt;100%,"Proses Implementasi","Selesai Implementasi"))))))))))))))))))))))</f>
        <v>Not Started</v>
      </c>
      <c r="BU105" t="str">
        <f>IF(CG105=0%,"Not Started",IF(CG105&lt;5%,"Proses RBT-RBB",IF(CG105=5%,"Selesai RBT-RBB",IF(CG105&lt;10%,"Proses RBT-RBL",IF(CG105=10%,"Selesai RBT-RBL",IF(CG105&lt;15%,"Proses RBT-RBTD",IF(CG105=15%,"Selesai RBT-RBTD",IF(CG105&lt;20%,"Proses RPP",IF(CG105=20%,"Selesai RPP",IF(CG105&lt;25%,"Proses KAK",IF(CG105=25%,"Selesai KAK",IF(CG105&lt;30%,"Proses Pengadaan",IF(CG105=30%,"Selesai Pengadaan",IF(CG105&lt;45%,"Proses Desain",IF(CG105=45%,"Selesai Desain",IF(CG105&lt;80%,"Proses Pengembangan",IF(CG105=80%,"Selesai Pengembangan",IF(CG105&lt;87.5%,"Proses SIT",IF(CG105=87.5%,"Selesai SIT",IF(CG105&lt;95%,"Proses UAT",IF(CG105=95%,"Selesai UAT",IF(CG105&lt;100%,"Proses Implementasi","Selesai Implementasi"))))))))))))))))))))))</f>
        <v>Not Started</v>
      </c>
      <c r="BV105" t="str">
        <f>IF(CH105=0%,"Not Started",IF(CH105&lt;5%,"Proses RBT-RBB",IF(CH105=5%,"Selesai RBT-RBB",IF(CH105&lt;10%,"Proses RBT-RBL",IF(CH105=10%,"Selesai RBT-RBL",IF(CH105&lt;15%,"Proses RBT-RBTD",IF(CH105=15%,"Selesai RBT-RBTD",IF(CH105&lt;20%,"Proses RPP",IF(CH105=20%,"Selesai RPP",IF(CH105&lt;25%,"Proses KAK",IF(CH105=25%,"Selesai KAK",IF(CH105&lt;30%,"Proses Pengadaan",IF(CH105=30%,"Selesai Pengadaan",IF(CH105&lt;45%,"Proses Desain",IF(CH105=45%,"Selesai Desain",IF(CH105&lt;80%,"Proses Pengembangan",IF(CH105=80%,"Selesai Pengembangan",IF(CH105&lt;87.5%,"Proses SIT",IF(CH105=87.5%,"Selesai SIT",IF(CH105&lt;95%,"Proses UAT",IF(CH105=95%,"Selesai UAT",IF(CH105&lt;100%,"Proses Implementasi","Selesai Implementasi"))))))))))))))))))))))</f>
        <v>Not Started</v>
      </c>
      <c r="BW105" t="str">
        <f>IF(CI105=0%,"Not Started",IF(CI105&lt;5%,"Proses RBT-RBB",IF(CI105=5%,"Selesai RBT-RBB",IF(CI105&lt;10%,"Proses RBT-RBL",IF(CI105=10%,"Selesai RBT-RBL",IF(CI105&lt;15%,"Proses RBT-RBTD",IF(CI105=15%,"Selesai RBT-RBTD",IF(CI105&lt;20%,"Proses RPP",IF(CI105=20%,"Selesai RPP",IF(CI105&lt;25%,"Proses KAK",IF(CI105=25%,"Selesai KAK",IF(CI105&lt;30%,"Proses Pengadaan",IF(CI105=30%,"Selesai Pengadaan",IF(CI105&lt;45%,"Proses Desain",IF(CI105=45%,"Selesai Desain",IF(CI105&lt;80%,"Proses Pengembangan",IF(CI105=80%,"Selesai Pengembangan",IF(CI105&lt;87.5%,"Proses SIT",IF(CI105=87.5%,"Selesai SIT",IF(CI105&lt;95%,"Proses UAT",IF(CI105=95%,"Selesai UAT",IF(CI105&lt;100%,"Proses Implementasi","Selesai Implementasi"))))))))))))))))))))))</f>
        <v>Not Started</v>
      </c>
      <c r="BX105" t="str">
        <f>IF(CJ105=0%,"Not Started",IF(CJ105&lt;5%,"Proses RBT-RBB",IF(CJ105=5%,"Selesai RBT-RBB",IF(CJ105&lt;10%,"Proses RBT-RBL",IF(CJ105=10%,"Selesai RBT-RBL",IF(CJ105&lt;15%,"Proses RBT-RBTD",IF(CJ105=15%,"Selesai RBT-RBTD",IF(CJ105&lt;20%,"Proses RPP",IF(CJ105=20%,"Selesai RPP",IF(CJ105&lt;25%,"Proses KAK",IF(CJ105=25%,"Selesai KAK",IF(CJ105&lt;30%,"Proses Pengadaan",IF(CJ105=30%,"Selesai Pengadaan",IF(CJ105&lt;45%,"Proses Desain",IF(CJ105=45%,"Selesai Desain",IF(CJ105&lt;80%,"Proses Pengembangan",IF(CJ105=80%,"Selesai Pengembangan",IF(CJ105&lt;87.5%,"Proses SIT",IF(CJ105=87.5%,"Selesai SIT",IF(CJ105&lt;95%,"Proses UAT",IF(CJ105=95%,"Selesai UAT",IF(CJ105&lt;100%,"Proses Implementasi","Selesai Implementasi"))))))))))))))))))))))</f>
        <v>Not Started</v>
      </c>
      <c r="BY105" t="str">
        <f>IF(CK105=0%,"Not Started",IF(CK105&lt;5%,"Proses RBT-RBB",IF(CK105=5%,"Selesai RBT-RBB",IF(CK105&lt;10%,"Proses RBT-RBL",IF(CK105=10%,"Selesai RBT-RBL",IF(CK105&lt;15%,"Proses RBT-RBTD",IF(CK105=15%,"Selesai RBT-RBTD",IF(CK105&lt;20%,"Proses RPP",IF(CK105=20%,"Selesai RPP",IF(CK105&lt;25%,"Proses KAK",IF(CK105=25%,"Selesai KAK",IF(CK105&lt;30%,"Proses Pengadaan",IF(CK105=30%,"Selesai Pengadaan",IF(CK105&lt;45%,"Proses Desain",IF(CK105=45%,"Selesai Desain",IF(CK105&lt;80%,"Proses Pengembangan",IF(CK105=80%,"Selesai Pengembangan",IF(CK105&lt;87.5%,"Proses SIT",IF(CK105=87.5%,"Selesai SIT",IF(CK105&lt;95%,"Proses UAT",IF(CK105=95%,"Selesai UAT",IF(CK105&lt;100%,"Proses Implementasi","Selesai Implementasi"))))))))))))))))))))))</f>
        <v>Not Started</v>
      </c>
      <c r="BZ105" t="str">
        <f>IF(CL105=0%,"Not Started",IF(CL105&lt;5%,"Proses RBT-RBB",IF(CL105=5%,"Selesai RBT-RBB",IF(CL105&lt;10%,"Proses RBT-RBL",IF(CL105=10%,"Selesai RBT-RBL",IF(CL105&lt;15%,"Proses RBT-RBTD",IF(CL105=15%,"Selesai RBT-RBTD",IF(CL105&lt;20%,"Proses RPP",IF(CL105=20%,"Selesai RPP",IF(CL105&lt;25%,"Proses KAK",IF(CL105=25%,"Selesai KAK",IF(CL105&lt;30%,"Proses Pengadaan",IF(CL105=30%,"Selesai Pengadaan",IF(CL105&lt;45%,"Proses Desain",IF(CL105=45%,"Selesai Desain",IF(CL105&lt;80%,"Proses Pengembangan",IF(CL105=80%,"Selesai Pengembangan",IF(CL105&lt;87.5%,"Proses SIT",IF(CL105=87.5%,"Selesai SIT",IF(CL105&lt;95%,"Proses UAT",IF(CL105=95%,"Selesai UAT",IF(CL105&lt;100%,"Proses Implementasi","Selesai Implementasi"))))))))))))))))))))))</f>
        <v>Not Started</v>
      </c>
      <c r="CA105" t="str">
        <f>IF(CM105=0%,"Not Started",IF(CM105&lt;5%,"Proses RBT-RBB",IF(CM105=5%,"Selesai RBT-RBB",IF(CM105&lt;10%,"Proses RBT-RBL",IF(CM105=10%,"Selesai RBT-RBL",IF(CM105&lt;15%,"Proses RBT-RBTD",IF(CM105=15%,"Selesai RBT-RBTD",IF(CM105&lt;20%,"Proses RPP",IF(CM105=20%,"Selesai RPP",IF(CM105&lt;25%,"Proses KAK",IF(CM105=25%,"Selesai KAK",IF(CM105&lt;30%,"Proses Pengadaan",IF(CM105=30%,"Selesai Pengadaan",IF(CM105&lt;45%,"Proses Desain",IF(CM105=45%,"Selesai Desain",IF(CM105&lt;80%,"Proses Pengembangan",IF(CM105=80%,"Selesai Pengembangan",IF(CM105&lt;87.5%,"Proses SIT",IF(CM105=87.5%,"Selesai SIT",IF(CM105&lt;95%,"Proses UAT",IF(CM105=95%,"Selesai UAT",IF(CM105&lt;100%,"Proses Implementasi","Selesai Implementasi"))))))))))))))))))))))</f>
        <v>Not Started</v>
      </c>
      <c r="CB105" t="str">
        <f>IF(CN105=0%,"Not Started",IF(CN105&lt;5%,"Proses RBT-RBB",IF(CN105=5%,"Selesai RBT-RBB",IF(CN105&lt;10%,"Proses RBT-RBL",IF(CN105=10%,"Selesai RBT-RBL",IF(CN105&lt;15%,"Proses RBT-RBTD",IF(CN105=15%,"Selesai RBT-RBTD",IF(CN105&lt;20%,"Proses RPP",IF(CN105=20%,"Selesai RPP",IF(CN105&lt;25%,"Proses KAK",IF(CN105=25%,"Selesai KAK",IF(CN105&lt;30%,"Proses Pengadaan",IF(CN105=30%,"Selesai Pengadaan",IF(CN105&lt;45%,"Proses Desain",IF(CN105=45%,"Selesai Desain",IF(CN105&lt;80%,"Proses Pengembangan",IF(CN105=80%,"Selesai Pengembangan",IF(CN105&lt;87.5%,"Proses SIT",IF(CN105=87.5%,"Selesai SIT",IF(CN105&lt;95%,"Proses UAT",IF(CN105=95%,"Selesai UAT",IF(CN105&lt;100%,"Proses Implementasi","Selesai Implementasi"))))))))))))))))))))))</f>
        <v>Not Started</v>
      </c>
      <c r="CC105">
        <f>(($DY105/100%)*15%)+(($DZ105/100%)*5%)+(($EA105/100%)*5%)+(($EB105/100%)*5%)+(($EC105/100%)*15%)+(($ED105/100%)*35%)+(($EE105/100%)*7.5%)+(($EF105/100%)*7.5%)+(($EG105/100%)*5%)</f>
        <v>0.09</v>
      </c>
      <c r="CO105">
        <f>IF(BE105=0%, 100%, (CC105/BE105))</f>
        <v>0.6</v>
      </c>
      <c r="CP105">
        <f>IF(BF105=0%, 100%, (CD105/BF105))</f>
        <v>0</v>
      </c>
      <c r="CQ105">
        <f>IF(BG105=0%, 100%, (CE105/BG105))</f>
        <v>0</v>
      </c>
      <c r="CR105">
        <f>IF(BH105=0%, 100%, (CF105/BH105))</f>
        <v>0</v>
      </c>
      <c r="CS105">
        <f>IF(BI105=0%, 100%, (CG105/BI105))</f>
        <v>0</v>
      </c>
      <c r="CT105">
        <f>IF(BJ105=0%, 100%, (CH105/BJ105))</f>
        <v>0</v>
      </c>
      <c r="CU105">
        <f>IF(BK105=0%, 100%, (CI105/BK105))</f>
        <v>0</v>
      </c>
      <c r="CV105">
        <f>IF(BL105=0%, 100%, (CJ105/BL105))</f>
        <v>0</v>
      </c>
      <c r="CW105">
        <f>IF(BM105=0%, 100%, (CK105/BM105))</f>
        <v>0</v>
      </c>
      <c r="CX105">
        <f>IF(BN105=0%, 100%, (CL105/BN105))</f>
        <v>0</v>
      </c>
      <c r="CY105">
        <f>IF(BO105=0%, 100%, (CM105/BO105))</f>
        <v>0</v>
      </c>
      <c r="DA105" t="str">
        <f>IF(BE105=0%,"NS",IF(CC105=100%,"DONE",IF(CO105&gt;100%,"AS",IF(CO105&lt;75%,"BS",IF(CO105&lt;89.9%,"AR","OS")))))</f>
        <v>BS</v>
      </c>
      <c r="DB105" t="str">
        <f>IF(BF105=0%,"NS",IF(CD105=100%,"DONE",IF(CP105&gt;100%,"AS",IF(CP105&lt;75%,"BS",IF(CP105&lt;89.9%,"AR","OS")))))</f>
        <v>BS</v>
      </c>
      <c r="DC105" t="str">
        <f>IF(BG105=0%,"NS",IF(CE105=100%,"DONE",IF(CQ105&gt;100%,"AS",IF(CQ105&lt;75%,"BS",IF(CQ105&lt;89.9%,"AR","OS")))))</f>
        <v>BS</v>
      </c>
      <c r="DD105" t="str">
        <f>IF(BH105=0%,"NS",IF(CF105=100%,"DONE",IF(CR105&gt;100%,"AS",IF(CR105&lt;75%,"BS",IF(CR105&lt;89.9%,"AR","OS")))))</f>
        <v>BS</v>
      </c>
      <c r="DE105" t="str">
        <f>IF(BI105=0%,"NS",IF(CG105=100%,"DONE",IF(CS105&gt;100%,"AS",IF(CS105&lt;75%,"BS",IF(CS105&lt;89.9%,"AR","OS")))))</f>
        <v>BS</v>
      </c>
      <c r="DF105" t="str">
        <f>IF(BJ105=0%,"NS",IF(CH105=100%,"DONE",IF(CT105&gt;100%,"AS",IF(CT105&lt;75%,"BS",IF(CT105&lt;89.9%,"AR","OS")))))</f>
        <v>BS</v>
      </c>
      <c r="DG105" t="str">
        <f>IF(BK105=0%,"NS",IF(CI105=100%,"DONE",IF(CU105&gt;100%,"AS",IF(CU105&lt;75%,"BS",IF(CU105&lt;89.9%,"AR","OS")))))</f>
        <v>BS</v>
      </c>
      <c r="DH105" t="str">
        <f>IF(BL105=0%,"NS",IF(CJ105=100%,"DONE",IF(CV105&gt;100%,"AS",IF(CV105&lt;75%,"BS",IF(CV105&lt;89.9%,"AR","OS")))))</f>
        <v>BS</v>
      </c>
      <c r="DI105" t="str">
        <f>IF(BM105=0%,"NS",IF(CK105=100%,"DONE",IF(CW105&gt;100%,"AS",IF(CW105&lt;75%,"BS",IF(CW105&lt;89.9%,"AR","OS")))))</f>
        <v>BS</v>
      </c>
      <c r="DJ105" t="str">
        <f>IF(BN105=0%,"NS",IF(CL105=100%,"DONE",IF(CX105&gt;100%,"AS",IF(CX105&lt;75%,"BS",IF(CX105&lt;89.9%,"AR","OS")))))</f>
        <v>BS</v>
      </c>
      <c r="DK105" t="str">
        <f>IF(BO105=0%,"NS",IF(CM105=100%,"DONE",IF(CY105&gt;100%,"AS",IF(CY105&lt;75%,"BS",IF(CY105&lt;89.9%,"AR","OS")))))</f>
        <v>BS</v>
      </c>
      <c r="DL105" t="str">
        <f>IF(BP105=0%,"NS",IF(CN105=100%,"DONE",IF(CZ105&gt;100%,"AS",IF(CZ105&lt;75%,"BS",IF(CZ105&lt;89.9%,"AR","OS")))))</f>
        <v>BS</v>
      </c>
      <c r="DM105">
        <f>CC105/$BP105</f>
        <v>0.09</v>
      </c>
      <c r="DN105">
        <f>CD105/$BP105</f>
        <v>0</v>
      </c>
      <c r="DO105">
        <f>CE105/$BP105</f>
        <v>0</v>
      </c>
      <c r="DP105">
        <f>CF105/$BP105</f>
        <v>0</v>
      </c>
      <c r="DQ105">
        <f>CG105/$BP105</f>
        <v>0</v>
      </c>
      <c r="DR105">
        <f>CH105/$BP105</f>
        <v>0</v>
      </c>
      <c r="DS105">
        <f>CI105/$BP105</f>
        <v>0</v>
      </c>
      <c r="DT105">
        <f>CJ105/$BP105</f>
        <v>0</v>
      </c>
      <c r="DU105">
        <f>CK105/$BP105</f>
        <v>0</v>
      </c>
      <c r="DV105">
        <f>CL105/$BP105</f>
        <v>0</v>
      </c>
      <c r="DW105">
        <f>CM105/$BP105</f>
        <v>0</v>
      </c>
      <c r="DX105">
        <f>CN105/$BP105</f>
        <v>0</v>
      </c>
      <c r="DY105">
        <v>0.6</v>
      </c>
      <c r="EH105" t="str" xml:space="preserve">
        <v xml:space="preserve">1. 1 July Telah dilakukan diskusi untuk pengembang TEKNIS project CRM BICARA - LAPSK dengan KPPA , DSPK dan DKOM. Dari hasil diskusi tersebut perlu di lakukan simulasi sistem existing untuk menjelaskan system CRM yang sekarang. _x000d_
2. Tahap Pembuatan Dok RBT dengan target M4 Jan 2026</v>
      </c>
      <c r="EJ105">
        <f>AR105</f>
        <v>46387</v>
      </c>
      <c r="FM105" t="str" xml:space="preserve">
        <v xml:space="preserve">1. Yoe One Ariestya Niovitta (PKWT)_x000d_
2. Muhammad Daffa ALfarizqi</v>
      </c>
      <c r="FN105" t="str">
        <v>Helen Desyani</v>
      </c>
      <c r="FO105" t="str">
        <v>Ayar Fauzan</v>
      </c>
      <c r="FP105" t="str" xml:space="preserve">
        <v xml:space="preserve">1. Rendi Budiman_x000d_
2. Ahlan Hadian</v>
      </c>
      <c r="FQ105" t="str" xml:space="preserve">
        <v xml:space="preserve">1. Erfa_x000d_
2. Agung</v>
      </c>
      <c r="FR105" t="str">
        <v xml:space="preserve">Outsource </v>
      </c>
      <c r="FS105" t="str">
        <v>PT MSI</v>
      </c>
      <c r="FT105" t="str" xml:space="preserve">
        <v xml:space="preserve">Santi_x000d_
Nindy</v>
      </c>
      <c r="FU105">
        <v>4</v>
      </c>
      <c r="GS105" t="str">
        <v>606a5f2d-3552-47c3-8f06-ba9f47b45f16</v>
      </c>
    </row>
    <row r="106" xml:space="preserve">
      <c r="A106" t="str">
        <v>RIVIBI-PPA-P14-1-DLDS</v>
      </c>
      <c r="B106" t="str">
        <v>Non PT</v>
      </c>
      <c r="C106" t="str">
        <v>IDT</v>
      </c>
      <c r="D106" t="str">
        <v>Continuity Technology</v>
      </c>
      <c r="E106" t="str">
        <v>P-58</v>
      </c>
      <c r="F106">
        <v>1</v>
      </c>
      <c r="G106" t="str">
        <v>Integrasi Survei</v>
      </c>
      <c r="H106" t="str">
        <v>Integrasi Survei</v>
      </c>
      <c r="I106" t="str">
        <v>Modernize Integrasi Survei Tahap 1</v>
      </c>
      <c r="J106">
        <v>2025</v>
      </c>
      <c r="K106">
        <v>2027</v>
      </c>
      <c r="L106" t="str">
        <v>K</v>
      </c>
      <c r="M106" t="str">
        <v>K3</v>
      </c>
      <c r="N106" t="str">
        <v>Pemimpin Satker</v>
      </c>
      <c r="O106" t="str">
        <v>DSta</v>
      </c>
      <c r="P106" t="str">
        <v>Satker</v>
      </c>
      <c r="Q106" t="str">
        <v>Moneter</v>
      </c>
      <c r="R106" t="str">
        <v>Integrasi Survei</v>
      </c>
      <c r="S106" t="str">
        <f>BQ106</f>
        <v>Selesai KAK</v>
      </c>
      <c r="T106" t="str">
        <f>IF(V106=0%,"Not Started",IF(V106&lt;100%,"On Progress",IF(V106=100%,"DONE")))</f>
        <v>On Progress</v>
      </c>
      <c r="U106" t="str">
        <f>FN106</f>
        <v>Helen Desyani</v>
      </c>
      <c r="V106">
        <f>CC106</f>
        <v>0.25</v>
      </c>
      <c r="W106" t="str">
        <v>TW II 2025</v>
      </c>
      <c r="X106">
        <f>AR106</f>
        <v>46477</v>
      </c>
      <c r="Y106">
        <v>1</v>
      </c>
      <c r="AA106">
        <v>45748</v>
      </c>
      <c r="AB106">
        <v>45838</v>
      </c>
      <c r="AC106">
        <v>45839</v>
      </c>
      <c r="AD106">
        <v>45900</v>
      </c>
      <c r="AE106">
        <v>45839</v>
      </c>
      <c r="AF106">
        <v>45900</v>
      </c>
      <c r="AG106">
        <v>45901</v>
      </c>
      <c r="AH106">
        <v>46112</v>
      </c>
      <c r="AI106">
        <v>46113</v>
      </c>
      <c r="AJ106">
        <v>46142</v>
      </c>
      <c r="AK106">
        <v>46143</v>
      </c>
      <c r="AL106">
        <v>46326</v>
      </c>
      <c r="AM106">
        <v>46327</v>
      </c>
      <c r="AN106">
        <v>46387</v>
      </c>
      <c r="AO106">
        <v>46388</v>
      </c>
      <c r="AP106">
        <v>46446</v>
      </c>
      <c r="AQ106">
        <v>46447</v>
      </c>
      <c r="AR106">
        <v>46477</v>
      </c>
      <c r="AS106" t="str">
        <f>IF(BE106=0%,"Not Started",IF(BE106&lt;5%,"Proses RBT-RBB",IF(BE106=5%,"Selesai RBT-RBB",IF(BE106&lt;10%,"Proses RBT-RBL",IF(BE106=10%,"Selesai RBT-RBL",IF(BE106&lt;15%,"Proses RBT-RBTD",IF(BE106=15%,"Selesai RBT-RBTD",IF(BE106&lt;20%,"Proses RPP",IF(BE106=20%,"Selesai RPP",IF(BE106&lt;25%,"Proses KAK",IF(BE106=25%,"Selesai KAK",IF(BE106&lt;30%,"Proses Pengadaan",IF(BE106=30%,"Selesai Pengadaan",IF(BE106&lt;45%,"Proses Desain",IF(BE106=45%,"Selesai Desain",IF(BE106&lt;80%,"Proses Pengembangan",IF(BE106=80%,"Selesai Pengembangan",IF(BE106&lt;87.5%,"Proses SIT",IF(BE106=87.5%,"Selesai SIT",IF(BE106&lt;95%,"Proses UAT",IF(BE106=95%,"Selesai UAT",IF(BE106&lt;100%,"Proses Implementasi","Selesai Implementasi"))))))))))))))))))))))</f>
        <v>Proses Pengadaan</v>
      </c>
      <c r="AT106" t="str">
        <f>IF(BF106=0%,"Not Started",IF(BF106&lt;5%,"Proses RBT-RBB",IF(BF106=5%,"Selesai RBT-RBB",IF(BF106&lt;10%,"Proses RBT-RBL",IF(BF106=10%,"Selesai RBT-RBL",IF(BF106&lt;15%,"Proses RBT-RBTD",IF(BF106=15%,"Selesai RBT-RBTD",IF(BF106&lt;20%,"Proses RPP",IF(BF106=20%,"Selesai RPP",IF(BF106&lt;25%,"Proses KAK",IF(BF106=25%,"Selesai KAK",IF(BF106&lt;30%,"Proses Pengadaan",IF(BF106=30%,"Selesai Pengadaan",IF(BF106&lt;45%,"Proses Desain",IF(BF106=45%,"Selesai Desain",IF(BF106&lt;80%,"Proses Pengembangan",IF(BF106=80%,"Selesai Pengembangan",IF(BF106&lt;87.5%,"Proses SIT",IF(BF106=87.5%,"Selesai SIT",IF(BF106&lt;95%,"Proses UAT",IF(BF106=95%,"Selesai UAT",IF(BF106&lt;100%,"Proses Implementasi","Selesai Implementasi"))))))))))))))))))))))</f>
        <v>Proses Pengadaan</v>
      </c>
      <c r="AU106" t="str">
        <f>IF(BG106=0%,"Not Started",IF(BG106&lt;5%,"Proses RBT-RBB",IF(BG106=5%,"Selesai RBT-RBB",IF(BG106&lt;10%,"Proses RBT-RBL",IF(BG106=10%,"Selesai RBT-RBL",IF(BG106&lt;15%,"Proses RBT-RBTD",IF(BG106=15%,"Selesai RBT-RBTD",IF(BG106&lt;20%,"Proses RPP",IF(BG106=20%,"Selesai RPP",IF(BG106&lt;25%,"Proses KAK",IF(BG106=25%,"Selesai KAK",IF(BG106&lt;30%,"Proses Pengadaan",IF(BG106=30%,"Selesai Pengadaan",IF(BG106&lt;45%,"Proses Desain",IF(BG106=45%,"Selesai Desain",IF(BG106&lt;80%,"Proses Pengembangan",IF(BG106=80%,"Selesai Pengembangan",IF(BG106&lt;87.5%,"Proses SIT",IF(BG106=87.5%,"Selesai SIT",IF(BG106&lt;95%,"Proses UAT",IF(BG106=95%,"Selesai UAT",IF(BG106&lt;100%,"Proses Implementasi","Selesai Implementasi"))))))))))))))))))))))</f>
        <v>Selesai Pengadaan</v>
      </c>
      <c r="AV106" t="str">
        <f>IF(BH106=0%,"Not Started",IF(BH106&lt;5%,"Proses RBT-RBB",IF(BH106=5%,"Selesai RBT-RBB",IF(BH106&lt;10%,"Proses RBT-RBL",IF(BH106=10%,"Selesai RBT-RBL",IF(BH106&lt;15%,"Proses RBT-RBTD",IF(BH106=15%,"Selesai RBT-RBTD",IF(BH106&lt;20%,"Proses RPP",IF(BH106=20%,"Selesai RPP",IF(BH106&lt;25%,"Proses KAK",IF(BH106=25%,"Selesai KAK",IF(BH106&lt;30%,"Proses Pengadaan",IF(BH106=30%,"Selesai Pengadaan",IF(BH106&lt;45%,"Proses Desain",IF(BH106=45%,"Selesai Desain",IF(BH106&lt;80%,"Proses Pengembangan",IF(BH106=80%,"Selesai Pengembangan",IF(BH106&lt;87.5%,"Proses SIT",IF(BH106=87.5%,"Selesai SIT",IF(BH106&lt;95%,"Proses UAT",IF(BH106=95%,"Selesai UAT",IF(BH106&lt;100%,"Proses Implementasi","Selesai Implementasi"))))))))))))))))))))))</f>
        <v>Selesai Desain</v>
      </c>
      <c r="AW106" t="str">
        <f>IF(BI106=0%,"Not Started",IF(BI106&lt;5%,"Proses RBT-RBB",IF(BI106=5%,"Selesai RBT-RBB",IF(BI106&lt;10%,"Proses RBT-RBL",IF(BI106=10%,"Selesai RBT-RBL",IF(BI106&lt;15%,"Proses RBT-RBTD",IF(BI106=15%,"Selesai RBT-RBTD",IF(BI106&lt;20%,"Proses RPP",IF(BI106=20%,"Selesai RPP",IF(BI106&lt;25%,"Proses KAK",IF(BI106=25%,"Selesai KAK",IF(BI106&lt;30%,"Proses Pengadaan",IF(BI106=30%,"Selesai Pengadaan",IF(BI106&lt;45%,"Proses Desain",IF(BI106=45%,"Selesai Desain",IF(BI106&lt;80%,"Proses Pengembangan",IF(BI106=80%,"Selesai Pengembangan",IF(BI106&lt;87.5%,"Proses SIT",IF(BI106=87.5%,"Selesai SIT",IF(BI106&lt;95%,"Proses UAT",IF(BI106=95%,"Selesai UAT",IF(BI106&lt;100%,"Proses Implementasi","Selesai Implementasi"))))))))))))))))))))))</f>
        <v>Proses Pengembangan</v>
      </c>
      <c r="AX106" t="str">
        <f>IF(BJ106=0%,"Not Started",IF(BJ106&lt;5%,"Proses RBT-RBB",IF(BJ106=5%,"Selesai RBT-RBB",IF(BJ106&lt;10%,"Proses RBT-RBL",IF(BJ106=10%,"Selesai RBT-RBL",IF(BJ106&lt;15%,"Proses RBT-RBTD",IF(BJ106=15%,"Selesai RBT-RBTD",IF(BJ106&lt;20%,"Proses RPP",IF(BJ106=20%,"Selesai RPP",IF(BJ106&lt;25%,"Proses KAK",IF(BJ106=25%,"Selesai KAK",IF(BJ106&lt;30%,"Proses Pengadaan",IF(BJ106=30%,"Selesai Pengadaan",IF(BJ106&lt;45%,"Proses Desain",IF(BJ106=45%,"Selesai Desain",IF(BJ106&lt;80%,"Proses Pengembangan",IF(BJ106=80%,"Selesai Pengembangan",IF(BJ106&lt;87.5%,"Proses SIT",IF(BJ106=87.5%,"Selesai SIT",IF(BJ106&lt;95%,"Proses UAT",IF(BJ106=95%,"Selesai UAT",IF(BJ106&lt;100%,"Proses Implementasi","Selesai Implementasi"))))))))))))))))))))))</f>
        <v>Proses Pengembangan</v>
      </c>
      <c r="AY106" t="str">
        <f>IF(BK106=0%,"Not Started",IF(BK106&lt;5%,"Proses RBT-RBB",IF(BK106=5%,"Selesai RBT-RBB",IF(BK106&lt;10%,"Proses RBT-RBL",IF(BK106=10%,"Selesai RBT-RBL",IF(BK106&lt;15%,"Proses RBT-RBTD",IF(BK106=15%,"Selesai RBT-RBTD",IF(BK106&lt;20%,"Proses RPP",IF(BK106=20%,"Selesai RPP",IF(BK106&lt;25%,"Proses KAK",IF(BK106=25%,"Selesai KAK",IF(BK106&lt;30%,"Proses Pengadaan",IF(BK106=30%,"Selesai Pengadaan",IF(BK106&lt;45%,"Proses Desain",IF(BK106=45%,"Selesai Desain",IF(BK106&lt;80%,"Proses Pengembangan",IF(BK106=80%,"Selesai Pengembangan",IF(BK106&lt;87.5%,"Proses SIT",IF(BK106=87.5%,"Selesai SIT",IF(BK106&lt;95%,"Proses UAT",IF(BK106=95%,"Selesai UAT",IF(BK106&lt;100%,"Proses Implementasi","Selesai Implementasi"))))))))))))))))))))))</f>
        <v>Proses Pengembangan</v>
      </c>
      <c r="AZ106" t="str">
        <f>IF(BL106=0%,"Not Started",IF(BL106&lt;5%,"Proses RBT-RBB",IF(BL106=5%,"Selesai RBT-RBB",IF(BL106&lt;10%,"Proses RBT-RBL",IF(BL106=10%,"Selesai RBT-RBL",IF(BL106&lt;15%,"Proses RBT-RBTD",IF(BL106=15%,"Selesai RBT-RBTD",IF(BL106&lt;20%,"Proses RPP",IF(BL106=20%,"Selesai RPP",IF(BL106&lt;25%,"Proses KAK",IF(BL106=25%,"Selesai KAK",IF(BL106&lt;30%,"Proses Pengadaan",IF(BL106=30%,"Selesai Pengadaan",IF(BL106&lt;45%,"Proses Desain",IF(BL106=45%,"Selesai Desain",IF(BL106&lt;80%,"Proses Pengembangan",IF(BL106=80%,"Selesai Pengembangan",IF(BL106&lt;87.5%,"Proses SIT",IF(BL106=87.5%,"Selesai SIT",IF(BL106&lt;95%,"Proses UAT",IF(BL106=95%,"Selesai UAT",IF(BL106&lt;100%,"Proses Implementasi","Selesai Implementasi"))))))))))))))))))))))</f>
        <v>Proses Pengembangan</v>
      </c>
      <c r="BA106" t="str">
        <f>IF(BM106=0%,"Not Started",IF(BM106&lt;5%,"Proses RBT-RBB",IF(BM106=5%,"Selesai RBT-RBB",IF(BM106&lt;10%,"Proses RBT-RBL",IF(BM106=10%,"Selesai RBT-RBL",IF(BM106&lt;15%,"Proses RBT-RBTD",IF(BM106=15%,"Selesai RBT-RBTD",IF(BM106&lt;20%,"Proses RPP",IF(BM106=20%,"Selesai RPP",IF(BM106&lt;25%,"Proses KAK",IF(BM106=25%,"Selesai KAK",IF(BM106&lt;30%,"Proses Pengadaan",IF(BM106=30%,"Selesai Pengadaan",IF(BM106&lt;45%,"Proses Desain",IF(BM106=45%,"Selesai Desain",IF(BM106&lt;80%,"Proses Pengembangan",IF(BM106=80%,"Selesai Pengembangan",IF(BM106&lt;87.5%,"Proses SIT",IF(BM106=87.5%,"Selesai SIT",IF(BM106&lt;95%,"Proses UAT",IF(BM106=95%,"Selesai UAT",IF(BM106&lt;100%,"Proses Implementasi","Selesai Implementasi"))))))))))))))))))))))</f>
        <v>Proses Pengembangan</v>
      </c>
      <c r="BB106" t="str">
        <f>IF(BN106=0%,"Not Started",IF(BN106&lt;5%,"Proses RBT-RBB",IF(BN106=5%,"Selesai RBT-RBB",IF(BN106&lt;10%,"Proses RBT-RBL",IF(BN106=10%,"Selesai RBT-RBL",IF(BN106&lt;15%,"Proses RBT-RBTD",IF(BN106=15%,"Selesai RBT-RBTD",IF(BN106&lt;20%,"Proses RPP",IF(BN106=20%,"Selesai RPP",IF(BN106&lt;25%,"Proses KAK",IF(BN106=25%,"Selesai KAK",IF(BN106&lt;30%,"Proses Pengadaan",IF(BN106=30%,"Selesai Pengadaan",IF(BN106&lt;45%,"Proses Desain",IF(BN106=45%,"Selesai Desain",IF(BN106&lt;80%,"Proses Pengembangan",IF(BN106=80%,"Selesai Pengembangan",IF(BN106&lt;87.5%,"Proses SIT",IF(BN106=87.5%,"Selesai SIT",IF(BN106&lt;95%,"Proses UAT",IF(BN106=95%,"Selesai UAT",IF(BN106&lt;100%,"Proses Implementasi","Selesai Implementasi"))))))))))))))))))))))</f>
        <v>Selesai Pengembangan</v>
      </c>
      <c r="BC106" t="str">
        <f>IF(BO106=0%,"Not Started",IF(BO106&lt;5%,"Proses RBT-RBB",IF(BO106=5%,"Selesai RBT-RBB",IF(BO106&lt;10%,"Proses RBT-RBL",IF(BO106=10%,"Selesai RBT-RBL",IF(BO106&lt;15%,"Proses RBT-RBTD",IF(BO106=15%,"Selesai RBT-RBTD",IF(BO106&lt;20%,"Proses RPP",IF(BO106=20%,"Selesai RPP",IF(BO106&lt;25%,"Proses KAK",IF(BO106=25%,"Selesai KAK",IF(BO106&lt;30%,"Proses Pengadaan",IF(BO106=30%,"Selesai Pengadaan",IF(BO106&lt;45%,"Proses Desain",IF(BO106=45%,"Selesai Desain",IF(BO106&lt;80%,"Proses Pengembangan",IF(BO106=80%,"Selesai Pengembangan",IF(BO106&lt;87.5%,"Proses SIT",IF(BO106=87.5%,"Selesai SIT",IF(BO106&lt;95%,"Proses UAT",IF(BO106=95%,"Selesai UAT",IF(BO106&lt;100%,"Proses Implementasi","Selesai Implementasi"))))))))))))))))))))))</f>
        <v>Proses SIT</v>
      </c>
      <c r="BD106" t="str">
        <f>IF(BP106=0%,"Not Started",IF(BP106&lt;5%,"Proses RBT-RBB",IF(BP106=5%,"Selesai RBT-RBB",IF(BP106&lt;10%,"Proses RBT-RBL",IF(BP106=10%,"Selesai RBT-RBL",IF(BP106&lt;15%,"Proses RBT-RBTD",IF(BP106=15%,"Selesai RBT-RBTD",IF(BP106&lt;20%,"Proses RPP",IF(BP106=20%,"Selesai RPP",IF(BP106&lt;25%,"Proses KAK",IF(BP106=25%,"Selesai KAK",IF(BP106&lt;30%,"Proses Pengadaan",IF(BP106=30%,"Selesai Pengadaan",IF(BP106&lt;45%,"Proses Desain",IF(BP106=45%,"Selesai Desain",IF(BP106&lt;80%,"Proses Pengembangan",IF(BP106=80%,"Selesai Pengembangan",IF(BP106&lt;87.5%,"Proses SIT",IF(BP106=87.5%,"Selesai SIT",IF(BP106&lt;95%,"Proses UAT",IF(BP106=95%,"Selesai UAT",IF(BP106&lt;100%,"Proses Implementasi","Selesai Implementasi"))))))))))))))))))))))</f>
        <v>Proses SIT</v>
      </c>
      <c r="BE106">
        <v>0.28</v>
      </c>
      <c r="BF106">
        <v>0.29</v>
      </c>
      <c r="BG106">
        <v>0.3</v>
      </c>
      <c r="BH106">
        <v>0.45</v>
      </c>
      <c r="BI106">
        <v>0.51</v>
      </c>
      <c r="BJ106">
        <v>0.57</v>
      </c>
      <c r="BK106">
        <v>0.63</v>
      </c>
      <c r="BL106">
        <v>0.69</v>
      </c>
      <c r="BM106">
        <v>0.75</v>
      </c>
      <c r="BN106">
        <v>0.8</v>
      </c>
      <c r="BO106">
        <v>0.84</v>
      </c>
      <c r="BP106">
        <v>0.87</v>
      </c>
      <c r="BQ106" t="str">
        <f>IF(CC106=0%,"Not Started",IF(CC106&lt;5%,"Proses RBT-RBB",IF(CC106=5%,"Selesai RBT-RBB",IF(CC106&lt;10%,"Proses RBT-RBL",IF(CC106=10%,"Selesai RBT-RBL",IF(CC106&lt;15%,"Proses RBT-RBTD",IF(CC106=15%,"Selesai RBT-RBTD",IF(CC106&lt;20%,"Proses RPP",IF(CC106=20%,"Selesai RPP",IF(CC106&lt;25%,"Proses KAK",IF(CC106=25%,"Selesai KAK",IF(CC106&lt;30%,"Proses Pengadaan",IF(CC106=30%,"Selesai Pengadaan",IF(CC106&lt;45%,"Proses Desain",IF(CC106=45%,"Selesai Desain",IF(CC106&lt;80%,"Proses Pengembangan",IF(CC106=80%,"Selesai Pengembangan",IF(CC106&lt;87.5%,"Proses SIT",IF(CC106=87.5%,"Selesai SIT",IF(CC106&lt;95%,"Proses UAT",IF(CC106=95%,"Selesai UAT",IF(CC106&lt;100%,"Proses Implementasi","Selesai Implementasi"))))))))))))))))))))))</f>
        <v>Selesai KAK</v>
      </c>
      <c r="BR106" t="str">
        <f>IF(CD106=0%,"Not Started",IF(CD106&lt;5%,"Proses RBT-RBB",IF(CD106=5%,"Selesai RBT-RBB",IF(CD106&lt;10%,"Proses RBT-RBL",IF(CD106=10%,"Selesai RBT-RBL",IF(CD106&lt;15%,"Proses RBT-RBTD",IF(CD106=15%,"Selesai RBT-RBTD",IF(CD106&lt;20%,"Proses RPP",IF(CD106=20%,"Selesai RPP",IF(CD106&lt;25%,"Proses KAK",IF(CD106=25%,"Selesai KAK",IF(CD106&lt;30%,"Proses Pengadaan",IF(CD106=30%,"Selesai Pengadaan",IF(CD106&lt;45%,"Proses Desain",IF(CD106=45%,"Selesai Desain",IF(CD106&lt;80%,"Proses Pengembangan",IF(CD106=80%,"Selesai Pengembangan",IF(CD106&lt;87.5%,"Proses SIT",IF(CD106=87.5%,"Selesai SIT",IF(CD106&lt;95%,"Proses UAT",IF(CD106=95%,"Selesai UAT",IF(CD106&lt;100%,"Proses Implementasi","Selesai Implementasi"))))))))))))))))))))))</f>
        <v>Not Started</v>
      </c>
      <c r="BS106" t="str">
        <f>IF(CE106=0%,"Not Started",IF(CE106&lt;5%,"Proses RBT-RBB",IF(CE106=5%,"Selesai RBT-RBB",IF(CE106&lt;10%,"Proses RBT-RBL",IF(CE106=10%,"Selesai RBT-RBL",IF(CE106&lt;15%,"Proses RBT-RBTD",IF(CE106=15%,"Selesai RBT-RBTD",IF(CE106&lt;20%,"Proses RPP",IF(CE106=20%,"Selesai RPP",IF(CE106&lt;25%,"Proses KAK",IF(CE106=25%,"Selesai KAK",IF(CE106&lt;30%,"Proses Pengadaan",IF(CE106=30%,"Selesai Pengadaan",IF(CE106&lt;45%,"Proses Desain",IF(CE106=45%,"Selesai Desain",IF(CE106&lt;80%,"Proses Pengembangan",IF(CE106=80%,"Selesai Pengembangan",IF(CE106&lt;87.5%,"Proses SIT",IF(CE106=87.5%,"Selesai SIT",IF(CE106&lt;95%,"Proses UAT",IF(CE106=95%,"Selesai UAT",IF(CE106&lt;100%,"Proses Implementasi","Selesai Implementasi"))))))))))))))))))))))</f>
        <v>Not Started</v>
      </c>
      <c r="BT106" t="str">
        <f>IF(CF106=0%,"Not Started",IF(CF106&lt;5%,"Proses RBT-RBB",IF(CF106=5%,"Selesai RBT-RBB",IF(CF106&lt;10%,"Proses RBT-RBL",IF(CF106=10%,"Selesai RBT-RBL",IF(CF106&lt;15%,"Proses RBT-RBTD",IF(CF106=15%,"Selesai RBT-RBTD",IF(CF106&lt;20%,"Proses RPP",IF(CF106=20%,"Selesai RPP",IF(CF106&lt;25%,"Proses KAK",IF(CF106=25%,"Selesai KAK",IF(CF106&lt;30%,"Proses Pengadaan",IF(CF106=30%,"Selesai Pengadaan",IF(CF106&lt;45%,"Proses Desain",IF(CF106=45%,"Selesai Desain",IF(CF106&lt;80%,"Proses Pengembangan",IF(CF106=80%,"Selesai Pengembangan",IF(CF106&lt;87.5%,"Proses SIT",IF(CF106=87.5%,"Selesai SIT",IF(CF106&lt;95%,"Proses UAT",IF(CF106=95%,"Selesai UAT",IF(CF106&lt;100%,"Proses Implementasi","Selesai Implementasi"))))))))))))))))))))))</f>
        <v>Not Started</v>
      </c>
      <c r="BU106" t="str">
        <f>IF(CG106=0%,"Not Started",IF(CG106&lt;5%,"Proses RBT-RBB",IF(CG106=5%,"Selesai RBT-RBB",IF(CG106&lt;10%,"Proses RBT-RBL",IF(CG106=10%,"Selesai RBT-RBL",IF(CG106&lt;15%,"Proses RBT-RBTD",IF(CG106=15%,"Selesai RBT-RBTD",IF(CG106&lt;20%,"Proses RPP",IF(CG106=20%,"Selesai RPP",IF(CG106&lt;25%,"Proses KAK",IF(CG106=25%,"Selesai KAK",IF(CG106&lt;30%,"Proses Pengadaan",IF(CG106=30%,"Selesai Pengadaan",IF(CG106&lt;45%,"Proses Desain",IF(CG106=45%,"Selesai Desain",IF(CG106&lt;80%,"Proses Pengembangan",IF(CG106=80%,"Selesai Pengembangan",IF(CG106&lt;87.5%,"Proses SIT",IF(CG106=87.5%,"Selesai SIT",IF(CG106&lt;95%,"Proses UAT",IF(CG106=95%,"Selesai UAT",IF(CG106&lt;100%,"Proses Implementasi","Selesai Implementasi"))))))))))))))))))))))</f>
        <v>Not Started</v>
      </c>
      <c r="BV106" t="str">
        <f>IF(CH106=0%,"Not Started",IF(CH106&lt;5%,"Proses RBT-RBB",IF(CH106=5%,"Selesai RBT-RBB",IF(CH106&lt;10%,"Proses RBT-RBL",IF(CH106=10%,"Selesai RBT-RBL",IF(CH106&lt;15%,"Proses RBT-RBTD",IF(CH106=15%,"Selesai RBT-RBTD",IF(CH106&lt;20%,"Proses RPP",IF(CH106=20%,"Selesai RPP",IF(CH106&lt;25%,"Proses KAK",IF(CH106=25%,"Selesai KAK",IF(CH106&lt;30%,"Proses Pengadaan",IF(CH106=30%,"Selesai Pengadaan",IF(CH106&lt;45%,"Proses Desain",IF(CH106=45%,"Selesai Desain",IF(CH106&lt;80%,"Proses Pengembangan",IF(CH106=80%,"Selesai Pengembangan",IF(CH106&lt;87.5%,"Proses SIT",IF(CH106=87.5%,"Selesai SIT",IF(CH106&lt;95%,"Proses UAT",IF(CH106=95%,"Selesai UAT",IF(CH106&lt;100%,"Proses Implementasi","Selesai Implementasi"))))))))))))))))))))))</f>
        <v>Not Started</v>
      </c>
      <c r="BW106" t="str">
        <f>IF(CI106=0%,"Not Started",IF(CI106&lt;5%,"Proses RBT-RBB",IF(CI106=5%,"Selesai RBT-RBB",IF(CI106&lt;10%,"Proses RBT-RBL",IF(CI106=10%,"Selesai RBT-RBL",IF(CI106&lt;15%,"Proses RBT-RBTD",IF(CI106=15%,"Selesai RBT-RBTD",IF(CI106&lt;20%,"Proses RPP",IF(CI106=20%,"Selesai RPP",IF(CI106&lt;25%,"Proses KAK",IF(CI106=25%,"Selesai KAK",IF(CI106&lt;30%,"Proses Pengadaan",IF(CI106=30%,"Selesai Pengadaan",IF(CI106&lt;45%,"Proses Desain",IF(CI106=45%,"Selesai Desain",IF(CI106&lt;80%,"Proses Pengembangan",IF(CI106=80%,"Selesai Pengembangan",IF(CI106&lt;87.5%,"Proses SIT",IF(CI106=87.5%,"Selesai SIT",IF(CI106&lt;95%,"Proses UAT",IF(CI106=95%,"Selesai UAT",IF(CI106&lt;100%,"Proses Implementasi","Selesai Implementasi"))))))))))))))))))))))</f>
        <v>Not Started</v>
      </c>
      <c r="BX106" t="str">
        <f>IF(CJ106=0%,"Not Started",IF(CJ106&lt;5%,"Proses RBT-RBB",IF(CJ106=5%,"Selesai RBT-RBB",IF(CJ106&lt;10%,"Proses RBT-RBL",IF(CJ106=10%,"Selesai RBT-RBL",IF(CJ106&lt;15%,"Proses RBT-RBTD",IF(CJ106=15%,"Selesai RBT-RBTD",IF(CJ106&lt;20%,"Proses RPP",IF(CJ106=20%,"Selesai RPP",IF(CJ106&lt;25%,"Proses KAK",IF(CJ106=25%,"Selesai KAK",IF(CJ106&lt;30%,"Proses Pengadaan",IF(CJ106=30%,"Selesai Pengadaan",IF(CJ106&lt;45%,"Proses Desain",IF(CJ106=45%,"Selesai Desain",IF(CJ106&lt;80%,"Proses Pengembangan",IF(CJ106=80%,"Selesai Pengembangan",IF(CJ106&lt;87.5%,"Proses SIT",IF(CJ106=87.5%,"Selesai SIT",IF(CJ106&lt;95%,"Proses UAT",IF(CJ106=95%,"Selesai UAT",IF(CJ106&lt;100%,"Proses Implementasi","Selesai Implementasi"))))))))))))))))))))))</f>
        <v>Not Started</v>
      </c>
      <c r="BY106" t="str">
        <f>IF(CK106=0%,"Not Started",IF(CK106&lt;5%,"Proses RBT-RBB",IF(CK106=5%,"Selesai RBT-RBB",IF(CK106&lt;10%,"Proses RBT-RBL",IF(CK106=10%,"Selesai RBT-RBL",IF(CK106&lt;15%,"Proses RBT-RBTD",IF(CK106=15%,"Selesai RBT-RBTD",IF(CK106&lt;20%,"Proses RPP",IF(CK106=20%,"Selesai RPP",IF(CK106&lt;25%,"Proses KAK",IF(CK106=25%,"Selesai KAK",IF(CK106&lt;30%,"Proses Pengadaan",IF(CK106=30%,"Selesai Pengadaan",IF(CK106&lt;45%,"Proses Desain",IF(CK106=45%,"Selesai Desain",IF(CK106&lt;80%,"Proses Pengembangan",IF(CK106=80%,"Selesai Pengembangan",IF(CK106&lt;87.5%,"Proses SIT",IF(CK106=87.5%,"Selesai SIT",IF(CK106&lt;95%,"Proses UAT",IF(CK106=95%,"Selesai UAT",IF(CK106&lt;100%,"Proses Implementasi","Selesai Implementasi"))))))))))))))))))))))</f>
        <v>Not Started</v>
      </c>
      <c r="BZ106" t="str">
        <f>IF(CL106=0%,"Not Started",IF(CL106&lt;5%,"Proses RBT-RBB",IF(CL106=5%,"Selesai RBT-RBB",IF(CL106&lt;10%,"Proses RBT-RBL",IF(CL106=10%,"Selesai RBT-RBL",IF(CL106&lt;15%,"Proses RBT-RBTD",IF(CL106=15%,"Selesai RBT-RBTD",IF(CL106&lt;20%,"Proses RPP",IF(CL106=20%,"Selesai RPP",IF(CL106&lt;25%,"Proses KAK",IF(CL106=25%,"Selesai KAK",IF(CL106&lt;30%,"Proses Pengadaan",IF(CL106=30%,"Selesai Pengadaan",IF(CL106&lt;45%,"Proses Desain",IF(CL106=45%,"Selesai Desain",IF(CL106&lt;80%,"Proses Pengembangan",IF(CL106=80%,"Selesai Pengembangan",IF(CL106&lt;87.5%,"Proses SIT",IF(CL106=87.5%,"Selesai SIT",IF(CL106&lt;95%,"Proses UAT",IF(CL106=95%,"Selesai UAT",IF(CL106&lt;100%,"Proses Implementasi","Selesai Implementasi"))))))))))))))))))))))</f>
        <v>Not Started</v>
      </c>
      <c r="CA106" t="str">
        <f>IF(CM106=0%,"Not Started",IF(CM106&lt;5%,"Proses RBT-RBB",IF(CM106=5%,"Selesai RBT-RBB",IF(CM106&lt;10%,"Proses RBT-RBL",IF(CM106=10%,"Selesai RBT-RBL",IF(CM106&lt;15%,"Proses RBT-RBTD",IF(CM106=15%,"Selesai RBT-RBTD",IF(CM106&lt;20%,"Proses RPP",IF(CM106=20%,"Selesai RPP",IF(CM106&lt;25%,"Proses KAK",IF(CM106=25%,"Selesai KAK",IF(CM106&lt;30%,"Proses Pengadaan",IF(CM106=30%,"Selesai Pengadaan",IF(CM106&lt;45%,"Proses Desain",IF(CM106=45%,"Selesai Desain",IF(CM106&lt;80%,"Proses Pengembangan",IF(CM106=80%,"Selesai Pengembangan",IF(CM106&lt;87.5%,"Proses SIT",IF(CM106=87.5%,"Selesai SIT",IF(CM106&lt;95%,"Proses UAT",IF(CM106=95%,"Selesai UAT",IF(CM106&lt;100%,"Proses Implementasi","Selesai Implementasi"))))))))))))))))))))))</f>
        <v>Not Started</v>
      </c>
      <c r="CB106" t="str">
        <f>IF(CN106=0%,"Not Started",IF(CN106&lt;5%,"Proses RBT-RBB",IF(CN106=5%,"Selesai RBT-RBB",IF(CN106&lt;10%,"Proses RBT-RBL",IF(CN106=10%,"Selesai RBT-RBL",IF(CN106&lt;15%,"Proses RBT-RBTD",IF(CN106=15%,"Selesai RBT-RBTD",IF(CN106&lt;20%,"Proses RPP",IF(CN106=20%,"Selesai RPP",IF(CN106&lt;25%,"Proses KAK",IF(CN106=25%,"Selesai KAK",IF(CN106&lt;30%,"Proses Pengadaan",IF(CN106=30%,"Selesai Pengadaan",IF(CN106&lt;45%,"Proses Desain",IF(CN106=45%,"Selesai Desain",IF(CN106&lt;80%,"Proses Pengembangan",IF(CN106=80%,"Selesai Pengembangan",IF(CN106&lt;87.5%,"Proses SIT",IF(CN106=87.5%,"Selesai SIT",IF(CN106&lt;95%,"Proses UAT",IF(CN106=95%,"Selesai UAT",IF(CN106&lt;100%,"Proses Implementasi","Selesai Implementasi"))))))))))))))))))))))</f>
        <v>Not Started</v>
      </c>
      <c r="CC106">
        <f>(($DY106/100%)*15%)+(($DZ106/100%)*5%)+(($EA106/100%)*5%)+(($EB106/100%)*5%)+(($EC106/100%)*15%)+(($ED106/100%)*35%)+(($EE106/100%)*7.5%)+(($EF106/100%)*7.5%)+(($EG106/100%)*5%)</f>
        <v>0.25</v>
      </c>
      <c r="CO106">
        <f>IF(BE106=0%, 100%, (CC106/BE106))</f>
        <v>0.8928571428571428</v>
      </c>
      <c r="CP106">
        <f>IF(BF106=0%, 100%, (CD106/BF106))</f>
        <v>0</v>
      </c>
      <c r="CQ106">
        <f>IF(BG106=0%, 100%, (CE106/BG106))</f>
        <v>0</v>
      </c>
      <c r="CR106">
        <f>IF(BH106=0%, 100%, (CF106/BH106))</f>
        <v>0</v>
      </c>
      <c r="CS106">
        <f>IF(BI106=0%, 100%, (CG106/BI106))</f>
        <v>0</v>
      </c>
      <c r="CT106">
        <f>IF(BJ106=0%, 100%, (CH106/BJ106))</f>
        <v>0</v>
      </c>
      <c r="CU106">
        <f>IF(BK106=0%, 100%, (CI106/BK106))</f>
        <v>0</v>
      </c>
      <c r="CV106">
        <f>IF(BL106=0%, 100%, (CJ106/BL106))</f>
        <v>0</v>
      </c>
      <c r="CW106">
        <f>IF(BM106=0%, 100%, (CK106/BM106))</f>
        <v>0</v>
      </c>
      <c r="CX106">
        <f>IF(BN106=0%, 100%, (CL106/BN106))</f>
        <v>0</v>
      </c>
      <c r="CY106">
        <f>IF(BO106=0%, 100%, (CM106/BO106))</f>
        <v>0</v>
      </c>
      <c r="DA106" t="str">
        <f>IF(BE106=0%,"NS",IF(CC106=100%,"DONE",IF(CO106&gt;100%,"AS",IF(CO106&lt;75%,"BS",IF(CO106&lt;89.9%,"AR","OS")))))</f>
        <v>AR</v>
      </c>
      <c r="DB106" t="str">
        <f>IF(BF106=0%,"NS",IF(CD106=100%,"DONE",IF(CP106&gt;100%,"AS",IF(CP106&lt;75%,"BS",IF(CP106&lt;89.9%,"AR","OS")))))</f>
        <v>BS</v>
      </c>
      <c r="DC106" t="str">
        <f>IF(BG106=0%,"NS",IF(CE106=100%,"DONE",IF(CQ106&gt;100%,"AS",IF(CQ106&lt;75%,"BS",IF(CQ106&lt;89.9%,"AR","OS")))))</f>
        <v>BS</v>
      </c>
      <c r="DD106" t="str">
        <f>IF(BH106=0%,"NS",IF(CF106=100%,"DONE",IF(CR106&gt;100%,"AS",IF(CR106&lt;75%,"BS",IF(CR106&lt;89.9%,"AR","OS")))))</f>
        <v>BS</v>
      </c>
      <c r="DE106" t="str">
        <f>IF(BI106=0%,"NS",IF(CG106=100%,"DONE",IF(CS106&gt;100%,"AS",IF(CS106&lt;75%,"BS",IF(CS106&lt;89.9%,"AR","OS")))))</f>
        <v>BS</v>
      </c>
      <c r="DF106" t="str">
        <f>IF(BJ106=0%,"NS",IF(CH106=100%,"DONE",IF(CT106&gt;100%,"AS",IF(CT106&lt;75%,"BS",IF(CT106&lt;89.9%,"AR","OS")))))</f>
        <v>BS</v>
      </c>
      <c r="DG106" t="str">
        <f>IF(BK106=0%,"NS",IF(CI106=100%,"DONE",IF(CU106&gt;100%,"AS",IF(CU106&lt;75%,"BS",IF(CU106&lt;89.9%,"AR","OS")))))</f>
        <v>BS</v>
      </c>
      <c r="DH106" t="str">
        <f>IF(BL106=0%,"NS",IF(CJ106=100%,"DONE",IF(CV106&gt;100%,"AS",IF(CV106&lt;75%,"BS",IF(CV106&lt;89.9%,"AR","OS")))))</f>
        <v>BS</v>
      </c>
      <c r="DI106" t="str">
        <f>IF(BM106=0%,"NS",IF(CK106=100%,"DONE",IF(CW106&gt;100%,"AS",IF(CW106&lt;75%,"BS",IF(CW106&lt;89.9%,"AR","OS")))))</f>
        <v>BS</v>
      </c>
      <c r="DJ106" t="str">
        <f>IF(BN106=0%,"NS",IF(CL106=100%,"DONE",IF(CX106&gt;100%,"AS",IF(CX106&lt;75%,"BS",IF(CX106&lt;89.9%,"AR","OS")))))</f>
        <v>BS</v>
      </c>
      <c r="DK106" t="str">
        <f>IF(BO106=0%,"NS",IF(CM106=100%,"DONE",IF(CY106&gt;100%,"AS",IF(CY106&lt;75%,"BS",IF(CY106&lt;89.9%,"AR","OS")))))</f>
        <v>BS</v>
      </c>
      <c r="DL106" t="str">
        <f>IF(BP106=0%,"NS",IF(CN106=100%,"DONE",IF(CZ106&gt;100%,"AS",IF(CZ106&lt;75%,"BS",IF(CZ106&lt;89.9%,"AR","OS")))))</f>
        <v>BS</v>
      </c>
      <c r="DM106">
        <f>CC106/$BP106</f>
        <v>0.28735632183908044</v>
      </c>
      <c r="DN106">
        <f>CD106/$BP106</f>
        <v>0</v>
      </c>
      <c r="DO106">
        <f>CE106/$BP106</f>
        <v>0</v>
      </c>
      <c r="DP106">
        <f>CF106/$BP106</f>
        <v>0</v>
      </c>
      <c r="DQ106">
        <f>CG106/$BP106</f>
        <v>0</v>
      </c>
      <c r="DR106">
        <f>CH106/$BP106</f>
        <v>0</v>
      </c>
      <c r="DS106">
        <f>CI106/$BP106</f>
        <v>0</v>
      </c>
      <c r="DT106">
        <f>CJ106/$BP106</f>
        <v>0</v>
      </c>
      <c r="DU106">
        <f>CK106/$BP106</f>
        <v>0</v>
      </c>
      <c r="DV106">
        <f>CL106/$BP106</f>
        <v>0</v>
      </c>
      <c r="DW106">
        <f>CM106/$BP106</f>
        <v>0</v>
      </c>
      <c r="DX106">
        <f>CN106/$BP106</f>
        <v>0</v>
      </c>
      <c r="DY106">
        <v>1</v>
      </c>
      <c r="DZ106">
        <v>0.8</v>
      </c>
      <c r="EA106">
        <v>1</v>
      </c>
      <c r="EB106">
        <v>0.2</v>
      </c>
      <c r="EH106" t="str" xml:space="preserve">
        <v xml:space="preserve">1. On progress draft RBTD                                                                                                                                              _x000d_
2. KMDB menetapkan RBTD akan selesai di tanggal 26 Juni.                                                                     _x000d_
3. Penyusunan RPP dan Penyusunan KAK _x000d_
4. Penyusunan KAK_x000d_
5. Target KAK final di Okt 2025_x000d_
6. Dokumen KAK dan RAB sudah done. _x000d_
7. Menunggu Proses Pengadaaan_x000d_
8. Menunggu pelaksanaan RPP</v>
      </c>
      <c r="EJ106">
        <f>AR106</f>
        <v>46477</v>
      </c>
      <c r="FM106" t="str">
        <v xml:space="preserve">Titik Rahayu </v>
      </c>
      <c r="FN106" t="str">
        <v>Helen Desyani</v>
      </c>
      <c r="FO106" t="str">
        <v>Adinda Tri Wulandari</v>
      </c>
      <c r="FP106" t="str" xml:space="preserve">
        <v xml:space="preserve">1. Haryani Diah_x000d_
2. Alamsyah_x000d_
3. Luluk Mukarromah</v>
      </c>
      <c r="FQ106" t="str" xml:space="preserve">
        <v xml:space="preserve">1. Ufaira_x000d_
2. Dian</v>
      </c>
      <c r="FR106" t="str">
        <v xml:space="preserve">Outsource </v>
      </c>
      <c r="FT106" t="str" xml:space="preserve">
        <v xml:space="preserve">Jajang (KPPA)_x000d_
Risda (KPPA)_x000d_
Diah (KMBD)</v>
      </c>
      <c r="FU106">
        <v>6</v>
      </c>
      <c r="GS106" t="str">
        <v>8699c921-e845-4942-b7f5-729c9fe75999</v>
      </c>
    </row>
    <row r="107" xml:space="preserve">
      <c r="B107" t="str">
        <v>Non PT</v>
      </c>
      <c r="C107" t="str">
        <v>IDT</v>
      </c>
      <c r="D107" t="str">
        <v>Continuity Technology</v>
      </c>
      <c r="E107" t="str">
        <v>P-58</v>
      </c>
      <c r="F107">
        <f>F106+1</f>
        <v>2</v>
      </c>
      <c r="G107" t="str">
        <v>Integrasi Survei</v>
      </c>
      <c r="H107" t="str">
        <v>Integrasi Survei</v>
      </c>
      <c r="I107" t="str">
        <v>Modernize Integrasi Survei Tahap 2</v>
      </c>
      <c r="J107">
        <v>2026</v>
      </c>
      <c r="K107">
        <v>2027</v>
      </c>
      <c r="L107" t="str">
        <v>K</v>
      </c>
      <c r="M107" t="str">
        <v>K3</v>
      </c>
      <c r="N107" t="str">
        <v>Pemimpin Satker</v>
      </c>
      <c r="O107" t="str">
        <v>DSta</v>
      </c>
      <c r="P107" t="str">
        <v>Satker</v>
      </c>
      <c r="Q107" t="str">
        <v>Moneter</v>
      </c>
      <c r="R107" t="str">
        <v>Integrasi Survei</v>
      </c>
      <c r="S107" t="str">
        <f>BQ107</f>
        <v>Not Started</v>
      </c>
      <c r="T107" t="str">
        <f>IF(V107=0%,"Not Started",IF(V107&lt;100%,"On Progress",IF(V107=100%,"DONE")))</f>
        <v>Not Started</v>
      </c>
      <c r="U107" t="str">
        <f>FN107</f>
        <v>Helen Desyani</v>
      </c>
      <c r="V107">
        <f>CC107</f>
        <v>0</v>
      </c>
      <c r="W107" t="str">
        <v>TW IV 2026</v>
      </c>
      <c r="X107">
        <f>AR107</f>
        <v>46660</v>
      </c>
      <c r="Z107" t="str">
        <v>New</v>
      </c>
      <c r="AA107">
        <v>46296</v>
      </c>
      <c r="AB107">
        <v>46387</v>
      </c>
      <c r="AC107">
        <v>46388</v>
      </c>
      <c r="AD107">
        <v>46402</v>
      </c>
      <c r="AE107">
        <v>46403</v>
      </c>
      <c r="AF107">
        <v>46418</v>
      </c>
      <c r="AI107">
        <v>46419</v>
      </c>
      <c r="AJ107">
        <v>46433</v>
      </c>
      <c r="AK107">
        <v>46434</v>
      </c>
      <c r="AL107">
        <v>46538</v>
      </c>
      <c r="AM107">
        <v>46539</v>
      </c>
      <c r="AN107">
        <v>46583</v>
      </c>
      <c r="AO107">
        <v>46584</v>
      </c>
      <c r="AP107">
        <v>46630</v>
      </c>
      <c r="AQ107">
        <v>46631</v>
      </c>
      <c r="AR107">
        <v>46660</v>
      </c>
      <c r="AS107" t="str">
        <f>IF(BE107=0%,"Not Started",IF(BE107&lt;5%,"Proses RBT-RBB",IF(BE107=5%,"Selesai RBT-RBB",IF(BE107&lt;10%,"Proses RBT-RBL",IF(BE107=10%,"Selesai RBT-RBL",IF(BE107&lt;15%,"Proses RBT-RBTD",IF(BE107=15%,"Selesai RBT-RBTD",IF(BE107&lt;20%,"Proses RPP",IF(BE107=20%,"Selesai RPP",IF(BE107&lt;25%,"Proses KAK",IF(BE107=25%,"Selesai KAK",IF(BE107&lt;30%,"Proses Pengadaan",IF(BE107=30%,"Selesai Pengadaan",IF(BE107&lt;45%,"Proses Desain",IF(BE107=45%,"Selesai Desain",IF(BE107&lt;80%,"Proses Pengembangan",IF(BE107=80%,"Selesai Pengembangan",IF(BE107&lt;87.5%,"Proses SIT",IF(BE107=87.5%,"Selesai SIT",IF(BE107&lt;95%,"Proses UAT",IF(BE107=95%,"Selesai UAT",IF(BE107&lt;100%,"Proses Implementasi","Selesai Implementasi"))))))))))))))))))))))</f>
        <v>Not Started</v>
      </c>
      <c r="AT107" t="str">
        <f>IF(BF107=0%,"Not Started",IF(BF107&lt;5%,"Proses RBT-RBB",IF(BF107=5%,"Selesai RBT-RBB",IF(BF107&lt;10%,"Proses RBT-RBL",IF(BF107=10%,"Selesai RBT-RBL",IF(BF107&lt;15%,"Proses RBT-RBTD",IF(BF107=15%,"Selesai RBT-RBTD",IF(BF107&lt;20%,"Proses RPP",IF(BF107=20%,"Selesai RPP",IF(BF107&lt;25%,"Proses KAK",IF(BF107=25%,"Selesai KAK",IF(BF107&lt;30%,"Proses Pengadaan",IF(BF107=30%,"Selesai Pengadaan",IF(BF107&lt;45%,"Proses Desain",IF(BF107=45%,"Selesai Desain",IF(BF107&lt;80%,"Proses Pengembangan",IF(BF107=80%,"Selesai Pengembangan",IF(BF107&lt;87.5%,"Proses SIT",IF(BF107=87.5%,"Selesai SIT",IF(BF107&lt;95%,"Proses UAT",IF(BF107=95%,"Selesai UAT",IF(BF107&lt;100%,"Proses Implementasi","Selesai Implementasi"))))))))))))))))))))))</f>
        <v>Not Started</v>
      </c>
      <c r="AU107" t="str">
        <f>IF(BG107=0%,"Not Started",IF(BG107&lt;5%,"Proses RBT-RBB",IF(BG107=5%,"Selesai RBT-RBB",IF(BG107&lt;10%,"Proses RBT-RBL",IF(BG107=10%,"Selesai RBT-RBL",IF(BG107&lt;15%,"Proses RBT-RBTD",IF(BG107=15%,"Selesai RBT-RBTD",IF(BG107&lt;20%,"Proses RPP",IF(BG107=20%,"Selesai RPP",IF(BG107&lt;25%,"Proses KAK",IF(BG107=25%,"Selesai KAK",IF(BG107&lt;30%,"Proses Pengadaan",IF(BG107=30%,"Selesai Pengadaan",IF(BG107&lt;45%,"Proses Desain",IF(BG107=45%,"Selesai Desain",IF(BG107&lt;80%,"Proses Pengembangan",IF(BG107=80%,"Selesai Pengembangan",IF(BG107&lt;87.5%,"Proses SIT",IF(BG107=87.5%,"Selesai SIT",IF(BG107&lt;95%,"Proses UAT",IF(BG107=95%,"Selesai UAT",IF(BG107&lt;100%,"Proses Implementasi","Selesai Implementasi"))))))))))))))))))))))</f>
        <v>Not Started</v>
      </c>
      <c r="AV107" t="str">
        <f>IF(BH107=0%,"Not Started",IF(BH107&lt;5%,"Proses RBT-RBB",IF(BH107=5%,"Selesai RBT-RBB",IF(BH107&lt;10%,"Proses RBT-RBL",IF(BH107=10%,"Selesai RBT-RBL",IF(BH107&lt;15%,"Proses RBT-RBTD",IF(BH107=15%,"Selesai RBT-RBTD",IF(BH107&lt;20%,"Proses RPP",IF(BH107=20%,"Selesai RPP",IF(BH107&lt;25%,"Proses KAK",IF(BH107=25%,"Selesai KAK",IF(BH107&lt;30%,"Proses Pengadaan",IF(BH107=30%,"Selesai Pengadaan",IF(BH107&lt;45%,"Proses Desain",IF(BH107=45%,"Selesai Desain",IF(BH107&lt;80%,"Proses Pengembangan",IF(BH107=80%,"Selesai Pengembangan",IF(BH107&lt;87.5%,"Proses SIT",IF(BH107=87.5%,"Selesai SIT",IF(BH107&lt;95%,"Proses UAT",IF(BH107=95%,"Selesai UAT",IF(BH107&lt;100%,"Proses Implementasi","Selesai Implementasi"))))))))))))))))))))))</f>
        <v>Not Started</v>
      </c>
      <c r="AW107" t="str">
        <f>IF(BI107=0%,"Not Started",IF(BI107&lt;5%,"Proses RBT-RBB",IF(BI107=5%,"Selesai RBT-RBB",IF(BI107&lt;10%,"Proses RBT-RBL",IF(BI107=10%,"Selesai RBT-RBL",IF(BI107&lt;15%,"Proses RBT-RBTD",IF(BI107=15%,"Selesai RBT-RBTD",IF(BI107&lt;20%,"Proses RPP",IF(BI107=20%,"Selesai RPP",IF(BI107&lt;25%,"Proses KAK",IF(BI107=25%,"Selesai KAK",IF(BI107&lt;30%,"Proses Pengadaan",IF(BI107=30%,"Selesai Pengadaan",IF(BI107&lt;45%,"Proses Desain",IF(BI107=45%,"Selesai Desain",IF(BI107&lt;80%,"Proses Pengembangan",IF(BI107=80%,"Selesai Pengembangan",IF(BI107&lt;87.5%,"Proses SIT",IF(BI107=87.5%,"Selesai SIT",IF(BI107&lt;95%,"Proses UAT",IF(BI107=95%,"Selesai UAT",IF(BI107&lt;100%,"Proses Implementasi","Selesai Implementasi"))))))))))))))))))))))</f>
        <v>Not Started</v>
      </c>
      <c r="AX107" t="str">
        <f>IF(BJ107=0%,"Not Started",IF(BJ107&lt;5%,"Proses RBT-RBB",IF(BJ107=5%,"Selesai RBT-RBB",IF(BJ107&lt;10%,"Proses RBT-RBL",IF(BJ107=10%,"Selesai RBT-RBL",IF(BJ107&lt;15%,"Proses RBT-RBTD",IF(BJ107=15%,"Selesai RBT-RBTD",IF(BJ107&lt;20%,"Proses RPP",IF(BJ107=20%,"Selesai RPP",IF(BJ107&lt;25%,"Proses KAK",IF(BJ107=25%,"Selesai KAK",IF(BJ107&lt;30%,"Proses Pengadaan",IF(BJ107=30%,"Selesai Pengadaan",IF(BJ107&lt;45%,"Proses Desain",IF(BJ107=45%,"Selesai Desain",IF(BJ107&lt;80%,"Proses Pengembangan",IF(BJ107=80%,"Selesai Pengembangan",IF(BJ107&lt;87.5%,"Proses SIT",IF(BJ107=87.5%,"Selesai SIT",IF(BJ107&lt;95%,"Proses UAT",IF(BJ107=95%,"Selesai UAT",IF(BJ107&lt;100%,"Proses Implementasi","Selesai Implementasi"))))))))))))))))))))))</f>
        <v>Not Started</v>
      </c>
      <c r="AY107" t="str">
        <f>IF(BK107=0%,"Not Started",IF(BK107&lt;5%,"Proses RBT-RBB",IF(BK107=5%,"Selesai RBT-RBB",IF(BK107&lt;10%,"Proses RBT-RBL",IF(BK107=10%,"Selesai RBT-RBL",IF(BK107&lt;15%,"Proses RBT-RBTD",IF(BK107=15%,"Selesai RBT-RBTD",IF(BK107&lt;20%,"Proses RPP",IF(BK107=20%,"Selesai RPP",IF(BK107&lt;25%,"Proses KAK",IF(BK107=25%,"Selesai KAK",IF(BK107&lt;30%,"Proses Pengadaan",IF(BK107=30%,"Selesai Pengadaan",IF(BK107&lt;45%,"Proses Desain",IF(BK107=45%,"Selesai Desain",IF(BK107&lt;80%,"Proses Pengembangan",IF(BK107=80%,"Selesai Pengembangan",IF(BK107&lt;87.5%,"Proses SIT",IF(BK107=87.5%,"Selesai SIT",IF(BK107&lt;95%,"Proses UAT",IF(BK107=95%,"Selesai UAT",IF(BK107&lt;100%,"Proses Implementasi","Selesai Implementasi"))))))))))))))))))))))</f>
        <v>Not Started</v>
      </c>
      <c r="AZ107" t="str">
        <f>IF(BL107=0%,"Not Started",IF(BL107&lt;5%,"Proses RBT-RBB",IF(BL107=5%,"Selesai RBT-RBB",IF(BL107&lt;10%,"Proses RBT-RBL",IF(BL107=10%,"Selesai RBT-RBL",IF(BL107&lt;15%,"Proses RBT-RBTD",IF(BL107=15%,"Selesai RBT-RBTD",IF(BL107&lt;20%,"Proses RPP",IF(BL107=20%,"Selesai RPP",IF(BL107&lt;25%,"Proses KAK",IF(BL107=25%,"Selesai KAK",IF(BL107&lt;30%,"Proses Pengadaan",IF(BL107=30%,"Selesai Pengadaan",IF(BL107&lt;45%,"Proses Desain",IF(BL107=45%,"Selesai Desain",IF(BL107&lt;80%,"Proses Pengembangan",IF(BL107=80%,"Selesai Pengembangan",IF(BL107&lt;87.5%,"Proses SIT",IF(BL107=87.5%,"Selesai SIT",IF(BL107&lt;95%,"Proses UAT",IF(BL107=95%,"Selesai UAT",IF(BL107&lt;100%,"Proses Implementasi","Selesai Implementasi"))))))))))))))))))))))</f>
        <v>Not Started</v>
      </c>
      <c r="BA107" t="str">
        <f>IF(BM107=0%,"Not Started",IF(BM107&lt;5%,"Proses RBT-RBB",IF(BM107=5%,"Selesai RBT-RBB",IF(BM107&lt;10%,"Proses RBT-RBL",IF(BM107=10%,"Selesai RBT-RBL",IF(BM107&lt;15%,"Proses RBT-RBTD",IF(BM107=15%,"Selesai RBT-RBTD",IF(BM107&lt;20%,"Proses RPP",IF(BM107=20%,"Selesai RPP",IF(BM107&lt;25%,"Proses KAK",IF(BM107=25%,"Selesai KAK",IF(BM107&lt;30%,"Proses Pengadaan",IF(BM107=30%,"Selesai Pengadaan",IF(BM107&lt;45%,"Proses Desain",IF(BM107=45%,"Selesai Desain",IF(BM107&lt;80%,"Proses Pengembangan",IF(BM107=80%,"Selesai Pengembangan",IF(BM107&lt;87.5%,"Proses SIT",IF(BM107=87.5%,"Selesai SIT",IF(BM107&lt;95%,"Proses UAT",IF(BM107=95%,"Selesai UAT",IF(BM107&lt;100%,"Proses Implementasi","Selesai Implementasi"))))))))))))))))))))))</f>
        <v>Not Started</v>
      </c>
      <c r="BB107" t="str">
        <f>IF(BN107=0%,"Not Started",IF(BN107&lt;5%,"Proses RBT-RBB",IF(BN107=5%,"Selesai RBT-RBB",IF(BN107&lt;10%,"Proses RBT-RBL",IF(BN107=10%,"Selesai RBT-RBL",IF(BN107&lt;15%,"Proses RBT-RBTD",IF(BN107=15%,"Selesai RBT-RBTD",IF(BN107&lt;20%,"Proses RPP",IF(BN107=20%,"Selesai RPP",IF(BN107&lt;25%,"Proses KAK",IF(BN107=25%,"Selesai KAK",IF(BN107&lt;30%,"Proses Pengadaan",IF(BN107=30%,"Selesai Pengadaan",IF(BN107&lt;45%,"Proses Desain",IF(BN107=45%,"Selesai Desain",IF(BN107&lt;80%,"Proses Pengembangan",IF(BN107=80%,"Selesai Pengembangan",IF(BN107&lt;87.5%,"Proses SIT",IF(BN107=87.5%,"Selesai SIT",IF(BN107&lt;95%,"Proses UAT",IF(BN107=95%,"Selesai UAT",IF(BN107&lt;100%,"Proses Implementasi","Selesai Implementasi"))))))))))))))))))))))</f>
        <v>Selesai RBT-RBB</v>
      </c>
      <c r="BC107" t="str">
        <f>IF(BO107=0%,"Not Started",IF(BO107&lt;5%,"Proses RBT-RBB",IF(BO107=5%,"Selesai RBT-RBB",IF(BO107&lt;10%,"Proses RBT-RBL",IF(BO107=10%,"Selesai RBT-RBL",IF(BO107&lt;15%,"Proses RBT-RBTD",IF(BO107=15%,"Selesai RBT-RBTD",IF(BO107&lt;20%,"Proses RPP",IF(BO107=20%,"Selesai RPP",IF(BO107&lt;25%,"Proses KAK",IF(BO107=25%,"Selesai KAK",IF(BO107&lt;30%,"Proses Pengadaan",IF(BO107=30%,"Selesai Pengadaan",IF(BO107&lt;45%,"Proses Desain",IF(BO107=45%,"Selesai Desain",IF(BO107&lt;80%,"Proses Pengembangan",IF(BO107=80%,"Selesai Pengembangan",IF(BO107&lt;87.5%,"Proses SIT",IF(BO107=87.5%,"Selesai SIT",IF(BO107&lt;95%,"Proses UAT",IF(BO107=95%,"Selesai UAT",IF(BO107&lt;100%,"Proses Implementasi","Selesai Implementasi"))))))))))))))))))))))</f>
        <v>Selesai RBT-RBL</v>
      </c>
      <c r="BD107" t="str">
        <f>IF(BP107=0%,"Not Started",IF(BP107&lt;5%,"Proses RBT-RBB",IF(BP107=5%,"Selesai RBT-RBB",IF(BP107&lt;10%,"Proses RBT-RBL",IF(BP107=10%,"Selesai RBT-RBL",IF(BP107&lt;15%,"Proses RBT-RBTD",IF(BP107=15%,"Selesai RBT-RBTD",IF(BP107&lt;20%,"Proses RPP",IF(BP107=20%,"Selesai RPP",IF(BP107&lt;25%,"Proses KAK",IF(BP107=25%,"Selesai KAK",IF(BP107&lt;30%,"Proses Pengadaan",IF(BP107=30%,"Selesai Pengadaan",IF(BP107&lt;45%,"Proses Desain",IF(BP107=45%,"Selesai Desain",IF(BP107&lt;80%,"Proses Pengembangan",IF(BP107=80%,"Selesai Pengembangan",IF(BP107&lt;87.5%,"Proses SIT",IF(BP107=87.5%,"Selesai SIT",IF(BP107&lt;95%,"Proses UAT",IF(BP107=95%,"Selesai UAT",IF(BP107&lt;100%,"Proses Implementasi","Selesai Implementasi"))))))))))))))))))))))</f>
        <v>Selesai RBT-RBTD</v>
      </c>
      <c r="BE107">
        <v>0</v>
      </c>
      <c r="BF107">
        <v>0</v>
      </c>
      <c r="BG107">
        <v>0</v>
      </c>
      <c r="BH107">
        <v>0</v>
      </c>
      <c r="BI107">
        <v>0</v>
      </c>
      <c r="BJ107">
        <v>0</v>
      </c>
      <c r="BK107">
        <v>0</v>
      </c>
      <c r="BL107">
        <v>0</v>
      </c>
      <c r="BM107">
        <v>0</v>
      </c>
      <c r="BN107">
        <v>0.05</v>
      </c>
      <c r="BO107">
        <v>0.1</v>
      </c>
      <c r="BP107">
        <v>0.15</v>
      </c>
      <c r="BQ107" t="str">
        <f>IF(CC107=0%,"Not Started",IF(CC107&lt;5%,"Proses RBT-RBB",IF(CC107=5%,"Selesai RBT-RBB",IF(CC107&lt;10%,"Proses RBT-RBL",IF(CC107=10%,"Selesai RBT-RBL",IF(CC107&lt;15%,"Proses RBT-RBTD",IF(CC107=15%,"Selesai RBT-RBTD",IF(CC107&lt;20%,"Proses RPP",IF(CC107=20%,"Selesai RPP",IF(CC107&lt;25%,"Proses KAK",IF(CC107=25%,"Selesai KAK",IF(CC107&lt;30%,"Proses Pengadaan",IF(CC107=30%,"Selesai Pengadaan",IF(CC107&lt;45%,"Proses Desain",IF(CC107=45%,"Selesai Desain",IF(CC107&lt;80%,"Proses Pengembangan",IF(CC107=80%,"Selesai Pengembangan",IF(CC107&lt;87.5%,"Proses SIT",IF(CC107=87.5%,"Selesai SIT",IF(CC107&lt;95%,"Proses UAT",IF(CC107=95%,"Selesai UAT",IF(CC107&lt;100%,"Proses Implementasi","Selesai Implementasi"))))))))))))))))))))))</f>
        <v>Not Started</v>
      </c>
      <c r="BR107" t="str">
        <f>IF(CD107=0%,"Not Started",IF(CD107&lt;5%,"Proses RBT-RBB",IF(CD107=5%,"Selesai RBT-RBB",IF(CD107&lt;10%,"Proses RBT-RBL",IF(CD107=10%,"Selesai RBT-RBL",IF(CD107&lt;15%,"Proses RBT-RBTD",IF(CD107=15%,"Selesai RBT-RBTD",IF(CD107&lt;20%,"Proses RPP",IF(CD107=20%,"Selesai RPP",IF(CD107&lt;25%,"Proses KAK",IF(CD107=25%,"Selesai KAK",IF(CD107&lt;30%,"Proses Pengadaan",IF(CD107=30%,"Selesai Pengadaan",IF(CD107&lt;45%,"Proses Desain",IF(CD107=45%,"Selesai Desain",IF(CD107&lt;80%,"Proses Pengembangan",IF(CD107=80%,"Selesai Pengembangan",IF(CD107&lt;87.5%,"Proses SIT",IF(CD107=87.5%,"Selesai SIT",IF(CD107&lt;95%,"Proses UAT",IF(CD107=95%,"Selesai UAT",IF(CD107&lt;100%,"Proses Implementasi","Selesai Implementasi"))))))))))))))))))))))</f>
        <v>Not Started</v>
      </c>
      <c r="BS107" t="str">
        <f>IF(CE107=0%,"Not Started",IF(CE107&lt;5%,"Proses RBT-RBB",IF(CE107=5%,"Selesai RBT-RBB",IF(CE107&lt;10%,"Proses RBT-RBL",IF(CE107=10%,"Selesai RBT-RBL",IF(CE107&lt;15%,"Proses RBT-RBTD",IF(CE107=15%,"Selesai RBT-RBTD",IF(CE107&lt;20%,"Proses RPP",IF(CE107=20%,"Selesai RPP",IF(CE107&lt;25%,"Proses KAK",IF(CE107=25%,"Selesai KAK",IF(CE107&lt;30%,"Proses Pengadaan",IF(CE107=30%,"Selesai Pengadaan",IF(CE107&lt;45%,"Proses Desain",IF(CE107=45%,"Selesai Desain",IF(CE107&lt;80%,"Proses Pengembangan",IF(CE107=80%,"Selesai Pengembangan",IF(CE107&lt;87.5%,"Proses SIT",IF(CE107=87.5%,"Selesai SIT",IF(CE107&lt;95%,"Proses UAT",IF(CE107=95%,"Selesai UAT",IF(CE107&lt;100%,"Proses Implementasi","Selesai Implementasi"))))))))))))))))))))))</f>
        <v>Not Started</v>
      </c>
      <c r="BT107" t="str">
        <f>IF(CF107=0%,"Not Started",IF(CF107&lt;5%,"Proses RBT-RBB",IF(CF107=5%,"Selesai RBT-RBB",IF(CF107&lt;10%,"Proses RBT-RBL",IF(CF107=10%,"Selesai RBT-RBL",IF(CF107&lt;15%,"Proses RBT-RBTD",IF(CF107=15%,"Selesai RBT-RBTD",IF(CF107&lt;20%,"Proses RPP",IF(CF107=20%,"Selesai RPP",IF(CF107&lt;25%,"Proses KAK",IF(CF107=25%,"Selesai KAK",IF(CF107&lt;30%,"Proses Pengadaan",IF(CF107=30%,"Selesai Pengadaan",IF(CF107&lt;45%,"Proses Desain",IF(CF107=45%,"Selesai Desain",IF(CF107&lt;80%,"Proses Pengembangan",IF(CF107=80%,"Selesai Pengembangan",IF(CF107&lt;87.5%,"Proses SIT",IF(CF107=87.5%,"Selesai SIT",IF(CF107&lt;95%,"Proses UAT",IF(CF107=95%,"Selesai UAT",IF(CF107&lt;100%,"Proses Implementasi","Selesai Implementasi"))))))))))))))))))))))</f>
        <v>Not Started</v>
      </c>
      <c r="BU107" t="str">
        <f>IF(CG107=0%,"Not Started",IF(CG107&lt;5%,"Proses RBT-RBB",IF(CG107=5%,"Selesai RBT-RBB",IF(CG107&lt;10%,"Proses RBT-RBL",IF(CG107=10%,"Selesai RBT-RBL",IF(CG107&lt;15%,"Proses RBT-RBTD",IF(CG107=15%,"Selesai RBT-RBTD",IF(CG107&lt;20%,"Proses RPP",IF(CG107=20%,"Selesai RPP",IF(CG107&lt;25%,"Proses KAK",IF(CG107=25%,"Selesai KAK",IF(CG107&lt;30%,"Proses Pengadaan",IF(CG107=30%,"Selesai Pengadaan",IF(CG107&lt;45%,"Proses Desain",IF(CG107=45%,"Selesai Desain",IF(CG107&lt;80%,"Proses Pengembangan",IF(CG107=80%,"Selesai Pengembangan",IF(CG107&lt;87.5%,"Proses SIT",IF(CG107=87.5%,"Selesai SIT",IF(CG107&lt;95%,"Proses UAT",IF(CG107=95%,"Selesai UAT",IF(CG107&lt;100%,"Proses Implementasi","Selesai Implementasi"))))))))))))))))))))))</f>
        <v>Not Started</v>
      </c>
      <c r="BV107" t="str">
        <f>IF(CH107=0%,"Not Started",IF(CH107&lt;5%,"Proses RBT-RBB",IF(CH107=5%,"Selesai RBT-RBB",IF(CH107&lt;10%,"Proses RBT-RBL",IF(CH107=10%,"Selesai RBT-RBL",IF(CH107&lt;15%,"Proses RBT-RBTD",IF(CH107=15%,"Selesai RBT-RBTD",IF(CH107&lt;20%,"Proses RPP",IF(CH107=20%,"Selesai RPP",IF(CH107&lt;25%,"Proses KAK",IF(CH107=25%,"Selesai KAK",IF(CH107&lt;30%,"Proses Pengadaan",IF(CH107=30%,"Selesai Pengadaan",IF(CH107&lt;45%,"Proses Desain",IF(CH107=45%,"Selesai Desain",IF(CH107&lt;80%,"Proses Pengembangan",IF(CH107=80%,"Selesai Pengembangan",IF(CH107&lt;87.5%,"Proses SIT",IF(CH107=87.5%,"Selesai SIT",IF(CH107&lt;95%,"Proses UAT",IF(CH107=95%,"Selesai UAT",IF(CH107&lt;100%,"Proses Implementasi","Selesai Implementasi"))))))))))))))))))))))</f>
        <v>Not Started</v>
      </c>
      <c r="BW107" t="str">
        <f>IF(CI107=0%,"Not Started",IF(CI107&lt;5%,"Proses RBT-RBB",IF(CI107=5%,"Selesai RBT-RBB",IF(CI107&lt;10%,"Proses RBT-RBL",IF(CI107=10%,"Selesai RBT-RBL",IF(CI107&lt;15%,"Proses RBT-RBTD",IF(CI107=15%,"Selesai RBT-RBTD",IF(CI107&lt;20%,"Proses RPP",IF(CI107=20%,"Selesai RPP",IF(CI107&lt;25%,"Proses KAK",IF(CI107=25%,"Selesai KAK",IF(CI107&lt;30%,"Proses Pengadaan",IF(CI107=30%,"Selesai Pengadaan",IF(CI107&lt;45%,"Proses Desain",IF(CI107=45%,"Selesai Desain",IF(CI107&lt;80%,"Proses Pengembangan",IF(CI107=80%,"Selesai Pengembangan",IF(CI107&lt;87.5%,"Proses SIT",IF(CI107=87.5%,"Selesai SIT",IF(CI107&lt;95%,"Proses UAT",IF(CI107=95%,"Selesai UAT",IF(CI107&lt;100%,"Proses Implementasi","Selesai Implementasi"))))))))))))))))))))))</f>
        <v>Not Started</v>
      </c>
      <c r="BX107" t="str">
        <f>IF(CJ107=0%,"Not Started",IF(CJ107&lt;5%,"Proses RBT-RBB",IF(CJ107=5%,"Selesai RBT-RBB",IF(CJ107&lt;10%,"Proses RBT-RBL",IF(CJ107=10%,"Selesai RBT-RBL",IF(CJ107&lt;15%,"Proses RBT-RBTD",IF(CJ107=15%,"Selesai RBT-RBTD",IF(CJ107&lt;20%,"Proses RPP",IF(CJ107=20%,"Selesai RPP",IF(CJ107&lt;25%,"Proses KAK",IF(CJ107=25%,"Selesai KAK",IF(CJ107&lt;30%,"Proses Pengadaan",IF(CJ107=30%,"Selesai Pengadaan",IF(CJ107&lt;45%,"Proses Desain",IF(CJ107=45%,"Selesai Desain",IF(CJ107&lt;80%,"Proses Pengembangan",IF(CJ107=80%,"Selesai Pengembangan",IF(CJ107&lt;87.5%,"Proses SIT",IF(CJ107=87.5%,"Selesai SIT",IF(CJ107&lt;95%,"Proses UAT",IF(CJ107=95%,"Selesai UAT",IF(CJ107&lt;100%,"Proses Implementasi","Selesai Implementasi"))))))))))))))))))))))</f>
        <v>Not Started</v>
      </c>
      <c r="BY107" t="str">
        <f>IF(CK107=0%,"Not Started",IF(CK107&lt;5%,"Proses RBT-RBB",IF(CK107=5%,"Selesai RBT-RBB",IF(CK107&lt;10%,"Proses RBT-RBL",IF(CK107=10%,"Selesai RBT-RBL",IF(CK107&lt;15%,"Proses RBT-RBTD",IF(CK107=15%,"Selesai RBT-RBTD",IF(CK107&lt;20%,"Proses RPP",IF(CK107=20%,"Selesai RPP",IF(CK107&lt;25%,"Proses KAK",IF(CK107=25%,"Selesai KAK",IF(CK107&lt;30%,"Proses Pengadaan",IF(CK107=30%,"Selesai Pengadaan",IF(CK107&lt;45%,"Proses Desain",IF(CK107=45%,"Selesai Desain",IF(CK107&lt;80%,"Proses Pengembangan",IF(CK107=80%,"Selesai Pengembangan",IF(CK107&lt;87.5%,"Proses SIT",IF(CK107=87.5%,"Selesai SIT",IF(CK107&lt;95%,"Proses UAT",IF(CK107=95%,"Selesai UAT",IF(CK107&lt;100%,"Proses Implementasi","Selesai Implementasi"))))))))))))))))))))))</f>
        <v>Not Started</v>
      </c>
      <c r="BZ107" t="str">
        <f>IF(CL107=0%,"Not Started",IF(CL107&lt;5%,"Proses RBT-RBB",IF(CL107=5%,"Selesai RBT-RBB",IF(CL107&lt;10%,"Proses RBT-RBL",IF(CL107=10%,"Selesai RBT-RBL",IF(CL107&lt;15%,"Proses RBT-RBTD",IF(CL107=15%,"Selesai RBT-RBTD",IF(CL107&lt;20%,"Proses RPP",IF(CL107=20%,"Selesai RPP",IF(CL107&lt;25%,"Proses KAK",IF(CL107=25%,"Selesai KAK",IF(CL107&lt;30%,"Proses Pengadaan",IF(CL107=30%,"Selesai Pengadaan",IF(CL107&lt;45%,"Proses Desain",IF(CL107=45%,"Selesai Desain",IF(CL107&lt;80%,"Proses Pengembangan",IF(CL107=80%,"Selesai Pengembangan",IF(CL107&lt;87.5%,"Proses SIT",IF(CL107=87.5%,"Selesai SIT",IF(CL107&lt;95%,"Proses UAT",IF(CL107=95%,"Selesai UAT",IF(CL107&lt;100%,"Proses Implementasi","Selesai Implementasi"))))))))))))))))))))))</f>
        <v>Not Started</v>
      </c>
      <c r="CA107" t="str">
        <f>IF(CM107=0%,"Not Started",IF(CM107&lt;5%,"Proses RBT-RBB",IF(CM107=5%,"Selesai RBT-RBB",IF(CM107&lt;10%,"Proses RBT-RBL",IF(CM107=10%,"Selesai RBT-RBL",IF(CM107&lt;15%,"Proses RBT-RBTD",IF(CM107=15%,"Selesai RBT-RBTD",IF(CM107&lt;20%,"Proses RPP",IF(CM107=20%,"Selesai RPP",IF(CM107&lt;25%,"Proses KAK",IF(CM107=25%,"Selesai KAK",IF(CM107&lt;30%,"Proses Pengadaan",IF(CM107=30%,"Selesai Pengadaan",IF(CM107&lt;45%,"Proses Desain",IF(CM107=45%,"Selesai Desain",IF(CM107&lt;80%,"Proses Pengembangan",IF(CM107=80%,"Selesai Pengembangan",IF(CM107&lt;87.5%,"Proses SIT",IF(CM107=87.5%,"Selesai SIT",IF(CM107&lt;95%,"Proses UAT",IF(CM107=95%,"Selesai UAT",IF(CM107&lt;100%,"Proses Implementasi","Selesai Implementasi"))))))))))))))))))))))</f>
        <v>Not Started</v>
      </c>
      <c r="CB107" t="str">
        <f>IF(CN107=0%,"Not Started",IF(CN107&lt;5%,"Proses RBT-RBB",IF(CN107=5%,"Selesai RBT-RBB",IF(CN107&lt;10%,"Proses RBT-RBL",IF(CN107=10%,"Selesai RBT-RBL",IF(CN107&lt;15%,"Proses RBT-RBTD",IF(CN107=15%,"Selesai RBT-RBTD",IF(CN107&lt;20%,"Proses RPP",IF(CN107=20%,"Selesai RPP",IF(CN107&lt;25%,"Proses KAK",IF(CN107=25%,"Selesai KAK",IF(CN107&lt;30%,"Proses Pengadaan",IF(CN107=30%,"Selesai Pengadaan",IF(CN107&lt;45%,"Proses Desain",IF(CN107=45%,"Selesai Desain",IF(CN107&lt;80%,"Proses Pengembangan",IF(CN107=80%,"Selesai Pengembangan",IF(CN107&lt;87.5%,"Proses SIT",IF(CN107=87.5%,"Selesai SIT",IF(CN107&lt;95%,"Proses UAT",IF(CN107=95%,"Selesai UAT",IF(CN107&lt;100%,"Proses Implementasi","Selesai Implementasi"))))))))))))))))))))))</f>
        <v>Not Started</v>
      </c>
      <c r="CC107">
        <f>(($DY107/100%)*15%)+(($DZ107/100%)*5%)+(($EA107/100%)*5%)+(($EB107/100%)*5%)+(($EC107/100%)*15%)+(($ED107/100%)*35%)+(($EE107/100%)*7.5%)+(($EF107/100%)*7.5%)+(($EG107/100%)*5%)</f>
        <v>0</v>
      </c>
      <c r="CO107">
        <f>IF(BE107=0%, 100%, (CC107/BE107))</f>
        <v>1</v>
      </c>
      <c r="CP107">
        <f>IF(BF107=0%, 100%, (CD107/BF107))</f>
        <v>1</v>
      </c>
      <c r="CQ107">
        <f>IF(BG107=0%, 100%, (CE107/BG107))</f>
        <v>1</v>
      </c>
      <c r="CR107">
        <f>IF(BH107=0%, 100%, (CF107/BH107))</f>
        <v>1</v>
      </c>
      <c r="CS107">
        <f>IF(BI107=0%, 100%, (CG107/BI107))</f>
        <v>1</v>
      </c>
      <c r="CT107">
        <f>IF(BJ107=0%, 100%, (CH107/BJ107))</f>
        <v>1</v>
      </c>
      <c r="CU107">
        <f>IF(BK107=0%, 100%, (CI107/BK107))</f>
        <v>1</v>
      </c>
      <c r="CV107">
        <f>IF(BL107=0%, 100%, (CJ107/BL107))</f>
        <v>1</v>
      </c>
      <c r="CW107">
        <f>IF(BM107=0%, 100%, (CK107/BM107))</f>
        <v>1</v>
      </c>
      <c r="CX107">
        <f>IF(BN107=0%, 100%, (CL107/BN107))</f>
        <v>0</v>
      </c>
      <c r="CY107">
        <f>IF(BO107=0%, 100%, (CM107/BO107))</f>
        <v>0</v>
      </c>
      <c r="DA107" t="str">
        <f>IF(BE107=0%,"NS",IF(CC107=100%,"DONE",IF(CO107&gt;100%,"AS",IF(CO107&lt;75%,"BS",IF(CO107&lt;89.9%,"AR","OS")))))</f>
        <v>NS</v>
      </c>
      <c r="DB107" t="str">
        <f>IF(BF107=0%,"NS",IF(CD107=100%,"DONE",IF(CP107&gt;100%,"AS",IF(CP107&lt;75%,"BS",IF(CP107&lt;89.9%,"AR","OS")))))</f>
        <v>NS</v>
      </c>
      <c r="DC107" t="str">
        <f>IF(BG107=0%,"NS",IF(CE107=100%,"DONE",IF(CQ107&gt;100%,"AS",IF(CQ107&lt;75%,"BS",IF(CQ107&lt;89.9%,"AR","OS")))))</f>
        <v>NS</v>
      </c>
      <c r="DD107" t="str">
        <f>IF(BH107=0%,"NS",IF(CF107=100%,"DONE",IF(CR107&gt;100%,"AS",IF(CR107&lt;75%,"BS",IF(CR107&lt;89.9%,"AR","OS")))))</f>
        <v>NS</v>
      </c>
      <c r="DE107" t="str">
        <f>IF(BI107=0%,"NS",IF(CG107=100%,"DONE",IF(CS107&gt;100%,"AS",IF(CS107&lt;75%,"BS",IF(CS107&lt;89.9%,"AR","OS")))))</f>
        <v>NS</v>
      </c>
      <c r="DF107" t="str">
        <f>IF(BJ107=0%,"NS",IF(CH107=100%,"DONE",IF(CT107&gt;100%,"AS",IF(CT107&lt;75%,"BS",IF(CT107&lt;89.9%,"AR","OS")))))</f>
        <v>NS</v>
      </c>
      <c r="DG107" t="str">
        <f>IF(BK107=0%,"NS",IF(CI107=100%,"DONE",IF(CU107&gt;100%,"AS",IF(CU107&lt;75%,"BS",IF(CU107&lt;89.9%,"AR","OS")))))</f>
        <v>NS</v>
      </c>
      <c r="DH107" t="str">
        <f>IF(BL107=0%,"NS",IF(CJ107=100%,"DONE",IF(CV107&gt;100%,"AS",IF(CV107&lt;75%,"BS",IF(CV107&lt;89.9%,"AR","OS")))))</f>
        <v>NS</v>
      </c>
      <c r="DI107" t="str">
        <f>IF(BM107=0%,"NS",IF(CK107=100%,"DONE",IF(CW107&gt;100%,"AS",IF(CW107&lt;75%,"BS",IF(CW107&lt;89.9%,"AR","OS")))))</f>
        <v>NS</v>
      </c>
      <c r="DJ107" t="str">
        <f>IF(BN107=0%,"NS",IF(CL107=100%,"DONE",IF(CX107&gt;100%,"AS",IF(CX107&lt;75%,"BS",IF(CX107&lt;89.9%,"AR","OS")))))</f>
        <v>BS</v>
      </c>
      <c r="DK107" t="str">
        <f>IF(BO107=0%,"NS",IF(CM107=100%,"DONE",IF(CY107&gt;100%,"AS",IF(CY107&lt;75%,"BS",IF(CY107&lt;89.9%,"AR","OS")))))</f>
        <v>BS</v>
      </c>
      <c r="DL107" t="str">
        <f>IF(BP107=0%,"NS",IF(CN107=100%,"DONE",IF(CZ107&gt;100%,"AS",IF(CZ107&lt;75%,"BS",IF(CZ107&lt;89.9%,"AR","OS")))))</f>
        <v>BS</v>
      </c>
      <c r="DM107">
        <f>CC107/$BP107</f>
        <v>0</v>
      </c>
      <c r="DN107">
        <f>CD107/$BP107</f>
        <v>0</v>
      </c>
      <c r="DO107">
        <f>CE107/$BP107</f>
        <v>0</v>
      </c>
      <c r="DP107">
        <f>CF107/$BP107</f>
        <v>0</v>
      </c>
      <c r="DQ107">
        <f>CG107/$BP107</f>
        <v>0</v>
      </c>
      <c r="DR107">
        <f>CH107/$BP107</f>
        <v>0</v>
      </c>
      <c r="DS107">
        <f>CI107/$BP107</f>
        <v>0</v>
      </c>
      <c r="DT107">
        <f>CJ107/$BP107</f>
        <v>0</v>
      </c>
      <c r="DU107">
        <f>CK107/$BP107</f>
        <v>0</v>
      </c>
      <c r="DV107">
        <f>CL107/$BP107</f>
        <v>0</v>
      </c>
      <c r="DW107">
        <f>CM107/$BP107</f>
        <v>0</v>
      </c>
      <c r="DX107">
        <f>CN107/$BP107</f>
        <v>0</v>
      </c>
      <c r="EJ107">
        <f>AR107</f>
        <v>46660</v>
      </c>
      <c r="FM107" t="str">
        <v xml:space="preserve">Titik Rahayu </v>
      </c>
      <c r="FN107" t="str">
        <v>Helen Desyani</v>
      </c>
      <c r="FO107" t="str">
        <v>Adinda Tri Wulandari</v>
      </c>
      <c r="FP107" t="str" xml:space="preserve">
        <v xml:space="preserve">1. Haryani Diah_x000d_
2. Alamsyah_x000d_
3. Luluk Mukarromah</v>
      </c>
      <c r="FQ107" t="str" xml:space="preserve">
        <v xml:space="preserve">1. Ufaira_x000d_
2. Dian</v>
      </c>
      <c r="GS107" t="str">
        <v>8881cfc5-11fd-4bea-9926-b134f5bc87ee</v>
      </c>
    </row>
    <row r="108" xml:space="preserve">
      <c r="B108" t="str">
        <v>Non PT</v>
      </c>
      <c r="C108" t="str">
        <v>IDT</v>
      </c>
      <c r="D108" t="str">
        <v>Continuity Technology</v>
      </c>
      <c r="E108" t="str">
        <v>P-58</v>
      </c>
      <c r="F108">
        <f>F107+1</f>
        <v>3</v>
      </c>
      <c r="G108" t="str">
        <v>Integrasi Survei</v>
      </c>
      <c r="H108" t="str">
        <v>Integrasi Survei</v>
      </c>
      <c r="I108" t="str">
        <v>Modernize Integrasi Survei Tahap 3</v>
      </c>
      <c r="J108">
        <v>2027</v>
      </c>
      <c r="K108">
        <v>2028</v>
      </c>
      <c r="L108" t="str">
        <v>K</v>
      </c>
      <c r="M108" t="str">
        <v>K3</v>
      </c>
      <c r="N108" t="str">
        <v>Pemimpin Satker</v>
      </c>
      <c r="O108" t="str">
        <v>Dsta</v>
      </c>
      <c r="P108" t="str">
        <v>Satker</v>
      </c>
      <c r="Q108" t="str">
        <v>Moneter</v>
      </c>
      <c r="R108" t="str">
        <v>Integrasi Survei</v>
      </c>
      <c r="S108" t="str">
        <f>BQ108</f>
        <v>Not Started</v>
      </c>
      <c r="T108" t="str">
        <f>IF(V108=0%,"Not Started",IF(V108&lt;100%,"On Progress",IF(V108=100%,"DONE")))</f>
        <v>Not Started</v>
      </c>
      <c r="U108" t="str">
        <f>FN108</f>
        <v>Helen Desyani</v>
      </c>
      <c r="V108">
        <f>CC108</f>
        <v>0</v>
      </c>
      <c r="W108" t="str">
        <v>TW III 2027</v>
      </c>
      <c r="X108">
        <f>AR108</f>
        <v>46873</v>
      </c>
      <c r="Z108" t="str">
        <v>New</v>
      </c>
      <c r="AA108">
        <v>46569</v>
      </c>
      <c r="AB108">
        <v>46660</v>
      </c>
      <c r="AC108">
        <v>46661</v>
      </c>
      <c r="AD108">
        <v>46675</v>
      </c>
      <c r="AE108">
        <v>46661</v>
      </c>
      <c r="AF108">
        <v>46675</v>
      </c>
      <c r="AI108">
        <v>46676</v>
      </c>
      <c r="AJ108">
        <v>46691</v>
      </c>
      <c r="AK108">
        <v>46692</v>
      </c>
      <c r="AL108">
        <v>46783</v>
      </c>
      <c r="AM108">
        <v>46784</v>
      </c>
      <c r="AN108">
        <v>46812</v>
      </c>
      <c r="AO108">
        <v>46813</v>
      </c>
      <c r="AP108">
        <v>46843</v>
      </c>
      <c r="AQ108">
        <v>46844</v>
      </c>
      <c r="AR108">
        <v>46873</v>
      </c>
      <c r="AS108" t="str">
        <f>IF(BE108=0%,"Not Started",IF(BE108&lt;5%,"Proses RBT-RBB",IF(BE108=5%,"Selesai RBT-RBB",IF(BE108&lt;10%,"Proses RBT-RBL",IF(BE108=10%,"Selesai RBT-RBL",IF(BE108&lt;15%,"Proses RBT-RBTD",IF(BE108=15%,"Selesai RBT-RBTD",IF(BE108&lt;20%,"Proses RPP",IF(BE108=20%,"Selesai RPP",IF(BE108&lt;25%,"Proses KAK",IF(BE108=25%,"Selesai KAK",IF(BE108&lt;30%,"Proses Pengadaan",IF(BE108=30%,"Selesai Pengadaan",IF(BE108&lt;45%,"Proses Desain",IF(BE108=45%,"Selesai Desain",IF(BE108&lt;80%,"Proses Pengembangan",IF(BE108=80%,"Selesai Pengembangan",IF(BE108&lt;87.5%,"Proses SIT",IF(BE108=87.5%,"Selesai SIT",IF(BE108&lt;95%,"Proses UAT",IF(BE108=95%,"Selesai UAT",IF(BE108&lt;100%,"Proses Implementasi","Selesai Implementasi"))))))))))))))))))))))</f>
        <v>Not Started</v>
      </c>
      <c r="AT108" t="str">
        <f>IF(BF108=0%,"Not Started",IF(BF108&lt;5%,"Proses RBT-RBB",IF(BF108=5%,"Selesai RBT-RBB",IF(BF108&lt;10%,"Proses RBT-RBL",IF(BF108=10%,"Selesai RBT-RBL",IF(BF108&lt;15%,"Proses RBT-RBTD",IF(BF108=15%,"Selesai RBT-RBTD",IF(BF108&lt;20%,"Proses RPP",IF(BF108=20%,"Selesai RPP",IF(BF108&lt;25%,"Proses KAK",IF(BF108=25%,"Selesai KAK",IF(BF108&lt;30%,"Proses Pengadaan",IF(BF108=30%,"Selesai Pengadaan",IF(BF108&lt;45%,"Proses Desain",IF(BF108=45%,"Selesai Desain",IF(BF108&lt;80%,"Proses Pengembangan",IF(BF108=80%,"Selesai Pengembangan",IF(BF108&lt;87.5%,"Proses SIT",IF(BF108=87.5%,"Selesai SIT",IF(BF108&lt;95%,"Proses UAT",IF(BF108=95%,"Selesai UAT",IF(BF108&lt;100%,"Proses Implementasi","Selesai Implementasi"))))))))))))))))))))))</f>
        <v>Not Started</v>
      </c>
      <c r="AU108" t="str">
        <f>IF(BG108=0%,"Not Started",IF(BG108&lt;5%,"Proses RBT-RBB",IF(BG108=5%,"Selesai RBT-RBB",IF(BG108&lt;10%,"Proses RBT-RBL",IF(BG108=10%,"Selesai RBT-RBL",IF(BG108&lt;15%,"Proses RBT-RBTD",IF(BG108=15%,"Selesai RBT-RBTD",IF(BG108&lt;20%,"Proses RPP",IF(BG108=20%,"Selesai RPP",IF(BG108&lt;25%,"Proses KAK",IF(BG108=25%,"Selesai KAK",IF(BG108&lt;30%,"Proses Pengadaan",IF(BG108=30%,"Selesai Pengadaan",IF(BG108&lt;45%,"Proses Desain",IF(BG108=45%,"Selesai Desain",IF(BG108&lt;80%,"Proses Pengembangan",IF(BG108=80%,"Selesai Pengembangan",IF(BG108&lt;87.5%,"Proses SIT",IF(BG108=87.5%,"Selesai SIT",IF(BG108&lt;95%,"Proses UAT",IF(BG108=95%,"Selesai UAT",IF(BG108&lt;100%,"Proses Implementasi","Selesai Implementasi"))))))))))))))))))))))</f>
        <v>Not Started</v>
      </c>
      <c r="AV108" t="str">
        <f>IF(BH108=0%,"Not Started",IF(BH108&lt;5%,"Proses RBT-RBB",IF(BH108=5%,"Selesai RBT-RBB",IF(BH108&lt;10%,"Proses RBT-RBL",IF(BH108=10%,"Selesai RBT-RBL",IF(BH108&lt;15%,"Proses RBT-RBTD",IF(BH108=15%,"Selesai RBT-RBTD",IF(BH108&lt;20%,"Proses RPP",IF(BH108=20%,"Selesai RPP",IF(BH108&lt;25%,"Proses KAK",IF(BH108=25%,"Selesai KAK",IF(BH108&lt;30%,"Proses Pengadaan",IF(BH108=30%,"Selesai Pengadaan",IF(BH108&lt;45%,"Proses Desain",IF(BH108=45%,"Selesai Desain",IF(BH108&lt;80%,"Proses Pengembangan",IF(BH108=80%,"Selesai Pengembangan",IF(BH108&lt;87.5%,"Proses SIT",IF(BH108=87.5%,"Selesai SIT",IF(BH108&lt;95%,"Proses UAT",IF(BH108=95%,"Selesai UAT",IF(BH108&lt;100%,"Proses Implementasi","Selesai Implementasi"))))))))))))))))))))))</f>
        <v>Not Started</v>
      </c>
      <c r="AW108" t="str">
        <f>IF(BI108=0%,"Not Started",IF(BI108&lt;5%,"Proses RBT-RBB",IF(BI108=5%,"Selesai RBT-RBB",IF(BI108&lt;10%,"Proses RBT-RBL",IF(BI108=10%,"Selesai RBT-RBL",IF(BI108&lt;15%,"Proses RBT-RBTD",IF(BI108=15%,"Selesai RBT-RBTD",IF(BI108&lt;20%,"Proses RPP",IF(BI108=20%,"Selesai RPP",IF(BI108&lt;25%,"Proses KAK",IF(BI108=25%,"Selesai KAK",IF(BI108&lt;30%,"Proses Pengadaan",IF(BI108=30%,"Selesai Pengadaan",IF(BI108&lt;45%,"Proses Desain",IF(BI108=45%,"Selesai Desain",IF(BI108&lt;80%,"Proses Pengembangan",IF(BI108=80%,"Selesai Pengembangan",IF(BI108&lt;87.5%,"Proses SIT",IF(BI108=87.5%,"Selesai SIT",IF(BI108&lt;95%,"Proses UAT",IF(BI108=95%,"Selesai UAT",IF(BI108&lt;100%,"Proses Implementasi","Selesai Implementasi"))))))))))))))))))))))</f>
        <v>Not Started</v>
      </c>
      <c r="AX108" t="str">
        <f>IF(BJ108=0%,"Not Started",IF(BJ108&lt;5%,"Proses RBT-RBB",IF(BJ108=5%,"Selesai RBT-RBB",IF(BJ108&lt;10%,"Proses RBT-RBL",IF(BJ108=10%,"Selesai RBT-RBL",IF(BJ108&lt;15%,"Proses RBT-RBTD",IF(BJ108=15%,"Selesai RBT-RBTD",IF(BJ108&lt;20%,"Proses RPP",IF(BJ108=20%,"Selesai RPP",IF(BJ108&lt;25%,"Proses KAK",IF(BJ108=25%,"Selesai KAK",IF(BJ108&lt;30%,"Proses Pengadaan",IF(BJ108=30%,"Selesai Pengadaan",IF(BJ108&lt;45%,"Proses Desain",IF(BJ108=45%,"Selesai Desain",IF(BJ108&lt;80%,"Proses Pengembangan",IF(BJ108=80%,"Selesai Pengembangan",IF(BJ108&lt;87.5%,"Proses SIT",IF(BJ108=87.5%,"Selesai SIT",IF(BJ108&lt;95%,"Proses UAT",IF(BJ108=95%,"Selesai UAT",IF(BJ108&lt;100%,"Proses Implementasi","Selesai Implementasi"))))))))))))))))))))))</f>
        <v>Not Started</v>
      </c>
      <c r="AY108" t="str">
        <f>IF(BK108=0%,"Not Started",IF(BK108&lt;5%,"Proses RBT-RBB",IF(BK108=5%,"Selesai RBT-RBB",IF(BK108&lt;10%,"Proses RBT-RBL",IF(BK108=10%,"Selesai RBT-RBL",IF(BK108&lt;15%,"Proses RBT-RBTD",IF(BK108=15%,"Selesai RBT-RBTD",IF(BK108&lt;20%,"Proses RPP",IF(BK108=20%,"Selesai RPP",IF(BK108&lt;25%,"Proses KAK",IF(BK108=25%,"Selesai KAK",IF(BK108&lt;30%,"Proses Pengadaan",IF(BK108=30%,"Selesai Pengadaan",IF(BK108&lt;45%,"Proses Desain",IF(BK108=45%,"Selesai Desain",IF(BK108&lt;80%,"Proses Pengembangan",IF(BK108=80%,"Selesai Pengembangan",IF(BK108&lt;87.5%,"Proses SIT",IF(BK108=87.5%,"Selesai SIT",IF(BK108&lt;95%,"Proses UAT",IF(BK108=95%,"Selesai UAT",IF(BK108&lt;100%,"Proses Implementasi","Selesai Implementasi"))))))))))))))))))))))</f>
        <v>Not Started</v>
      </c>
      <c r="AZ108" t="str">
        <f>IF(BL108=0%,"Not Started",IF(BL108&lt;5%,"Proses RBT-RBB",IF(BL108=5%,"Selesai RBT-RBB",IF(BL108&lt;10%,"Proses RBT-RBL",IF(BL108=10%,"Selesai RBT-RBL",IF(BL108&lt;15%,"Proses RBT-RBTD",IF(BL108=15%,"Selesai RBT-RBTD",IF(BL108&lt;20%,"Proses RPP",IF(BL108=20%,"Selesai RPP",IF(BL108&lt;25%,"Proses KAK",IF(BL108=25%,"Selesai KAK",IF(BL108&lt;30%,"Proses Pengadaan",IF(BL108=30%,"Selesai Pengadaan",IF(BL108&lt;45%,"Proses Desain",IF(BL108=45%,"Selesai Desain",IF(BL108&lt;80%,"Proses Pengembangan",IF(BL108=80%,"Selesai Pengembangan",IF(BL108&lt;87.5%,"Proses SIT",IF(BL108=87.5%,"Selesai SIT",IF(BL108&lt;95%,"Proses UAT",IF(BL108=95%,"Selesai UAT",IF(BL108&lt;100%,"Proses Implementasi","Selesai Implementasi"))))))))))))))))))))))</f>
        <v>Not Started</v>
      </c>
      <c r="BA108" t="str">
        <f>IF(BM108=0%,"Not Started",IF(BM108&lt;5%,"Proses RBT-RBB",IF(BM108=5%,"Selesai RBT-RBB",IF(BM108&lt;10%,"Proses RBT-RBL",IF(BM108=10%,"Selesai RBT-RBL",IF(BM108&lt;15%,"Proses RBT-RBTD",IF(BM108=15%,"Selesai RBT-RBTD",IF(BM108&lt;20%,"Proses RPP",IF(BM108=20%,"Selesai RPP",IF(BM108&lt;25%,"Proses KAK",IF(BM108=25%,"Selesai KAK",IF(BM108&lt;30%,"Proses Pengadaan",IF(BM108=30%,"Selesai Pengadaan",IF(BM108&lt;45%,"Proses Desain",IF(BM108=45%,"Selesai Desain",IF(BM108&lt;80%,"Proses Pengembangan",IF(BM108=80%,"Selesai Pengembangan",IF(BM108&lt;87.5%,"Proses SIT",IF(BM108=87.5%,"Selesai SIT",IF(BM108&lt;95%,"Proses UAT",IF(BM108=95%,"Selesai UAT",IF(BM108&lt;100%,"Proses Implementasi","Selesai Implementasi"))))))))))))))))))))))</f>
        <v>Not Started</v>
      </c>
      <c r="BB108" t="str">
        <f>IF(BN108=0%,"Not Started",IF(BN108&lt;5%,"Proses RBT-RBB",IF(BN108=5%,"Selesai RBT-RBB",IF(BN108&lt;10%,"Proses RBT-RBL",IF(BN108=10%,"Selesai RBT-RBL",IF(BN108&lt;15%,"Proses RBT-RBTD",IF(BN108=15%,"Selesai RBT-RBTD",IF(BN108&lt;20%,"Proses RPP",IF(BN108=20%,"Selesai RPP",IF(BN108&lt;25%,"Proses KAK",IF(BN108=25%,"Selesai KAK",IF(BN108&lt;30%,"Proses Pengadaan",IF(BN108=30%,"Selesai Pengadaan",IF(BN108&lt;45%,"Proses Desain",IF(BN108=45%,"Selesai Desain",IF(BN108&lt;80%,"Proses Pengembangan",IF(BN108=80%,"Selesai Pengembangan",IF(BN108&lt;87.5%,"Proses SIT",IF(BN108=87.5%,"Selesai SIT",IF(BN108&lt;95%,"Proses UAT",IF(BN108=95%,"Selesai UAT",IF(BN108&lt;100%,"Proses Implementasi","Selesai Implementasi"))))))))))))))))))))))</f>
        <v>Not Started</v>
      </c>
      <c r="BC108" t="str">
        <f>IF(BO108=0%,"Not Started",IF(BO108&lt;5%,"Proses RBT-RBB",IF(BO108=5%,"Selesai RBT-RBB",IF(BO108&lt;10%,"Proses RBT-RBL",IF(BO108=10%,"Selesai RBT-RBL",IF(BO108&lt;15%,"Proses RBT-RBTD",IF(BO108=15%,"Selesai RBT-RBTD",IF(BO108&lt;20%,"Proses RPP",IF(BO108=20%,"Selesai RPP",IF(BO108&lt;25%,"Proses KAK",IF(BO108=25%,"Selesai KAK",IF(BO108&lt;30%,"Proses Pengadaan",IF(BO108=30%,"Selesai Pengadaan",IF(BO108&lt;45%,"Proses Desain",IF(BO108=45%,"Selesai Desain",IF(BO108&lt;80%,"Proses Pengembangan",IF(BO108=80%,"Selesai Pengembangan",IF(BO108&lt;87.5%,"Proses SIT",IF(BO108=87.5%,"Selesai SIT",IF(BO108&lt;95%,"Proses UAT",IF(BO108=95%,"Selesai UAT",IF(BO108&lt;100%,"Proses Implementasi","Selesai Implementasi"))))))))))))))))))))))</f>
        <v>Not Started</v>
      </c>
      <c r="BD108" t="str">
        <f>IF(BP108=0%,"Not Started",IF(BP108&lt;5%,"Proses RBT-RBB",IF(BP108=5%,"Selesai RBT-RBB",IF(BP108&lt;10%,"Proses RBT-RBL",IF(BP108=10%,"Selesai RBT-RBL",IF(BP108&lt;15%,"Proses RBT-RBTD",IF(BP108=15%,"Selesai RBT-RBTD",IF(BP108&lt;20%,"Proses RPP",IF(BP108=20%,"Selesai RPP",IF(BP108&lt;25%,"Proses KAK",IF(BP108=25%,"Selesai KAK",IF(BP108&lt;30%,"Proses Pengadaan",IF(BP108=30%,"Selesai Pengadaan",IF(BP108&lt;45%,"Proses Desain",IF(BP108=45%,"Selesai Desain",IF(BP108&lt;80%,"Proses Pengembangan",IF(BP108=80%,"Selesai Pengembangan",IF(BP108&lt;87.5%,"Proses SIT",IF(BP108=87.5%,"Selesai SIT",IF(BP108&lt;95%,"Proses UAT",IF(BP108=95%,"Selesai UAT",IF(BP108&lt;100%,"Proses Implementasi","Selesai Implementasi"))))))))))))))))))))))</f>
        <v>Not Started</v>
      </c>
      <c r="BE108">
        <v>0</v>
      </c>
      <c r="BF108">
        <v>0</v>
      </c>
      <c r="BG108">
        <v>0</v>
      </c>
      <c r="BH108">
        <v>0</v>
      </c>
      <c r="BI108">
        <v>0</v>
      </c>
      <c r="BJ108">
        <v>0</v>
      </c>
      <c r="BK108">
        <v>0</v>
      </c>
      <c r="BL108">
        <v>0</v>
      </c>
      <c r="BM108">
        <v>0</v>
      </c>
      <c r="BN108">
        <v>0</v>
      </c>
      <c r="BO108">
        <v>0</v>
      </c>
      <c r="BP108">
        <v>0</v>
      </c>
      <c r="BQ108" t="str">
        <f>IF(CC108=0%,"Not Started",IF(CC108&lt;5%,"Proses RBT-RBB",IF(CC108=5%,"Selesai RBT-RBB",IF(CC108&lt;10%,"Proses RBT-RBL",IF(CC108=10%,"Selesai RBT-RBL",IF(CC108&lt;15%,"Proses RBT-RBTD",IF(CC108=15%,"Selesai RBT-RBTD",IF(CC108&lt;20%,"Proses RPP",IF(CC108=20%,"Selesai RPP",IF(CC108&lt;25%,"Proses KAK",IF(CC108=25%,"Selesai KAK",IF(CC108&lt;30%,"Proses Pengadaan",IF(CC108=30%,"Selesai Pengadaan",IF(CC108&lt;45%,"Proses Desain",IF(CC108=45%,"Selesai Desain",IF(CC108&lt;80%,"Proses Pengembangan",IF(CC108=80%,"Selesai Pengembangan",IF(CC108&lt;87.5%,"Proses SIT",IF(CC108=87.5%,"Selesai SIT",IF(CC108&lt;95%,"Proses UAT",IF(CC108=95%,"Selesai UAT",IF(CC108&lt;100%,"Proses Implementasi","Selesai Implementasi"))))))))))))))))))))))</f>
        <v>Not Started</v>
      </c>
      <c r="BR108" t="str">
        <f>IF(CD108=0%,"Not Started",IF(CD108&lt;5%,"Proses RBT-RBB",IF(CD108=5%,"Selesai RBT-RBB",IF(CD108&lt;10%,"Proses RBT-RBL",IF(CD108=10%,"Selesai RBT-RBL",IF(CD108&lt;15%,"Proses RBT-RBTD",IF(CD108=15%,"Selesai RBT-RBTD",IF(CD108&lt;20%,"Proses RPP",IF(CD108=20%,"Selesai RPP",IF(CD108&lt;25%,"Proses KAK",IF(CD108=25%,"Selesai KAK",IF(CD108&lt;30%,"Proses Pengadaan",IF(CD108=30%,"Selesai Pengadaan",IF(CD108&lt;45%,"Proses Desain",IF(CD108=45%,"Selesai Desain",IF(CD108&lt;80%,"Proses Pengembangan",IF(CD108=80%,"Selesai Pengembangan",IF(CD108&lt;87.5%,"Proses SIT",IF(CD108=87.5%,"Selesai SIT",IF(CD108&lt;95%,"Proses UAT",IF(CD108=95%,"Selesai UAT",IF(CD108&lt;100%,"Proses Implementasi","Selesai Implementasi"))))))))))))))))))))))</f>
        <v>Not Started</v>
      </c>
      <c r="BS108" t="str">
        <f>IF(CE108=0%,"Not Started",IF(CE108&lt;5%,"Proses RBT-RBB",IF(CE108=5%,"Selesai RBT-RBB",IF(CE108&lt;10%,"Proses RBT-RBL",IF(CE108=10%,"Selesai RBT-RBL",IF(CE108&lt;15%,"Proses RBT-RBTD",IF(CE108=15%,"Selesai RBT-RBTD",IF(CE108&lt;20%,"Proses RPP",IF(CE108=20%,"Selesai RPP",IF(CE108&lt;25%,"Proses KAK",IF(CE108=25%,"Selesai KAK",IF(CE108&lt;30%,"Proses Pengadaan",IF(CE108=30%,"Selesai Pengadaan",IF(CE108&lt;45%,"Proses Desain",IF(CE108=45%,"Selesai Desain",IF(CE108&lt;80%,"Proses Pengembangan",IF(CE108=80%,"Selesai Pengembangan",IF(CE108&lt;87.5%,"Proses SIT",IF(CE108=87.5%,"Selesai SIT",IF(CE108&lt;95%,"Proses UAT",IF(CE108=95%,"Selesai UAT",IF(CE108&lt;100%,"Proses Implementasi","Selesai Implementasi"))))))))))))))))))))))</f>
        <v>Not Started</v>
      </c>
      <c r="BT108" t="str">
        <f>IF(CF108=0%,"Not Started",IF(CF108&lt;5%,"Proses RBT-RBB",IF(CF108=5%,"Selesai RBT-RBB",IF(CF108&lt;10%,"Proses RBT-RBL",IF(CF108=10%,"Selesai RBT-RBL",IF(CF108&lt;15%,"Proses RBT-RBTD",IF(CF108=15%,"Selesai RBT-RBTD",IF(CF108&lt;20%,"Proses RPP",IF(CF108=20%,"Selesai RPP",IF(CF108&lt;25%,"Proses KAK",IF(CF108=25%,"Selesai KAK",IF(CF108&lt;30%,"Proses Pengadaan",IF(CF108=30%,"Selesai Pengadaan",IF(CF108&lt;45%,"Proses Desain",IF(CF108=45%,"Selesai Desain",IF(CF108&lt;80%,"Proses Pengembangan",IF(CF108=80%,"Selesai Pengembangan",IF(CF108&lt;87.5%,"Proses SIT",IF(CF108=87.5%,"Selesai SIT",IF(CF108&lt;95%,"Proses UAT",IF(CF108=95%,"Selesai UAT",IF(CF108&lt;100%,"Proses Implementasi","Selesai Implementasi"))))))))))))))))))))))</f>
        <v>Not Started</v>
      </c>
      <c r="BU108" t="str">
        <f>IF(CG108=0%,"Not Started",IF(CG108&lt;5%,"Proses RBT-RBB",IF(CG108=5%,"Selesai RBT-RBB",IF(CG108&lt;10%,"Proses RBT-RBL",IF(CG108=10%,"Selesai RBT-RBL",IF(CG108&lt;15%,"Proses RBT-RBTD",IF(CG108=15%,"Selesai RBT-RBTD",IF(CG108&lt;20%,"Proses RPP",IF(CG108=20%,"Selesai RPP",IF(CG108&lt;25%,"Proses KAK",IF(CG108=25%,"Selesai KAK",IF(CG108&lt;30%,"Proses Pengadaan",IF(CG108=30%,"Selesai Pengadaan",IF(CG108&lt;45%,"Proses Desain",IF(CG108=45%,"Selesai Desain",IF(CG108&lt;80%,"Proses Pengembangan",IF(CG108=80%,"Selesai Pengembangan",IF(CG108&lt;87.5%,"Proses SIT",IF(CG108=87.5%,"Selesai SIT",IF(CG108&lt;95%,"Proses UAT",IF(CG108=95%,"Selesai UAT",IF(CG108&lt;100%,"Proses Implementasi","Selesai Implementasi"))))))))))))))))))))))</f>
        <v>Not Started</v>
      </c>
      <c r="BV108" t="str">
        <f>IF(CH108=0%,"Not Started",IF(CH108&lt;5%,"Proses RBT-RBB",IF(CH108=5%,"Selesai RBT-RBB",IF(CH108&lt;10%,"Proses RBT-RBL",IF(CH108=10%,"Selesai RBT-RBL",IF(CH108&lt;15%,"Proses RBT-RBTD",IF(CH108=15%,"Selesai RBT-RBTD",IF(CH108&lt;20%,"Proses RPP",IF(CH108=20%,"Selesai RPP",IF(CH108&lt;25%,"Proses KAK",IF(CH108=25%,"Selesai KAK",IF(CH108&lt;30%,"Proses Pengadaan",IF(CH108=30%,"Selesai Pengadaan",IF(CH108&lt;45%,"Proses Desain",IF(CH108=45%,"Selesai Desain",IF(CH108&lt;80%,"Proses Pengembangan",IF(CH108=80%,"Selesai Pengembangan",IF(CH108&lt;87.5%,"Proses SIT",IF(CH108=87.5%,"Selesai SIT",IF(CH108&lt;95%,"Proses UAT",IF(CH108=95%,"Selesai UAT",IF(CH108&lt;100%,"Proses Implementasi","Selesai Implementasi"))))))))))))))))))))))</f>
        <v>Not Started</v>
      </c>
      <c r="BW108" t="str">
        <f>IF(CI108=0%,"Not Started",IF(CI108&lt;5%,"Proses RBT-RBB",IF(CI108=5%,"Selesai RBT-RBB",IF(CI108&lt;10%,"Proses RBT-RBL",IF(CI108=10%,"Selesai RBT-RBL",IF(CI108&lt;15%,"Proses RBT-RBTD",IF(CI108=15%,"Selesai RBT-RBTD",IF(CI108&lt;20%,"Proses RPP",IF(CI108=20%,"Selesai RPP",IF(CI108&lt;25%,"Proses KAK",IF(CI108=25%,"Selesai KAK",IF(CI108&lt;30%,"Proses Pengadaan",IF(CI108=30%,"Selesai Pengadaan",IF(CI108&lt;45%,"Proses Desain",IF(CI108=45%,"Selesai Desain",IF(CI108&lt;80%,"Proses Pengembangan",IF(CI108=80%,"Selesai Pengembangan",IF(CI108&lt;87.5%,"Proses SIT",IF(CI108=87.5%,"Selesai SIT",IF(CI108&lt;95%,"Proses UAT",IF(CI108=95%,"Selesai UAT",IF(CI108&lt;100%,"Proses Implementasi","Selesai Implementasi"))))))))))))))))))))))</f>
        <v>Not Started</v>
      </c>
      <c r="BX108" t="str">
        <f>IF(CJ108=0%,"Not Started",IF(CJ108&lt;5%,"Proses RBT-RBB",IF(CJ108=5%,"Selesai RBT-RBB",IF(CJ108&lt;10%,"Proses RBT-RBL",IF(CJ108=10%,"Selesai RBT-RBL",IF(CJ108&lt;15%,"Proses RBT-RBTD",IF(CJ108=15%,"Selesai RBT-RBTD",IF(CJ108&lt;20%,"Proses RPP",IF(CJ108=20%,"Selesai RPP",IF(CJ108&lt;25%,"Proses KAK",IF(CJ108=25%,"Selesai KAK",IF(CJ108&lt;30%,"Proses Pengadaan",IF(CJ108=30%,"Selesai Pengadaan",IF(CJ108&lt;45%,"Proses Desain",IF(CJ108=45%,"Selesai Desain",IF(CJ108&lt;80%,"Proses Pengembangan",IF(CJ108=80%,"Selesai Pengembangan",IF(CJ108&lt;87.5%,"Proses SIT",IF(CJ108=87.5%,"Selesai SIT",IF(CJ108&lt;95%,"Proses UAT",IF(CJ108=95%,"Selesai UAT",IF(CJ108&lt;100%,"Proses Implementasi","Selesai Implementasi"))))))))))))))))))))))</f>
        <v>Not Started</v>
      </c>
      <c r="BY108" t="str">
        <f>IF(CK108=0%,"Not Started",IF(CK108&lt;5%,"Proses RBT-RBB",IF(CK108=5%,"Selesai RBT-RBB",IF(CK108&lt;10%,"Proses RBT-RBL",IF(CK108=10%,"Selesai RBT-RBL",IF(CK108&lt;15%,"Proses RBT-RBTD",IF(CK108=15%,"Selesai RBT-RBTD",IF(CK108&lt;20%,"Proses RPP",IF(CK108=20%,"Selesai RPP",IF(CK108&lt;25%,"Proses KAK",IF(CK108=25%,"Selesai KAK",IF(CK108&lt;30%,"Proses Pengadaan",IF(CK108=30%,"Selesai Pengadaan",IF(CK108&lt;45%,"Proses Desain",IF(CK108=45%,"Selesai Desain",IF(CK108&lt;80%,"Proses Pengembangan",IF(CK108=80%,"Selesai Pengembangan",IF(CK108&lt;87.5%,"Proses SIT",IF(CK108=87.5%,"Selesai SIT",IF(CK108&lt;95%,"Proses UAT",IF(CK108=95%,"Selesai UAT",IF(CK108&lt;100%,"Proses Implementasi","Selesai Implementasi"))))))))))))))))))))))</f>
        <v>Not Started</v>
      </c>
      <c r="BZ108" t="str">
        <f>IF(CL108=0%,"Not Started",IF(CL108&lt;5%,"Proses RBT-RBB",IF(CL108=5%,"Selesai RBT-RBB",IF(CL108&lt;10%,"Proses RBT-RBL",IF(CL108=10%,"Selesai RBT-RBL",IF(CL108&lt;15%,"Proses RBT-RBTD",IF(CL108=15%,"Selesai RBT-RBTD",IF(CL108&lt;20%,"Proses RPP",IF(CL108=20%,"Selesai RPP",IF(CL108&lt;25%,"Proses KAK",IF(CL108=25%,"Selesai KAK",IF(CL108&lt;30%,"Proses Pengadaan",IF(CL108=30%,"Selesai Pengadaan",IF(CL108&lt;45%,"Proses Desain",IF(CL108=45%,"Selesai Desain",IF(CL108&lt;80%,"Proses Pengembangan",IF(CL108=80%,"Selesai Pengembangan",IF(CL108&lt;87.5%,"Proses SIT",IF(CL108=87.5%,"Selesai SIT",IF(CL108&lt;95%,"Proses UAT",IF(CL108=95%,"Selesai UAT",IF(CL108&lt;100%,"Proses Implementasi","Selesai Implementasi"))))))))))))))))))))))</f>
        <v>Not Started</v>
      </c>
      <c r="CA108" t="str">
        <f>IF(CM108=0%,"Not Started",IF(CM108&lt;5%,"Proses RBT-RBB",IF(CM108=5%,"Selesai RBT-RBB",IF(CM108&lt;10%,"Proses RBT-RBL",IF(CM108=10%,"Selesai RBT-RBL",IF(CM108&lt;15%,"Proses RBT-RBTD",IF(CM108=15%,"Selesai RBT-RBTD",IF(CM108&lt;20%,"Proses RPP",IF(CM108=20%,"Selesai RPP",IF(CM108&lt;25%,"Proses KAK",IF(CM108=25%,"Selesai KAK",IF(CM108&lt;30%,"Proses Pengadaan",IF(CM108=30%,"Selesai Pengadaan",IF(CM108&lt;45%,"Proses Desain",IF(CM108=45%,"Selesai Desain",IF(CM108&lt;80%,"Proses Pengembangan",IF(CM108=80%,"Selesai Pengembangan",IF(CM108&lt;87.5%,"Proses SIT",IF(CM108=87.5%,"Selesai SIT",IF(CM108&lt;95%,"Proses UAT",IF(CM108=95%,"Selesai UAT",IF(CM108&lt;100%,"Proses Implementasi","Selesai Implementasi"))))))))))))))))))))))</f>
        <v>Not Started</v>
      </c>
      <c r="CB108" t="str">
        <f>IF(CN108=0%,"Not Started",IF(CN108&lt;5%,"Proses RBT-RBB",IF(CN108=5%,"Selesai RBT-RBB",IF(CN108&lt;10%,"Proses RBT-RBL",IF(CN108=10%,"Selesai RBT-RBL",IF(CN108&lt;15%,"Proses RBT-RBTD",IF(CN108=15%,"Selesai RBT-RBTD",IF(CN108&lt;20%,"Proses RPP",IF(CN108=20%,"Selesai RPP",IF(CN108&lt;25%,"Proses KAK",IF(CN108=25%,"Selesai KAK",IF(CN108&lt;30%,"Proses Pengadaan",IF(CN108=30%,"Selesai Pengadaan",IF(CN108&lt;45%,"Proses Desain",IF(CN108=45%,"Selesai Desain",IF(CN108&lt;80%,"Proses Pengembangan",IF(CN108=80%,"Selesai Pengembangan",IF(CN108&lt;87.5%,"Proses SIT",IF(CN108=87.5%,"Selesai SIT",IF(CN108&lt;95%,"Proses UAT",IF(CN108=95%,"Selesai UAT",IF(CN108&lt;100%,"Proses Implementasi","Selesai Implementasi"))))))))))))))))))))))</f>
        <v>Not Started</v>
      </c>
      <c r="CL108">
        <v>0</v>
      </c>
      <c r="CM108">
        <f>(($DY108/100%)*15%)+(($DZ108/100%)*5%)+(($EA108/100%)*5%)+(($EB108/100%)*5%)+(($EC108/100%)*15%)+(($ED108/100%)*35%)+(($EE108/100%)*7.5%)+(($EF108/100%)*7.5%)+(($EG108/100%)*5%)</f>
        <v>0</v>
      </c>
      <c r="CN108">
        <f>(($DY108/100%)*15%)+(($DZ108/100%)*5%)+(($EA108/100%)*5%)+(($EB108/100%)*5%)+(($EC108/100%)*15%)+(($ED108/100%)*35%)+(($EE108/100%)*7.5%)+(($EF108/100%)*7.5%)+(($EG108/100%)*5%)</f>
        <v>0</v>
      </c>
      <c r="CO108">
        <f>IF(BE108=0%, 100%, (CC108/BE108))</f>
        <v>1</v>
      </c>
      <c r="CP108">
        <f>IF(BF108=0%, 100%, (CD108/BF108))</f>
        <v>1</v>
      </c>
      <c r="CQ108">
        <f>IF(BG108=0%, 100%, (CE108/BG108))</f>
        <v>1</v>
      </c>
      <c r="CR108">
        <f>IF(BH108=0%, 100%, (CF108/BH108))</f>
        <v>1</v>
      </c>
      <c r="CS108">
        <f>IF(BI108=0%, 100%, (CG108/BI108))</f>
        <v>1</v>
      </c>
      <c r="CT108">
        <f>IF(BJ108=0%, 100%, (CH108/BJ108))</f>
        <v>1</v>
      </c>
      <c r="CU108">
        <f>IF(BK108=0%, 100%, (CI108/BK108))</f>
        <v>1</v>
      </c>
      <c r="CV108">
        <f>IF(BL108=0%, 100%, (CJ108/BL108))</f>
        <v>1</v>
      </c>
      <c r="CW108">
        <f>IF(BM108=0%, 100%, (CK108/BM108))</f>
        <v>1</v>
      </c>
      <c r="CX108">
        <f>IF(BN108=0%, 100%, (CL108/BN108))</f>
        <v>1</v>
      </c>
      <c r="CY108">
        <f>IF(BO108=0%, 100%, (CM108/BO108))</f>
        <v>1</v>
      </c>
      <c r="DA108" t="str">
        <f>IF(BE108=0%,"NS",IF(CC108=100%,"DONE",IF(CO108&gt;100%,"AS",IF(CO108&lt;75%,"BS",IF(CO108&lt;89.9%,"AR","OS")))))</f>
        <v>NS</v>
      </c>
      <c r="DB108" t="str">
        <f>IF(BF108=0%,"NS",IF(CD108=100%,"DONE",IF(CP108&gt;100%,"AS",IF(CP108&lt;75%,"BS",IF(CP108&lt;89.9%,"AR","OS")))))</f>
        <v>NS</v>
      </c>
      <c r="DC108" t="str">
        <f>IF(BG108=0%,"NS",IF(CE108=100%,"DONE",IF(CQ108&gt;100%,"AS",IF(CQ108&lt;75%,"BS",IF(CQ108&lt;89.9%,"AR","OS")))))</f>
        <v>NS</v>
      </c>
      <c r="DD108" t="str">
        <f>IF(BH108=0%,"NS",IF(CF108=100%,"DONE",IF(CR108&gt;100%,"AS",IF(CR108&lt;75%,"BS",IF(CR108&lt;89.9%,"AR","OS")))))</f>
        <v>NS</v>
      </c>
      <c r="DE108" t="str">
        <f>IF(BI108=0%,"NS",IF(CG108=100%,"DONE",IF(CS108&gt;100%,"AS",IF(CS108&lt;75%,"BS",IF(CS108&lt;89.9%,"AR","OS")))))</f>
        <v>NS</v>
      </c>
      <c r="DF108" t="str">
        <f>IF(BJ108=0%,"NS",IF(CH108=100%,"DONE",IF(CT108&gt;100%,"AS",IF(CT108&lt;75%,"BS",IF(CT108&lt;89.9%,"AR","OS")))))</f>
        <v>NS</v>
      </c>
      <c r="DG108" t="str">
        <f>IF(BK108=0%,"NS",IF(CI108=100%,"DONE",IF(CU108&gt;100%,"AS",IF(CU108&lt;75%,"BS",IF(CU108&lt;89.9%,"AR","OS")))))</f>
        <v>NS</v>
      </c>
      <c r="DH108" t="str">
        <f>IF(BL108=0%,"NS",IF(CJ108=100%,"DONE",IF(CV108&gt;100%,"AS",IF(CV108&lt;75%,"BS",IF(CV108&lt;89.9%,"AR","OS")))))</f>
        <v>NS</v>
      </c>
      <c r="DI108" t="str">
        <f>IF(BM108=0%,"NS",IF(CK108=100%,"DONE",IF(CW108&gt;100%,"AS",IF(CW108&lt;75%,"BS",IF(CW108&lt;89.9%,"AR","OS")))))</f>
        <v>NS</v>
      </c>
      <c r="DJ108" t="str">
        <f>IF(BN108=0%,"NS",IF(CL108=100%,"DONE",IF(CX108&gt;100%,"AS",IF(CX108&lt;75%,"BS",IF(CX108&lt;89.9%,"AR","OS")))))</f>
        <v>NS</v>
      </c>
      <c r="DK108" t="str">
        <f>IF(BO108=0%,"NS",IF(CM108=100%,"DONE",IF(CY108&gt;100%,"AS",IF(CY108&lt;75%,"BS",IF(CY108&lt;89.9%,"AR","OS")))))</f>
        <v>NS</v>
      </c>
      <c r="DL108" t="str">
        <f>IF(BP108=0%,"NS",IF(CN108=100%,"DONE",IF(CZ108&gt;100%,"AS",IF(CZ108&lt;75%,"BS",IF(CZ108&lt;89.9%,"AR","OS")))))</f>
        <v>NS</v>
      </c>
      <c r="DM108" t="e">
        <f>CC108/$BP108</f>
        <v>#DIV/0!</v>
      </c>
      <c r="DN108" t="e">
        <f>CD108/$BP108</f>
        <v>#DIV/0!</v>
      </c>
      <c r="DO108" t="e">
        <f>CE108/$BP108</f>
        <v>#DIV/0!</v>
      </c>
      <c r="DP108" t="e">
        <f>CF108/$BP108</f>
        <v>#DIV/0!</v>
      </c>
      <c r="DQ108" t="e">
        <f>CG108/$BP108</f>
        <v>#DIV/0!</v>
      </c>
      <c r="DR108" t="e">
        <f>CH108/$BP108</f>
        <v>#DIV/0!</v>
      </c>
      <c r="DS108" t="e">
        <f>CI108/$BP108</f>
        <v>#DIV/0!</v>
      </c>
      <c r="DT108" t="e">
        <f>CJ108/$BP108</f>
        <v>#DIV/0!</v>
      </c>
      <c r="DU108" t="e">
        <f>CK108/$BP108</f>
        <v>#DIV/0!</v>
      </c>
      <c r="DV108" t="e">
        <f>CL108/$BP108</f>
        <v>#DIV/0!</v>
      </c>
      <c r="DW108" t="e">
        <f>CM108/$BP108</f>
        <v>#DIV/0!</v>
      </c>
      <c r="DX108" t="e">
        <f>CN108/$BP108</f>
        <v>#DIV/0!</v>
      </c>
      <c r="EJ108">
        <f>AR108</f>
        <v>46873</v>
      </c>
      <c r="FM108" t="str">
        <v xml:space="preserve">Titik Rahayu </v>
      </c>
      <c r="FN108" t="str">
        <v>Helen Desyani</v>
      </c>
      <c r="FO108" t="str">
        <v>Adinda Tri Wulandari</v>
      </c>
      <c r="FP108" t="str" xml:space="preserve">
        <v xml:space="preserve">1. Haryani Diah_x000d_
2. Alamsyah_x000d_
3. Luluk Mukarromah</v>
      </c>
      <c r="FQ108" t="str" xml:space="preserve">
        <v xml:space="preserve">1. Ufaira_x000d_
2. Dian</v>
      </c>
      <c r="GS108" t="str">
        <v>96f49c6b-d90e-47bf-ace0-ec5271b98ca1</v>
      </c>
    </row>
    <row r="109" xml:space="preserve">
      <c r="A109" t="str">
        <v>RIVIBI-PPA-P15-1-DLDS</v>
      </c>
      <c r="C109" t="str">
        <v>IDT</v>
      </c>
      <c r="D109" t="str">
        <v>Continuity Technology</v>
      </c>
      <c r="E109" t="str">
        <v>P-59</v>
      </c>
      <c r="F109">
        <v>1</v>
      </c>
      <c r="G109" t="str">
        <v>SI BI-SSSS</v>
      </c>
      <c r="H109" t="str">
        <v>Reporting BI-SSSS</v>
      </c>
      <c r="I109" t="str">
        <v>Modernize (rewrite) SI BI-SSSS</v>
      </c>
      <c r="J109">
        <v>2025</v>
      </c>
      <c r="K109">
        <v>2026</v>
      </c>
      <c r="L109" t="str">
        <v>K</v>
      </c>
      <c r="M109" t="str">
        <v>K3</v>
      </c>
      <c r="N109" t="str">
        <v>Pemimpin Satker</v>
      </c>
      <c r="O109" t="str">
        <v>DPSP, DLDS</v>
      </c>
      <c r="P109" t="str">
        <v>Satker</v>
      </c>
      <c r="Q109" t="str">
        <v>Market</v>
      </c>
      <c r="R109" t="str">
        <v>SI BI-SSSS</v>
      </c>
      <c r="S109" t="str">
        <f>BQ109</f>
        <v>Proses RBT-RBB</v>
      </c>
      <c r="T109" t="str">
        <f>IF(V109=0%,"Not Started",IF(V109&lt;100%,"On Progress",IF(V109=100%,"DONE")))</f>
        <v>On Progress</v>
      </c>
      <c r="U109" t="str">
        <f>FN109</f>
        <v>Rizky Arga</v>
      </c>
      <c r="V109">
        <f>CC109</f>
        <v>0.045</v>
      </c>
      <c r="W109" t="str">
        <v>TW I 2026</v>
      </c>
      <c r="X109">
        <f>AR109</f>
        <v>46387</v>
      </c>
      <c r="Y109">
        <v>0</v>
      </c>
      <c r="AA109">
        <v>45992</v>
      </c>
      <c r="AB109">
        <v>46081</v>
      </c>
      <c r="AC109">
        <v>46082</v>
      </c>
      <c r="AD109">
        <v>46112</v>
      </c>
      <c r="AE109">
        <v>46082</v>
      </c>
      <c r="AF109">
        <v>46112</v>
      </c>
      <c r="AI109">
        <v>46113</v>
      </c>
      <c r="AJ109">
        <v>46142</v>
      </c>
      <c r="AK109">
        <v>46143</v>
      </c>
      <c r="AL109">
        <v>46265</v>
      </c>
      <c r="AM109">
        <v>46266</v>
      </c>
      <c r="AN109">
        <v>46310</v>
      </c>
      <c r="AO109">
        <v>46311</v>
      </c>
      <c r="AP109">
        <v>46356</v>
      </c>
      <c r="AQ109">
        <v>46357</v>
      </c>
      <c r="AR109">
        <v>46387</v>
      </c>
      <c r="AS109" t="str">
        <f>IF(BE109=0%,"Not Started",IF(BE109&lt;5%,"Proses RBT-RBB",IF(BE109=5%,"Selesai RBT-RBB",IF(BE109&lt;10%,"Proses RBT-RBL",IF(BE109=10%,"Selesai RBT-RBL",IF(BE109&lt;15%,"Proses RBT-RBTD",IF(BE109=15%,"Selesai RBT-RBTD",IF(BE109&lt;20%,"Proses RPP",IF(BE109=20%,"Selesai RPP",IF(BE109&lt;25%,"Proses KAK",IF(BE109=25%,"Selesai KAK",IF(BE109&lt;30%,"Proses Pengadaan",IF(BE109=30%,"Selesai Pengadaan",IF(BE109&lt;45%,"Proses Desain",IF(BE109=45%,"Selesai Desain",IF(BE109&lt;80%,"Proses Pengembangan",IF(BE109=80%,"Selesai Pengembangan",IF(BE109&lt;87.5%,"Proses SIT",IF(BE109=87.5%,"Selesai SIT",IF(BE109&lt;95%,"Proses UAT",IF(BE109=95%,"Selesai UAT",IF(BE109&lt;100%,"Proses Implementasi","Selesai Implementasi"))))))))))))))))))))))</f>
        <v>Selesai RBT-RBL</v>
      </c>
      <c r="AT109" t="str">
        <f>IF(BF109=0%,"Not Started",IF(BF109&lt;5%,"Proses RBT-RBB",IF(BF109=5%,"Selesai RBT-RBB",IF(BF109&lt;10%,"Proses RBT-RBL",IF(BF109=10%,"Selesai RBT-RBL",IF(BF109&lt;15%,"Proses RBT-RBTD",IF(BF109=15%,"Selesai RBT-RBTD",IF(BF109&lt;20%,"Proses RPP",IF(BF109=20%,"Selesai RPP",IF(BF109&lt;25%,"Proses KAK",IF(BF109=25%,"Selesai KAK",IF(BF109&lt;30%,"Proses Pengadaan",IF(BF109=30%,"Selesai Pengadaan",IF(BF109&lt;45%,"Proses Desain",IF(BF109=45%,"Selesai Desain",IF(BF109&lt;80%,"Proses Pengembangan",IF(BF109=80%,"Selesai Pengembangan",IF(BF109&lt;87.5%,"Proses SIT",IF(BF109=87.5%,"Selesai SIT",IF(BF109&lt;95%,"Proses UAT",IF(BF109=95%,"Selesai UAT",IF(BF109&lt;100%,"Proses Implementasi","Selesai Implementasi"))))))))))))))))))))))</f>
        <v>Selesai RBT-RBTD</v>
      </c>
      <c r="AU109" t="str">
        <f>IF(BG109=0%,"Not Started",IF(BG109&lt;5%,"Proses RBT-RBB",IF(BG109=5%,"Selesai RBT-RBB",IF(BG109&lt;10%,"Proses RBT-RBL",IF(BG109=10%,"Selesai RBT-RBL",IF(BG109&lt;15%,"Proses RBT-RBTD",IF(BG109=15%,"Selesai RBT-RBTD",IF(BG109&lt;20%,"Proses RPP",IF(BG109=20%,"Selesai RPP",IF(BG109&lt;25%,"Proses KAK",IF(BG109=25%,"Selesai KAK",IF(BG109&lt;30%,"Proses Pengadaan",IF(BG109=30%,"Selesai Pengadaan",IF(BG109&lt;45%,"Proses Desain",IF(BG109=45%,"Selesai Desain",IF(BG109&lt;80%,"Proses Pengembangan",IF(BG109=80%,"Selesai Pengembangan",IF(BG109&lt;87.5%,"Proses SIT",IF(BG109=87.5%,"Selesai SIT",IF(BG109&lt;95%,"Proses UAT",IF(BG109=95%,"Selesai UAT",IF(BG109&lt;100%,"Proses Implementasi","Selesai Implementasi"))))))))))))))))))))))</f>
        <v>Selesai Pengadaan</v>
      </c>
      <c r="AV109" t="str">
        <f>IF(BH109=0%,"Not Started",IF(BH109&lt;5%,"Proses RBT-RBB",IF(BH109=5%,"Selesai RBT-RBB",IF(BH109&lt;10%,"Proses RBT-RBL",IF(BH109=10%,"Selesai RBT-RBL",IF(BH109&lt;15%,"Proses RBT-RBTD",IF(BH109=15%,"Selesai RBT-RBTD",IF(BH109&lt;20%,"Proses RPP",IF(BH109=20%,"Selesai RPP",IF(BH109&lt;25%,"Proses KAK",IF(BH109=25%,"Selesai KAK",IF(BH109&lt;30%,"Proses Pengadaan",IF(BH109=30%,"Selesai Pengadaan",IF(BH109&lt;45%,"Proses Desain",IF(BH109=45%,"Selesai Desain",IF(BH109&lt;80%,"Proses Pengembangan",IF(BH109=80%,"Selesai Pengembangan",IF(BH109&lt;87.5%,"Proses SIT",IF(BH109=87.5%,"Selesai SIT",IF(BH109&lt;95%,"Proses UAT",IF(BH109=95%,"Selesai UAT",IF(BH109&lt;100%,"Proses Implementasi","Selesai Implementasi"))))))))))))))))))))))</f>
        <v>Selesai Desain</v>
      </c>
      <c r="AW109" t="str">
        <f>IF(BI109=0%,"Not Started",IF(BI109&lt;5%,"Proses RBT-RBB",IF(BI109=5%,"Selesai RBT-RBB",IF(BI109&lt;10%,"Proses RBT-RBL",IF(BI109=10%,"Selesai RBT-RBL",IF(BI109&lt;15%,"Proses RBT-RBTD",IF(BI109=15%,"Selesai RBT-RBTD",IF(BI109&lt;20%,"Proses RPP",IF(BI109=20%,"Selesai RPP",IF(BI109&lt;25%,"Proses KAK",IF(BI109=25%,"Selesai KAK",IF(BI109&lt;30%,"Proses Pengadaan",IF(BI109=30%,"Selesai Pengadaan",IF(BI109&lt;45%,"Proses Desain",IF(BI109=45%,"Selesai Desain",IF(BI109&lt;80%,"Proses Pengembangan",IF(BI109=80%,"Selesai Pengembangan",IF(BI109&lt;87.5%,"Proses SIT",IF(BI109=87.5%,"Selesai SIT",IF(BI109&lt;95%,"Proses UAT",IF(BI109=95%,"Selesai UAT",IF(BI109&lt;100%,"Proses Implementasi","Selesai Implementasi"))))))))))))))))))))))</f>
        <v>Proses Pengembangan</v>
      </c>
      <c r="AX109" t="str">
        <f>IF(BJ109=0%,"Not Started",IF(BJ109&lt;5%,"Proses RBT-RBB",IF(BJ109=5%,"Selesai RBT-RBB",IF(BJ109&lt;10%,"Proses RBT-RBL",IF(BJ109=10%,"Selesai RBT-RBL",IF(BJ109&lt;15%,"Proses RBT-RBTD",IF(BJ109=15%,"Selesai RBT-RBTD",IF(BJ109&lt;20%,"Proses RPP",IF(BJ109=20%,"Selesai RPP",IF(BJ109&lt;25%,"Proses KAK",IF(BJ109=25%,"Selesai KAK",IF(BJ109&lt;30%,"Proses Pengadaan",IF(BJ109=30%,"Selesai Pengadaan",IF(BJ109&lt;45%,"Proses Desain",IF(BJ109=45%,"Selesai Desain",IF(BJ109&lt;80%,"Proses Pengembangan",IF(BJ109=80%,"Selesai Pengembangan",IF(BJ109&lt;87.5%,"Proses SIT",IF(BJ109=87.5%,"Selesai SIT",IF(BJ109&lt;95%,"Proses UAT",IF(BJ109=95%,"Selesai UAT",IF(BJ109&lt;100%,"Proses Implementasi","Selesai Implementasi"))))))))))))))))))))))</f>
        <v>Proses Pengembangan</v>
      </c>
      <c r="AY109" t="str">
        <f>IF(BK109=0%,"Not Started",IF(BK109&lt;5%,"Proses RBT-RBB",IF(BK109=5%,"Selesai RBT-RBB",IF(BK109&lt;10%,"Proses RBT-RBL",IF(BK109=10%,"Selesai RBT-RBL",IF(BK109&lt;15%,"Proses RBT-RBTD",IF(BK109=15%,"Selesai RBT-RBTD",IF(BK109&lt;20%,"Proses RPP",IF(BK109=20%,"Selesai RPP",IF(BK109&lt;25%,"Proses KAK",IF(BK109=25%,"Selesai KAK",IF(BK109&lt;30%,"Proses Pengadaan",IF(BK109=30%,"Selesai Pengadaan",IF(BK109&lt;45%,"Proses Desain",IF(BK109=45%,"Selesai Desain",IF(BK109&lt;80%,"Proses Pengembangan",IF(BK109=80%,"Selesai Pengembangan",IF(BK109&lt;87.5%,"Proses SIT",IF(BK109=87.5%,"Selesai SIT",IF(BK109&lt;95%,"Proses UAT",IF(BK109=95%,"Selesai UAT",IF(BK109&lt;100%,"Proses Implementasi","Selesai Implementasi"))))))))))))))))))))))</f>
        <v>Proses Pengembangan</v>
      </c>
      <c r="AZ109" t="str">
        <f>IF(BL109=0%,"Not Started",IF(BL109&lt;5%,"Proses RBT-RBB",IF(BL109=5%,"Selesai RBT-RBB",IF(BL109&lt;10%,"Proses RBT-RBL",IF(BL109=10%,"Selesai RBT-RBL",IF(BL109&lt;15%,"Proses RBT-RBTD",IF(BL109=15%,"Selesai RBT-RBTD",IF(BL109&lt;20%,"Proses RPP",IF(BL109=20%,"Selesai RPP",IF(BL109&lt;25%,"Proses KAK",IF(BL109=25%,"Selesai KAK",IF(BL109&lt;30%,"Proses Pengadaan",IF(BL109=30%,"Selesai Pengadaan",IF(BL109&lt;45%,"Proses Desain",IF(BL109=45%,"Selesai Desain",IF(BL109&lt;80%,"Proses Pengembangan",IF(BL109=80%,"Selesai Pengembangan",IF(BL109&lt;87.5%,"Proses SIT",IF(BL109=87.5%,"Selesai SIT",IF(BL109&lt;95%,"Proses UAT",IF(BL109=95%,"Selesai UAT",IF(BL109&lt;100%,"Proses Implementasi","Selesai Implementasi"))))))))))))))))))))))</f>
        <v>Selesai Pengembangan</v>
      </c>
      <c r="BA109" t="str">
        <f>IF(BM109=0%,"Not Started",IF(BM109&lt;5%,"Proses RBT-RBB",IF(BM109=5%,"Selesai RBT-RBB",IF(BM109&lt;10%,"Proses RBT-RBL",IF(BM109=10%,"Selesai RBT-RBL",IF(BM109&lt;15%,"Proses RBT-RBTD",IF(BM109=15%,"Selesai RBT-RBTD",IF(BM109&lt;20%,"Proses RPP",IF(BM109=20%,"Selesai RPP",IF(BM109&lt;25%,"Proses KAK",IF(BM109=25%,"Selesai KAK",IF(BM109&lt;30%,"Proses Pengadaan",IF(BM109=30%,"Selesai Pengadaan",IF(BM109&lt;45%,"Proses Desain",IF(BM109=45%,"Selesai Desain",IF(BM109&lt;80%,"Proses Pengembangan",IF(BM109=80%,"Selesai Pengembangan",IF(BM109&lt;87.5%,"Proses SIT",IF(BM109=87.5%,"Selesai SIT",IF(BM109&lt;95%,"Proses UAT",IF(BM109=95%,"Selesai UAT",IF(BM109&lt;100%,"Proses Implementasi","Selesai Implementasi"))))))))))))))))))))))</f>
        <v>Proses SIT</v>
      </c>
      <c r="BB109" t="str">
        <f>IF(BN109=0%,"Not Started",IF(BN109&lt;5%,"Proses RBT-RBB",IF(BN109=5%,"Selesai RBT-RBB",IF(BN109&lt;10%,"Proses RBT-RBL",IF(BN109=10%,"Selesai RBT-RBL",IF(BN109&lt;15%,"Proses RBT-RBTD",IF(BN109=15%,"Selesai RBT-RBTD",IF(BN109&lt;20%,"Proses RPP",IF(BN109=20%,"Selesai RPP",IF(BN109&lt;25%,"Proses KAK",IF(BN109=25%,"Selesai KAK",IF(BN109&lt;30%,"Proses Pengadaan",IF(BN109=30%,"Selesai Pengadaan",IF(BN109&lt;45%,"Proses Desain",IF(BN109=45%,"Selesai Desain",IF(BN109&lt;80%,"Proses Pengembangan",IF(BN109=80%,"Selesai Pengembangan",IF(BN109&lt;87.5%,"Proses SIT",IF(BN109=87.5%,"Selesai SIT",IF(BN109&lt;95%,"Proses UAT",IF(BN109=95%,"Selesai UAT",IF(BN109&lt;100%,"Proses Implementasi","Selesai Implementasi"))))))))))))))))))))))</f>
        <v>Proses UAT</v>
      </c>
      <c r="BC109" t="str">
        <f>IF(BO109=0%,"Not Started",IF(BO109&lt;5%,"Proses RBT-RBB",IF(BO109=5%,"Selesai RBT-RBB",IF(BO109&lt;10%,"Proses RBT-RBL",IF(BO109=10%,"Selesai RBT-RBL",IF(BO109&lt;15%,"Proses RBT-RBTD",IF(BO109=15%,"Selesai RBT-RBTD",IF(BO109&lt;20%,"Proses RPP",IF(BO109=20%,"Selesai RPP",IF(BO109&lt;25%,"Proses KAK",IF(BO109=25%,"Selesai KAK",IF(BO109&lt;30%,"Proses Pengadaan",IF(BO109=30%,"Selesai Pengadaan",IF(BO109&lt;45%,"Proses Desain",IF(BO109=45%,"Selesai Desain",IF(BO109&lt;80%,"Proses Pengembangan",IF(BO109=80%,"Selesai Pengembangan",IF(BO109&lt;87.5%,"Proses SIT",IF(BO109=87.5%,"Selesai SIT",IF(BO109&lt;95%,"Proses UAT",IF(BO109=95%,"Selesai UAT",IF(BO109&lt;100%,"Proses Implementasi","Selesai Implementasi"))))))))))))))))))))))</f>
        <v>Selesai UAT</v>
      </c>
      <c r="BD109" t="str">
        <f>IF(BP109=0%,"Not Started",IF(BP109&lt;5%,"Proses RBT-RBB",IF(BP109=5%,"Selesai RBT-RBB",IF(BP109&lt;10%,"Proses RBT-RBL",IF(BP109=10%,"Selesai RBT-RBL",IF(BP109&lt;15%,"Proses RBT-RBTD",IF(BP109=15%,"Selesai RBT-RBTD",IF(BP109&lt;20%,"Proses RPP",IF(BP109=20%,"Selesai RPP",IF(BP109&lt;25%,"Proses KAK",IF(BP109=25%,"Selesai KAK",IF(BP109&lt;30%,"Proses Pengadaan",IF(BP109=30%,"Selesai Pengadaan",IF(BP109&lt;45%,"Proses Desain",IF(BP109=45%,"Selesai Desain",IF(BP109&lt;80%,"Proses Pengembangan",IF(BP109=80%,"Selesai Pengembangan",IF(BP109&lt;87.5%,"Proses SIT",IF(BP109=87.5%,"Selesai SIT",IF(BP109&lt;95%,"Proses UAT",IF(BP109=95%,"Selesai UAT",IF(BP109&lt;100%,"Proses Implementasi","Selesai Implementasi"))))))))))))))))))))))</f>
        <v>Selesai Implementasi</v>
      </c>
      <c r="BE109">
        <v>0.1</v>
      </c>
      <c r="BF109">
        <v>0.15</v>
      </c>
      <c r="BG109">
        <v>0.3</v>
      </c>
      <c r="BH109">
        <v>0.45</v>
      </c>
      <c r="BI109">
        <v>0.54</v>
      </c>
      <c r="BJ109">
        <v>0.63</v>
      </c>
      <c r="BK109">
        <v>0.72</v>
      </c>
      <c r="BL109">
        <v>0.8</v>
      </c>
      <c r="BM109">
        <v>0.84</v>
      </c>
      <c r="BN109">
        <v>0.9</v>
      </c>
      <c r="BO109">
        <v>0.95</v>
      </c>
      <c r="BP109">
        <v>1</v>
      </c>
      <c r="BQ109" t="str">
        <f>IF(CC109=0%,"Not Started",IF(CC109&lt;5%,"Proses RBT-RBB",IF(CC109=5%,"Selesai RBT-RBB",IF(CC109&lt;10%,"Proses RBT-RBL",IF(CC109=10%,"Selesai RBT-RBL",IF(CC109&lt;15%,"Proses RBT-RBTD",IF(CC109=15%,"Selesai RBT-RBTD",IF(CC109&lt;20%,"Proses RPP",IF(CC109=20%,"Selesai RPP",IF(CC109&lt;25%,"Proses KAK",IF(CC109=25%,"Selesai KAK",IF(CC109&lt;30%,"Proses Pengadaan",IF(CC109=30%,"Selesai Pengadaan",IF(CC109&lt;45%,"Proses Desain",IF(CC109=45%,"Selesai Desain",IF(CC109&lt;80%,"Proses Pengembangan",IF(CC109=80%,"Selesai Pengembangan",IF(CC109&lt;87.5%,"Proses SIT",IF(CC109=87.5%,"Selesai SIT",IF(CC109&lt;95%,"Proses UAT",IF(CC109=95%,"Selesai UAT",IF(CC109&lt;100%,"Proses Implementasi","Selesai Implementasi"))))))))))))))))))))))</f>
        <v>Proses RBT-RBB</v>
      </c>
      <c r="BR109" t="str">
        <f>IF(CD109=0%,"Not Started",IF(CD109&lt;5%,"Proses RBT-RBB",IF(CD109=5%,"Selesai RBT-RBB",IF(CD109&lt;10%,"Proses RBT-RBL",IF(CD109=10%,"Selesai RBT-RBL",IF(CD109&lt;15%,"Proses RBT-RBTD",IF(CD109=15%,"Selesai RBT-RBTD",IF(CD109&lt;20%,"Proses RPP",IF(CD109=20%,"Selesai RPP",IF(CD109&lt;25%,"Proses KAK",IF(CD109=25%,"Selesai KAK",IF(CD109&lt;30%,"Proses Pengadaan",IF(CD109=30%,"Selesai Pengadaan",IF(CD109&lt;45%,"Proses Desain",IF(CD109=45%,"Selesai Desain",IF(CD109&lt;80%,"Proses Pengembangan",IF(CD109=80%,"Selesai Pengembangan",IF(CD109&lt;87.5%,"Proses SIT",IF(CD109=87.5%,"Selesai SIT",IF(CD109&lt;95%,"Proses UAT",IF(CD109=95%,"Selesai UAT",IF(CD109&lt;100%,"Proses Implementasi","Selesai Implementasi"))))))))))))))))))))))</f>
        <v>Not Started</v>
      </c>
      <c r="BS109" t="str">
        <f>IF(CE109=0%,"Not Started",IF(CE109&lt;5%,"Proses RBT-RBB",IF(CE109=5%,"Selesai RBT-RBB",IF(CE109&lt;10%,"Proses RBT-RBL",IF(CE109=10%,"Selesai RBT-RBL",IF(CE109&lt;15%,"Proses RBT-RBTD",IF(CE109=15%,"Selesai RBT-RBTD",IF(CE109&lt;20%,"Proses RPP",IF(CE109=20%,"Selesai RPP",IF(CE109&lt;25%,"Proses KAK",IF(CE109=25%,"Selesai KAK",IF(CE109&lt;30%,"Proses Pengadaan",IF(CE109=30%,"Selesai Pengadaan",IF(CE109&lt;45%,"Proses Desain",IF(CE109=45%,"Selesai Desain",IF(CE109&lt;80%,"Proses Pengembangan",IF(CE109=80%,"Selesai Pengembangan",IF(CE109&lt;87.5%,"Proses SIT",IF(CE109=87.5%,"Selesai SIT",IF(CE109&lt;95%,"Proses UAT",IF(CE109=95%,"Selesai UAT",IF(CE109&lt;100%,"Proses Implementasi","Selesai Implementasi"))))))))))))))))))))))</f>
        <v>Not Started</v>
      </c>
      <c r="BT109" t="str">
        <f>IF(CF109=0%,"Not Started",IF(CF109&lt;5%,"Proses RBT-RBB",IF(CF109=5%,"Selesai RBT-RBB",IF(CF109&lt;10%,"Proses RBT-RBL",IF(CF109=10%,"Selesai RBT-RBL",IF(CF109&lt;15%,"Proses RBT-RBTD",IF(CF109=15%,"Selesai RBT-RBTD",IF(CF109&lt;20%,"Proses RPP",IF(CF109=20%,"Selesai RPP",IF(CF109&lt;25%,"Proses KAK",IF(CF109=25%,"Selesai KAK",IF(CF109&lt;30%,"Proses Pengadaan",IF(CF109=30%,"Selesai Pengadaan",IF(CF109&lt;45%,"Proses Desain",IF(CF109=45%,"Selesai Desain",IF(CF109&lt;80%,"Proses Pengembangan",IF(CF109=80%,"Selesai Pengembangan",IF(CF109&lt;87.5%,"Proses SIT",IF(CF109=87.5%,"Selesai SIT",IF(CF109&lt;95%,"Proses UAT",IF(CF109=95%,"Selesai UAT",IF(CF109&lt;100%,"Proses Implementasi","Selesai Implementasi"))))))))))))))))))))))</f>
        <v>Not Started</v>
      </c>
      <c r="BU109" t="str">
        <f>IF(CG109=0%,"Not Started",IF(CG109&lt;5%,"Proses RBT-RBB",IF(CG109=5%,"Selesai RBT-RBB",IF(CG109&lt;10%,"Proses RBT-RBL",IF(CG109=10%,"Selesai RBT-RBL",IF(CG109&lt;15%,"Proses RBT-RBTD",IF(CG109=15%,"Selesai RBT-RBTD",IF(CG109&lt;20%,"Proses RPP",IF(CG109=20%,"Selesai RPP",IF(CG109&lt;25%,"Proses KAK",IF(CG109=25%,"Selesai KAK",IF(CG109&lt;30%,"Proses Pengadaan",IF(CG109=30%,"Selesai Pengadaan",IF(CG109&lt;45%,"Proses Desain",IF(CG109=45%,"Selesai Desain",IF(CG109&lt;80%,"Proses Pengembangan",IF(CG109=80%,"Selesai Pengembangan",IF(CG109&lt;87.5%,"Proses SIT",IF(CG109=87.5%,"Selesai SIT",IF(CG109&lt;95%,"Proses UAT",IF(CG109=95%,"Selesai UAT",IF(CG109&lt;100%,"Proses Implementasi","Selesai Implementasi"))))))))))))))))))))))</f>
        <v>Not Started</v>
      </c>
      <c r="BV109" t="str">
        <f>IF(CH109=0%,"Not Started",IF(CH109&lt;5%,"Proses RBT-RBB",IF(CH109=5%,"Selesai RBT-RBB",IF(CH109&lt;10%,"Proses RBT-RBL",IF(CH109=10%,"Selesai RBT-RBL",IF(CH109&lt;15%,"Proses RBT-RBTD",IF(CH109=15%,"Selesai RBT-RBTD",IF(CH109&lt;20%,"Proses RPP",IF(CH109=20%,"Selesai RPP",IF(CH109&lt;25%,"Proses KAK",IF(CH109=25%,"Selesai KAK",IF(CH109&lt;30%,"Proses Pengadaan",IF(CH109=30%,"Selesai Pengadaan",IF(CH109&lt;45%,"Proses Desain",IF(CH109=45%,"Selesai Desain",IF(CH109&lt;80%,"Proses Pengembangan",IF(CH109=80%,"Selesai Pengembangan",IF(CH109&lt;87.5%,"Proses SIT",IF(CH109=87.5%,"Selesai SIT",IF(CH109&lt;95%,"Proses UAT",IF(CH109=95%,"Selesai UAT",IF(CH109&lt;100%,"Proses Implementasi","Selesai Implementasi"))))))))))))))))))))))</f>
        <v>Not Started</v>
      </c>
      <c r="BW109" t="str">
        <f>IF(CI109=0%,"Not Started",IF(CI109&lt;5%,"Proses RBT-RBB",IF(CI109=5%,"Selesai RBT-RBB",IF(CI109&lt;10%,"Proses RBT-RBL",IF(CI109=10%,"Selesai RBT-RBL",IF(CI109&lt;15%,"Proses RBT-RBTD",IF(CI109=15%,"Selesai RBT-RBTD",IF(CI109&lt;20%,"Proses RPP",IF(CI109=20%,"Selesai RPP",IF(CI109&lt;25%,"Proses KAK",IF(CI109=25%,"Selesai KAK",IF(CI109&lt;30%,"Proses Pengadaan",IF(CI109=30%,"Selesai Pengadaan",IF(CI109&lt;45%,"Proses Desain",IF(CI109=45%,"Selesai Desain",IF(CI109&lt;80%,"Proses Pengembangan",IF(CI109=80%,"Selesai Pengembangan",IF(CI109&lt;87.5%,"Proses SIT",IF(CI109=87.5%,"Selesai SIT",IF(CI109&lt;95%,"Proses UAT",IF(CI109=95%,"Selesai UAT",IF(CI109&lt;100%,"Proses Implementasi","Selesai Implementasi"))))))))))))))))))))))</f>
        <v>Not Started</v>
      </c>
      <c r="BX109" t="str">
        <f>IF(CJ109=0%,"Not Started",IF(CJ109&lt;5%,"Proses RBT-RBB",IF(CJ109=5%,"Selesai RBT-RBB",IF(CJ109&lt;10%,"Proses RBT-RBL",IF(CJ109=10%,"Selesai RBT-RBL",IF(CJ109&lt;15%,"Proses RBT-RBTD",IF(CJ109=15%,"Selesai RBT-RBTD",IF(CJ109&lt;20%,"Proses RPP",IF(CJ109=20%,"Selesai RPP",IF(CJ109&lt;25%,"Proses KAK",IF(CJ109=25%,"Selesai KAK",IF(CJ109&lt;30%,"Proses Pengadaan",IF(CJ109=30%,"Selesai Pengadaan",IF(CJ109&lt;45%,"Proses Desain",IF(CJ109=45%,"Selesai Desain",IF(CJ109&lt;80%,"Proses Pengembangan",IF(CJ109=80%,"Selesai Pengembangan",IF(CJ109&lt;87.5%,"Proses SIT",IF(CJ109=87.5%,"Selesai SIT",IF(CJ109&lt;95%,"Proses UAT",IF(CJ109=95%,"Selesai UAT",IF(CJ109&lt;100%,"Proses Implementasi","Selesai Implementasi"))))))))))))))))))))))</f>
        <v>Not Started</v>
      </c>
      <c r="BY109" t="str">
        <f>IF(CK109=0%,"Not Started",IF(CK109&lt;5%,"Proses RBT-RBB",IF(CK109=5%,"Selesai RBT-RBB",IF(CK109&lt;10%,"Proses RBT-RBL",IF(CK109=10%,"Selesai RBT-RBL",IF(CK109&lt;15%,"Proses RBT-RBTD",IF(CK109=15%,"Selesai RBT-RBTD",IF(CK109&lt;20%,"Proses RPP",IF(CK109=20%,"Selesai RPP",IF(CK109&lt;25%,"Proses KAK",IF(CK109=25%,"Selesai KAK",IF(CK109&lt;30%,"Proses Pengadaan",IF(CK109=30%,"Selesai Pengadaan",IF(CK109&lt;45%,"Proses Desain",IF(CK109=45%,"Selesai Desain",IF(CK109&lt;80%,"Proses Pengembangan",IF(CK109=80%,"Selesai Pengembangan",IF(CK109&lt;87.5%,"Proses SIT",IF(CK109=87.5%,"Selesai SIT",IF(CK109&lt;95%,"Proses UAT",IF(CK109=95%,"Selesai UAT",IF(CK109&lt;100%,"Proses Implementasi","Selesai Implementasi"))))))))))))))))))))))</f>
        <v>Not Started</v>
      </c>
      <c r="BZ109" t="str">
        <f>IF(CL109=0%,"Not Started",IF(CL109&lt;5%,"Proses RBT-RBB",IF(CL109=5%,"Selesai RBT-RBB",IF(CL109&lt;10%,"Proses RBT-RBL",IF(CL109=10%,"Selesai RBT-RBL",IF(CL109&lt;15%,"Proses RBT-RBTD",IF(CL109=15%,"Selesai RBT-RBTD",IF(CL109&lt;20%,"Proses RPP",IF(CL109=20%,"Selesai RPP",IF(CL109&lt;25%,"Proses KAK",IF(CL109=25%,"Selesai KAK",IF(CL109&lt;30%,"Proses Pengadaan",IF(CL109=30%,"Selesai Pengadaan",IF(CL109&lt;45%,"Proses Desain",IF(CL109=45%,"Selesai Desain",IF(CL109&lt;80%,"Proses Pengembangan",IF(CL109=80%,"Selesai Pengembangan",IF(CL109&lt;87.5%,"Proses SIT",IF(CL109=87.5%,"Selesai SIT",IF(CL109&lt;95%,"Proses UAT",IF(CL109=95%,"Selesai UAT",IF(CL109&lt;100%,"Proses Implementasi","Selesai Implementasi"))))))))))))))))))))))</f>
        <v>Not Started</v>
      </c>
      <c r="CA109" t="str">
        <f>IF(CM109=0%,"Not Started",IF(CM109&lt;5%,"Proses RBT-RBB",IF(CM109=5%,"Selesai RBT-RBB",IF(CM109&lt;10%,"Proses RBT-RBL",IF(CM109=10%,"Selesai RBT-RBL",IF(CM109&lt;15%,"Proses RBT-RBTD",IF(CM109=15%,"Selesai RBT-RBTD",IF(CM109&lt;20%,"Proses RPP",IF(CM109=20%,"Selesai RPP",IF(CM109&lt;25%,"Proses KAK",IF(CM109=25%,"Selesai KAK",IF(CM109&lt;30%,"Proses Pengadaan",IF(CM109=30%,"Selesai Pengadaan",IF(CM109&lt;45%,"Proses Desain",IF(CM109=45%,"Selesai Desain",IF(CM109&lt;80%,"Proses Pengembangan",IF(CM109=80%,"Selesai Pengembangan",IF(CM109&lt;87.5%,"Proses SIT",IF(CM109=87.5%,"Selesai SIT",IF(CM109&lt;95%,"Proses UAT",IF(CM109=95%,"Selesai UAT",IF(CM109&lt;100%,"Proses Implementasi","Selesai Implementasi"))))))))))))))))))))))</f>
        <v>Not Started</v>
      </c>
      <c r="CB109" t="str">
        <f>IF(CN109=0%,"Not Started",IF(CN109&lt;5%,"Proses RBT-RBB",IF(CN109=5%,"Selesai RBT-RBB",IF(CN109&lt;10%,"Proses RBT-RBL",IF(CN109=10%,"Selesai RBT-RBL",IF(CN109&lt;15%,"Proses RBT-RBTD",IF(CN109=15%,"Selesai RBT-RBTD",IF(CN109&lt;20%,"Proses RPP",IF(CN109=20%,"Selesai RPP",IF(CN109&lt;25%,"Proses KAK",IF(CN109=25%,"Selesai KAK",IF(CN109&lt;30%,"Proses Pengadaan",IF(CN109=30%,"Selesai Pengadaan",IF(CN109&lt;45%,"Proses Desain",IF(CN109=45%,"Selesai Desain",IF(CN109&lt;80%,"Proses Pengembangan",IF(CN109=80%,"Selesai Pengembangan",IF(CN109&lt;87.5%,"Proses SIT",IF(CN109=87.5%,"Selesai SIT",IF(CN109&lt;95%,"Proses UAT",IF(CN109=95%,"Selesai UAT",IF(CN109&lt;100%,"Proses Implementasi","Selesai Implementasi"))))))))))))))))))))))</f>
        <v>Not Started</v>
      </c>
      <c r="CC109">
        <f>(($DY109/100%)*15%)+(($DZ109/100%)*5%)+(($EA109/100%)*5%)+(($EB109/100%)*5%)+(($EC109/100%)*15%)+(($ED109/100%)*35%)+(($EE109/100%)*7.5%)+(($EF109/100%)*7.5%)+(($EG109/100%)*5%)</f>
        <v>0.045</v>
      </c>
      <c r="CO109">
        <f>IF(BE109=0%, 100%, (CC109/BE109))</f>
        <v>0.44999999999999996</v>
      </c>
      <c r="CP109">
        <f>IF(BF109=0%, 100%, (CD109/BF109))</f>
        <v>0</v>
      </c>
      <c r="CQ109">
        <f>IF(BG109=0%, 100%, (CE109/BG109))</f>
        <v>0</v>
      </c>
      <c r="CR109">
        <f>IF(BH109=0%, 100%, (CF109/BH109))</f>
        <v>0</v>
      </c>
      <c r="CS109">
        <f>IF(BI109=0%, 100%, (CG109/BI109))</f>
        <v>0</v>
      </c>
      <c r="CT109">
        <f>IF(BJ109=0%, 100%, (CH109/BJ109))</f>
        <v>0</v>
      </c>
      <c r="CU109">
        <f>IF(BK109=0%, 100%, (CI109/BK109))</f>
        <v>0</v>
      </c>
      <c r="CV109">
        <f>IF(BL109=0%, 100%, (CJ109/BL109))</f>
        <v>0</v>
      </c>
      <c r="CW109">
        <f>IF(BM109=0%, 100%, (CK109/BM109))</f>
        <v>0</v>
      </c>
      <c r="CX109">
        <f>IF(BN109=0%, 100%, (CL109/BN109))</f>
        <v>0</v>
      </c>
      <c r="CY109">
        <f>IF(BO109=0%, 100%, (CM109/BO109))</f>
        <v>0</v>
      </c>
      <c r="DA109" t="str">
        <f>IF(BE109=0%,"NS",IF(CC109=100%,"DONE",IF(CO109&gt;100%,"AS",IF(CO109&lt;75%,"BS",IF(CO109&lt;89.9%,"AR","OS")))))</f>
        <v>BS</v>
      </c>
      <c r="DB109" t="str">
        <f>IF(BF109=0%,"NS",IF(CD109=100%,"DONE",IF(CP109&gt;100%,"AS",IF(CP109&lt;75%,"BS",IF(CP109&lt;89.9%,"AR","OS")))))</f>
        <v>BS</v>
      </c>
      <c r="DC109" t="str">
        <f>IF(BG109=0%,"NS",IF(CE109=100%,"DONE",IF(CQ109&gt;100%,"AS",IF(CQ109&lt;75%,"BS",IF(CQ109&lt;89.9%,"AR","OS")))))</f>
        <v>BS</v>
      </c>
      <c r="DD109" t="str">
        <f>IF(BH109=0%,"NS",IF(CF109=100%,"DONE",IF(CR109&gt;100%,"AS",IF(CR109&lt;75%,"BS",IF(CR109&lt;89.9%,"AR","OS")))))</f>
        <v>BS</v>
      </c>
      <c r="DE109" t="str">
        <f>IF(BI109=0%,"NS",IF(CG109=100%,"DONE",IF(CS109&gt;100%,"AS",IF(CS109&lt;75%,"BS",IF(CS109&lt;89.9%,"AR","OS")))))</f>
        <v>BS</v>
      </c>
      <c r="DF109" t="str">
        <f>IF(BJ109=0%,"NS",IF(CH109=100%,"DONE",IF(CT109&gt;100%,"AS",IF(CT109&lt;75%,"BS",IF(CT109&lt;89.9%,"AR","OS")))))</f>
        <v>BS</v>
      </c>
      <c r="DG109" t="str">
        <f>IF(BK109=0%,"NS",IF(CI109=100%,"DONE",IF(CU109&gt;100%,"AS",IF(CU109&lt;75%,"BS",IF(CU109&lt;89.9%,"AR","OS")))))</f>
        <v>BS</v>
      </c>
      <c r="DH109" t="str">
        <f>IF(BL109=0%,"NS",IF(CJ109=100%,"DONE",IF(CV109&gt;100%,"AS",IF(CV109&lt;75%,"BS",IF(CV109&lt;89.9%,"AR","OS")))))</f>
        <v>BS</v>
      </c>
      <c r="DI109" t="str">
        <f>IF(BM109=0%,"NS",IF(CK109=100%,"DONE",IF(CW109&gt;100%,"AS",IF(CW109&lt;75%,"BS",IF(CW109&lt;89.9%,"AR","OS")))))</f>
        <v>BS</v>
      </c>
      <c r="DJ109" t="str">
        <f>IF(BN109=0%,"NS",IF(CL109=100%,"DONE",IF(CX109&gt;100%,"AS",IF(CX109&lt;75%,"BS",IF(CX109&lt;89.9%,"AR","OS")))))</f>
        <v>BS</v>
      </c>
      <c r="DK109" t="str">
        <f>IF(BO109=0%,"NS",IF(CM109=100%,"DONE",IF(CY109&gt;100%,"AS",IF(CY109&lt;75%,"BS",IF(CY109&lt;89.9%,"AR","OS")))))</f>
        <v>BS</v>
      </c>
      <c r="DL109" t="str">
        <f>IF(BP109=0%,"NS",IF(CN109=100%,"DONE",IF(CZ109&gt;100%,"AS",IF(CZ109&lt;75%,"BS",IF(CZ109&lt;89.9%,"AR","OS")))))</f>
        <v>BS</v>
      </c>
      <c r="DM109">
        <f>CC109/$BP109</f>
        <v>0.045</v>
      </c>
      <c r="DN109">
        <f>CD109/$BP109</f>
        <v>0</v>
      </c>
      <c r="DO109">
        <f>CE109/$BP109</f>
        <v>0</v>
      </c>
      <c r="DP109">
        <f>CF109/$BP109</f>
        <v>0</v>
      </c>
      <c r="DQ109">
        <f>CG109/$BP109</f>
        <v>0</v>
      </c>
      <c r="DR109">
        <f>CH109/$BP109</f>
        <v>0</v>
      </c>
      <c r="DS109">
        <f>CI109/$BP109</f>
        <v>0</v>
      </c>
      <c r="DT109">
        <f>CJ109/$BP109</f>
        <v>0</v>
      </c>
      <c r="DU109">
        <f>CK109/$BP109</f>
        <v>0</v>
      </c>
      <c r="DV109">
        <f>CL109/$BP109</f>
        <v>0</v>
      </c>
      <c r="DW109">
        <f>CM109/$BP109</f>
        <v>0</v>
      </c>
      <c r="DX109">
        <f>CN109/$BP109</f>
        <v>0</v>
      </c>
      <c r="DY109">
        <v>0.3</v>
      </c>
      <c r="EH109" t="str" xml:space="preserve">
        <v xml:space="preserve">On-Progress._x000d_
1. Pemetaan terkait Fungsi yang dikembangkan (In Progress)_x000d_
2. Mulai penyusunan RBB dan RBL oleh DPSP di M1 Desember, Target Januari (In Progress)_x000d_
3. Hasil pemetaan dari kemenkeu akan disampaikan di Januari 2026  (In Progress)_x000d_
4. M4 Januari rencana Konsinyering Penyusunan RBT</v>
      </c>
      <c r="EJ109">
        <f>AR109</f>
        <v>46387</v>
      </c>
      <c r="FM109" t="str" xml:space="preserve">
        <v xml:space="preserve">1. Faradilla Anggun S._x000d_
2. Muhammad Daffa Alfarizqi_x000d_
</v>
      </c>
      <c r="FN109" t="str">
        <v>Rizky Arga</v>
      </c>
      <c r="FO109" t="str">
        <v>Iramia Triastika</v>
      </c>
      <c r="FP109" t="str" xml:space="preserve">
        <v xml:space="preserve">1. Alfadho Khasroh_x000d_
2. M. Naufal Prasetyo_x000d_
3. Tony Liston_x000d_
4. Yudhistira_x000d_
5. Elsameinar</v>
      </c>
      <c r="FQ109" t="str" xml:space="preserve">
        <v xml:space="preserve">1. R. Erfa Febrimalia Abdullah_x000d_
2. Dian Indriani</v>
      </c>
      <c r="FR109" t="str">
        <v>Outsource</v>
      </c>
      <c r="FS109" t="str">
        <v>PCI</v>
      </c>
      <c r="FT109" t="str" xml:space="preserve">
        <v xml:space="preserve">1. Tony Liston (KPPA)_x000d_
2. Afifah (KPPA)_x000d_
3. Novita Dwi Rahma (KPPA TW)</v>
      </c>
      <c r="FU109">
        <v>5</v>
      </c>
      <c r="GS109" t="str">
        <v>721afdbf-933f-4cf2-ab70-beeb8a77ab77</v>
      </c>
    </row>
    <row r="110" xml:space="preserve">
      <c r="A110" t="str">
        <v>RIVIBI-PPA-P16-1-DLDS</v>
      </c>
      <c r="C110" t="str">
        <v>IDT</v>
      </c>
      <c r="D110" t="str">
        <v>Continuity Technology</v>
      </c>
      <c r="E110" t="str">
        <v>P-60</v>
      </c>
      <c r="F110">
        <v>1</v>
      </c>
      <c r="G110" t="str">
        <v>CBS</v>
      </c>
      <c r="H110" t="str">
        <v>Core Banking System Gen II</v>
      </c>
      <c r="I110" t="str">
        <v>Modernize Core Banking System (CBS)</v>
      </c>
      <c r="J110">
        <v>2025</v>
      </c>
      <c r="K110">
        <v>2028</v>
      </c>
      <c r="L110" t="str">
        <v>S</v>
      </c>
      <c r="M110" t="str">
        <v>K2</v>
      </c>
      <c r="N110" t="str">
        <v>RDG</v>
      </c>
      <c r="O110" t="str">
        <v>DPPT, DPU</v>
      </c>
      <c r="P110" t="str">
        <v>WG-2</v>
      </c>
      <c r="Q110" t="str">
        <v>SP</v>
      </c>
      <c r="R110" t="str">
        <v>CBS</v>
      </c>
      <c r="S110" t="str">
        <f>BQ110</f>
        <v>Proses RBT-RBL</v>
      </c>
      <c r="T110" t="str">
        <f>IF(V110=0%,"Not Started",IF(V110&lt;100%,"On Progress",IF(V110=100%,"DONE")))</f>
        <v>On Progress</v>
      </c>
      <c r="U110" t="str">
        <f>FN110</f>
        <v>Among Rogo Wicaksono</v>
      </c>
      <c r="V110">
        <f>CC110</f>
        <v>0.09</v>
      </c>
      <c r="W110" t="str">
        <v>TW I 2026</v>
      </c>
      <c r="X110">
        <f>AR110</f>
        <v>47026</v>
      </c>
      <c r="Y110">
        <v>1</v>
      </c>
      <c r="AA110">
        <v>45658</v>
      </c>
      <c r="AB110">
        <v>46081</v>
      </c>
      <c r="AC110">
        <v>46082</v>
      </c>
      <c r="AD110">
        <v>46096</v>
      </c>
      <c r="AE110">
        <v>46067</v>
      </c>
      <c r="AF110">
        <v>46081</v>
      </c>
      <c r="AG110">
        <v>46097</v>
      </c>
      <c r="AH110">
        <v>46387</v>
      </c>
      <c r="AI110">
        <v>46388</v>
      </c>
      <c r="AJ110">
        <v>46568</v>
      </c>
      <c r="AK110">
        <v>46569</v>
      </c>
      <c r="AL110">
        <v>46811</v>
      </c>
      <c r="AM110">
        <v>46812</v>
      </c>
      <c r="AN110">
        <v>46904</v>
      </c>
      <c r="AO110">
        <v>46905</v>
      </c>
      <c r="AP110">
        <v>46996</v>
      </c>
      <c r="AQ110">
        <v>46997</v>
      </c>
      <c r="AR110">
        <v>47026</v>
      </c>
      <c r="AS110" t="str">
        <f>IF(BE110=0%,"Not Started",IF(BE110&lt;5%,"Proses RBT-RBB",IF(BE110=5%,"Selesai RBT-RBB",IF(BE110&lt;10%,"Proses RBT-RBL",IF(BE110=10%,"Selesai RBT-RBL",IF(BE110&lt;15%,"Proses RBT-RBTD",IF(BE110=15%,"Selesai RBT-RBTD",IF(BE110&lt;20%,"Proses RPP",IF(BE110=20%,"Selesai RPP",IF(BE110&lt;25%,"Proses KAK",IF(BE110=25%,"Selesai KAK",IF(BE110&lt;30%,"Proses Pengadaan",IF(BE110=30%,"Selesai Pengadaan",IF(BE110&lt;45%,"Proses Desain",IF(BE110=45%,"Selesai Desain",IF(BE110&lt;80%,"Proses Pengembangan",IF(BE110=80%,"Selesai Pengembangan",IF(BE110&lt;87.5%,"Proses SIT",IF(BE110=87.5%,"Selesai SIT",IF(BE110&lt;95%,"Proses UAT",IF(BE110=95%,"Selesai UAT",IF(BE110&lt;100%,"Proses Implementasi","Selesai Implementasi"))))))))))))))))))))))</f>
        <v>Proses RBT-RBTD</v>
      </c>
      <c r="AT110" t="str">
        <f>IF(BF110=0%,"Not Started",IF(BF110&lt;5%,"Proses RBT-RBB",IF(BF110=5%,"Selesai RBT-RBB",IF(BF110&lt;10%,"Proses RBT-RBL",IF(BF110=10%,"Selesai RBT-RBL",IF(BF110&lt;15%,"Proses RBT-RBTD",IF(BF110=15%,"Selesai RBT-RBTD",IF(BF110&lt;20%,"Proses RPP",IF(BF110=20%,"Selesai RPP",IF(BF110&lt;25%,"Proses KAK",IF(BF110=25%,"Selesai KAK",IF(BF110&lt;30%,"Proses Pengadaan",IF(BF110=30%,"Selesai Pengadaan",IF(BF110&lt;45%,"Proses Desain",IF(BF110=45%,"Selesai Desain",IF(BF110&lt;80%,"Proses Pengembangan",IF(BF110=80%,"Selesai Pengembangan",IF(BF110&lt;87.5%,"Proses SIT",IF(BF110=87.5%,"Selesai SIT",IF(BF110&lt;95%,"Proses UAT",IF(BF110=95%,"Selesai UAT",IF(BF110&lt;100%,"Proses Implementasi","Selesai Implementasi"))))))))))))))))))))))</f>
        <v>Selesai RBT-RBTD</v>
      </c>
      <c r="AU110" t="str">
        <f>IF(BG110=0%,"Not Started",IF(BG110&lt;5%,"Proses RBT-RBB",IF(BG110=5%,"Selesai RBT-RBB",IF(BG110&lt;10%,"Proses RBT-RBL",IF(BG110=10%,"Selesai RBT-RBL",IF(BG110&lt;15%,"Proses RBT-RBTD",IF(BG110=15%,"Selesai RBT-RBTD",IF(BG110&lt;20%,"Proses RPP",IF(BG110=20%,"Selesai RPP",IF(BG110&lt;25%,"Proses KAK",IF(BG110=25%,"Selesai KAK",IF(BG110&lt;30%,"Proses Pengadaan",IF(BG110=30%,"Selesai Pengadaan",IF(BG110&lt;45%,"Proses Desain",IF(BG110=45%,"Selesai Desain",IF(BG110&lt;80%,"Proses Pengembangan",IF(BG110=80%,"Selesai Pengembangan",IF(BG110&lt;87.5%,"Proses SIT",IF(BG110=87.5%,"Selesai SIT",IF(BG110&lt;95%,"Proses UAT",IF(BG110=95%,"Selesai UAT",IF(BG110&lt;100%,"Proses Implementasi","Selesai Implementasi"))))))))))))))))))))))</f>
        <v>Selesai KAK</v>
      </c>
      <c r="AV110" t="str">
        <f>IF(BH110=0%,"Not Started",IF(BH110&lt;5%,"Proses RBT-RBB",IF(BH110=5%,"Selesai RBT-RBB",IF(BH110&lt;10%,"Proses RBT-RBL",IF(BH110=10%,"Selesai RBT-RBL",IF(BH110&lt;15%,"Proses RBT-RBTD",IF(BH110=15%,"Selesai RBT-RBTD",IF(BH110&lt;20%,"Proses RPP",IF(BH110=20%,"Selesai RPP",IF(BH110&lt;25%,"Proses KAK",IF(BH110=25%,"Selesai KAK",IF(BH110&lt;30%,"Proses Pengadaan",IF(BH110=30%,"Selesai Pengadaan",IF(BH110&lt;45%,"Proses Desain",IF(BH110=45%,"Selesai Desain",IF(BH110&lt;80%,"Proses Pengembangan",IF(BH110=80%,"Selesai Pengembangan",IF(BH110&lt;87.5%,"Proses SIT",IF(BH110=87.5%,"Selesai SIT",IF(BH110&lt;95%,"Proses UAT",IF(BH110=95%,"Selesai UAT",IF(BH110&lt;100%,"Proses Implementasi","Selesai Implementasi"))))))))))))))))))))))</f>
        <v>Proses Pengadaan</v>
      </c>
      <c r="AW110" t="str">
        <f>IF(BI110=0%,"Not Started",IF(BI110&lt;5%,"Proses RBT-RBB",IF(BI110=5%,"Selesai RBT-RBB",IF(BI110&lt;10%,"Proses RBT-RBL",IF(BI110=10%,"Selesai RBT-RBL",IF(BI110&lt;15%,"Proses RBT-RBTD",IF(BI110=15%,"Selesai RBT-RBTD",IF(BI110&lt;20%,"Proses RPP",IF(BI110=20%,"Selesai RPP",IF(BI110&lt;25%,"Proses KAK",IF(BI110=25%,"Selesai KAK",IF(BI110&lt;30%,"Proses Pengadaan",IF(BI110=30%,"Selesai Pengadaan",IF(BI110&lt;45%,"Proses Desain",IF(BI110=45%,"Selesai Desain",IF(BI110&lt;80%,"Proses Pengembangan",IF(BI110=80%,"Selesai Pengembangan",IF(BI110&lt;87.5%,"Proses SIT",IF(BI110=87.5%,"Selesai SIT",IF(BI110&lt;95%,"Proses UAT",IF(BI110=95%,"Selesai UAT",IF(BI110&lt;100%,"Proses Implementasi","Selesai Implementasi"))))))))))))))))))))))</f>
        <v>Proses Pengadaan</v>
      </c>
      <c r="AX110" t="str">
        <f>IF(BJ110=0%,"Not Started",IF(BJ110&lt;5%,"Proses RBT-RBB",IF(BJ110=5%,"Selesai RBT-RBB",IF(BJ110&lt;10%,"Proses RBT-RBL",IF(BJ110=10%,"Selesai RBT-RBL",IF(BJ110&lt;15%,"Proses RBT-RBTD",IF(BJ110=15%,"Selesai RBT-RBTD",IF(BJ110&lt;20%,"Proses RPP",IF(BJ110=20%,"Selesai RPP",IF(BJ110&lt;25%,"Proses KAK",IF(BJ110=25%,"Selesai KAK",IF(BJ110&lt;30%,"Proses Pengadaan",IF(BJ110=30%,"Selesai Pengadaan",IF(BJ110&lt;45%,"Proses Desain",IF(BJ110=45%,"Selesai Desain",IF(BJ110&lt;80%,"Proses Pengembangan",IF(BJ110=80%,"Selesai Pengembangan",IF(BJ110&lt;87.5%,"Proses SIT",IF(BJ110=87.5%,"Selesai SIT",IF(BJ110&lt;95%,"Proses UAT",IF(BJ110=95%,"Selesai UAT",IF(BJ110&lt;100%,"Proses Implementasi","Selesai Implementasi"))))))))))))))))))))))</f>
        <v>Proses Pengadaan</v>
      </c>
      <c r="AY110" t="str">
        <f>IF(BK110=0%,"Not Started",IF(BK110&lt;5%,"Proses RBT-RBB",IF(BK110=5%,"Selesai RBT-RBB",IF(BK110&lt;10%,"Proses RBT-RBL",IF(BK110=10%,"Selesai RBT-RBL",IF(BK110&lt;15%,"Proses RBT-RBTD",IF(BK110=15%,"Selesai RBT-RBTD",IF(BK110&lt;20%,"Proses RPP",IF(BK110=20%,"Selesai RPP",IF(BK110&lt;25%,"Proses KAK",IF(BK110=25%,"Selesai KAK",IF(BK110&lt;30%,"Proses Pengadaan",IF(BK110=30%,"Selesai Pengadaan",IF(BK110&lt;45%,"Proses Desain",IF(BK110=45%,"Selesai Desain",IF(BK110&lt;80%,"Proses Pengembangan",IF(BK110=80%,"Selesai Pengembangan",IF(BK110&lt;87.5%,"Proses SIT",IF(BK110=87.5%,"Selesai SIT",IF(BK110&lt;95%,"Proses UAT",IF(BK110=95%,"Selesai UAT",IF(BK110&lt;100%,"Proses Implementasi","Selesai Implementasi"))))))))))))))))))))))</f>
        <v>Proses Pengadaan</v>
      </c>
      <c r="AZ110" t="str">
        <f>IF(BL110=0%,"Not Started",IF(BL110&lt;5%,"Proses RBT-RBB",IF(BL110=5%,"Selesai RBT-RBB",IF(BL110&lt;10%,"Proses RBT-RBL",IF(BL110=10%,"Selesai RBT-RBL",IF(BL110&lt;15%,"Proses RBT-RBTD",IF(BL110=15%,"Selesai RBT-RBTD",IF(BL110&lt;20%,"Proses RPP",IF(BL110=20%,"Selesai RPP",IF(BL110&lt;25%,"Proses KAK",IF(BL110=25%,"Selesai KAK",IF(BL110&lt;30%,"Proses Pengadaan",IF(BL110=30%,"Selesai Pengadaan",IF(BL110&lt;45%,"Proses Desain",IF(BL110=45%,"Selesai Desain",IF(BL110&lt;80%,"Proses Pengembangan",IF(BL110=80%,"Selesai Pengembangan",IF(BL110&lt;87.5%,"Proses SIT",IF(BL110=87.5%,"Selesai SIT",IF(BL110&lt;95%,"Proses UAT",IF(BL110=95%,"Selesai UAT",IF(BL110&lt;100%,"Proses Implementasi","Selesai Implementasi"))))))))))))))))))))))</f>
        <v>Proses Pengadaan</v>
      </c>
      <c r="BA110" t="str">
        <f>IF(BM110=0%,"Not Started",IF(BM110&lt;5%,"Proses RBT-RBB",IF(BM110=5%,"Selesai RBT-RBB",IF(BM110&lt;10%,"Proses RBT-RBL",IF(BM110=10%,"Selesai RBT-RBL",IF(BM110&lt;15%,"Proses RBT-RBTD",IF(BM110=15%,"Selesai RBT-RBTD",IF(BM110&lt;20%,"Proses RPP",IF(BM110=20%,"Selesai RPP",IF(BM110&lt;25%,"Proses KAK",IF(BM110=25%,"Selesai KAK",IF(BM110&lt;30%,"Proses Pengadaan",IF(BM110=30%,"Selesai Pengadaan",IF(BM110&lt;45%,"Proses Desain",IF(BM110=45%,"Selesai Desain",IF(BM110&lt;80%,"Proses Pengembangan",IF(BM110=80%,"Selesai Pengembangan",IF(BM110&lt;87.5%,"Proses SIT",IF(BM110=87.5%,"Selesai SIT",IF(BM110&lt;95%,"Proses UAT",IF(BM110=95%,"Selesai UAT",IF(BM110&lt;100%,"Proses Implementasi","Selesai Implementasi"))))))))))))))))))))))</f>
        <v>Proses Pengadaan</v>
      </c>
      <c r="BB110" t="str">
        <f>IF(BN110=0%,"Not Started",IF(BN110&lt;5%,"Proses RBT-RBB",IF(BN110=5%,"Selesai RBT-RBB",IF(BN110&lt;10%,"Proses RBT-RBL",IF(BN110=10%,"Selesai RBT-RBL",IF(BN110&lt;15%,"Proses RBT-RBTD",IF(BN110=15%,"Selesai RBT-RBTD",IF(BN110&lt;20%,"Proses RPP",IF(BN110=20%,"Selesai RPP",IF(BN110&lt;25%,"Proses KAK",IF(BN110=25%,"Selesai KAK",IF(BN110&lt;30%,"Proses Pengadaan",IF(BN110=30%,"Selesai Pengadaan",IF(BN110&lt;45%,"Proses Desain",IF(BN110=45%,"Selesai Desain",IF(BN110&lt;80%,"Proses Pengembangan",IF(BN110=80%,"Selesai Pengembangan",IF(BN110&lt;87.5%,"Proses SIT",IF(BN110=87.5%,"Selesai SIT",IF(BN110&lt;95%,"Proses UAT",IF(BN110=95%,"Selesai UAT",IF(BN110&lt;100%,"Proses Implementasi","Selesai Implementasi"))))))))))))))))))))))</f>
        <v>Proses Pengadaan</v>
      </c>
      <c r="BC110" t="str">
        <f>IF(BO110=0%,"Not Started",IF(BO110&lt;5%,"Proses RBT-RBB",IF(BO110=5%,"Selesai RBT-RBB",IF(BO110&lt;10%,"Proses RBT-RBL",IF(BO110=10%,"Selesai RBT-RBL",IF(BO110&lt;15%,"Proses RBT-RBTD",IF(BO110=15%,"Selesai RBT-RBTD",IF(BO110&lt;20%,"Proses RPP",IF(BO110=20%,"Selesai RPP",IF(BO110&lt;25%,"Proses KAK",IF(BO110=25%,"Selesai KAK",IF(BO110&lt;30%,"Proses Pengadaan",IF(BO110=30%,"Selesai Pengadaan",IF(BO110&lt;45%,"Proses Desain",IF(BO110=45%,"Selesai Desain",IF(BO110&lt;80%,"Proses Pengembangan",IF(BO110=80%,"Selesai Pengembangan",IF(BO110&lt;87.5%,"Proses SIT",IF(BO110=87.5%,"Selesai SIT",IF(BO110&lt;95%,"Proses UAT",IF(BO110=95%,"Selesai UAT",IF(BO110&lt;100%,"Proses Implementasi","Selesai Implementasi"))))))))))))))))))))))</f>
        <v>Proses Pengadaan</v>
      </c>
      <c r="BD110" t="str">
        <f>IF(BP110=0%,"Not Started",IF(BP110&lt;5%,"Proses RBT-RBB",IF(BP110=5%,"Selesai RBT-RBB",IF(BP110&lt;10%,"Proses RBT-RBL",IF(BP110=10%,"Selesai RBT-RBL",IF(BP110&lt;15%,"Proses RBT-RBTD",IF(BP110=15%,"Selesai RBT-RBTD",IF(BP110&lt;20%,"Proses RPP",IF(BP110=20%,"Selesai RPP",IF(BP110&lt;25%,"Proses KAK",IF(BP110=25%,"Selesai KAK",IF(BP110&lt;30%,"Proses Pengadaan",IF(BP110=30%,"Selesai Pengadaan",IF(BP110&lt;45%,"Proses Desain",IF(BP110=45%,"Selesai Desain",IF(BP110&lt;80%,"Proses Pengembangan",IF(BP110=80%,"Selesai Pengembangan",IF(BP110&lt;87.5%,"Proses SIT",IF(BP110=87.5%,"Selesai SIT",IF(BP110&lt;95%,"Proses UAT",IF(BP110=95%,"Selesai UAT",IF(BP110&lt;100%,"Proses Implementasi","Selesai Implementasi"))))))))))))))))))))))</f>
        <v>Selesai Pengadaan</v>
      </c>
      <c r="BE110">
        <v>0.12</v>
      </c>
      <c r="BF110">
        <v>0.15</v>
      </c>
      <c r="BG110">
        <v>0.25</v>
      </c>
      <c r="BH110">
        <v>0.255</v>
      </c>
      <c r="BI110">
        <v>0.26</v>
      </c>
      <c r="BJ110">
        <v>0.265</v>
      </c>
      <c r="BK110">
        <v>0.27</v>
      </c>
      <c r="BL110">
        <v>0.275</v>
      </c>
      <c r="BM110">
        <v>0.28</v>
      </c>
      <c r="BN110">
        <v>0.285</v>
      </c>
      <c r="BO110">
        <v>0.29</v>
      </c>
      <c r="BP110">
        <v>0.3</v>
      </c>
      <c r="BQ110" t="str">
        <f>IF(CC110=0%,"Not Started",IF(CC110&lt;5%,"Proses RBT-RBB",IF(CC110=5%,"Selesai RBT-RBB",IF(CC110&lt;10%,"Proses RBT-RBL",IF(CC110=10%,"Selesai RBT-RBL",IF(CC110&lt;15%,"Proses RBT-RBTD",IF(CC110=15%,"Selesai RBT-RBTD",IF(CC110&lt;20%,"Proses RPP",IF(CC110=20%,"Selesai RPP",IF(CC110&lt;25%,"Proses KAK",IF(CC110=25%,"Selesai KAK",IF(CC110&lt;30%,"Proses Pengadaan",IF(CC110=30%,"Selesai Pengadaan",IF(CC110&lt;45%,"Proses Desain",IF(CC110=45%,"Selesai Desain",IF(CC110&lt;80%,"Proses Pengembangan",IF(CC110=80%,"Selesai Pengembangan",IF(CC110&lt;87.5%,"Proses SIT",IF(CC110=87.5%,"Selesai SIT",IF(CC110&lt;95%,"Proses UAT",IF(CC110=95%,"Selesai UAT",IF(CC110&lt;100%,"Proses Implementasi","Selesai Implementasi"))))))))))))))))))))))</f>
        <v>Proses RBT-RBL</v>
      </c>
      <c r="BR110" t="str">
        <f>IF(CD110=0%,"Not Started",IF(CD110&lt;5%,"Proses RBT-RBB",IF(CD110=5%,"Selesai RBT-RBB",IF(CD110&lt;10%,"Proses RBT-RBL",IF(CD110=10%,"Selesai RBT-RBL",IF(CD110&lt;15%,"Proses RBT-RBTD",IF(CD110=15%,"Selesai RBT-RBTD",IF(CD110&lt;20%,"Proses RPP",IF(CD110=20%,"Selesai RPP",IF(CD110&lt;25%,"Proses KAK",IF(CD110=25%,"Selesai KAK",IF(CD110&lt;30%,"Proses Pengadaan",IF(CD110=30%,"Selesai Pengadaan",IF(CD110&lt;45%,"Proses Desain",IF(CD110=45%,"Selesai Desain",IF(CD110&lt;80%,"Proses Pengembangan",IF(CD110=80%,"Selesai Pengembangan",IF(CD110&lt;87.5%,"Proses SIT",IF(CD110=87.5%,"Selesai SIT",IF(CD110&lt;95%,"Proses UAT",IF(CD110=95%,"Selesai UAT",IF(CD110&lt;100%,"Proses Implementasi","Selesai Implementasi"))))))))))))))))))))))</f>
        <v>Not Started</v>
      </c>
      <c r="BS110" t="str">
        <f>IF(CE110=0%,"Not Started",IF(CE110&lt;5%,"Proses RBT-RBB",IF(CE110=5%,"Selesai RBT-RBB",IF(CE110&lt;10%,"Proses RBT-RBL",IF(CE110=10%,"Selesai RBT-RBL",IF(CE110&lt;15%,"Proses RBT-RBTD",IF(CE110=15%,"Selesai RBT-RBTD",IF(CE110&lt;20%,"Proses RPP",IF(CE110=20%,"Selesai RPP",IF(CE110&lt;25%,"Proses KAK",IF(CE110=25%,"Selesai KAK",IF(CE110&lt;30%,"Proses Pengadaan",IF(CE110=30%,"Selesai Pengadaan",IF(CE110&lt;45%,"Proses Desain",IF(CE110=45%,"Selesai Desain",IF(CE110&lt;80%,"Proses Pengembangan",IF(CE110=80%,"Selesai Pengembangan",IF(CE110&lt;87.5%,"Proses SIT",IF(CE110=87.5%,"Selesai SIT",IF(CE110&lt;95%,"Proses UAT",IF(CE110=95%,"Selesai UAT",IF(CE110&lt;100%,"Proses Implementasi","Selesai Implementasi"))))))))))))))))))))))</f>
        <v>Not Started</v>
      </c>
      <c r="BT110" t="str">
        <f>IF(CF110=0%,"Not Started",IF(CF110&lt;5%,"Proses RBT-RBB",IF(CF110=5%,"Selesai RBT-RBB",IF(CF110&lt;10%,"Proses RBT-RBL",IF(CF110=10%,"Selesai RBT-RBL",IF(CF110&lt;15%,"Proses RBT-RBTD",IF(CF110=15%,"Selesai RBT-RBTD",IF(CF110&lt;20%,"Proses RPP",IF(CF110=20%,"Selesai RPP",IF(CF110&lt;25%,"Proses KAK",IF(CF110=25%,"Selesai KAK",IF(CF110&lt;30%,"Proses Pengadaan",IF(CF110=30%,"Selesai Pengadaan",IF(CF110&lt;45%,"Proses Desain",IF(CF110=45%,"Selesai Desain",IF(CF110&lt;80%,"Proses Pengembangan",IF(CF110=80%,"Selesai Pengembangan",IF(CF110&lt;87.5%,"Proses SIT",IF(CF110=87.5%,"Selesai SIT",IF(CF110&lt;95%,"Proses UAT",IF(CF110=95%,"Selesai UAT",IF(CF110&lt;100%,"Proses Implementasi","Selesai Implementasi"))))))))))))))))))))))</f>
        <v>Not Started</v>
      </c>
      <c r="BU110" t="str">
        <f>IF(CG110=0%,"Not Started",IF(CG110&lt;5%,"Proses RBT-RBB",IF(CG110=5%,"Selesai RBT-RBB",IF(CG110&lt;10%,"Proses RBT-RBL",IF(CG110=10%,"Selesai RBT-RBL",IF(CG110&lt;15%,"Proses RBT-RBTD",IF(CG110=15%,"Selesai RBT-RBTD",IF(CG110&lt;20%,"Proses RPP",IF(CG110=20%,"Selesai RPP",IF(CG110&lt;25%,"Proses KAK",IF(CG110=25%,"Selesai KAK",IF(CG110&lt;30%,"Proses Pengadaan",IF(CG110=30%,"Selesai Pengadaan",IF(CG110&lt;45%,"Proses Desain",IF(CG110=45%,"Selesai Desain",IF(CG110&lt;80%,"Proses Pengembangan",IF(CG110=80%,"Selesai Pengembangan",IF(CG110&lt;87.5%,"Proses SIT",IF(CG110=87.5%,"Selesai SIT",IF(CG110&lt;95%,"Proses UAT",IF(CG110=95%,"Selesai UAT",IF(CG110&lt;100%,"Proses Implementasi","Selesai Implementasi"))))))))))))))))))))))</f>
        <v>Not Started</v>
      </c>
      <c r="BV110" t="str">
        <f>IF(CH110=0%,"Not Started",IF(CH110&lt;5%,"Proses RBT-RBB",IF(CH110=5%,"Selesai RBT-RBB",IF(CH110&lt;10%,"Proses RBT-RBL",IF(CH110=10%,"Selesai RBT-RBL",IF(CH110&lt;15%,"Proses RBT-RBTD",IF(CH110=15%,"Selesai RBT-RBTD",IF(CH110&lt;20%,"Proses RPP",IF(CH110=20%,"Selesai RPP",IF(CH110&lt;25%,"Proses KAK",IF(CH110=25%,"Selesai KAK",IF(CH110&lt;30%,"Proses Pengadaan",IF(CH110=30%,"Selesai Pengadaan",IF(CH110&lt;45%,"Proses Desain",IF(CH110=45%,"Selesai Desain",IF(CH110&lt;80%,"Proses Pengembangan",IF(CH110=80%,"Selesai Pengembangan",IF(CH110&lt;87.5%,"Proses SIT",IF(CH110=87.5%,"Selesai SIT",IF(CH110&lt;95%,"Proses UAT",IF(CH110=95%,"Selesai UAT",IF(CH110&lt;100%,"Proses Implementasi","Selesai Implementasi"))))))))))))))))))))))</f>
        <v>Not Started</v>
      </c>
      <c r="BW110" t="str">
        <f>IF(CI110=0%,"Not Started",IF(CI110&lt;5%,"Proses RBT-RBB",IF(CI110=5%,"Selesai RBT-RBB",IF(CI110&lt;10%,"Proses RBT-RBL",IF(CI110=10%,"Selesai RBT-RBL",IF(CI110&lt;15%,"Proses RBT-RBTD",IF(CI110=15%,"Selesai RBT-RBTD",IF(CI110&lt;20%,"Proses RPP",IF(CI110=20%,"Selesai RPP",IF(CI110&lt;25%,"Proses KAK",IF(CI110=25%,"Selesai KAK",IF(CI110&lt;30%,"Proses Pengadaan",IF(CI110=30%,"Selesai Pengadaan",IF(CI110&lt;45%,"Proses Desain",IF(CI110=45%,"Selesai Desain",IF(CI110&lt;80%,"Proses Pengembangan",IF(CI110=80%,"Selesai Pengembangan",IF(CI110&lt;87.5%,"Proses SIT",IF(CI110=87.5%,"Selesai SIT",IF(CI110&lt;95%,"Proses UAT",IF(CI110=95%,"Selesai UAT",IF(CI110&lt;100%,"Proses Implementasi","Selesai Implementasi"))))))))))))))))))))))</f>
        <v>Not Started</v>
      </c>
      <c r="BX110" t="str">
        <f>IF(CJ110=0%,"Not Started",IF(CJ110&lt;5%,"Proses RBT-RBB",IF(CJ110=5%,"Selesai RBT-RBB",IF(CJ110&lt;10%,"Proses RBT-RBL",IF(CJ110=10%,"Selesai RBT-RBL",IF(CJ110&lt;15%,"Proses RBT-RBTD",IF(CJ110=15%,"Selesai RBT-RBTD",IF(CJ110&lt;20%,"Proses RPP",IF(CJ110=20%,"Selesai RPP",IF(CJ110&lt;25%,"Proses KAK",IF(CJ110=25%,"Selesai KAK",IF(CJ110&lt;30%,"Proses Pengadaan",IF(CJ110=30%,"Selesai Pengadaan",IF(CJ110&lt;45%,"Proses Desain",IF(CJ110=45%,"Selesai Desain",IF(CJ110&lt;80%,"Proses Pengembangan",IF(CJ110=80%,"Selesai Pengembangan",IF(CJ110&lt;87.5%,"Proses SIT",IF(CJ110=87.5%,"Selesai SIT",IF(CJ110&lt;95%,"Proses UAT",IF(CJ110=95%,"Selesai UAT",IF(CJ110&lt;100%,"Proses Implementasi","Selesai Implementasi"))))))))))))))))))))))</f>
        <v>Not Started</v>
      </c>
      <c r="BY110" t="str">
        <f>IF(CK110=0%,"Not Started",IF(CK110&lt;5%,"Proses RBT-RBB",IF(CK110=5%,"Selesai RBT-RBB",IF(CK110&lt;10%,"Proses RBT-RBL",IF(CK110=10%,"Selesai RBT-RBL",IF(CK110&lt;15%,"Proses RBT-RBTD",IF(CK110=15%,"Selesai RBT-RBTD",IF(CK110&lt;20%,"Proses RPP",IF(CK110=20%,"Selesai RPP",IF(CK110&lt;25%,"Proses KAK",IF(CK110=25%,"Selesai KAK",IF(CK110&lt;30%,"Proses Pengadaan",IF(CK110=30%,"Selesai Pengadaan",IF(CK110&lt;45%,"Proses Desain",IF(CK110=45%,"Selesai Desain",IF(CK110&lt;80%,"Proses Pengembangan",IF(CK110=80%,"Selesai Pengembangan",IF(CK110&lt;87.5%,"Proses SIT",IF(CK110=87.5%,"Selesai SIT",IF(CK110&lt;95%,"Proses UAT",IF(CK110=95%,"Selesai UAT",IF(CK110&lt;100%,"Proses Implementasi","Selesai Implementasi"))))))))))))))))))))))</f>
        <v>Not Started</v>
      </c>
      <c r="BZ110" t="str">
        <f>IF(CL110=0%,"Not Started",IF(CL110&lt;5%,"Proses RBT-RBB",IF(CL110=5%,"Selesai RBT-RBB",IF(CL110&lt;10%,"Proses RBT-RBL",IF(CL110=10%,"Selesai RBT-RBL",IF(CL110&lt;15%,"Proses RBT-RBTD",IF(CL110=15%,"Selesai RBT-RBTD",IF(CL110&lt;20%,"Proses RPP",IF(CL110=20%,"Selesai RPP",IF(CL110&lt;25%,"Proses KAK",IF(CL110=25%,"Selesai KAK",IF(CL110&lt;30%,"Proses Pengadaan",IF(CL110=30%,"Selesai Pengadaan",IF(CL110&lt;45%,"Proses Desain",IF(CL110=45%,"Selesai Desain",IF(CL110&lt;80%,"Proses Pengembangan",IF(CL110=80%,"Selesai Pengembangan",IF(CL110&lt;87.5%,"Proses SIT",IF(CL110=87.5%,"Selesai SIT",IF(CL110&lt;95%,"Proses UAT",IF(CL110=95%,"Selesai UAT",IF(CL110&lt;100%,"Proses Implementasi","Selesai Implementasi"))))))))))))))))))))))</f>
        <v>Not Started</v>
      </c>
      <c r="CA110" t="str">
        <f>IF(CM110=0%,"Not Started",IF(CM110&lt;5%,"Proses RBT-RBB",IF(CM110=5%,"Selesai RBT-RBB",IF(CM110&lt;10%,"Proses RBT-RBL",IF(CM110=10%,"Selesai RBT-RBL",IF(CM110&lt;15%,"Proses RBT-RBTD",IF(CM110=15%,"Selesai RBT-RBTD",IF(CM110&lt;20%,"Proses RPP",IF(CM110=20%,"Selesai RPP",IF(CM110&lt;25%,"Proses KAK",IF(CM110=25%,"Selesai KAK",IF(CM110&lt;30%,"Proses Pengadaan",IF(CM110=30%,"Selesai Pengadaan",IF(CM110&lt;45%,"Proses Desain",IF(CM110=45%,"Selesai Desain",IF(CM110&lt;80%,"Proses Pengembangan",IF(CM110=80%,"Selesai Pengembangan",IF(CM110&lt;87.5%,"Proses SIT",IF(CM110=87.5%,"Selesai SIT",IF(CM110&lt;95%,"Proses UAT",IF(CM110=95%,"Selesai UAT",IF(CM110&lt;100%,"Proses Implementasi","Selesai Implementasi"))))))))))))))))))))))</f>
        <v>Not Started</v>
      </c>
      <c r="CB110" t="str">
        <f>IF(CN110=0%,"Not Started",IF(CN110&lt;5%,"Proses RBT-RBB",IF(CN110=5%,"Selesai RBT-RBB",IF(CN110&lt;10%,"Proses RBT-RBL",IF(CN110=10%,"Selesai RBT-RBL",IF(CN110&lt;15%,"Proses RBT-RBTD",IF(CN110=15%,"Selesai RBT-RBTD",IF(CN110&lt;20%,"Proses RPP",IF(CN110=20%,"Selesai RPP",IF(CN110&lt;25%,"Proses KAK",IF(CN110=25%,"Selesai KAK",IF(CN110&lt;30%,"Proses Pengadaan",IF(CN110=30%,"Selesai Pengadaan",IF(CN110&lt;45%,"Proses Desain",IF(CN110=45%,"Selesai Desain",IF(CN110&lt;80%,"Proses Pengembangan",IF(CN110=80%,"Selesai Pengembangan",IF(CN110&lt;87.5%,"Proses SIT",IF(CN110=87.5%,"Selesai SIT",IF(CN110&lt;95%,"Proses UAT",IF(CN110=95%,"Selesai UAT",IF(CN110&lt;100%,"Proses Implementasi","Selesai Implementasi"))))))))))))))))))))))</f>
        <v>Not Started</v>
      </c>
      <c r="CC110">
        <f>(($DY110/100%)*15%)+(($DZ110/100%)*5%)+(($EA110/100%)*5%)+(($EB110/100%)*5%)+(($EC110/100%)*15%)+(($ED110/100%)*35%)+(($EE110/100%)*7.5%)+(($EF110/100%)*7.5%)+(($EG110/100%)*5%)</f>
        <v>0.09</v>
      </c>
      <c r="CO110">
        <f>IF(BE110=0%, 100%, (CC110/BE110))</f>
        <v>0.75</v>
      </c>
      <c r="CP110">
        <f>IF(BF110=0%, 100%, (CD110/BF110))</f>
        <v>0</v>
      </c>
      <c r="CQ110">
        <f>IF(BG110=0%, 100%, (CE110/BG110))</f>
        <v>0</v>
      </c>
      <c r="CR110">
        <f>IF(BH110=0%, 100%, (CF110/BH110))</f>
        <v>0</v>
      </c>
      <c r="CS110">
        <f>IF(BI110=0%, 100%, (CG110/BI110))</f>
        <v>0</v>
      </c>
      <c r="CT110">
        <f>IF(BJ110=0%, 100%, (CH110/BJ110))</f>
        <v>0</v>
      </c>
      <c r="CU110">
        <f>IF(BK110=0%, 100%, (CI110/BK110))</f>
        <v>0</v>
      </c>
      <c r="CV110">
        <f>IF(BL110=0%, 100%, (CJ110/BL110))</f>
        <v>0</v>
      </c>
      <c r="CW110">
        <f>IF(BM110=0%, 100%, (CK110/BM110))</f>
        <v>0</v>
      </c>
      <c r="CX110">
        <f>IF(BN110=0%, 100%, (CL110/BN110))</f>
        <v>0</v>
      </c>
      <c r="CY110">
        <f>IF(BO110=0%, 100%, (CM110/BO110))</f>
        <v>0</v>
      </c>
      <c r="DA110" t="str">
        <f>IF(BE110=0%,"NS",IF(CC110=100%,"DONE",IF(CO110&gt;100%,"AS",IF(CO110&lt;75%,"BS",IF(CO110&lt;89.9%,"AR","OS")))))</f>
        <v>AR</v>
      </c>
      <c r="DB110" t="str">
        <f>IF(BF110=0%,"NS",IF(CD110=100%,"DONE",IF(CP110&gt;100%,"AS",IF(CP110&lt;75%,"BS",IF(CP110&lt;89.9%,"AR","OS")))))</f>
        <v>BS</v>
      </c>
      <c r="DC110" t="str">
        <f>IF(BG110=0%,"NS",IF(CE110=100%,"DONE",IF(CQ110&gt;100%,"AS",IF(CQ110&lt;75%,"BS",IF(CQ110&lt;89.9%,"AR","OS")))))</f>
        <v>BS</v>
      </c>
      <c r="DD110" t="str">
        <f>IF(BH110=0%,"NS",IF(CF110=100%,"DONE",IF(CR110&gt;100%,"AS",IF(CR110&lt;75%,"BS",IF(CR110&lt;89.9%,"AR","OS")))))</f>
        <v>BS</v>
      </c>
      <c r="DE110" t="str">
        <f>IF(BI110=0%,"NS",IF(CG110=100%,"DONE",IF(CS110&gt;100%,"AS",IF(CS110&lt;75%,"BS",IF(CS110&lt;89.9%,"AR","OS")))))</f>
        <v>BS</v>
      </c>
      <c r="DF110" t="str">
        <f>IF(BJ110=0%,"NS",IF(CH110=100%,"DONE",IF(CT110&gt;100%,"AS",IF(CT110&lt;75%,"BS",IF(CT110&lt;89.9%,"AR","OS")))))</f>
        <v>BS</v>
      </c>
      <c r="DG110" t="str">
        <f>IF(BK110=0%,"NS",IF(CI110=100%,"DONE",IF(CU110&gt;100%,"AS",IF(CU110&lt;75%,"BS",IF(CU110&lt;89.9%,"AR","OS")))))</f>
        <v>BS</v>
      </c>
      <c r="DH110" t="str">
        <f>IF(BL110=0%,"NS",IF(CJ110=100%,"DONE",IF(CV110&gt;100%,"AS",IF(CV110&lt;75%,"BS",IF(CV110&lt;89.9%,"AR","OS")))))</f>
        <v>BS</v>
      </c>
      <c r="DI110" t="str">
        <f>IF(BM110=0%,"NS",IF(CK110=100%,"DONE",IF(CW110&gt;100%,"AS",IF(CW110&lt;75%,"BS",IF(CW110&lt;89.9%,"AR","OS")))))</f>
        <v>BS</v>
      </c>
      <c r="DJ110" t="str">
        <f>IF(BN110=0%,"NS",IF(CL110=100%,"DONE",IF(CX110&gt;100%,"AS",IF(CX110&lt;75%,"BS",IF(CX110&lt;89.9%,"AR","OS")))))</f>
        <v>BS</v>
      </c>
      <c r="DK110" t="str">
        <f>IF(BO110=0%,"NS",IF(CM110=100%,"DONE",IF(CY110&gt;100%,"AS",IF(CY110&lt;75%,"BS",IF(CY110&lt;89.9%,"AR","OS")))))</f>
        <v>BS</v>
      </c>
      <c r="DL110" t="str">
        <f>IF(BP110=0%,"NS",IF(CN110=100%,"DONE",IF(CZ110&gt;100%,"AS",IF(CZ110&lt;75%,"BS",IF(CZ110&lt;89.9%,"AR","OS")))))</f>
        <v>BS</v>
      </c>
      <c r="DM110">
        <f>CC110/$BP110</f>
        <v>0.3</v>
      </c>
      <c r="DN110">
        <f>CD110/$BP110</f>
        <v>0</v>
      </c>
      <c r="DO110">
        <f>CE110/$BP110</f>
        <v>0</v>
      </c>
      <c r="DP110">
        <f>CF110/$BP110</f>
        <v>0</v>
      </c>
      <c r="DQ110">
        <f>CG110/$BP110</f>
        <v>0</v>
      </c>
      <c r="DR110">
        <f>CH110/$BP110</f>
        <v>0</v>
      </c>
      <c r="DS110">
        <f>CI110/$BP110</f>
        <v>0</v>
      </c>
      <c r="DT110">
        <f>CJ110/$BP110</f>
        <v>0</v>
      </c>
      <c r="DU110">
        <f>CK110/$BP110</f>
        <v>0</v>
      </c>
      <c r="DV110">
        <f>CL110/$BP110</f>
        <v>0</v>
      </c>
      <c r="DW110">
        <f>CM110/$BP110</f>
        <v>0</v>
      </c>
      <c r="DX110">
        <f>CN110/$BP110</f>
        <v>0</v>
      </c>
      <c r="DY110">
        <v>0.6</v>
      </c>
      <c r="EH110" t="str" xml:space="preserve">
        <v xml:space="preserve">Update 17 November 2025_x000d_
Penyusunan PN:_x000d_
1. Draft IN telah selesai disusun, akan tetapi perlu dilakukan penyesuaian berdasarkan update terakhir akan menggunakan PN disebabkan ada dampak terhadap ketentuan_x000d_
2. Selanjutnya IN akan diconvert ke dalam PN untuk selanjutnya dipaparkan kepada pimpinan DLDS._x000d_
3. Due date penyusunan PN adalah TW 1  2026_x000d_
_x000d_
Penyusunan RBT:_x000d_
1.  Adapun target penyelesaian RBT adalah akhir Desember 2025 (revisit RIVIBI, target RBT adalah TW 1 2026)_x000d_
2. Akan terdapat format RBT baru untuk DMP RDG atau ADG yaitu melalui format PPT. Hal ini disebabkan untuk mengurangi naik turunnya dokumen dalam hal terdapat penyesuaian level teknis pada RBT</v>
      </c>
      <c r="EJ110">
        <f>AR110</f>
        <v>47026</v>
      </c>
      <c r="FM110" t="str" xml:space="preserve">
        <v xml:space="preserve">1. Faradilla Anggun S._x000d_
2. Dona Kartika _x000d_
</v>
      </c>
      <c r="FN110" t="str">
        <v>Among Rogo Wicaksono</v>
      </c>
      <c r="FO110" t="str">
        <v>Among Rogo Wicaksono</v>
      </c>
      <c r="FP110" t="str" xml:space="preserve">
        <v xml:space="preserve">1. Welly Ramantika_x000d_
2. Lie Tung Kiam_x000d_
3. M. Anggasta Paramartha</v>
      </c>
      <c r="FQ110" t="str" xml:space="preserve">
        <v xml:space="preserve">Erfa_x000d_
Dian</v>
      </c>
      <c r="FR110" t="str">
        <v xml:space="preserve">Outsource </v>
      </c>
      <c r="FS110" t="str">
        <v>TBC</v>
      </c>
      <c r="FT110" t="str" xml:space="preserve">
        <v xml:space="preserve">Akbar_x000d_
Aji_x000d_
Yaumil_x000d_
Delya</v>
      </c>
      <c r="FU110">
        <v>6</v>
      </c>
      <c r="GS110" t="str">
        <v>f3eede3e-ac43-4069-81cd-6807ed96792f</v>
      </c>
    </row>
    <row r="111" xml:space="preserve">
      <c r="A111" t="str">
        <v>RIVIBI-PPA-P17-1-DLDS</v>
      </c>
      <c r="B111" t="str">
        <v>PT6</v>
      </c>
      <c r="C111" t="str">
        <v>IDT</v>
      </c>
      <c r="D111" t="str">
        <v>Continuity Technology</v>
      </c>
      <c r="E111" t="str">
        <v>P-61</v>
      </c>
      <c r="F111">
        <v>1</v>
      </c>
      <c r="G111" t="str">
        <v>Learning Management System (LMS)</v>
      </c>
      <c r="H111" t="str">
        <v>Learning Management System</v>
      </c>
      <c r="I111" t="str">
        <v>Enh. aplikasi Learning Management System (LMS) Tahap 1</v>
      </c>
      <c r="J111">
        <v>2024</v>
      </c>
      <c r="K111">
        <v>2025</v>
      </c>
      <c r="L111" t="str">
        <v>K</v>
      </c>
      <c r="M111" t="str">
        <v>K3</v>
      </c>
      <c r="N111" t="str">
        <v>Pemimpin Satker</v>
      </c>
      <c r="O111" t="str">
        <v>BINS</v>
      </c>
      <c r="P111" t="str">
        <v>Satker</v>
      </c>
      <c r="Q111" t="str">
        <v>MI</v>
      </c>
      <c r="R111" t="str">
        <v>LMS-BI</v>
      </c>
      <c r="S111" t="str">
        <f>BQ111</f>
        <v>Selesai Implementasi</v>
      </c>
      <c r="T111" t="str">
        <f>IF(V111=0%,"Not Started",IF(V111&lt;100%,"On Progress",IF(V111=100%,"DONE")))</f>
        <v>DONE</v>
      </c>
      <c r="U111" t="str">
        <f>FN111</f>
        <v>Yolanda Dini</v>
      </c>
      <c r="V111">
        <f>CC111</f>
        <v>0.9999999999999999</v>
      </c>
      <c r="W111" t="str">
        <v>BRD Existing</v>
      </c>
      <c r="X111">
        <f>AR111</f>
        <v>45883</v>
      </c>
      <c r="Y111" t="str">
        <v>Proses pengadaan</v>
      </c>
      <c r="AI111">
        <v>45769</v>
      </c>
      <c r="AJ111">
        <v>45777</v>
      </c>
      <c r="AK111">
        <v>45778</v>
      </c>
      <c r="AL111">
        <v>45838</v>
      </c>
      <c r="AM111">
        <v>45852</v>
      </c>
      <c r="AN111">
        <v>45856</v>
      </c>
      <c r="AO111">
        <v>45859</v>
      </c>
      <c r="AP111">
        <v>45863</v>
      </c>
      <c r="AQ111">
        <v>45866</v>
      </c>
      <c r="AR111">
        <v>45883</v>
      </c>
      <c r="AS111" t="str">
        <f>IF(BE111=0%,"Not Started",IF(BE111&lt;5%,"Proses RBT-RBB",IF(BE111=5%,"Selesai RBT-RBB",IF(BE111&lt;10%,"Proses RBT-RBL",IF(BE111=10%,"Selesai RBT-RBL",IF(BE111&lt;15%,"Proses RBT-RBTD",IF(BE111=15%,"Selesai RBT-RBTD",IF(BE111&lt;20%,"Proses RPP",IF(BE111=20%,"Selesai RPP",IF(BE111&lt;25%,"Proses KAK",IF(BE111=25%,"Selesai KAK",IF(BE111&lt;30%,"Proses Pengadaan",IF(BE111=30%,"Selesai Pengadaan",IF(BE111&lt;45%,"Proses Desain",IF(BE111=45%,"Selesai Desain",IF(BE111&lt;80%,"Proses Pengembangan",IF(BE111=80%,"Selesai Pengembangan",IF(BE111&lt;87.5%,"Proses SIT",IF(BE111=87.5%,"Selesai SIT",IF(BE111&lt;95%,"Proses UAT",IF(BE111=95%,"Selesai UAT",IF(BE111&lt;100%,"Proses Implementasi","Selesai Implementasi"))))))))))))))))))))))</f>
        <v>Selesai Implementasi</v>
      </c>
      <c r="AT111" t="str">
        <f>IF(BF111=0%,"Not Started",IF(BF111&lt;5%,"Proses RBT-RBB",IF(BF111=5%,"Selesai RBT-RBB",IF(BF111&lt;10%,"Proses RBT-RBL",IF(BF111=10%,"Selesai RBT-RBL",IF(BF111&lt;15%,"Proses RBT-RBTD",IF(BF111=15%,"Selesai RBT-RBTD",IF(BF111&lt;20%,"Proses RPP",IF(BF111=20%,"Selesai RPP",IF(BF111&lt;25%,"Proses KAK",IF(BF111=25%,"Selesai KAK",IF(BF111&lt;30%,"Proses Pengadaan",IF(BF111=30%,"Selesai Pengadaan",IF(BF111&lt;45%,"Proses Desain",IF(BF111=45%,"Selesai Desain",IF(BF111&lt;80%,"Proses Pengembangan",IF(BF111=80%,"Selesai Pengembangan",IF(BF111&lt;87.5%,"Proses SIT",IF(BF111=87.5%,"Selesai SIT",IF(BF111&lt;95%,"Proses UAT",IF(BF111=95%,"Selesai UAT",IF(BF111&lt;100%,"Proses Implementasi","Selesai Implementasi"))))))))))))))))))))))</f>
        <v>Selesai Implementasi</v>
      </c>
      <c r="AU111" t="str">
        <f>IF(BG111=0%,"Not Started",IF(BG111&lt;5%,"Proses RBT-RBB",IF(BG111=5%,"Selesai RBT-RBB",IF(BG111&lt;10%,"Proses RBT-RBL",IF(BG111=10%,"Selesai RBT-RBL",IF(BG111&lt;15%,"Proses RBT-RBTD",IF(BG111=15%,"Selesai RBT-RBTD",IF(BG111&lt;20%,"Proses RPP",IF(BG111=20%,"Selesai RPP",IF(BG111&lt;25%,"Proses KAK",IF(BG111=25%,"Selesai KAK",IF(BG111&lt;30%,"Proses Pengadaan",IF(BG111=30%,"Selesai Pengadaan",IF(BG111&lt;45%,"Proses Desain",IF(BG111=45%,"Selesai Desain",IF(BG111&lt;80%,"Proses Pengembangan",IF(BG111=80%,"Selesai Pengembangan",IF(BG111&lt;87.5%,"Proses SIT",IF(BG111=87.5%,"Selesai SIT",IF(BG111&lt;95%,"Proses UAT",IF(BG111=95%,"Selesai UAT",IF(BG111&lt;100%,"Proses Implementasi","Selesai Implementasi"))))))))))))))))))))))</f>
        <v>Selesai Implementasi</v>
      </c>
      <c r="AV111" t="str">
        <f>IF(BH111=0%,"Not Started",IF(BH111&lt;5%,"Proses RBT-RBB",IF(BH111=5%,"Selesai RBT-RBB",IF(BH111&lt;10%,"Proses RBT-RBL",IF(BH111=10%,"Selesai RBT-RBL",IF(BH111&lt;15%,"Proses RBT-RBTD",IF(BH111=15%,"Selesai RBT-RBTD",IF(BH111&lt;20%,"Proses RPP",IF(BH111=20%,"Selesai RPP",IF(BH111&lt;25%,"Proses KAK",IF(BH111=25%,"Selesai KAK",IF(BH111&lt;30%,"Proses Pengadaan",IF(BH111=30%,"Selesai Pengadaan",IF(BH111&lt;45%,"Proses Desain",IF(BH111=45%,"Selesai Desain",IF(BH111&lt;80%,"Proses Pengembangan",IF(BH111=80%,"Selesai Pengembangan",IF(BH111&lt;87.5%,"Proses SIT",IF(BH111=87.5%,"Selesai SIT",IF(BH111&lt;95%,"Proses UAT",IF(BH111=95%,"Selesai UAT",IF(BH111&lt;100%,"Proses Implementasi","Selesai Implementasi"))))))))))))))))))))))</f>
        <v>Selesai Implementasi</v>
      </c>
      <c r="AW111" t="str">
        <f>IF(BI111=0%,"Not Started",IF(BI111&lt;5%,"Proses RBT-RBB",IF(BI111=5%,"Selesai RBT-RBB",IF(BI111&lt;10%,"Proses RBT-RBL",IF(BI111=10%,"Selesai RBT-RBL",IF(BI111&lt;15%,"Proses RBT-RBTD",IF(BI111=15%,"Selesai RBT-RBTD",IF(BI111&lt;20%,"Proses RPP",IF(BI111=20%,"Selesai RPP",IF(BI111&lt;25%,"Proses KAK",IF(BI111=25%,"Selesai KAK",IF(BI111&lt;30%,"Proses Pengadaan",IF(BI111=30%,"Selesai Pengadaan",IF(BI111&lt;45%,"Proses Desain",IF(BI111=45%,"Selesai Desain",IF(BI111&lt;80%,"Proses Pengembangan",IF(BI111=80%,"Selesai Pengembangan",IF(BI111&lt;87.5%,"Proses SIT",IF(BI111=87.5%,"Selesai SIT",IF(BI111&lt;95%,"Proses UAT",IF(BI111=95%,"Selesai UAT",IF(BI111&lt;100%,"Proses Implementasi","Selesai Implementasi"))))))))))))))))))))))</f>
        <v>Selesai Implementasi</v>
      </c>
      <c r="AX111" t="str">
        <f>IF(BJ111=0%,"Not Started",IF(BJ111&lt;5%,"Proses RBT-RBB",IF(BJ111=5%,"Selesai RBT-RBB",IF(BJ111&lt;10%,"Proses RBT-RBL",IF(BJ111=10%,"Selesai RBT-RBL",IF(BJ111&lt;15%,"Proses RBT-RBTD",IF(BJ111=15%,"Selesai RBT-RBTD",IF(BJ111&lt;20%,"Proses RPP",IF(BJ111=20%,"Selesai RPP",IF(BJ111&lt;25%,"Proses KAK",IF(BJ111=25%,"Selesai KAK",IF(BJ111&lt;30%,"Proses Pengadaan",IF(BJ111=30%,"Selesai Pengadaan",IF(BJ111&lt;45%,"Proses Desain",IF(BJ111=45%,"Selesai Desain",IF(BJ111&lt;80%,"Proses Pengembangan",IF(BJ111=80%,"Selesai Pengembangan",IF(BJ111&lt;87.5%,"Proses SIT",IF(BJ111=87.5%,"Selesai SIT",IF(BJ111&lt;95%,"Proses UAT",IF(BJ111=95%,"Selesai UAT",IF(BJ111&lt;100%,"Proses Implementasi","Selesai Implementasi"))))))))))))))))))))))</f>
        <v>Selesai Implementasi</v>
      </c>
      <c r="AY111" t="str">
        <f>IF(BK111=0%,"Not Started",IF(BK111&lt;5%,"Proses RBT-RBB",IF(BK111=5%,"Selesai RBT-RBB",IF(BK111&lt;10%,"Proses RBT-RBL",IF(BK111=10%,"Selesai RBT-RBL",IF(BK111&lt;15%,"Proses RBT-RBTD",IF(BK111=15%,"Selesai RBT-RBTD",IF(BK111&lt;20%,"Proses RPP",IF(BK111=20%,"Selesai RPP",IF(BK111&lt;25%,"Proses KAK",IF(BK111=25%,"Selesai KAK",IF(BK111&lt;30%,"Proses Pengadaan",IF(BK111=30%,"Selesai Pengadaan",IF(BK111&lt;45%,"Proses Desain",IF(BK111=45%,"Selesai Desain",IF(BK111&lt;80%,"Proses Pengembangan",IF(BK111=80%,"Selesai Pengembangan",IF(BK111&lt;87.5%,"Proses SIT",IF(BK111=87.5%,"Selesai SIT",IF(BK111&lt;95%,"Proses UAT",IF(BK111=95%,"Selesai UAT",IF(BK111&lt;100%,"Proses Implementasi","Selesai Implementasi"))))))))))))))))))))))</f>
        <v>Selesai Implementasi</v>
      </c>
      <c r="AZ111" t="str">
        <f>IF(BL111=0%,"Not Started",IF(BL111&lt;5%,"Proses RBT-RBB",IF(BL111=5%,"Selesai RBT-RBB",IF(BL111&lt;10%,"Proses RBT-RBL",IF(BL111=10%,"Selesai RBT-RBL",IF(BL111&lt;15%,"Proses RBT-RBTD",IF(BL111=15%,"Selesai RBT-RBTD",IF(BL111&lt;20%,"Proses RPP",IF(BL111=20%,"Selesai RPP",IF(BL111&lt;25%,"Proses KAK",IF(BL111=25%,"Selesai KAK",IF(BL111&lt;30%,"Proses Pengadaan",IF(BL111=30%,"Selesai Pengadaan",IF(BL111&lt;45%,"Proses Desain",IF(BL111=45%,"Selesai Desain",IF(BL111&lt;80%,"Proses Pengembangan",IF(BL111=80%,"Selesai Pengembangan",IF(BL111&lt;87.5%,"Proses SIT",IF(BL111=87.5%,"Selesai SIT",IF(BL111&lt;95%,"Proses UAT",IF(BL111=95%,"Selesai UAT",IF(BL111&lt;100%,"Proses Implementasi","Selesai Implementasi"))))))))))))))))))))))</f>
        <v>Selesai Implementasi</v>
      </c>
      <c r="BA111" t="str">
        <f>IF(BM111=0%,"Not Started",IF(BM111&lt;5%,"Proses RBT-RBB",IF(BM111=5%,"Selesai RBT-RBB",IF(BM111&lt;10%,"Proses RBT-RBL",IF(BM111=10%,"Selesai RBT-RBL",IF(BM111&lt;15%,"Proses RBT-RBTD",IF(BM111=15%,"Selesai RBT-RBTD",IF(BM111&lt;20%,"Proses RPP",IF(BM111=20%,"Selesai RPP",IF(BM111&lt;25%,"Proses KAK",IF(BM111=25%,"Selesai KAK",IF(BM111&lt;30%,"Proses Pengadaan",IF(BM111=30%,"Selesai Pengadaan",IF(BM111&lt;45%,"Proses Desain",IF(BM111=45%,"Selesai Desain",IF(BM111&lt;80%,"Proses Pengembangan",IF(BM111=80%,"Selesai Pengembangan",IF(BM111&lt;87.5%,"Proses SIT",IF(BM111=87.5%,"Selesai SIT",IF(BM111&lt;95%,"Proses UAT",IF(BM111=95%,"Selesai UAT",IF(BM111&lt;100%,"Proses Implementasi","Selesai Implementasi"))))))))))))))))))))))</f>
        <v>Selesai Implementasi</v>
      </c>
      <c r="BB111" t="str">
        <f>IF(BN111=0%,"Not Started",IF(BN111&lt;5%,"Proses RBT-RBB",IF(BN111=5%,"Selesai RBT-RBB",IF(BN111&lt;10%,"Proses RBT-RBL",IF(BN111=10%,"Selesai RBT-RBL",IF(BN111&lt;15%,"Proses RBT-RBTD",IF(BN111=15%,"Selesai RBT-RBTD",IF(BN111&lt;20%,"Proses RPP",IF(BN111=20%,"Selesai RPP",IF(BN111&lt;25%,"Proses KAK",IF(BN111=25%,"Selesai KAK",IF(BN111&lt;30%,"Proses Pengadaan",IF(BN111=30%,"Selesai Pengadaan",IF(BN111&lt;45%,"Proses Desain",IF(BN111=45%,"Selesai Desain",IF(BN111&lt;80%,"Proses Pengembangan",IF(BN111=80%,"Selesai Pengembangan",IF(BN111&lt;87.5%,"Proses SIT",IF(BN111=87.5%,"Selesai SIT",IF(BN111&lt;95%,"Proses UAT",IF(BN111=95%,"Selesai UAT",IF(BN111&lt;100%,"Proses Implementasi","Selesai Implementasi"))))))))))))))))))))))</f>
        <v>Selesai Implementasi</v>
      </c>
      <c r="BC111" t="str">
        <f>IF(BO111=0%,"Not Started",IF(BO111&lt;5%,"Proses RBT-RBB",IF(BO111=5%,"Selesai RBT-RBB",IF(BO111&lt;10%,"Proses RBT-RBL",IF(BO111=10%,"Selesai RBT-RBL",IF(BO111&lt;15%,"Proses RBT-RBTD",IF(BO111=15%,"Selesai RBT-RBTD",IF(BO111&lt;20%,"Proses RPP",IF(BO111=20%,"Selesai RPP",IF(BO111&lt;25%,"Proses KAK",IF(BO111=25%,"Selesai KAK",IF(BO111&lt;30%,"Proses Pengadaan",IF(BO111=30%,"Selesai Pengadaan",IF(BO111&lt;45%,"Proses Desain",IF(BO111=45%,"Selesai Desain",IF(BO111&lt;80%,"Proses Pengembangan",IF(BO111=80%,"Selesai Pengembangan",IF(BO111&lt;87.5%,"Proses SIT",IF(BO111=87.5%,"Selesai SIT",IF(BO111&lt;95%,"Proses UAT",IF(BO111=95%,"Selesai UAT",IF(BO111&lt;100%,"Proses Implementasi","Selesai Implementasi"))))))))))))))))))))))</f>
        <v>Selesai Implementasi</v>
      </c>
      <c r="BD111" t="str">
        <f>IF(BP111=0%,"Not Started",IF(BP111&lt;5%,"Proses RBT-RBB",IF(BP111=5%,"Selesai RBT-RBB",IF(BP111&lt;10%,"Proses RBT-RBL",IF(BP111=10%,"Selesai RBT-RBL",IF(BP111&lt;15%,"Proses RBT-RBTD",IF(BP111=15%,"Selesai RBT-RBTD",IF(BP111&lt;20%,"Proses RPP",IF(BP111=20%,"Selesai RPP",IF(BP111&lt;25%,"Proses KAK",IF(BP111=25%,"Selesai KAK",IF(BP111&lt;30%,"Proses Pengadaan",IF(BP111=30%,"Selesai Pengadaan",IF(BP111&lt;45%,"Proses Desain",IF(BP111=45%,"Selesai Desain",IF(BP111&lt;80%,"Proses Pengembangan",IF(BP111=80%,"Selesai Pengembangan",IF(BP111&lt;87.5%,"Proses SIT",IF(BP111=87.5%,"Selesai SIT",IF(BP111&lt;95%,"Proses UAT",IF(BP111=95%,"Selesai UAT",IF(BP111&lt;100%,"Proses Implementasi","Selesai Implementasi"))))))))))))))))))))))</f>
        <v>Selesai Implementasi</v>
      </c>
      <c r="BE111">
        <v>1</v>
      </c>
      <c r="BF111">
        <v>1</v>
      </c>
      <c r="BG111">
        <v>1</v>
      </c>
      <c r="BH111">
        <v>1</v>
      </c>
      <c r="BI111">
        <v>1</v>
      </c>
      <c r="BJ111">
        <v>1</v>
      </c>
      <c r="BK111">
        <v>1</v>
      </c>
      <c r="BL111">
        <v>1</v>
      </c>
      <c r="BM111">
        <v>1</v>
      </c>
      <c r="BN111">
        <v>1</v>
      </c>
      <c r="BO111">
        <v>1</v>
      </c>
      <c r="BP111">
        <v>1</v>
      </c>
      <c r="BQ111" t="str">
        <f>IF(CC111=0%,"Not Started",IF(CC111&lt;5%,"Proses RBT-RBB",IF(CC111=5%,"Selesai RBT-RBB",IF(CC111&lt;10%,"Proses RBT-RBL",IF(CC111=10%,"Selesai RBT-RBL",IF(CC111&lt;15%,"Proses RBT-RBTD",IF(CC111=15%,"Selesai RBT-RBTD",IF(CC111&lt;20%,"Proses RPP",IF(CC111=20%,"Selesai RPP",IF(CC111&lt;25%,"Proses KAK",IF(CC111=25%,"Selesai KAK",IF(CC111&lt;30%,"Proses Pengadaan",IF(CC111=30%,"Selesai Pengadaan",IF(CC111&lt;45%,"Proses Desain",IF(CC111=45%,"Selesai Desain",IF(CC111&lt;80%,"Proses Pengembangan",IF(CC111=80%,"Selesai Pengembangan",IF(CC111&lt;87.5%,"Proses SIT",IF(CC111=87.5%,"Selesai SIT",IF(CC111&lt;95%,"Proses UAT",IF(CC111=95%,"Selesai UAT",IF(CC111&lt;100%,"Proses Implementasi","Selesai Implementasi"))))))))))))))))))))))</f>
        <v>Selesai Implementasi</v>
      </c>
      <c r="BR111" t="str">
        <f>IF(CD111=0%,"Not Started",IF(CD111&lt;5%,"Proses RBT-RBB",IF(CD111=5%,"Selesai RBT-RBB",IF(CD111&lt;10%,"Proses RBT-RBL",IF(CD111=10%,"Selesai RBT-RBL",IF(CD111&lt;15%,"Proses RBT-RBTD",IF(CD111=15%,"Selesai RBT-RBTD",IF(CD111&lt;20%,"Proses RPP",IF(CD111=20%,"Selesai RPP",IF(CD111&lt;25%,"Proses KAK",IF(CD111=25%,"Selesai KAK",IF(CD111&lt;30%,"Proses Pengadaan",IF(CD111=30%,"Selesai Pengadaan",IF(CD111&lt;45%,"Proses Desain",IF(CD111=45%,"Selesai Desain",IF(CD111&lt;80%,"Proses Pengembangan",IF(CD111=80%,"Selesai Pengembangan",IF(CD111&lt;87.5%,"Proses SIT",IF(CD111=87.5%,"Selesai SIT",IF(CD111&lt;95%,"Proses UAT",IF(CD111=95%,"Selesai UAT",IF(CD111&lt;100%,"Proses Implementasi","Selesai Implementasi"))))))))))))))))))))))</f>
        <v>Not Started</v>
      </c>
      <c r="BS111" t="str">
        <f>IF(CE111=0%,"Not Started",IF(CE111&lt;5%,"Proses RBT-RBB",IF(CE111=5%,"Selesai RBT-RBB",IF(CE111&lt;10%,"Proses RBT-RBL",IF(CE111=10%,"Selesai RBT-RBL",IF(CE111&lt;15%,"Proses RBT-RBTD",IF(CE111=15%,"Selesai RBT-RBTD",IF(CE111&lt;20%,"Proses RPP",IF(CE111=20%,"Selesai RPP",IF(CE111&lt;25%,"Proses KAK",IF(CE111=25%,"Selesai KAK",IF(CE111&lt;30%,"Proses Pengadaan",IF(CE111=30%,"Selesai Pengadaan",IF(CE111&lt;45%,"Proses Desain",IF(CE111=45%,"Selesai Desain",IF(CE111&lt;80%,"Proses Pengembangan",IF(CE111=80%,"Selesai Pengembangan",IF(CE111&lt;87.5%,"Proses SIT",IF(CE111=87.5%,"Selesai SIT",IF(CE111&lt;95%,"Proses UAT",IF(CE111=95%,"Selesai UAT",IF(CE111&lt;100%,"Proses Implementasi","Selesai Implementasi"))))))))))))))))))))))</f>
        <v>Not Started</v>
      </c>
      <c r="BT111" t="str">
        <f>IF(CF111=0%,"Not Started",IF(CF111&lt;5%,"Proses RBT-RBB",IF(CF111=5%,"Selesai RBT-RBB",IF(CF111&lt;10%,"Proses RBT-RBL",IF(CF111=10%,"Selesai RBT-RBL",IF(CF111&lt;15%,"Proses RBT-RBTD",IF(CF111=15%,"Selesai RBT-RBTD",IF(CF111&lt;20%,"Proses RPP",IF(CF111=20%,"Selesai RPP",IF(CF111&lt;25%,"Proses KAK",IF(CF111=25%,"Selesai KAK",IF(CF111&lt;30%,"Proses Pengadaan",IF(CF111=30%,"Selesai Pengadaan",IF(CF111&lt;45%,"Proses Desain",IF(CF111=45%,"Selesai Desain",IF(CF111&lt;80%,"Proses Pengembangan",IF(CF111=80%,"Selesai Pengembangan",IF(CF111&lt;87.5%,"Proses SIT",IF(CF111=87.5%,"Selesai SIT",IF(CF111&lt;95%,"Proses UAT",IF(CF111=95%,"Selesai UAT",IF(CF111&lt;100%,"Proses Implementasi","Selesai Implementasi"))))))))))))))))))))))</f>
        <v>Not Started</v>
      </c>
      <c r="BU111" t="str">
        <f>IF(CG111=0%,"Not Started",IF(CG111&lt;5%,"Proses RBT-RBB",IF(CG111=5%,"Selesai RBT-RBB",IF(CG111&lt;10%,"Proses RBT-RBL",IF(CG111=10%,"Selesai RBT-RBL",IF(CG111&lt;15%,"Proses RBT-RBTD",IF(CG111=15%,"Selesai RBT-RBTD",IF(CG111&lt;20%,"Proses RPP",IF(CG111=20%,"Selesai RPP",IF(CG111&lt;25%,"Proses KAK",IF(CG111=25%,"Selesai KAK",IF(CG111&lt;30%,"Proses Pengadaan",IF(CG111=30%,"Selesai Pengadaan",IF(CG111&lt;45%,"Proses Desain",IF(CG111=45%,"Selesai Desain",IF(CG111&lt;80%,"Proses Pengembangan",IF(CG111=80%,"Selesai Pengembangan",IF(CG111&lt;87.5%,"Proses SIT",IF(CG111=87.5%,"Selesai SIT",IF(CG111&lt;95%,"Proses UAT",IF(CG111=95%,"Selesai UAT",IF(CG111&lt;100%,"Proses Implementasi","Selesai Implementasi"))))))))))))))))))))))</f>
        <v>Not Started</v>
      </c>
      <c r="BV111" t="str">
        <f>IF(CH111=0%,"Not Started",IF(CH111&lt;5%,"Proses RBT-RBB",IF(CH111=5%,"Selesai RBT-RBB",IF(CH111&lt;10%,"Proses RBT-RBL",IF(CH111=10%,"Selesai RBT-RBL",IF(CH111&lt;15%,"Proses RBT-RBTD",IF(CH111=15%,"Selesai RBT-RBTD",IF(CH111&lt;20%,"Proses RPP",IF(CH111=20%,"Selesai RPP",IF(CH111&lt;25%,"Proses KAK",IF(CH111=25%,"Selesai KAK",IF(CH111&lt;30%,"Proses Pengadaan",IF(CH111=30%,"Selesai Pengadaan",IF(CH111&lt;45%,"Proses Desain",IF(CH111=45%,"Selesai Desain",IF(CH111&lt;80%,"Proses Pengembangan",IF(CH111=80%,"Selesai Pengembangan",IF(CH111&lt;87.5%,"Proses SIT",IF(CH111=87.5%,"Selesai SIT",IF(CH111&lt;95%,"Proses UAT",IF(CH111=95%,"Selesai UAT",IF(CH111&lt;100%,"Proses Implementasi","Selesai Implementasi"))))))))))))))))))))))</f>
        <v>Not Started</v>
      </c>
      <c r="BW111" t="str">
        <f>IF(CI111=0%,"Not Started",IF(CI111&lt;5%,"Proses RBT-RBB",IF(CI111=5%,"Selesai RBT-RBB",IF(CI111&lt;10%,"Proses RBT-RBL",IF(CI111=10%,"Selesai RBT-RBL",IF(CI111&lt;15%,"Proses RBT-RBTD",IF(CI111=15%,"Selesai RBT-RBTD",IF(CI111&lt;20%,"Proses RPP",IF(CI111=20%,"Selesai RPP",IF(CI111&lt;25%,"Proses KAK",IF(CI111=25%,"Selesai KAK",IF(CI111&lt;30%,"Proses Pengadaan",IF(CI111=30%,"Selesai Pengadaan",IF(CI111&lt;45%,"Proses Desain",IF(CI111=45%,"Selesai Desain",IF(CI111&lt;80%,"Proses Pengembangan",IF(CI111=80%,"Selesai Pengembangan",IF(CI111&lt;87.5%,"Proses SIT",IF(CI111=87.5%,"Selesai SIT",IF(CI111&lt;95%,"Proses UAT",IF(CI111=95%,"Selesai UAT",IF(CI111&lt;100%,"Proses Implementasi","Selesai Implementasi"))))))))))))))))))))))</f>
        <v>Not Started</v>
      </c>
      <c r="BX111" t="str">
        <f>IF(CJ111=0%,"Not Started",IF(CJ111&lt;5%,"Proses RBT-RBB",IF(CJ111=5%,"Selesai RBT-RBB",IF(CJ111&lt;10%,"Proses RBT-RBL",IF(CJ111=10%,"Selesai RBT-RBL",IF(CJ111&lt;15%,"Proses RBT-RBTD",IF(CJ111=15%,"Selesai RBT-RBTD",IF(CJ111&lt;20%,"Proses RPP",IF(CJ111=20%,"Selesai RPP",IF(CJ111&lt;25%,"Proses KAK",IF(CJ111=25%,"Selesai KAK",IF(CJ111&lt;30%,"Proses Pengadaan",IF(CJ111=30%,"Selesai Pengadaan",IF(CJ111&lt;45%,"Proses Desain",IF(CJ111=45%,"Selesai Desain",IF(CJ111&lt;80%,"Proses Pengembangan",IF(CJ111=80%,"Selesai Pengembangan",IF(CJ111&lt;87.5%,"Proses SIT",IF(CJ111=87.5%,"Selesai SIT",IF(CJ111&lt;95%,"Proses UAT",IF(CJ111=95%,"Selesai UAT",IF(CJ111&lt;100%,"Proses Implementasi","Selesai Implementasi"))))))))))))))))))))))</f>
        <v>Not Started</v>
      </c>
      <c r="BY111" t="str">
        <f>IF(CK111=0%,"Not Started",IF(CK111&lt;5%,"Proses RBT-RBB",IF(CK111=5%,"Selesai RBT-RBB",IF(CK111&lt;10%,"Proses RBT-RBL",IF(CK111=10%,"Selesai RBT-RBL",IF(CK111&lt;15%,"Proses RBT-RBTD",IF(CK111=15%,"Selesai RBT-RBTD",IF(CK111&lt;20%,"Proses RPP",IF(CK111=20%,"Selesai RPP",IF(CK111&lt;25%,"Proses KAK",IF(CK111=25%,"Selesai KAK",IF(CK111&lt;30%,"Proses Pengadaan",IF(CK111=30%,"Selesai Pengadaan",IF(CK111&lt;45%,"Proses Desain",IF(CK111=45%,"Selesai Desain",IF(CK111&lt;80%,"Proses Pengembangan",IF(CK111=80%,"Selesai Pengembangan",IF(CK111&lt;87.5%,"Proses SIT",IF(CK111=87.5%,"Selesai SIT",IF(CK111&lt;95%,"Proses UAT",IF(CK111=95%,"Selesai UAT",IF(CK111&lt;100%,"Proses Implementasi","Selesai Implementasi"))))))))))))))))))))))</f>
        <v>Not Started</v>
      </c>
      <c r="BZ111" t="str">
        <f>IF(CL111=0%,"Not Started",IF(CL111&lt;5%,"Proses RBT-RBB",IF(CL111=5%,"Selesai RBT-RBB",IF(CL111&lt;10%,"Proses RBT-RBL",IF(CL111=10%,"Selesai RBT-RBL",IF(CL111&lt;15%,"Proses RBT-RBTD",IF(CL111=15%,"Selesai RBT-RBTD",IF(CL111&lt;20%,"Proses RPP",IF(CL111=20%,"Selesai RPP",IF(CL111&lt;25%,"Proses KAK",IF(CL111=25%,"Selesai KAK",IF(CL111&lt;30%,"Proses Pengadaan",IF(CL111=30%,"Selesai Pengadaan",IF(CL111&lt;45%,"Proses Desain",IF(CL111=45%,"Selesai Desain",IF(CL111&lt;80%,"Proses Pengembangan",IF(CL111=80%,"Selesai Pengembangan",IF(CL111&lt;87.5%,"Proses SIT",IF(CL111=87.5%,"Selesai SIT",IF(CL111&lt;95%,"Proses UAT",IF(CL111=95%,"Selesai UAT",IF(CL111&lt;100%,"Proses Implementasi","Selesai Implementasi"))))))))))))))))))))))</f>
        <v>Not Started</v>
      </c>
      <c r="CA111" t="str">
        <f>IF(CM111=0%,"Not Started",IF(CM111&lt;5%,"Proses RBT-RBB",IF(CM111=5%,"Selesai RBT-RBB",IF(CM111&lt;10%,"Proses RBT-RBL",IF(CM111=10%,"Selesai RBT-RBL",IF(CM111&lt;15%,"Proses RBT-RBTD",IF(CM111=15%,"Selesai RBT-RBTD",IF(CM111&lt;20%,"Proses RPP",IF(CM111=20%,"Selesai RPP",IF(CM111&lt;25%,"Proses KAK",IF(CM111=25%,"Selesai KAK",IF(CM111&lt;30%,"Proses Pengadaan",IF(CM111=30%,"Selesai Pengadaan",IF(CM111&lt;45%,"Proses Desain",IF(CM111=45%,"Selesai Desain",IF(CM111&lt;80%,"Proses Pengembangan",IF(CM111=80%,"Selesai Pengembangan",IF(CM111&lt;87.5%,"Proses SIT",IF(CM111=87.5%,"Selesai SIT",IF(CM111&lt;95%,"Proses UAT",IF(CM111=95%,"Selesai UAT",IF(CM111&lt;100%,"Proses Implementasi","Selesai Implementasi"))))))))))))))))))))))</f>
        <v>Not Started</v>
      </c>
      <c r="CB111" t="str">
        <f>IF(CN111=0%,"Not Started",IF(CN111&lt;5%,"Proses RBT-RBB",IF(CN111=5%,"Selesai RBT-RBB",IF(CN111&lt;10%,"Proses RBT-RBL",IF(CN111=10%,"Selesai RBT-RBL",IF(CN111&lt;15%,"Proses RBT-RBTD",IF(CN111=15%,"Selesai RBT-RBTD",IF(CN111&lt;20%,"Proses RPP",IF(CN111=20%,"Selesai RPP",IF(CN111&lt;25%,"Proses KAK",IF(CN111=25%,"Selesai KAK",IF(CN111&lt;30%,"Proses Pengadaan",IF(CN111=30%,"Selesai Pengadaan",IF(CN111&lt;45%,"Proses Desain",IF(CN111=45%,"Selesai Desain",IF(CN111&lt;80%,"Proses Pengembangan",IF(CN111=80%,"Selesai Pengembangan",IF(CN111&lt;87.5%,"Proses SIT",IF(CN111=87.5%,"Selesai SIT",IF(CN111&lt;95%,"Proses UAT",IF(CN111=95%,"Selesai UAT",IF(CN111&lt;100%,"Proses Implementasi","Selesai Implementasi"))))))))))))))))))))))</f>
        <v>Not Started</v>
      </c>
      <c r="CC111">
        <f>(($DY111/100%)*15%)+(($DZ111/100%)*5%)+(($EA111/100%)*5%)+(($EB111/100%)*5%)+(($EC111/100%)*15%)+(($ED111/100%)*35%)+(($EE111/100%)*7.5%)+(($EF111/100%)*7.5%)+(($EG111/100%)*5%)</f>
        <v>0.9999999999999999</v>
      </c>
      <c r="CO111">
        <f>IF(BE111=0%, 100%, (CC111/BE111))</f>
        <v>0.9999999999999999</v>
      </c>
      <c r="CP111">
        <f>IF(BF111=0%, 100%, (CD111/BF111))</f>
        <v>0</v>
      </c>
      <c r="CQ111">
        <f>IF(BG111=0%, 100%, (CE111/BG111))</f>
        <v>0</v>
      </c>
      <c r="CR111">
        <f>IF(BH111=0%, 100%, (CF111/BH111))</f>
        <v>0</v>
      </c>
      <c r="CS111">
        <f>IF(BI111=0%, 100%, (CG111/BI111))</f>
        <v>0</v>
      </c>
      <c r="CT111">
        <f>IF(BJ111=0%, 100%, (CH111/BJ111))</f>
        <v>0</v>
      </c>
      <c r="CU111">
        <f>IF(BK111=0%, 100%, (CI111/BK111))</f>
        <v>0</v>
      </c>
      <c r="CV111">
        <f>IF(BL111=0%, 100%, (CJ111/BL111))</f>
        <v>0</v>
      </c>
      <c r="CW111">
        <f>IF(BM111=0%, 100%, (CK111/BM111))</f>
        <v>0</v>
      </c>
      <c r="CX111">
        <f>IF(BN111=0%, 100%, (CL111/BN111))</f>
        <v>0</v>
      </c>
      <c r="CY111">
        <f>IF(BO111=0%, 100%, (CM111/BO111))</f>
        <v>0</v>
      </c>
      <c r="DA111" t="str">
        <f>IF(BE111=0%,"NS",IF(CC111=100%,"DONE",IF(CO111&gt;100%,"AS",IF(CO111&lt;75%,"BS",IF(CO111&lt;89.9%,"AR","OS")))))</f>
        <v>DONE</v>
      </c>
      <c r="DB111" t="str">
        <f>IF(BF111=0%,"NS",IF(CD111=100%,"DONE",IF(CP111&gt;100%,"AS",IF(CP111&lt;75%,"BS",IF(CP111&lt;89.9%,"AR","OS")))))</f>
        <v>BS</v>
      </c>
      <c r="DC111" t="str">
        <f>IF(BG111=0%,"NS",IF(CE111=100%,"DONE",IF(CQ111&gt;100%,"AS",IF(CQ111&lt;75%,"BS",IF(CQ111&lt;89.9%,"AR","OS")))))</f>
        <v>BS</v>
      </c>
      <c r="DD111" t="str">
        <f>IF(BH111=0%,"NS",IF(CF111=100%,"DONE",IF(CR111&gt;100%,"AS",IF(CR111&lt;75%,"BS",IF(CR111&lt;89.9%,"AR","OS")))))</f>
        <v>BS</v>
      </c>
      <c r="DE111" t="str">
        <f>IF(BI111=0%,"NS",IF(CG111=100%,"DONE",IF(CS111&gt;100%,"AS",IF(CS111&lt;75%,"BS",IF(CS111&lt;89.9%,"AR","OS")))))</f>
        <v>BS</v>
      </c>
      <c r="DF111" t="str">
        <f>IF(BJ111=0%,"NS",IF(CH111=100%,"DONE",IF(CT111&gt;100%,"AS",IF(CT111&lt;75%,"BS",IF(CT111&lt;89.9%,"AR","OS")))))</f>
        <v>BS</v>
      </c>
      <c r="DG111" t="str">
        <f>IF(BK111=0%,"NS",IF(CI111=100%,"DONE",IF(CU111&gt;100%,"AS",IF(CU111&lt;75%,"BS",IF(CU111&lt;89.9%,"AR","OS")))))</f>
        <v>BS</v>
      </c>
      <c r="DH111" t="str">
        <f>IF(BL111=0%,"NS",IF(CJ111=100%,"DONE",IF(CV111&gt;100%,"AS",IF(CV111&lt;75%,"BS",IF(CV111&lt;89.9%,"AR","OS")))))</f>
        <v>BS</v>
      </c>
      <c r="DI111" t="str">
        <f>IF(BM111=0%,"NS",IF(CK111=100%,"DONE",IF(CW111&gt;100%,"AS",IF(CW111&lt;75%,"BS",IF(CW111&lt;89.9%,"AR","OS")))))</f>
        <v>BS</v>
      </c>
      <c r="DJ111" t="str">
        <f>IF(BN111=0%,"NS",IF(CL111=100%,"DONE",IF(CX111&gt;100%,"AS",IF(CX111&lt;75%,"BS",IF(CX111&lt;89.9%,"AR","OS")))))</f>
        <v>BS</v>
      </c>
      <c r="DK111" t="str">
        <f>IF(BO111=0%,"NS",IF(CM111=100%,"DONE",IF(CY111&gt;100%,"AS",IF(CY111&lt;75%,"BS",IF(CY111&lt;89.9%,"AR","OS")))))</f>
        <v>BS</v>
      </c>
      <c r="DL111" t="str">
        <f>IF(BP111=0%,"NS",IF(CN111=100%,"DONE",IF(CZ111&gt;100%,"AS",IF(CZ111&lt;75%,"BS",IF(CZ111&lt;89.9%,"AR","OS")))))</f>
        <v>BS</v>
      </c>
      <c r="DM111">
        <f>CC111/$BP111</f>
        <v>0.9999999999999999</v>
      </c>
      <c r="DN111">
        <f>CD111/$BP111</f>
        <v>0</v>
      </c>
      <c r="DO111">
        <f>CE111/$BP111</f>
        <v>0</v>
      </c>
      <c r="DP111">
        <f>CF111/$BP111</f>
        <v>0</v>
      </c>
      <c r="DQ111">
        <f>CG111/$BP111</f>
        <v>0</v>
      </c>
      <c r="DR111">
        <f>CH111/$BP111</f>
        <v>0</v>
      </c>
      <c r="DS111">
        <f>CI111/$BP111</f>
        <v>0</v>
      </c>
      <c r="DT111">
        <f>CJ111/$BP111</f>
        <v>0</v>
      </c>
      <c r="DU111">
        <f>CK111/$BP111</f>
        <v>0</v>
      </c>
      <c r="DV111">
        <f>CL111/$BP111</f>
        <v>0</v>
      </c>
      <c r="DW111">
        <f>CM111/$BP111</f>
        <v>0</v>
      </c>
      <c r="DX111">
        <f>CN111/$BP111</f>
        <v>0</v>
      </c>
      <c r="DY111">
        <v>1</v>
      </c>
      <c r="DZ111">
        <v>1</v>
      </c>
      <c r="EA111">
        <v>1</v>
      </c>
      <c r="EB111">
        <v>1</v>
      </c>
      <c r="EC111">
        <v>1</v>
      </c>
      <c r="ED111">
        <v>1</v>
      </c>
      <c r="EE111">
        <v>1</v>
      </c>
      <c r="EF111">
        <v>1</v>
      </c>
      <c r="EG111">
        <v>1</v>
      </c>
      <c r="EH111" t="str" xml:space="preserve">
        <v xml:space="preserve">Update Terkini:_x000d_
Telah berhasil deployment pada 31 Juli 2025 _x000d_
_x000d_
Progres Proyek:_x000d_
a. On progres UAT (94/96 sudah selesai di eksekusi). Terdapat 48 temuan dengan detail 45 sudah closed dan 3 masih in progress fixing_x000d_
b.Telah dilakukan kick off SIT pada Selasa, 1 Juli 2025 dan pada 2 Juli sudah dinyatakan lolos pra SIT. _x000d_
c. Hasil kesepakatan dengan PKLD, dan BINS terkait UAT kick off akan mundur 1 hari menjadi Rabu, 16 Juli 2025 disebabkan SIT mundur 1 hari. namun Kick off UAT tetap bisa dilakukan Selasa, 15 Juli 2025, dengan catatan JIRA terkait UAT belum bisa diksekusi_x000d_
d. Per Jumat, 4 Juli 2025 52/119 skenario telah di executed(_x000d_
Pass=34; Fail=18_x000d_
e. 15 Mei finalisasi SRS WO 1 yang akan dilanjutkan pada 21 Mei penyelesaiannya beserta dengan timeline_x000d_
f. WO-1 LMS 2025 terbit per 17 Mei 2025 _x000d_
g. 6 Mei 2025 telah dilakukan pembahasan mengenai tampilan UI UX untuk 9 fitur dari BRD LMS 2.0 yang dikembangkan pada LMS 2025 yang akan digunakan sebagai lampiran SRS. Tampilan UI UX akan difinalkan oleh vendor Jumat, 9 Mei 2025. Draft SRS sudah tersedia_x000d_
BINS perlu melengkapi RBT HR Super Apps untuk integrasi dengan LMS BI, khususnya terkait data yang akan diterima oleh HR Super Apps dari LMS._x000d_
h. Pada RBT LMS BI, dituliskan data apa yang akan dikirim ke HR SuperApps dan HRIS._x000d_
i. Perlu ada RBT pengembangan HRIS yang melibatkan DSDM._x000d_
j. BINS perlu mengassess jika enrolment dipindahkan dari HRIS ke LMS BI (sekarang) dan mensosialisasikan perubahan proses enrollment dari HRIS ke LMS BI kepada DSDM dan line manager._x000d_
k. DSDM, BINS, DIDD, dan DLDS akan mengadakan pertemuan lanjutan untuk membahas detail integrasi LMS BI dengan HRIS dan HR Super Apps.</v>
      </c>
      <c r="EI111">
        <v>45869</v>
      </c>
      <c r="EJ111">
        <f>AR111</f>
        <v>45883</v>
      </c>
      <c r="ES111" t="str">
        <v>d</v>
      </c>
      <c r="FM111" t="str" xml:space="preserve">
        <v xml:space="preserve">Yoe One Ariestya Niovitta (PKWT)_x000d_
_x000d_
</v>
      </c>
      <c r="FN111" t="str">
        <v>Yolanda Dini</v>
      </c>
      <c r="FO111" t="str">
        <v>Ayar Fauzan</v>
      </c>
      <c r="FP111" t="str" xml:space="preserve">
        <v xml:space="preserve">1. Rendi Budiman_x000d_
2. Erica Maulidina_x000d_
3. Hafizh HAritsa_x000d_
</v>
      </c>
      <c r="FQ111" t="str" xml:space="preserve">
        <v xml:space="preserve">1. Erfa_x000d_
2. Agung</v>
      </c>
      <c r="FR111" t="str">
        <v xml:space="preserve">Outsource </v>
      </c>
      <c r="FS111" t="str">
        <v>Datacaraka</v>
      </c>
      <c r="FT111" t="str" xml:space="preserve">
        <v xml:space="preserve">Santi_x000d_
Nindy</v>
      </c>
      <c r="FU111">
        <v>4</v>
      </c>
      <c r="GS111" t="str">
        <v>bcf2b31a-b18c-4742-9520-3c44a8b437e4</v>
      </c>
    </row>
    <row r="112" xml:space="preserve">
      <c r="A112" t="str">
        <v>RIVIBI-PPA-P17-1-DLDS</v>
      </c>
      <c r="B112" t="str">
        <v>PT6</v>
      </c>
      <c r="C112" t="str">
        <v>IDT</v>
      </c>
      <c r="D112" t="str">
        <v>Continuity Technology</v>
      </c>
      <c r="E112" t="str">
        <v>P-61</v>
      </c>
      <c r="F112">
        <f>F111+1</f>
        <v>2</v>
      </c>
      <c r="G112" t="str">
        <v>Learning Management System (LMS)</v>
      </c>
      <c r="H112" t="str">
        <v>Learning Management System</v>
      </c>
      <c r="I112" t="str">
        <v>Integrasi LMS-BI dan HRIS</v>
      </c>
      <c r="J112">
        <v>2025</v>
      </c>
      <c r="K112">
        <v>2025</v>
      </c>
      <c r="L112" t="str">
        <v>K</v>
      </c>
      <c r="M112" t="str">
        <v>K3</v>
      </c>
      <c r="N112" t="str">
        <v>Pemimpin Satker</v>
      </c>
      <c r="O112" t="str">
        <v>BINS</v>
      </c>
      <c r="P112" t="str">
        <v>Satker</v>
      </c>
      <c r="Q112" t="str">
        <v>MI</v>
      </c>
      <c r="R112" t="str">
        <v>LMS-BI</v>
      </c>
      <c r="S112" t="str">
        <f>BQ112</f>
        <v>Selesai Implementasi</v>
      </c>
      <c r="T112" t="str">
        <f>IF(V112=0%,"Not Started",IF(V112&lt;100%,"On Progress",IF(V112=100%,"DONE")))</f>
        <v>DONE</v>
      </c>
      <c r="U112" t="str">
        <f>FN112</f>
        <v>Yolanda Dini</v>
      </c>
      <c r="V112">
        <f>CC112</f>
        <v>0.9999999999999999</v>
      </c>
      <c r="W112" t="str">
        <v>TW III 2025</v>
      </c>
      <c r="X112">
        <f>AR112</f>
        <v>46003</v>
      </c>
      <c r="Y112" t="str">
        <v>Proses pengadaan</v>
      </c>
      <c r="AA112">
        <v>45839</v>
      </c>
      <c r="AB112">
        <v>45900</v>
      </c>
      <c r="AC112">
        <v>45901</v>
      </c>
      <c r="AD112">
        <v>45915</v>
      </c>
      <c r="AE112">
        <v>45915</v>
      </c>
      <c r="AF112">
        <v>45930</v>
      </c>
      <c r="AI112">
        <v>45901</v>
      </c>
      <c r="AJ112">
        <v>45919</v>
      </c>
      <c r="AK112">
        <v>45922</v>
      </c>
      <c r="AL112">
        <v>45944</v>
      </c>
      <c r="AM112">
        <v>45978</v>
      </c>
      <c r="AN112">
        <v>45996</v>
      </c>
      <c r="AO112">
        <v>45992</v>
      </c>
      <c r="AP112">
        <v>45996</v>
      </c>
      <c r="AQ112">
        <v>45999</v>
      </c>
      <c r="AR112">
        <v>46003</v>
      </c>
      <c r="AS112" t="str">
        <f>IF(BE112=0%,"Not Started",IF(BE112&lt;5%,"Proses RBT-RBB",IF(BE112=5%,"Selesai RBT-RBB",IF(BE112&lt;10%,"Proses RBT-RBL",IF(BE112=10%,"Selesai RBT-RBL",IF(BE112&lt;15%,"Proses RBT-RBTD",IF(BE112=15%,"Selesai RBT-RBTD",IF(BE112&lt;20%,"Proses RPP",IF(BE112=20%,"Selesai RPP",IF(BE112&lt;25%,"Proses KAK",IF(BE112=25%,"Selesai KAK",IF(BE112&lt;30%,"Proses Pengadaan",IF(BE112=30%,"Selesai Pengadaan",IF(BE112&lt;45%,"Proses Desain",IF(BE112=45%,"Selesai Desain",IF(BE112&lt;80%,"Proses Pengembangan",IF(BE112=80%,"Selesai Pengembangan",IF(BE112&lt;87.5%,"Proses SIT",IF(BE112=87.5%,"Selesai SIT",IF(BE112&lt;95%,"Proses UAT",IF(BE112=95%,"Selesai UAT",IF(BE112&lt;100%,"Proses Implementasi","Selesai Implementasi"))))))))))))))))))))))</f>
        <v>Selesai Implementasi</v>
      </c>
      <c r="AT112" t="str">
        <f>IF(BF112=0%,"Not Started",IF(BF112&lt;5%,"Proses RBT-RBB",IF(BF112=5%,"Selesai RBT-RBB",IF(BF112&lt;10%,"Proses RBT-RBL",IF(BF112=10%,"Selesai RBT-RBL",IF(BF112&lt;15%,"Proses RBT-RBTD",IF(BF112=15%,"Selesai RBT-RBTD",IF(BF112&lt;20%,"Proses RPP",IF(BF112=20%,"Selesai RPP",IF(BF112&lt;25%,"Proses KAK",IF(BF112=25%,"Selesai KAK",IF(BF112&lt;30%,"Proses Pengadaan",IF(BF112=30%,"Selesai Pengadaan",IF(BF112&lt;45%,"Proses Desain",IF(BF112=45%,"Selesai Desain",IF(BF112&lt;80%,"Proses Pengembangan",IF(BF112=80%,"Selesai Pengembangan",IF(BF112&lt;87.5%,"Proses SIT",IF(BF112=87.5%,"Selesai SIT",IF(BF112&lt;95%,"Proses UAT",IF(BF112=95%,"Selesai UAT",IF(BF112&lt;100%,"Proses Implementasi","Selesai Implementasi"))))))))))))))))))))))</f>
        <v>Selesai Implementasi</v>
      </c>
      <c r="AU112" t="str">
        <f>IF(BG112=0%,"Not Started",IF(BG112&lt;5%,"Proses RBT-RBB",IF(BG112=5%,"Selesai RBT-RBB",IF(BG112&lt;10%,"Proses RBT-RBL",IF(BG112=10%,"Selesai RBT-RBL",IF(BG112&lt;15%,"Proses RBT-RBTD",IF(BG112=15%,"Selesai RBT-RBTD",IF(BG112&lt;20%,"Proses RPP",IF(BG112=20%,"Selesai RPP",IF(BG112&lt;25%,"Proses KAK",IF(BG112=25%,"Selesai KAK",IF(BG112&lt;30%,"Proses Pengadaan",IF(BG112=30%,"Selesai Pengadaan",IF(BG112&lt;45%,"Proses Desain",IF(BG112=45%,"Selesai Desain",IF(BG112&lt;80%,"Proses Pengembangan",IF(BG112=80%,"Selesai Pengembangan",IF(BG112&lt;87.5%,"Proses SIT",IF(BG112=87.5%,"Selesai SIT",IF(BG112&lt;95%,"Proses UAT",IF(BG112=95%,"Selesai UAT",IF(BG112&lt;100%,"Proses Implementasi","Selesai Implementasi"))))))))))))))))))))))</f>
        <v>Selesai Implementasi</v>
      </c>
      <c r="AV112" t="str">
        <f>IF(BH112=0%,"Not Started",IF(BH112&lt;5%,"Proses RBT-RBB",IF(BH112=5%,"Selesai RBT-RBB",IF(BH112&lt;10%,"Proses RBT-RBL",IF(BH112=10%,"Selesai RBT-RBL",IF(BH112&lt;15%,"Proses RBT-RBTD",IF(BH112=15%,"Selesai RBT-RBTD",IF(BH112&lt;20%,"Proses RPP",IF(BH112=20%,"Selesai RPP",IF(BH112&lt;25%,"Proses KAK",IF(BH112=25%,"Selesai KAK",IF(BH112&lt;30%,"Proses Pengadaan",IF(BH112=30%,"Selesai Pengadaan",IF(BH112&lt;45%,"Proses Desain",IF(BH112=45%,"Selesai Desain",IF(BH112&lt;80%,"Proses Pengembangan",IF(BH112=80%,"Selesai Pengembangan",IF(BH112&lt;87.5%,"Proses SIT",IF(BH112=87.5%,"Selesai SIT",IF(BH112&lt;95%,"Proses UAT",IF(BH112=95%,"Selesai UAT",IF(BH112&lt;100%,"Proses Implementasi","Selesai Implementasi"))))))))))))))))))))))</f>
        <v>Selesai Implementasi</v>
      </c>
      <c r="AW112" t="str">
        <f>IF(BI112=0%,"Not Started",IF(BI112&lt;5%,"Proses RBT-RBB",IF(BI112=5%,"Selesai RBT-RBB",IF(BI112&lt;10%,"Proses RBT-RBL",IF(BI112=10%,"Selesai RBT-RBL",IF(BI112&lt;15%,"Proses RBT-RBTD",IF(BI112=15%,"Selesai RBT-RBTD",IF(BI112&lt;20%,"Proses RPP",IF(BI112=20%,"Selesai RPP",IF(BI112&lt;25%,"Proses KAK",IF(BI112=25%,"Selesai KAK",IF(BI112&lt;30%,"Proses Pengadaan",IF(BI112=30%,"Selesai Pengadaan",IF(BI112&lt;45%,"Proses Desain",IF(BI112=45%,"Selesai Desain",IF(BI112&lt;80%,"Proses Pengembangan",IF(BI112=80%,"Selesai Pengembangan",IF(BI112&lt;87.5%,"Proses SIT",IF(BI112=87.5%,"Selesai SIT",IF(BI112&lt;95%,"Proses UAT",IF(BI112=95%,"Selesai UAT",IF(BI112&lt;100%,"Proses Implementasi","Selesai Implementasi"))))))))))))))))))))))</f>
        <v>Selesai Implementasi</v>
      </c>
      <c r="AX112" t="str">
        <f>IF(BJ112=0%,"Not Started",IF(BJ112&lt;5%,"Proses RBT-RBB",IF(BJ112=5%,"Selesai RBT-RBB",IF(BJ112&lt;10%,"Proses RBT-RBL",IF(BJ112=10%,"Selesai RBT-RBL",IF(BJ112&lt;15%,"Proses RBT-RBTD",IF(BJ112=15%,"Selesai RBT-RBTD",IF(BJ112&lt;20%,"Proses RPP",IF(BJ112=20%,"Selesai RPP",IF(BJ112&lt;25%,"Proses KAK",IF(BJ112=25%,"Selesai KAK",IF(BJ112&lt;30%,"Proses Pengadaan",IF(BJ112=30%,"Selesai Pengadaan",IF(BJ112&lt;45%,"Proses Desain",IF(BJ112=45%,"Selesai Desain",IF(BJ112&lt;80%,"Proses Pengembangan",IF(BJ112=80%,"Selesai Pengembangan",IF(BJ112&lt;87.5%,"Proses SIT",IF(BJ112=87.5%,"Selesai SIT",IF(BJ112&lt;95%,"Proses UAT",IF(BJ112=95%,"Selesai UAT",IF(BJ112&lt;100%,"Proses Implementasi","Selesai Implementasi"))))))))))))))))))))))</f>
        <v>Selesai Implementasi</v>
      </c>
      <c r="AY112" t="str">
        <f>IF(BK112=0%,"Not Started",IF(BK112&lt;5%,"Proses RBT-RBB",IF(BK112=5%,"Selesai RBT-RBB",IF(BK112&lt;10%,"Proses RBT-RBL",IF(BK112=10%,"Selesai RBT-RBL",IF(BK112&lt;15%,"Proses RBT-RBTD",IF(BK112=15%,"Selesai RBT-RBTD",IF(BK112&lt;20%,"Proses RPP",IF(BK112=20%,"Selesai RPP",IF(BK112&lt;25%,"Proses KAK",IF(BK112=25%,"Selesai KAK",IF(BK112&lt;30%,"Proses Pengadaan",IF(BK112=30%,"Selesai Pengadaan",IF(BK112&lt;45%,"Proses Desain",IF(BK112=45%,"Selesai Desain",IF(BK112&lt;80%,"Proses Pengembangan",IF(BK112=80%,"Selesai Pengembangan",IF(BK112&lt;87.5%,"Proses SIT",IF(BK112=87.5%,"Selesai SIT",IF(BK112&lt;95%,"Proses UAT",IF(BK112=95%,"Selesai UAT",IF(BK112&lt;100%,"Proses Implementasi","Selesai Implementasi"))))))))))))))))))))))</f>
        <v>Selesai Implementasi</v>
      </c>
      <c r="AZ112" t="str">
        <f>IF(BL112=0%,"Not Started",IF(BL112&lt;5%,"Proses RBT-RBB",IF(BL112=5%,"Selesai RBT-RBB",IF(BL112&lt;10%,"Proses RBT-RBL",IF(BL112=10%,"Selesai RBT-RBL",IF(BL112&lt;15%,"Proses RBT-RBTD",IF(BL112=15%,"Selesai RBT-RBTD",IF(BL112&lt;20%,"Proses RPP",IF(BL112=20%,"Selesai RPP",IF(BL112&lt;25%,"Proses KAK",IF(BL112=25%,"Selesai KAK",IF(BL112&lt;30%,"Proses Pengadaan",IF(BL112=30%,"Selesai Pengadaan",IF(BL112&lt;45%,"Proses Desain",IF(BL112=45%,"Selesai Desain",IF(BL112&lt;80%,"Proses Pengembangan",IF(BL112=80%,"Selesai Pengembangan",IF(BL112&lt;87.5%,"Proses SIT",IF(BL112=87.5%,"Selesai SIT",IF(BL112&lt;95%,"Proses UAT",IF(BL112=95%,"Selesai UAT",IF(BL112&lt;100%,"Proses Implementasi","Selesai Implementasi"))))))))))))))))))))))</f>
        <v>Selesai Implementasi</v>
      </c>
      <c r="BA112" t="str">
        <f>IF(BM112=0%,"Not Started",IF(BM112&lt;5%,"Proses RBT-RBB",IF(BM112=5%,"Selesai RBT-RBB",IF(BM112&lt;10%,"Proses RBT-RBL",IF(BM112=10%,"Selesai RBT-RBL",IF(BM112&lt;15%,"Proses RBT-RBTD",IF(BM112=15%,"Selesai RBT-RBTD",IF(BM112&lt;20%,"Proses RPP",IF(BM112=20%,"Selesai RPP",IF(BM112&lt;25%,"Proses KAK",IF(BM112=25%,"Selesai KAK",IF(BM112&lt;30%,"Proses Pengadaan",IF(BM112=30%,"Selesai Pengadaan",IF(BM112&lt;45%,"Proses Desain",IF(BM112=45%,"Selesai Desain",IF(BM112&lt;80%,"Proses Pengembangan",IF(BM112=80%,"Selesai Pengembangan",IF(BM112&lt;87.5%,"Proses SIT",IF(BM112=87.5%,"Selesai SIT",IF(BM112&lt;95%,"Proses UAT",IF(BM112=95%,"Selesai UAT",IF(BM112&lt;100%,"Proses Implementasi","Selesai Implementasi"))))))))))))))))))))))</f>
        <v>Selesai Implementasi</v>
      </c>
      <c r="BB112" t="str">
        <f>IF(BN112=0%,"Not Started",IF(BN112&lt;5%,"Proses RBT-RBB",IF(BN112=5%,"Selesai RBT-RBB",IF(BN112&lt;10%,"Proses RBT-RBL",IF(BN112=10%,"Selesai RBT-RBL",IF(BN112&lt;15%,"Proses RBT-RBTD",IF(BN112=15%,"Selesai RBT-RBTD",IF(BN112&lt;20%,"Proses RPP",IF(BN112=20%,"Selesai RPP",IF(BN112&lt;25%,"Proses KAK",IF(BN112=25%,"Selesai KAK",IF(BN112&lt;30%,"Proses Pengadaan",IF(BN112=30%,"Selesai Pengadaan",IF(BN112&lt;45%,"Proses Desain",IF(BN112=45%,"Selesai Desain",IF(BN112&lt;80%,"Proses Pengembangan",IF(BN112=80%,"Selesai Pengembangan",IF(BN112&lt;87.5%,"Proses SIT",IF(BN112=87.5%,"Selesai SIT",IF(BN112&lt;95%,"Proses UAT",IF(BN112=95%,"Selesai UAT",IF(BN112&lt;100%,"Proses Implementasi","Selesai Implementasi"))))))))))))))))))))))</f>
        <v>Selesai Implementasi</v>
      </c>
      <c r="BC112" t="str">
        <f>IF(BO112=0%,"Not Started",IF(BO112&lt;5%,"Proses RBT-RBB",IF(BO112=5%,"Selesai RBT-RBB",IF(BO112&lt;10%,"Proses RBT-RBL",IF(BO112=10%,"Selesai RBT-RBL",IF(BO112&lt;15%,"Proses RBT-RBTD",IF(BO112=15%,"Selesai RBT-RBTD",IF(BO112&lt;20%,"Proses RPP",IF(BO112=20%,"Selesai RPP",IF(BO112&lt;25%,"Proses KAK",IF(BO112=25%,"Selesai KAK",IF(BO112&lt;30%,"Proses Pengadaan",IF(BO112=30%,"Selesai Pengadaan",IF(BO112&lt;45%,"Proses Desain",IF(BO112=45%,"Selesai Desain",IF(BO112&lt;80%,"Proses Pengembangan",IF(BO112=80%,"Selesai Pengembangan",IF(BO112&lt;87.5%,"Proses SIT",IF(BO112=87.5%,"Selesai SIT",IF(BO112&lt;95%,"Proses UAT",IF(BO112=95%,"Selesai UAT",IF(BO112&lt;100%,"Proses Implementasi","Selesai Implementasi"))))))))))))))))))))))</f>
        <v>Selesai Implementasi</v>
      </c>
      <c r="BD112" t="str">
        <f>IF(BP112=0%,"Not Started",IF(BP112&lt;5%,"Proses RBT-RBB",IF(BP112=5%,"Selesai RBT-RBB",IF(BP112&lt;10%,"Proses RBT-RBL",IF(BP112=10%,"Selesai RBT-RBL",IF(BP112&lt;15%,"Proses RBT-RBTD",IF(BP112=15%,"Selesai RBT-RBTD",IF(BP112&lt;20%,"Proses RPP",IF(BP112=20%,"Selesai RPP",IF(BP112&lt;25%,"Proses KAK",IF(BP112=25%,"Selesai KAK",IF(BP112&lt;30%,"Proses Pengadaan",IF(BP112=30%,"Selesai Pengadaan",IF(BP112&lt;45%,"Proses Desain",IF(BP112=45%,"Selesai Desain",IF(BP112&lt;80%,"Proses Pengembangan",IF(BP112=80%,"Selesai Pengembangan",IF(BP112&lt;87.5%,"Proses SIT",IF(BP112=87.5%,"Selesai SIT",IF(BP112&lt;95%,"Proses UAT",IF(BP112=95%,"Selesai UAT",IF(BP112&lt;100%,"Proses Implementasi","Selesai Implementasi"))))))))))))))))))))))</f>
        <v>Selesai Implementasi</v>
      </c>
      <c r="BE112">
        <v>1</v>
      </c>
      <c r="BF112">
        <v>1</v>
      </c>
      <c r="BG112">
        <v>1</v>
      </c>
      <c r="BH112">
        <v>1</v>
      </c>
      <c r="BI112">
        <v>1</v>
      </c>
      <c r="BJ112">
        <v>1</v>
      </c>
      <c r="BK112">
        <v>1</v>
      </c>
      <c r="BL112">
        <v>1</v>
      </c>
      <c r="BM112">
        <v>1</v>
      </c>
      <c r="BN112">
        <v>1</v>
      </c>
      <c r="BO112">
        <v>1</v>
      </c>
      <c r="BP112">
        <v>1</v>
      </c>
      <c r="BQ112" t="str">
        <f>IF(CC112=0%,"Not Started",IF(CC112&lt;5%,"Proses RBT-RBB",IF(CC112=5%,"Selesai RBT-RBB",IF(CC112&lt;10%,"Proses RBT-RBL",IF(CC112=10%,"Selesai RBT-RBL",IF(CC112&lt;15%,"Proses RBT-RBTD",IF(CC112=15%,"Selesai RBT-RBTD",IF(CC112&lt;20%,"Proses RPP",IF(CC112=20%,"Selesai RPP",IF(CC112&lt;25%,"Proses KAK",IF(CC112=25%,"Selesai KAK",IF(CC112&lt;30%,"Proses Pengadaan",IF(CC112=30%,"Selesai Pengadaan",IF(CC112&lt;45%,"Proses Desain",IF(CC112=45%,"Selesai Desain",IF(CC112&lt;80%,"Proses Pengembangan",IF(CC112=80%,"Selesai Pengembangan",IF(CC112&lt;87.5%,"Proses SIT",IF(CC112=87.5%,"Selesai SIT",IF(CC112&lt;95%,"Proses UAT",IF(CC112=95%,"Selesai UAT",IF(CC112&lt;100%,"Proses Implementasi","Selesai Implementasi"))))))))))))))))))))))</f>
        <v>Selesai Implementasi</v>
      </c>
      <c r="BR112" t="str">
        <f>IF(CD112=0%,"Not Started",IF(CD112&lt;5%,"Proses RBT-RBB",IF(CD112=5%,"Selesai RBT-RBB",IF(CD112&lt;10%,"Proses RBT-RBL",IF(CD112=10%,"Selesai RBT-RBL",IF(CD112&lt;15%,"Proses RBT-RBTD",IF(CD112=15%,"Selesai RBT-RBTD",IF(CD112&lt;20%,"Proses RPP",IF(CD112=20%,"Selesai RPP",IF(CD112&lt;25%,"Proses KAK",IF(CD112=25%,"Selesai KAK",IF(CD112&lt;30%,"Proses Pengadaan",IF(CD112=30%,"Selesai Pengadaan",IF(CD112&lt;45%,"Proses Desain",IF(CD112=45%,"Selesai Desain",IF(CD112&lt;80%,"Proses Pengembangan",IF(CD112=80%,"Selesai Pengembangan",IF(CD112&lt;87.5%,"Proses SIT",IF(CD112=87.5%,"Selesai SIT",IF(CD112&lt;95%,"Proses UAT",IF(CD112=95%,"Selesai UAT",IF(CD112&lt;100%,"Proses Implementasi","Selesai Implementasi"))))))))))))))))))))))</f>
        <v>Not Started</v>
      </c>
      <c r="BS112" t="str">
        <f>IF(CE112=0%,"Not Started",IF(CE112&lt;5%,"Proses RBT-RBB",IF(CE112=5%,"Selesai RBT-RBB",IF(CE112&lt;10%,"Proses RBT-RBL",IF(CE112=10%,"Selesai RBT-RBL",IF(CE112&lt;15%,"Proses RBT-RBTD",IF(CE112=15%,"Selesai RBT-RBTD",IF(CE112&lt;20%,"Proses RPP",IF(CE112=20%,"Selesai RPP",IF(CE112&lt;25%,"Proses KAK",IF(CE112=25%,"Selesai KAK",IF(CE112&lt;30%,"Proses Pengadaan",IF(CE112=30%,"Selesai Pengadaan",IF(CE112&lt;45%,"Proses Desain",IF(CE112=45%,"Selesai Desain",IF(CE112&lt;80%,"Proses Pengembangan",IF(CE112=80%,"Selesai Pengembangan",IF(CE112&lt;87.5%,"Proses SIT",IF(CE112=87.5%,"Selesai SIT",IF(CE112&lt;95%,"Proses UAT",IF(CE112=95%,"Selesai UAT",IF(CE112&lt;100%,"Proses Implementasi","Selesai Implementasi"))))))))))))))))))))))</f>
        <v>Not Started</v>
      </c>
      <c r="BT112" t="str">
        <f>IF(CF112=0%,"Not Started",IF(CF112&lt;5%,"Proses RBT-RBB",IF(CF112=5%,"Selesai RBT-RBB",IF(CF112&lt;10%,"Proses RBT-RBL",IF(CF112=10%,"Selesai RBT-RBL",IF(CF112&lt;15%,"Proses RBT-RBTD",IF(CF112=15%,"Selesai RBT-RBTD",IF(CF112&lt;20%,"Proses RPP",IF(CF112=20%,"Selesai RPP",IF(CF112&lt;25%,"Proses KAK",IF(CF112=25%,"Selesai KAK",IF(CF112&lt;30%,"Proses Pengadaan",IF(CF112=30%,"Selesai Pengadaan",IF(CF112&lt;45%,"Proses Desain",IF(CF112=45%,"Selesai Desain",IF(CF112&lt;80%,"Proses Pengembangan",IF(CF112=80%,"Selesai Pengembangan",IF(CF112&lt;87.5%,"Proses SIT",IF(CF112=87.5%,"Selesai SIT",IF(CF112&lt;95%,"Proses UAT",IF(CF112=95%,"Selesai UAT",IF(CF112&lt;100%,"Proses Implementasi","Selesai Implementasi"))))))))))))))))))))))</f>
        <v>Not Started</v>
      </c>
      <c r="BU112" t="str">
        <f>IF(CG112=0%,"Not Started",IF(CG112&lt;5%,"Proses RBT-RBB",IF(CG112=5%,"Selesai RBT-RBB",IF(CG112&lt;10%,"Proses RBT-RBL",IF(CG112=10%,"Selesai RBT-RBL",IF(CG112&lt;15%,"Proses RBT-RBTD",IF(CG112=15%,"Selesai RBT-RBTD",IF(CG112&lt;20%,"Proses RPP",IF(CG112=20%,"Selesai RPP",IF(CG112&lt;25%,"Proses KAK",IF(CG112=25%,"Selesai KAK",IF(CG112&lt;30%,"Proses Pengadaan",IF(CG112=30%,"Selesai Pengadaan",IF(CG112&lt;45%,"Proses Desain",IF(CG112=45%,"Selesai Desain",IF(CG112&lt;80%,"Proses Pengembangan",IF(CG112=80%,"Selesai Pengembangan",IF(CG112&lt;87.5%,"Proses SIT",IF(CG112=87.5%,"Selesai SIT",IF(CG112&lt;95%,"Proses UAT",IF(CG112=95%,"Selesai UAT",IF(CG112&lt;100%,"Proses Implementasi","Selesai Implementasi"))))))))))))))))))))))</f>
        <v>Not Started</v>
      </c>
      <c r="BV112" t="str">
        <f>IF(CH112=0%,"Not Started",IF(CH112&lt;5%,"Proses RBT-RBB",IF(CH112=5%,"Selesai RBT-RBB",IF(CH112&lt;10%,"Proses RBT-RBL",IF(CH112=10%,"Selesai RBT-RBL",IF(CH112&lt;15%,"Proses RBT-RBTD",IF(CH112=15%,"Selesai RBT-RBTD",IF(CH112&lt;20%,"Proses RPP",IF(CH112=20%,"Selesai RPP",IF(CH112&lt;25%,"Proses KAK",IF(CH112=25%,"Selesai KAK",IF(CH112&lt;30%,"Proses Pengadaan",IF(CH112=30%,"Selesai Pengadaan",IF(CH112&lt;45%,"Proses Desain",IF(CH112=45%,"Selesai Desain",IF(CH112&lt;80%,"Proses Pengembangan",IF(CH112=80%,"Selesai Pengembangan",IF(CH112&lt;87.5%,"Proses SIT",IF(CH112=87.5%,"Selesai SIT",IF(CH112&lt;95%,"Proses UAT",IF(CH112=95%,"Selesai UAT",IF(CH112&lt;100%,"Proses Implementasi","Selesai Implementasi"))))))))))))))))))))))</f>
        <v>Not Started</v>
      </c>
      <c r="BW112" t="str">
        <f>IF(CI112=0%,"Not Started",IF(CI112&lt;5%,"Proses RBT-RBB",IF(CI112=5%,"Selesai RBT-RBB",IF(CI112&lt;10%,"Proses RBT-RBL",IF(CI112=10%,"Selesai RBT-RBL",IF(CI112&lt;15%,"Proses RBT-RBTD",IF(CI112=15%,"Selesai RBT-RBTD",IF(CI112&lt;20%,"Proses RPP",IF(CI112=20%,"Selesai RPP",IF(CI112&lt;25%,"Proses KAK",IF(CI112=25%,"Selesai KAK",IF(CI112&lt;30%,"Proses Pengadaan",IF(CI112=30%,"Selesai Pengadaan",IF(CI112&lt;45%,"Proses Desain",IF(CI112=45%,"Selesai Desain",IF(CI112&lt;80%,"Proses Pengembangan",IF(CI112=80%,"Selesai Pengembangan",IF(CI112&lt;87.5%,"Proses SIT",IF(CI112=87.5%,"Selesai SIT",IF(CI112&lt;95%,"Proses UAT",IF(CI112=95%,"Selesai UAT",IF(CI112&lt;100%,"Proses Implementasi","Selesai Implementasi"))))))))))))))))))))))</f>
        <v>Not Started</v>
      </c>
      <c r="BX112" t="str">
        <f>IF(CJ112=0%,"Not Started",IF(CJ112&lt;5%,"Proses RBT-RBB",IF(CJ112=5%,"Selesai RBT-RBB",IF(CJ112&lt;10%,"Proses RBT-RBL",IF(CJ112=10%,"Selesai RBT-RBL",IF(CJ112&lt;15%,"Proses RBT-RBTD",IF(CJ112=15%,"Selesai RBT-RBTD",IF(CJ112&lt;20%,"Proses RPP",IF(CJ112=20%,"Selesai RPP",IF(CJ112&lt;25%,"Proses KAK",IF(CJ112=25%,"Selesai KAK",IF(CJ112&lt;30%,"Proses Pengadaan",IF(CJ112=30%,"Selesai Pengadaan",IF(CJ112&lt;45%,"Proses Desain",IF(CJ112=45%,"Selesai Desain",IF(CJ112&lt;80%,"Proses Pengembangan",IF(CJ112=80%,"Selesai Pengembangan",IF(CJ112&lt;87.5%,"Proses SIT",IF(CJ112=87.5%,"Selesai SIT",IF(CJ112&lt;95%,"Proses UAT",IF(CJ112=95%,"Selesai UAT",IF(CJ112&lt;100%,"Proses Implementasi","Selesai Implementasi"))))))))))))))))))))))</f>
        <v>Not Started</v>
      </c>
      <c r="BY112" t="str">
        <f>IF(CK112=0%,"Not Started",IF(CK112&lt;5%,"Proses RBT-RBB",IF(CK112=5%,"Selesai RBT-RBB",IF(CK112&lt;10%,"Proses RBT-RBL",IF(CK112=10%,"Selesai RBT-RBL",IF(CK112&lt;15%,"Proses RBT-RBTD",IF(CK112=15%,"Selesai RBT-RBTD",IF(CK112&lt;20%,"Proses RPP",IF(CK112=20%,"Selesai RPP",IF(CK112&lt;25%,"Proses KAK",IF(CK112=25%,"Selesai KAK",IF(CK112&lt;30%,"Proses Pengadaan",IF(CK112=30%,"Selesai Pengadaan",IF(CK112&lt;45%,"Proses Desain",IF(CK112=45%,"Selesai Desain",IF(CK112&lt;80%,"Proses Pengembangan",IF(CK112=80%,"Selesai Pengembangan",IF(CK112&lt;87.5%,"Proses SIT",IF(CK112=87.5%,"Selesai SIT",IF(CK112&lt;95%,"Proses UAT",IF(CK112=95%,"Selesai UAT",IF(CK112&lt;100%,"Proses Implementasi","Selesai Implementasi"))))))))))))))))))))))</f>
        <v>Not Started</v>
      </c>
      <c r="BZ112" t="str">
        <f>IF(CL112=0%,"Not Started",IF(CL112&lt;5%,"Proses RBT-RBB",IF(CL112=5%,"Selesai RBT-RBB",IF(CL112&lt;10%,"Proses RBT-RBL",IF(CL112=10%,"Selesai RBT-RBL",IF(CL112&lt;15%,"Proses RBT-RBTD",IF(CL112=15%,"Selesai RBT-RBTD",IF(CL112&lt;20%,"Proses RPP",IF(CL112=20%,"Selesai RPP",IF(CL112&lt;25%,"Proses KAK",IF(CL112=25%,"Selesai KAK",IF(CL112&lt;30%,"Proses Pengadaan",IF(CL112=30%,"Selesai Pengadaan",IF(CL112&lt;45%,"Proses Desain",IF(CL112=45%,"Selesai Desain",IF(CL112&lt;80%,"Proses Pengembangan",IF(CL112=80%,"Selesai Pengembangan",IF(CL112&lt;87.5%,"Proses SIT",IF(CL112=87.5%,"Selesai SIT",IF(CL112&lt;95%,"Proses UAT",IF(CL112=95%,"Selesai UAT",IF(CL112&lt;100%,"Proses Implementasi","Selesai Implementasi"))))))))))))))))))))))</f>
        <v>Not Started</v>
      </c>
      <c r="CA112" t="str">
        <f>IF(CM112=0%,"Not Started",IF(CM112&lt;5%,"Proses RBT-RBB",IF(CM112=5%,"Selesai RBT-RBB",IF(CM112&lt;10%,"Proses RBT-RBL",IF(CM112=10%,"Selesai RBT-RBL",IF(CM112&lt;15%,"Proses RBT-RBTD",IF(CM112=15%,"Selesai RBT-RBTD",IF(CM112&lt;20%,"Proses RPP",IF(CM112=20%,"Selesai RPP",IF(CM112&lt;25%,"Proses KAK",IF(CM112=25%,"Selesai KAK",IF(CM112&lt;30%,"Proses Pengadaan",IF(CM112=30%,"Selesai Pengadaan",IF(CM112&lt;45%,"Proses Desain",IF(CM112=45%,"Selesai Desain",IF(CM112&lt;80%,"Proses Pengembangan",IF(CM112=80%,"Selesai Pengembangan",IF(CM112&lt;87.5%,"Proses SIT",IF(CM112=87.5%,"Selesai SIT",IF(CM112&lt;95%,"Proses UAT",IF(CM112=95%,"Selesai UAT",IF(CM112&lt;100%,"Proses Implementasi","Selesai Implementasi"))))))))))))))))))))))</f>
        <v>Not Started</v>
      </c>
      <c r="CB112" t="str">
        <f>IF(CN112=0%,"Not Started",IF(CN112&lt;5%,"Proses RBT-RBB",IF(CN112=5%,"Selesai RBT-RBB",IF(CN112&lt;10%,"Proses RBT-RBL",IF(CN112=10%,"Selesai RBT-RBL",IF(CN112&lt;15%,"Proses RBT-RBTD",IF(CN112=15%,"Selesai RBT-RBTD",IF(CN112&lt;20%,"Proses RPP",IF(CN112=20%,"Selesai RPP",IF(CN112&lt;25%,"Proses KAK",IF(CN112=25%,"Selesai KAK",IF(CN112&lt;30%,"Proses Pengadaan",IF(CN112=30%,"Selesai Pengadaan",IF(CN112&lt;45%,"Proses Desain",IF(CN112=45%,"Selesai Desain",IF(CN112&lt;80%,"Proses Pengembangan",IF(CN112=80%,"Selesai Pengembangan",IF(CN112&lt;87.5%,"Proses SIT",IF(CN112=87.5%,"Selesai SIT",IF(CN112&lt;95%,"Proses UAT",IF(CN112=95%,"Selesai UAT",IF(CN112&lt;100%,"Proses Implementasi","Selesai Implementasi"))))))))))))))))))))))</f>
        <v>Not Started</v>
      </c>
      <c r="CC112">
        <f>(($DY112/100%)*15%)+(($DZ112/100%)*5%)+(($EA112/100%)*5%)+(($EB112/100%)*5%)+(($EC112/100%)*15%)+(($ED112/100%)*35%)+(($EE112/100%)*7.5%)+(($EF112/100%)*7.5%)+(($EG112/100%)*5%)</f>
        <v>0.9999999999999999</v>
      </c>
      <c r="CO112">
        <f>IF(BE112=0%, 100%, (CC112/BE112))</f>
        <v>0.9999999999999999</v>
      </c>
      <c r="CP112">
        <f>IF(BF112=0%, 100%, (CD112/BF112))</f>
        <v>0</v>
      </c>
      <c r="CQ112">
        <f>IF(BG112=0%, 100%, (CE112/BG112))</f>
        <v>0</v>
      </c>
      <c r="CR112">
        <f>IF(BH112=0%, 100%, (CF112/BH112))</f>
        <v>0</v>
      </c>
      <c r="CS112">
        <f>IF(BI112=0%, 100%, (CG112/BI112))</f>
        <v>0</v>
      </c>
      <c r="CT112">
        <f>IF(BJ112=0%, 100%, (CH112/BJ112))</f>
        <v>0</v>
      </c>
      <c r="CU112">
        <f>IF(BK112=0%, 100%, (CI112/BK112))</f>
        <v>0</v>
      </c>
      <c r="CV112">
        <f>IF(BL112=0%, 100%, (CJ112/BL112))</f>
        <v>0</v>
      </c>
      <c r="CW112">
        <f>IF(BM112=0%, 100%, (CK112/BM112))</f>
        <v>0</v>
      </c>
      <c r="CX112">
        <f>IF(BN112=0%, 100%, (CL112/BN112))</f>
        <v>0</v>
      </c>
      <c r="CY112">
        <f>IF(BO112=0%, 100%, (CM112/BO112))</f>
        <v>0</v>
      </c>
      <c r="DA112" t="str">
        <f>IF(BE112=0%,"NS",IF(CC112=100%,"DONE",IF(CO112&gt;100%,"AS",IF(CO112&lt;75%,"BS",IF(CO112&lt;89.9%,"AR","OS")))))</f>
        <v>DONE</v>
      </c>
      <c r="DB112" t="str">
        <f>IF(BF112=0%,"NS",IF(CD112=100%,"DONE",IF(CP112&gt;100%,"AS",IF(CP112&lt;75%,"BS",IF(CP112&lt;89.9%,"AR","OS")))))</f>
        <v>BS</v>
      </c>
      <c r="DC112" t="str">
        <f>IF(BG112=0%,"NS",IF(CE112=100%,"DONE",IF(CQ112&gt;100%,"AS",IF(CQ112&lt;75%,"BS",IF(CQ112&lt;89.9%,"AR","OS")))))</f>
        <v>BS</v>
      </c>
      <c r="DD112" t="str">
        <f>IF(BH112=0%,"NS",IF(CF112=100%,"DONE",IF(CR112&gt;100%,"AS",IF(CR112&lt;75%,"BS",IF(CR112&lt;89.9%,"AR","OS")))))</f>
        <v>BS</v>
      </c>
      <c r="DE112" t="str">
        <f>IF(BI112=0%,"NS",IF(CG112=100%,"DONE",IF(CS112&gt;100%,"AS",IF(CS112&lt;75%,"BS",IF(CS112&lt;89.9%,"AR","OS")))))</f>
        <v>BS</v>
      </c>
      <c r="DF112" t="str">
        <f>IF(BJ112=0%,"NS",IF(CH112=100%,"DONE",IF(CT112&gt;100%,"AS",IF(CT112&lt;75%,"BS",IF(CT112&lt;89.9%,"AR","OS")))))</f>
        <v>BS</v>
      </c>
      <c r="DG112" t="str">
        <f>IF(BK112=0%,"NS",IF(CI112=100%,"DONE",IF(CU112&gt;100%,"AS",IF(CU112&lt;75%,"BS",IF(CU112&lt;89.9%,"AR","OS")))))</f>
        <v>BS</v>
      </c>
      <c r="DH112" t="str">
        <f>IF(BL112=0%,"NS",IF(CJ112=100%,"DONE",IF(CV112&gt;100%,"AS",IF(CV112&lt;75%,"BS",IF(CV112&lt;89.9%,"AR","OS")))))</f>
        <v>BS</v>
      </c>
      <c r="DI112" t="str">
        <f>IF(BM112=0%,"NS",IF(CK112=100%,"DONE",IF(CW112&gt;100%,"AS",IF(CW112&lt;75%,"BS",IF(CW112&lt;89.9%,"AR","OS")))))</f>
        <v>BS</v>
      </c>
      <c r="DJ112" t="str">
        <f>IF(BN112=0%,"NS",IF(CL112=100%,"DONE",IF(CX112&gt;100%,"AS",IF(CX112&lt;75%,"BS",IF(CX112&lt;89.9%,"AR","OS")))))</f>
        <v>BS</v>
      </c>
      <c r="DK112" t="str">
        <f>IF(BO112=0%,"NS",IF(CM112=100%,"DONE",IF(CY112&gt;100%,"AS",IF(CY112&lt;75%,"BS",IF(CY112&lt;89.9%,"AR","OS")))))</f>
        <v>BS</v>
      </c>
      <c r="DL112" t="str">
        <f>IF(BP112=0%,"NS",IF(CN112=100%,"DONE",IF(CZ112&gt;100%,"AS",IF(CZ112&lt;75%,"BS",IF(CZ112&lt;89.9%,"AR","OS")))))</f>
        <v>BS</v>
      </c>
      <c r="DM112">
        <f>CC112/$BP112</f>
        <v>0.9999999999999999</v>
      </c>
      <c r="DN112">
        <f>CD112/$BP112</f>
        <v>0</v>
      </c>
      <c r="DO112">
        <f>CE112/$BP112</f>
        <v>0</v>
      </c>
      <c r="DP112">
        <f>CF112/$BP112</f>
        <v>0</v>
      </c>
      <c r="DQ112">
        <f>CG112/$BP112</f>
        <v>0</v>
      </c>
      <c r="DR112">
        <f>CH112/$BP112</f>
        <v>0</v>
      </c>
      <c r="DS112">
        <f>CI112/$BP112</f>
        <v>0</v>
      </c>
      <c r="DT112">
        <f>CJ112/$BP112</f>
        <v>0</v>
      </c>
      <c r="DU112">
        <f>CK112/$BP112</f>
        <v>0</v>
      </c>
      <c r="DV112">
        <f>CL112/$BP112</f>
        <v>0</v>
      </c>
      <c r="DW112">
        <f>CM112/$BP112</f>
        <v>0</v>
      </c>
      <c r="DX112">
        <f>CN112/$BP112</f>
        <v>0</v>
      </c>
      <c r="DY112">
        <v>1</v>
      </c>
      <c r="DZ112">
        <v>1</v>
      </c>
      <c r="EA112">
        <v>1</v>
      </c>
      <c r="EB112">
        <v>1</v>
      </c>
      <c r="EC112">
        <v>1</v>
      </c>
      <c r="ED112">
        <v>1</v>
      </c>
      <c r="EE112">
        <v>1</v>
      </c>
      <c r="EF112">
        <v>1</v>
      </c>
      <c r="EG112">
        <v>1</v>
      </c>
      <c r="EH112" t="str" xml:space="preserve">
        <v xml:space="preserve">Progres Terkini:_x000d_
Selesai deployment HRIS Kamis, 11 Desember 2025. _x000d_
Selesai deployment LMS Jumat, 19 Desember 2025 _x000d_
Pada saat deployment sempat terkendala yaitu OS DC1LMSWEB04 rusak tidak terkoneksi ke internet dan servicenya tidak bisa digunakan, sehingga update windows gagal dan restart lama. _x000d_
Mitigasi: Deployment tetap dilanjutkan di satu server DC1LMSWEB03_x000d_
Tindak lanjut: rekonfigurasi DC1LMSWEB04, re-deploy di M2 Januari berbarengan dengan LMS-HR SuperApps_x000d_
_x000d_
Progres sebelumnya:_x000d_
1. UT integrasi dengan HRSI 100% (124/124 skenario)  _x000d_
Kick off SIT sudah dilaksanakan pada 13 Okt 2025_x000d_
2. SIT -&gt; seluruh skenario telah selesai di execute dengan masih terdapat 1 temuan terkait pemenuhan dokumen </v>
      </c>
      <c r="EJ112">
        <f>AR112</f>
        <v>46003</v>
      </c>
      <c r="ES112" t="str">
        <v>d</v>
      </c>
      <c r="FM112" t="str" xml:space="preserve">
        <v xml:space="preserve">1. Yoe One Ariestya Niovitta (PKWT)_x000d_
2. Erica Maulidina</v>
      </c>
      <c r="FN112" t="str">
        <v>Yolanda Dini</v>
      </c>
      <c r="FO112" t="str">
        <v>Ayar Fauzan</v>
      </c>
      <c r="FP112" t="str" xml:space="preserve">
        <v xml:space="preserve">1. Rendi Budiman_x000d_
2. Erica Maulidina_x000d_
3. Hafizh HAritsa_x000d_
</v>
      </c>
      <c r="FQ112" t="str" xml:space="preserve">
        <v xml:space="preserve">1. Erfa_x000d_
2. Agung</v>
      </c>
      <c r="FR112" t="str">
        <v xml:space="preserve">Outsource </v>
      </c>
      <c r="FS112" t="str">
        <v>Datacaraka</v>
      </c>
      <c r="FT112" t="str" xml:space="preserve">
        <v xml:space="preserve">Santi_x000d_
Nindy</v>
      </c>
      <c r="FU112">
        <v>4</v>
      </c>
      <c r="GS112" t="str">
        <v>69c46888-c25c-44dc-bd70-ad8e7b07d151</v>
      </c>
    </row>
    <row r="113" xml:space="preserve">
      <c r="B113" t="str">
        <v>PT6</v>
      </c>
      <c r="C113" t="str">
        <v>IDT</v>
      </c>
      <c r="D113" t="str">
        <v>Continuity Technology</v>
      </c>
      <c r="E113" t="str">
        <v>P-61</v>
      </c>
      <c r="F113">
        <f>F112+1</f>
        <v>3</v>
      </c>
      <c r="G113" t="str">
        <v>Learning Management System (LMS)</v>
      </c>
      <c r="H113" t="str">
        <v>Learning Management System</v>
      </c>
      <c r="I113" t="str">
        <v>Integrasi LMS-BI dan HR Super Apps</v>
      </c>
      <c r="J113">
        <v>2025</v>
      </c>
      <c r="K113">
        <v>2026</v>
      </c>
      <c r="L113" t="str">
        <v>K</v>
      </c>
      <c r="M113" t="str">
        <v>K3</v>
      </c>
      <c r="N113" t="str">
        <v>Pemimpin Satker</v>
      </c>
      <c r="O113" t="str">
        <v>BINS</v>
      </c>
      <c r="P113" t="str">
        <v>Satker</v>
      </c>
      <c r="Q113" t="str">
        <v>MI</v>
      </c>
      <c r="R113" t="str">
        <v>LMS-BI</v>
      </c>
      <c r="S113" t="str">
        <f>BQ113</f>
        <v>Selesai Implementasi</v>
      </c>
      <c r="T113" t="str">
        <f>IF(V113=0%,"Not Started",IF(V113&lt;100%,"On Progress",IF(V113=100%,"DONE")))</f>
        <v>DONE</v>
      </c>
      <c r="U113" t="str">
        <f>FN113</f>
        <v>Yolanda Dini</v>
      </c>
      <c r="V113">
        <f>CC113</f>
        <v>0.9999999999999999</v>
      </c>
      <c r="W113" t="str">
        <v>TW III 2025</v>
      </c>
      <c r="X113">
        <f>AR113</f>
        <v>46031</v>
      </c>
      <c r="Y113" t="str">
        <v>Proses pengadaan</v>
      </c>
      <c r="AA113">
        <v>45790</v>
      </c>
      <c r="AB113">
        <v>45930</v>
      </c>
      <c r="AC113">
        <v>45901</v>
      </c>
      <c r="AD113">
        <v>45930</v>
      </c>
      <c r="AE113">
        <v>45901</v>
      </c>
      <c r="AF113">
        <v>45930</v>
      </c>
      <c r="AK113">
        <v>45978</v>
      </c>
      <c r="AL113">
        <v>46003</v>
      </c>
      <c r="AM113">
        <v>46006</v>
      </c>
      <c r="AN113">
        <v>46015</v>
      </c>
      <c r="AO113">
        <v>46020</v>
      </c>
      <c r="AP113">
        <v>46028</v>
      </c>
      <c r="AQ113">
        <v>46029</v>
      </c>
      <c r="AR113">
        <v>46031</v>
      </c>
      <c r="AS113" t="str">
        <f>IF(BE113=0%,"Not Started",IF(BE113&lt;5%,"Proses RBT-RBB",IF(BE113=5%,"Selesai RBT-RBB",IF(BE113&lt;10%,"Proses RBT-RBL",IF(BE113=10%,"Selesai RBT-RBL",IF(BE113&lt;15%,"Proses RBT-RBTD",IF(BE113=15%,"Selesai RBT-RBTD",IF(BE113&lt;20%,"Proses RPP",IF(BE113=20%,"Selesai RPP",IF(BE113&lt;25%,"Proses KAK",IF(BE113=25%,"Selesai KAK",IF(BE113&lt;30%,"Proses Pengadaan",IF(BE113=30%,"Selesai Pengadaan",IF(BE113&lt;45%,"Proses Desain",IF(BE113=45%,"Selesai Desain",IF(BE113&lt;80%,"Proses Pengembangan",IF(BE113=80%,"Selesai Pengembangan",IF(BE113&lt;87.5%,"Proses SIT",IF(BE113=87.5%,"Selesai SIT",IF(BE113&lt;95%,"Proses UAT",IF(BE113=95%,"Selesai UAT",IF(BE113&lt;100%,"Proses Implementasi","Selesai Implementasi"))))))))))))))))))))))</f>
        <v>Selesai Implementasi</v>
      </c>
      <c r="AT113" t="str">
        <f>IF(BF113=0%,"Not Started",IF(BF113&lt;5%,"Proses RBT-RBB",IF(BF113=5%,"Selesai RBT-RBB",IF(BF113&lt;10%,"Proses RBT-RBL",IF(BF113=10%,"Selesai RBT-RBL",IF(BF113&lt;15%,"Proses RBT-RBTD",IF(BF113=15%,"Selesai RBT-RBTD",IF(BF113&lt;20%,"Proses RPP",IF(BF113=20%,"Selesai RPP",IF(BF113&lt;25%,"Proses KAK",IF(BF113=25%,"Selesai KAK",IF(BF113&lt;30%,"Proses Pengadaan",IF(BF113=30%,"Selesai Pengadaan",IF(BF113&lt;45%,"Proses Desain",IF(BF113=45%,"Selesai Desain",IF(BF113&lt;80%,"Proses Pengembangan",IF(BF113=80%,"Selesai Pengembangan",IF(BF113&lt;87.5%,"Proses SIT",IF(BF113=87.5%,"Selesai SIT",IF(BF113&lt;95%,"Proses UAT",IF(BF113=95%,"Selesai UAT",IF(BF113&lt;100%,"Proses Implementasi","Selesai Implementasi"))))))))))))))))))))))</f>
        <v>Selesai Implementasi</v>
      </c>
      <c r="AU113" t="str">
        <f>IF(BG113=0%,"Not Started",IF(BG113&lt;5%,"Proses RBT-RBB",IF(BG113=5%,"Selesai RBT-RBB",IF(BG113&lt;10%,"Proses RBT-RBL",IF(BG113=10%,"Selesai RBT-RBL",IF(BG113&lt;15%,"Proses RBT-RBTD",IF(BG113=15%,"Selesai RBT-RBTD",IF(BG113&lt;20%,"Proses RPP",IF(BG113=20%,"Selesai RPP",IF(BG113&lt;25%,"Proses KAK",IF(BG113=25%,"Selesai KAK",IF(BG113&lt;30%,"Proses Pengadaan",IF(BG113=30%,"Selesai Pengadaan",IF(BG113&lt;45%,"Proses Desain",IF(BG113=45%,"Selesai Desain",IF(BG113&lt;80%,"Proses Pengembangan",IF(BG113=80%,"Selesai Pengembangan",IF(BG113&lt;87.5%,"Proses SIT",IF(BG113=87.5%,"Selesai SIT",IF(BG113&lt;95%,"Proses UAT",IF(BG113=95%,"Selesai UAT",IF(BG113&lt;100%,"Proses Implementasi","Selesai Implementasi"))))))))))))))))))))))</f>
        <v>Selesai Implementasi</v>
      </c>
      <c r="AV113" t="str">
        <f>IF(BH113=0%,"Not Started",IF(BH113&lt;5%,"Proses RBT-RBB",IF(BH113=5%,"Selesai RBT-RBB",IF(BH113&lt;10%,"Proses RBT-RBL",IF(BH113=10%,"Selesai RBT-RBL",IF(BH113&lt;15%,"Proses RBT-RBTD",IF(BH113=15%,"Selesai RBT-RBTD",IF(BH113&lt;20%,"Proses RPP",IF(BH113=20%,"Selesai RPP",IF(BH113&lt;25%,"Proses KAK",IF(BH113=25%,"Selesai KAK",IF(BH113&lt;30%,"Proses Pengadaan",IF(BH113=30%,"Selesai Pengadaan",IF(BH113&lt;45%,"Proses Desain",IF(BH113=45%,"Selesai Desain",IF(BH113&lt;80%,"Proses Pengembangan",IF(BH113=80%,"Selesai Pengembangan",IF(BH113&lt;87.5%,"Proses SIT",IF(BH113=87.5%,"Selesai SIT",IF(BH113&lt;95%,"Proses UAT",IF(BH113=95%,"Selesai UAT",IF(BH113&lt;100%,"Proses Implementasi","Selesai Implementasi"))))))))))))))))))))))</f>
        <v>Selesai Implementasi</v>
      </c>
      <c r="AW113" t="str">
        <f>IF(BI113=0%,"Not Started",IF(BI113&lt;5%,"Proses RBT-RBB",IF(BI113=5%,"Selesai RBT-RBB",IF(BI113&lt;10%,"Proses RBT-RBL",IF(BI113=10%,"Selesai RBT-RBL",IF(BI113&lt;15%,"Proses RBT-RBTD",IF(BI113=15%,"Selesai RBT-RBTD",IF(BI113&lt;20%,"Proses RPP",IF(BI113=20%,"Selesai RPP",IF(BI113&lt;25%,"Proses KAK",IF(BI113=25%,"Selesai KAK",IF(BI113&lt;30%,"Proses Pengadaan",IF(BI113=30%,"Selesai Pengadaan",IF(BI113&lt;45%,"Proses Desain",IF(BI113=45%,"Selesai Desain",IF(BI113&lt;80%,"Proses Pengembangan",IF(BI113=80%,"Selesai Pengembangan",IF(BI113&lt;87.5%,"Proses SIT",IF(BI113=87.5%,"Selesai SIT",IF(BI113&lt;95%,"Proses UAT",IF(BI113=95%,"Selesai UAT",IF(BI113&lt;100%,"Proses Implementasi","Selesai Implementasi"))))))))))))))))))))))</f>
        <v>Selesai Implementasi</v>
      </c>
      <c r="AX113" t="str">
        <f>IF(BJ113=0%,"Not Started",IF(BJ113&lt;5%,"Proses RBT-RBB",IF(BJ113=5%,"Selesai RBT-RBB",IF(BJ113&lt;10%,"Proses RBT-RBL",IF(BJ113=10%,"Selesai RBT-RBL",IF(BJ113&lt;15%,"Proses RBT-RBTD",IF(BJ113=15%,"Selesai RBT-RBTD",IF(BJ113&lt;20%,"Proses RPP",IF(BJ113=20%,"Selesai RPP",IF(BJ113&lt;25%,"Proses KAK",IF(BJ113=25%,"Selesai KAK",IF(BJ113&lt;30%,"Proses Pengadaan",IF(BJ113=30%,"Selesai Pengadaan",IF(BJ113&lt;45%,"Proses Desain",IF(BJ113=45%,"Selesai Desain",IF(BJ113&lt;80%,"Proses Pengembangan",IF(BJ113=80%,"Selesai Pengembangan",IF(BJ113&lt;87.5%,"Proses SIT",IF(BJ113=87.5%,"Selesai SIT",IF(BJ113&lt;95%,"Proses UAT",IF(BJ113=95%,"Selesai UAT",IF(BJ113&lt;100%,"Proses Implementasi","Selesai Implementasi"))))))))))))))))))))))</f>
        <v>Selesai Implementasi</v>
      </c>
      <c r="AY113" t="str">
        <f>IF(BK113=0%,"Not Started",IF(BK113&lt;5%,"Proses RBT-RBB",IF(BK113=5%,"Selesai RBT-RBB",IF(BK113&lt;10%,"Proses RBT-RBL",IF(BK113=10%,"Selesai RBT-RBL",IF(BK113&lt;15%,"Proses RBT-RBTD",IF(BK113=15%,"Selesai RBT-RBTD",IF(BK113&lt;20%,"Proses RPP",IF(BK113=20%,"Selesai RPP",IF(BK113&lt;25%,"Proses KAK",IF(BK113=25%,"Selesai KAK",IF(BK113&lt;30%,"Proses Pengadaan",IF(BK113=30%,"Selesai Pengadaan",IF(BK113&lt;45%,"Proses Desain",IF(BK113=45%,"Selesai Desain",IF(BK113&lt;80%,"Proses Pengembangan",IF(BK113=80%,"Selesai Pengembangan",IF(BK113&lt;87.5%,"Proses SIT",IF(BK113=87.5%,"Selesai SIT",IF(BK113&lt;95%,"Proses UAT",IF(BK113=95%,"Selesai UAT",IF(BK113&lt;100%,"Proses Implementasi","Selesai Implementasi"))))))))))))))))))))))</f>
        <v>Selesai Implementasi</v>
      </c>
      <c r="AZ113" t="str">
        <f>IF(BL113=0%,"Not Started",IF(BL113&lt;5%,"Proses RBT-RBB",IF(BL113=5%,"Selesai RBT-RBB",IF(BL113&lt;10%,"Proses RBT-RBL",IF(BL113=10%,"Selesai RBT-RBL",IF(BL113&lt;15%,"Proses RBT-RBTD",IF(BL113=15%,"Selesai RBT-RBTD",IF(BL113&lt;20%,"Proses RPP",IF(BL113=20%,"Selesai RPP",IF(BL113&lt;25%,"Proses KAK",IF(BL113=25%,"Selesai KAK",IF(BL113&lt;30%,"Proses Pengadaan",IF(BL113=30%,"Selesai Pengadaan",IF(BL113&lt;45%,"Proses Desain",IF(BL113=45%,"Selesai Desain",IF(BL113&lt;80%,"Proses Pengembangan",IF(BL113=80%,"Selesai Pengembangan",IF(BL113&lt;87.5%,"Proses SIT",IF(BL113=87.5%,"Selesai SIT",IF(BL113&lt;95%,"Proses UAT",IF(BL113=95%,"Selesai UAT",IF(BL113&lt;100%,"Proses Implementasi","Selesai Implementasi"))))))))))))))))))))))</f>
        <v>Selesai Implementasi</v>
      </c>
      <c r="BA113" t="str">
        <f>IF(BM113=0%,"Not Started",IF(BM113&lt;5%,"Proses RBT-RBB",IF(BM113=5%,"Selesai RBT-RBB",IF(BM113&lt;10%,"Proses RBT-RBL",IF(BM113=10%,"Selesai RBT-RBL",IF(BM113&lt;15%,"Proses RBT-RBTD",IF(BM113=15%,"Selesai RBT-RBTD",IF(BM113&lt;20%,"Proses RPP",IF(BM113=20%,"Selesai RPP",IF(BM113&lt;25%,"Proses KAK",IF(BM113=25%,"Selesai KAK",IF(BM113&lt;30%,"Proses Pengadaan",IF(BM113=30%,"Selesai Pengadaan",IF(BM113&lt;45%,"Proses Desain",IF(BM113=45%,"Selesai Desain",IF(BM113&lt;80%,"Proses Pengembangan",IF(BM113=80%,"Selesai Pengembangan",IF(BM113&lt;87.5%,"Proses SIT",IF(BM113=87.5%,"Selesai SIT",IF(BM113&lt;95%,"Proses UAT",IF(BM113=95%,"Selesai UAT",IF(BM113&lt;100%,"Proses Implementasi","Selesai Implementasi"))))))))))))))))))))))</f>
        <v>Selesai Implementasi</v>
      </c>
      <c r="BB113" t="str">
        <f>IF(BN113=0%,"Not Started",IF(BN113&lt;5%,"Proses RBT-RBB",IF(BN113=5%,"Selesai RBT-RBB",IF(BN113&lt;10%,"Proses RBT-RBL",IF(BN113=10%,"Selesai RBT-RBL",IF(BN113&lt;15%,"Proses RBT-RBTD",IF(BN113=15%,"Selesai RBT-RBTD",IF(BN113&lt;20%,"Proses RPP",IF(BN113=20%,"Selesai RPP",IF(BN113&lt;25%,"Proses KAK",IF(BN113=25%,"Selesai KAK",IF(BN113&lt;30%,"Proses Pengadaan",IF(BN113=30%,"Selesai Pengadaan",IF(BN113&lt;45%,"Proses Desain",IF(BN113=45%,"Selesai Desain",IF(BN113&lt;80%,"Proses Pengembangan",IF(BN113=80%,"Selesai Pengembangan",IF(BN113&lt;87.5%,"Proses SIT",IF(BN113=87.5%,"Selesai SIT",IF(BN113&lt;95%,"Proses UAT",IF(BN113=95%,"Selesai UAT",IF(BN113&lt;100%,"Proses Implementasi","Selesai Implementasi"))))))))))))))))))))))</f>
        <v>Selesai Implementasi</v>
      </c>
      <c r="BC113" t="str">
        <f>IF(BO113=0%,"Not Started",IF(BO113&lt;5%,"Proses RBT-RBB",IF(BO113=5%,"Selesai RBT-RBB",IF(BO113&lt;10%,"Proses RBT-RBL",IF(BO113=10%,"Selesai RBT-RBL",IF(BO113&lt;15%,"Proses RBT-RBTD",IF(BO113=15%,"Selesai RBT-RBTD",IF(BO113&lt;20%,"Proses RPP",IF(BO113=20%,"Selesai RPP",IF(BO113&lt;25%,"Proses KAK",IF(BO113=25%,"Selesai KAK",IF(BO113&lt;30%,"Proses Pengadaan",IF(BO113=30%,"Selesai Pengadaan",IF(BO113&lt;45%,"Proses Desain",IF(BO113=45%,"Selesai Desain",IF(BO113&lt;80%,"Proses Pengembangan",IF(BO113=80%,"Selesai Pengembangan",IF(BO113&lt;87.5%,"Proses SIT",IF(BO113=87.5%,"Selesai SIT",IF(BO113&lt;95%,"Proses UAT",IF(BO113=95%,"Selesai UAT",IF(BO113&lt;100%,"Proses Implementasi","Selesai Implementasi"))))))))))))))))))))))</f>
        <v>Selesai Implementasi</v>
      </c>
      <c r="BD113" t="str">
        <f>IF(BP113=0%,"Not Started",IF(BP113&lt;5%,"Proses RBT-RBB",IF(BP113=5%,"Selesai RBT-RBB",IF(BP113&lt;10%,"Proses RBT-RBL",IF(BP113=10%,"Selesai RBT-RBL",IF(BP113&lt;15%,"Proses RBT-RBTD",IF(BP113=15%,"Selesai RBT-RBTD",IF(BP113&lt;20%,"Proses RPP",IF(BP113=20%,"Selesai RPP",IF(BP113&lt;25%,"Proses KAK",IF(BP113=25%,"Selesai KAK",IF(BP113&lt;30%,"Proses Pengadaan",IF(BP113=30%,"Selesai Pengadaan",IF(BP113&lt;45%,"Proses Desain",IF(BP113=45%,"Selesai Desain",IF(BP113&lt;80%,"Proses Pengembangan",IF(BP113=80%,"Selesai Pengembangan",IF(BP113&lt;87.5%,"Proses SIT",IF(BP113=87.5%,"Selesai SIT",IF(BP113&lt;95%,"Proses UAT",IF(BP113=95%,"Selesai UAT",IF(BP113&lt;100%,"Proses Implementasi","Selesai Implementasi"))))))))))))))))))))))</f>
        <v>Selesai Implementasi</v>
      </c>
      <c r="BE113">
        <v>1</v>
      </c>
      <c r="BF113">
        <v>1</v>
      </c>
      <c r="BG113">
        <v>1</v>
      </c>
      <c r="BH113">
        <v>1</v>
      </c>
      <c r="BI113">
        <v>1</v>
      </c>
      <c r="BJ113">
        <v>1</v>
      </c>
      <c r="BK113">
        <v>1</v>
      </c>
      <c r="BL113">
        <v>1</v>
      </c>
      <c r="BM113">
        <v>1</v>
      </c>
      <c r="BN113">
        <v>1</v>
      </c>
      <c r="BO113">
        <v>1</v>
      </c>
      <c r="BP113">
        <v>1</v>
      </c>
      <c r="BQ113" t="str">
        <f>IF(CC113=0%,"Not Started",IF(CC113&lt;5%,"Proses RBT-RBB",IF(CC113=5%,"Selesai RBT-RBB",IF(CC113&lt;10%,"Proses RBT-RBL",IF(CC113=10%,"Selesai RBT-RBL",IF(CC113&lt;15%,"Proses RBT-RBTD",IF(CC113=15%,"Selesai RBT-RBTD",IF(CC113&lt;20%,"Proses RPP",IF(CC113=20%,"Selesai RPP",IF(CC113&lt;25%,"Proses KAK",IF(CC113=25%,"Selesai KAK",IF(CC113&lt;30%,"Proses Pengadaan",IF(CC113=30%,"Selesai Pengadaan",IF(CC113&lt;45%,"Proses Desain",IF(CC113=45%,"Selesai Desain",IF(CC113&lt;80%,"Proses Pengembangan",IF(CC113=80%,"Selesai Pengembangan",IF(CC113&lt;87.5%,"Proses SIT",IF(CC113=87.5%,"Selesai SIT",IF(CC113&lt;95%,"Proses UAT",IF(CC113=95%,"Selesai UAT",IF(CC113&lt;100%,"Proses Implementasi","Selesai Implementasi"))))))))))))))))))))))</f>
        <v>Selesai Implementasi</v>
      </c>
      <c r="BR113" t="str">
        <f>IF(CD113=0%,"Not Started",IF(CD113&lt;5%,"Proses RBT-RBB",IF(CD113=5%,"Selesai RBT-RBB",IF(CD113&lt;10%,"Proses RBT-RBL",IF(CD113=10%,"Selesai RBT-RBL",IF(CD113&lt;15%,"Proses RBT-RBTD",IF(CD113=15%,"Selesai RBT-RBTD",IF(CD113&lt;20%,"Proses RPP",IF(CD113=20%,"Selesai RPP",IF(CD113&lt;25%,"Proses KAK",IF(CD113=25%,"Selesai KAK",IF(CD113&lt;30%,"Proses Pengadaan",IF(CD113=30%,"Selesai Pengadaan",IF(CD113&lt;45%,"Proses Desain",IF(CD113=45%,"Selesai Desain",IF(CD113&lt;80%,"Proses Pengembangan",IF(CD113=80%,"Selesai Pengembangan",IF(CD113&lt;87.5%,"Proses SIT",IF(CD113=87.5%,"Selesai SIT",IF(CD113&lt;95%,"Proses UAT",IF(CD113=95%,"Selesai UAT",IF(CD113&lt;100%,"Proses Implementasi","Selesai Implementasi"))))))))))))))))))))))</f>
        <v>Not Started</v>
      </c>
      <c r="BS113" t="str">
        <f>IF(CE113=0%,"Not Started",IF(CE113&lt;5%,"Proses RBT-RBB",IF(CE113=5%,"Selesai RBT-RBB",IF(CE113&lt;10%,"Proses RBT-RBL",IF(CE113=10%,"Selesai RBT-RBL",IF(CE113&lt;15%,"Proses RBT-RBTD",IF(CE113=15%,"Selesai RBT-RBTD",IF(CE113&lt;20%,"Proses RPP",IF(CE113=20%,"Selesai RPP",IF(CE113&lt;25%,"Proses KAK",IF(CE113=25%,"Selesai KAK",IF(CE113&lt;30%,"Proses Pengadaan",IF(CE113=30%,"Selesai Pengadaan",IF(CE113&lt;45%,"Proses Desain",IF(CE113=45%,"Selesai Desain",IF(CE113&lt;80%,"Proses Pengembangan",IF(CE113=80%,"Selesai Pengembangan",IF(CE113&lt;87.5%,"Proses SIT",IF(CE113=87.5%,"Selesai SIT",IF(CE113&lt;95%,"Proses UAT",IF(CE113=95%,"Selesai UAT",IF(CE113&lt;100%,"Proses Implementasi","Selesai Implementasi"))))))))))))))))))))))</f>
        <v>Not Started</v>
      </c>
      <c r="BT113" t="str">
        <f>IF(CF113=0%,"Not Started",IF(CF113&lt;5%,"Proses RBT-RBB",IF(CF113=5%,"Selesai RBT-RBB",IF(CF113&lt;10%,"Proses RBT-RBL",IF(CF113=10%,"Selesai RBT-RBL",IF(CF113&lt;15%,"Proses RBT-RBTD",IF(CF113=15%,"Selesai RBT-RBTD",IF(CF113&lt;20%,"Proses RPP",IF(CF113=20%,"Selesai RPP",IF(CF113&lt;25%,"Proses KAK",IF(CF113=25%,"Selesai KAK",IF(CF113&lt;30%,"Proses Pengadaan",IF(CF113=30%,"Selesai Pengadaan",IF(CF113&lt;45%,"Proses Desain",IF(CF113=45%,"Selesai Desain",IF(CF113&lt;80%,"Proses Pengembangan",IF(CF113=80%,"Selesai Pengembangan",IF(CF113&lt;87.5%,"Proses SIT",IF(CF113=87.5%,"Selesai SIT",IF(CF113&lt;95%,"Proses UAT",IF(CF113=95%,"Selesai UAT",IF(CF113&lt;100%,"Proses Implementasi","Selesai Implementasi"))))))))))))))))))))))</f>
        <v>Not Started</v>
      </c>
      <c r="BU113" t="str">
        <f>IF(CG113=0%,"Not Started",IF(CG113&lt;5%,"Proses RBT-RBB",IF(CG113=5%,"Selesai RBT-RBB",IF(CG113&lt;10%,"Proses RBT-RBL",IF(CG113=10%,"Selesai RBT-RBL",IF(CG113&lt;15%,"Proses RBT-RBTD",IF(CG113=15%,"Selesai RBT-RBTD",IF(CG113&lt;20%,"Proses RPP",IF(CG113=20%,"Selesai RPP",IF(CG113&lt;25%,"Proses KAK",IF(CG113=25%,"Selesai KAK",IF(CG113&lt;30%,"Proses Pengadaan",IF(CG113=30%,"Selesai Pengadaan",IF(CG113&lt;45%,"Proses Desain",IF(CG113=45%,"Selesai Desain",IF(CG113&lt;80%,"Proses Pengembangan",IF(CG113=80%,"Selesai Pengembangan",IF(CG113&lt;87.5%,"Proses SIT",IF(CG113=87.5%,"Selesai SIT",IF(CG113&lt;95%,"Proses UAT",IF(CG113=95%,"Selesai UAT",IF(CG113&lt;100%,"Proses Implementasi","Selesai Implementasi"))))))))))))))))))))))</f>
        <v>Not Started</v>
      </c>
      <c r="BV113" t="str">
        <f>IF(CH113=0%,"Not Started",IF(CH113&lt;5%,"Proses RBT-RBB",IF(CH113=5%,"Selesai RBT-RBB",IF(CH113&lt;10%,"Proses RBT-RBL",IF(CH113=10%,"Selesai RBT-RBL",IF(CH113&lt;15%,"Proses RBT-RBTD",IF(CH113=15%,"Selesai RBT-RBTD",IF(CH113&lt;20%,"Proses RPP",IF(CH113=20%,"Selesai RPP",IF(CH113&lt;25%,"Proses KAK",IF(CH113=25%,"Selesai KAK",IF(CH113&lt;30%,"Proses Pengadaan",IF(CH113=30%,"Selesai Pengadaan",IF(CH113&lt;45%,"Proses Desain",IF(CH113=45%,"Selesai Desain",IF(CH113&lt;80%,"Proses Pengembangan",IF(CH113=80%,"Selesai Pengembangan",IF(CH113&lt;87.5%,"Proses SIT",IF(CH113=87.5%,"Selesai SIT",IF(CH113&lt;95%,"Proses UAT",IF(CH113=95%,"Selesai UAT",IF(CH113&lt;100%,"Proses Implementasi","Selesai Implementasi"))))))))))))))))))))))</f>
        <v>Not Started</v>
      </c>
      <c r="BW113" t="str">
        <f>IF(CI113=0%,"Not Started",IF(CI113&lt;5%,"Proses RBT-RBB",IF(CI113=5%,"Selesai RBT-RBB",IF(CI113&lt;10%,"Proses RBT-RBL",IF(CI113=10%,"Selesai RBT-RBL",IF(CI113&lt;15%,"Proses RBT-RBTD",IF(CI113=15%,"Selesai RBT-RBTD",IF(CI113&lt;20%,"Proses RPP",IF(CI113=20%,"Selesai RPP",IF(CI113&lt;25%,"Proses KAK",IF(CI113=25%,"Selesai KAK",IF(CI113&lt;30%,"Proses Pengadaan",IF(CI113=30%,"Selesai Pengadaan",IF(CI113&lt;45%,"Proses Desain",IF(CI113=45%,"Selesai Desain",IF(CI113&lt;80%,"Proses Pengembangan",IF(CI113=80%,"Selesai Pengembangan",IF(CI113&lt;87.5%,"Proses SIT",IF(CI113=87.5%,"Selesai SIT",IF(CI113&lt;95%,"Proses UAT",IF(CI113=95%,"Selesai UAT",IF(CI113&lt;100%,"Proses Implementasi","Selesai Implementasi"))))))))))))))))))))))</f>
        <v>Not Started</v>
      </c>
      <c r="BX113" t="str">
        <f>IF(CJ113=0%,"Not Started",IF(CJ113&lt;5%,"Proses RBT-RBB",IF(CJ113=5%,"Selesai RBT-RBB",IF(CJ113&lt;10%,"Proses RBT-RBL",IF(CJ113=10%,"Selesai RBT-RBL",IF(CJ113&lt;15%,"Proses RBT-RBTD",IF(CJ113=15%,"Selesai RBT-RBTD",IF(CJ113&lt;20%,"Proses RPP",IF(CJ113=20%,"Selesai RPP",IF(CJ113&lt;25%,"Proses KAK",IF(CJ113=25%,"Selesai KAK",IF(CJ113&lt;30%,"Proses Pengadaan",IF(CJ113=30%,"Selesai Pengadaan",IF(CJ113&lt;45%,"Proses Desain",IF(CJ113=45%,"Selesai Desain",IF(CJ113&lt;80%,"Proses Pengembangan",IF(CJ113=80%,"Selesai Pengembangan",IF(CJ113&lt;87.5%,"Proses SIT",IF(CJ113=87.5%,"Selesai SIT",IF(CJ113&lt;95%,"Proses UAT",IF(CJ113=95%,"Selesai UAT",IF(CJ113&lt;100%,"Proses Implementasi","Selesai Implementasi"))))))))))))))))))))))</f>
        <v>Not Started</v>
      </c>
      <c r="BY113" t="str">
        <f>IF(CK113=0%,"Not Started",IF(CK113&lt;5%,"Proses RBT-RBB",IF(CK113=5%,"Selesai RBT-RBB",IF(CK113&lt;10%,"Proses RBT-RBL",IF(CK113=10%,"Selesai RBT-RBL",IF(CK113&lt;15%,"Proses RBT-RBTD",IF(CK113=15%,"Selesai RBT-RBTD",IF(CK113&lt;20%,"Proses RPP",IF(CK113=20%,"Selesai RPP",IF(CK113&lt;25%,"Proses KAK",IF(CK113=25%,"Selesai KAK",IF(CK113&lt;30%,"Proses Pengadaan",IF(CK113=30%,"Selesai Pengadaan",IF(CK113&lt;45%,"Proses Desain",IF(CK113=45%,"Selesai Desain",IF(CK113&lt;80%,"Proses Pengembangan",IF(CK113=80%,"Selesai Pengembangan",IF(CK113&lt;87.5%,"Proses SIT",IF(CK113=87.5%,"Selesai SIT",IF(CK113&lt;95%,"Proses UAT",IF(CK113=95%,"Selesai UAT",IF(CK113&lt;100%,"Proses Implementasi","Selesai Implementasi"))))))))))))))))))))))</f>
        <v>Not Started</v>
      </c>
      <c r="BZ113" t="str">
        <f>IF(CL113=0%,"Not Started",IF(CL113&lt;5%,"Proses RBT-RBB",IF(CL113=5%,"Selesai RBT-RBB",IF(CL113&lt;10%,"Proses RBT-RBL",IF(CL113=10%,"Selesai RBT-RBL",IF(CL113&lt;15%,"Proses RBT-RBTD",IF(CL113=15%,"Selesai RBT-RBTD",IF(CL113&lt;20%,"Proses RPP",IF(CL113=20%,"Selesai RPP",IF(CL113&lt;25%,"Proses KAK",IF(CL113=25%,"Selesai KAK",IF(CL113&lt;30%,"Proses Pengadaan",IF(CL113=30%,"Selesai Pengadaan",IF(CL113&lt;45%,"Proses Desain",IF(CL113=45%,"Selesai Desain",IF(CL113&lt;80%,"Proses Pengembangan",IF(CL113=80%,"Selesai Pengembangan",IF(CL113&lt;87.5%,"Proses SIT",IF(CL113=87.5%,"Selesai SIT",IF(CL113&lt;95%,"Proses UAT",IF(CL113=95%,"Selesai UAT",IF(CL113&lt;100%,"Proses Implementasi","Selesai Implementasi"))))))))))))))))))))))</f>
        <v>Not Started</v>
      </c>
      <c r="CA113" t="str">
        <f>IF(CM113=0%,"Not Started",IF(CM113&lt;5%,"Proses RBT-RBB",IF(CM113=5%,"Selesai RBT-RBB",IF(CM113&lt;10%,"Proses RBT-RBL",IF(CM113=10%,"Selesai RBT-RBL",IF(CM113&lt;15%,"Proses RBT-RBTD",IF(CM113=15%,"Selesai RBT-RBTD",IF(CM113&lt;20%,"Proses RPP",IF(CM113=20%,"Selesai RPP",IF(CM113&lt;25%,"Proses KAK",IF(CM113=25%,"Selesai KAK",IF(CM113&lt;30%,"Proses Pengadaan",IF(CM113=30%,"Selesai Pengadaan",IF(CM113&lt;45%,"Proses Desain",IF(CM113=45%,"Selesai Desain",IF(CM113&lt;80%,"Proses Pengembangan",IF(CM113=80%,"Selesai Pengembangan",IF(CM113&lt;87.5%,"Proses SIT",IF(CM113=87.5%,"Selesai SIT",IF(CM113&lt;95%,"Proses UAT",IF(CM113=95%,"Selesai UAT",IF(CM113&lt;100%,"Proses Implementasi","Selesai Implementasi"))))))))))))))))))))))</f>
        <v>Not Started</v>
      </c>
      <c r="CB113" t="str">
        <f>IF(CN113=0%,"Not Started",IF(CN113&lt;5%,"Proses RBT-RBB",IF(CN113=5%,"Selesai RBT-RBB",IF(CN113&lt;10%,"Proses RBT-RBL",IF(CN113=10%,"Selesai RBT-RBL",IF(CN113&lt;15%,"Proses RBT-RBTD",IF(CN113=15%,"Selesai RBT-RBTD",IF(CN113&lt;20%,"Proses RPP",IF(CN113=20%,"Selesai RPP",IF(CN113&lt;25%,"Proses KAK",IF(CN113=25%,"Selesai KAK",IF(CN113&lt;30%,"Proses Pengadaan",IF(CN113=30%,"Selesai Pengadaan",IF(CN113&lt;45%,"Proses Desain",IF(CN113=45%,"Selesai Desain",IF(CN113&lt;80%,"Proses Pengembangan",IF(CN113=80%,"Selesai Pengembangan",IF(CN113&lt;87.5%,"Proses SIT",IF(CN113=87.5%,"Selesai SIT",IF(CN113&lt;95%,"Proses UAT",IF(CN113=95%,"Selesai UAT",IF(CN113&lt;100%,"Proses Implementasi","Selesai Implementasi"))))))))))))))))))))))</f>
        <v>Not Started</v>
      </c>
      <c r="CC113">
        <f>(($DY113/100%)*15%)+(($DZ113/100%)*5%)+(($EA113/100%)*5%)+(($EB113/100%)*5%)+(($EC113/100%)*15%)+(($ED113/100%)*35%)+(($EE113/100%)*7.5%)+(($EF113/100%)*7.5%)+(($EG113/100%)*5%)</f>
        <v>0.9999999999999999</v>
      </c>
      <c r="CO113">
        <f>IF(BE113=0%, 100%, (CC113/BE113))</f>
        <v>0.9999999999999999</v>
      </c>
      <c r="CP113">
        <f>IF(BF113=0%, 100%, (CD113/BF113))</f>
        <v>0</v>
      </c>
      <c r="CQ113">
        <f>IF(BG113=0%, 100%, (CE113/BG113))</f>
        <v>0</v>
      </c>
      <c r="CR113">
        <f>IF(BH113=0%, 100%, (CF113/BH113))</f>
        <v>0</v>
      </c>
      <c r="CS113">
        <f>IF(BI113=0%, 100%, (CG113/BI113))</f>
        <v>0</v>
      </c>
      <c r="CT113">
        <f>IF(BJ113=0%, 100%, (CH113/BJ113))</f>
        <v>0</v>
      </c>
      <c r="CU113">
        <f>IF(BK113=0%, 100%, (CI113/BK113))</f>
        <v>0</v>
      </c>
      <c r="CV113">
        <f>IF(BL113=0%, 100%, (CJ113/BL113))</f>
        <v>0</v>
      </c>
      <c r="CW113">
        <f>IF(BM113=0%, 100%, (CK113/BM113))</f>
        <v>0</v>
      </c>
      <c r="CX113">
        <f>IF(BN113=0%, 100%, (CL113/BN113))</f>
        <v>0</v>
      </c>
      <c r="CY113">
        <f>IF(BO113=0%, 100%, (CM113/BO113))</f>
        <v>0</v>
      </c>
      <c r="DA113" t="str">
        <f>IF(BE113=0%,"NS",IF(CC113=100%,"DONE",IF(CO113&gt;100%,"AS",IF(CO113&lt;75%,"BS",IF(CO113&lt;89.9%,"AR","OS")))))</f>
        <v>DONE</v>
      </c>
      <c r="DB113" t="str">
        <f>IF(BF113=0%,"NS",IF(CD113=100%,"DONE",IF(CP113&gt;100%,"AS",IF(CP113&lt;75%,"BS",IF(CP113&lt;89.9%,"AR","OS")))))</f>
        <v>BS</v>
      </c>
      <c r="DC113" t="str">
        <f>IF(BG113=0%,"NS",IF(CE113=100%,"DONE",IF(CQ113&gt;100%,"AS",IF(CQ113&lt;75%,"BS",IF(CQ113&lt;89.9%,"AR","OS")))))</f>
        <v>BS</v>
      </c>
      <c r="DD113" t="str">
        <f>IF(BH113=0%,"NS",IF(CF113=100%,"DONE",IF(CR113&gt;100%,"AS",IF(CR113&lt;75%,"BS",IF(CR113&lt;89.9%,"AR","OS")))))</f>
        <v>BS</v>
      </c>
      <c r="DE113" t="str">
        <f>IF(BI113=0%,"NS",IF(CG113=100%,"DONE",IF(CS113&gt;100%,"AS",IF(CS113&lt;75%,"BS",IF(CS113&lt;89.9%,"AR","OS")))))</f>
        <v>BS</v>
      </c>
      <c r="DF113" t="str">
        <f>IF(BJ113=0%,"NS",IF(CH113=100%,"DONE",IF(CT113&gt;100%,"AS",IF(CT113&lt;75%,"BS",IF(CT113&lt;89.9%,"AR","OS")))))</f>
        <v>BS</v>
      </c>
      <c r="DG113" t="str">
        <f>IF(BK113=0%,"NS",IF(CI113=100%,"DONE",IF(CU113&gt;100%,"AS",IF(CU113&lt;75%,"BS",IF(CU113&lt;89.9%,"AR","OS")))))</f>
        <v>BS</v>
      </c>
      <c r="DH113" t="str">
        <f>IF(BL113=0%,"NS",IF(CJ113=100%,"DONE",IF(CV113&gt;100%,"AS",IF(CV113&lt;75%,"BS",IF(CV113&lt;89.9%,"AR","OS")))))</f>
        <v>BS</v>
      </c>
      <c r="DI113" t="str">
        <f>IF(BM113=0%,"NS",IF(CK113=100%,"DONE",IF(CW113&gt;100%,"AS",IF(CW113&lt;75%,"BS",IF(CW113&lt;89.9%,"AR","OS")))))</f>
        <v>BS</v>
      </c>
      <c r="DJ113" t="str">
        <f>IF(BN113=0%,"NS",IF(CL113=100%,"DONE",IF(CX113&gt;100%,"AS",IF(CX113&lt;75%,"BS",IF(CX113&lt;89.9%,"AR","OS")))))</f>
        <v>BS</v>
      </c>
      <c r="DK113" t="str">
        <f>IF(BO113=0%,"NS",IF(CM113=100%,"DONE",IF(CY113&gt;100%,"AS",IF(CY113&lt;75%,"BS",IF(CY113&lt;89.9%,"AR","OS")))))</f>
        <v>BS</v>
      </c>
      <c r="DL113" t="str">
        <f>IF(BP113=0%,"NS",IF(CN113=100%,"DONE",IF(CZ113&gt;100%,"AS",IF(CZ113&lt;75%,"BS",IF(CZ113&lt;89.9%,"AR","OS")))))</f>
        <v>BS</v>
      </c>
      <c r="DM113">
        <f>CC113/$BP113</f>
        <v>0.9999999999999999</v>
      </c>
      <c r="DN113">
        <f>CD113/$BP113</f>
        <v>0</v>
      </c>
      <c r="DO113">
        <f>CE113/$BP113</f>
        <v>0</v>
      </c>
      <c r="DP113">
        <f>CF113/$BP113</f>
        <v>0</v>
      </c>
      <c r="DQ113">
        <f>CG113/$BP113</f>
        <v>0</v>
      </c>
      <c r="DR113">
        <f>CH113/$BP113</f>
        <v>0</v>
      </c>
      <c r="DS113">
        <f>CI113/$BP113</f>
        <v>0</v>
      </c>
      <c r="DT113">
        <f>CJ113/$BP113</f>
        <v>0</v>
      </c>
      <c r="DU113">
        <f>CK113/$BP113</f>
        <v>0</v>
      </c>
      <c r="DV113">
        <f>CL113/$BP113</f>
        <v>0</v>
      </c>
      <c r="DW113">
        <f>CM113/$BP113</f>
        <v>0</v>
      </c>
      <c r="DX113">
        <f>CN113/$BP113</f>
        <v>0</v>
      </c>
      <c r="DY113">
        <v>1</v>
      </c>
      <c r="DZ113">
        <v>1</v>
      </c>
      <c r="EA113">
        <v>1</v>
      </c>
      <c r="EB113">
        <v>1</v>
      </c>
      <c r="EC113">
        <v>1</v>
      </c>
      <c r="ED113">
        <v>1</v>
      </c>
      <c r="EE113">
        <v>1</v>
      </c>
      <c r="EF113">
        <v>1</v>
      </c>
      <c r="EG113">
        <v>1</v>
      </c>
      <c r="EH113" t="str" xml:space="preserve">
        <v xml:space="preserve">Progres Terkini:_x000d_
Telah dilakukan deployment pada 9 Januari 2025 </v>
      </c>
      <c r="EJ113">
        <f>AR113</f>
        <v>46031</v>
      </c>
      <c r="FM113" t="str" xml:space="preserve">
        <v xml:space="preserve">1. Yoe One Ariestya Niovitta (PKWT)_x000d_
2. Muhammad Daffa Alfarizqi</v>
      </c>
      <c r="FN113" t="str">
        <v>Yolanda Dini</v>
      </c>
      <c r="FO113" t="str">
        <v>Ayar Fauzan</v>
      </c>
      <c r="FP113" t="str" xml:space="preserve">
        <v xml:space="preserve">1. Rendi Budiman_x000d_
2. Erica Maulidina_x000d_
3. Hafizh HAritsa_x000d_
</v>
      </c>
      <c r="FQ113" t="str">
        <v>Erfa</v>
      </c>
      <c r="FR113" t="str">
        <v xml:space="preserve">Outsource </v>
      </c>
      <c r="GS113" t="str">
        <v>c1cdbab6-54fe-4864-9df9-0bae4abed8c1</v>
      </c>
    </row>
    <row r="114" xml:space="preserve">
      <c r="A114" t="str">
        <v>RIVIBI-PPA-P17-1-DLDS</v>
      </c>
      <c r="B114" t="str">
        <v>PT6</v>
      </c>
      <c r="C114" t="str">
        <v>IDT</v>
      </c>
      <c r="D114" t="str">
        <v>Continuity Technology</v>
      </c>
      <c r="E114" t="str">
        <v>P-61</v>
      </c>
      <c r="F114">
        <f>F113+1</f>
        <v>4</v>
      </c>
      <c r="G114" t="str">
        <v>Learning Management System (LMS)</v>
      </c>
      <c r="H114" t="str">
        <v>Learning Management System</v>
      </c>
      <c r="I114" t="str">
        <v>Enh. aplikasi Learning Management System (LMS) Tahap 3</v>
      </c>
      <c r="J114">
        <v>2026</v>
      </c>
      <c r="K114">
        <v>2026</v>
      </c>
      <c r="L114" t="str">
        <v>K</v>
      </c>
      <c r="M114" t="str">
        <v>K3</v>
      </c>
      <c r="N114" t="str">
        <v>Pemimpin Satker</v>
      </c>
      <c r="O114" t="str">
        <v>BINS</v>
      </c>
      <c r="P114" t="str">
        <v>Satker</v>
      </c>
      <c r="Q114" t="str">
        <v>MI</v>
      </c>
      <c r="R114" t="str">
        <v>LMS-BI</v>
      </c>
      <c r="S114" t="str">
        <f>BQ114</f>
        <v>Not Started</v>
      </c>
      <c r="T114" t="str">
        <f>IF(V114=0%,"Not Started",IF(V114&lt;100%,"On Progress",IF(V114=100%,"DONE")))</f>
        <v>Not Started</v>
      </c>
      <c r="U114" t="str">
        <f>FN114</f>
        <v>Yolanda Dini</v>
      </c>
      <c r="V114">
        <f>CC114</f>
        <v>0</v>
      </c>
      <c r="W114" t="str">
        <v>TW II 2026</v>
      </c>
      <c r="X114">
        <f>AR114</f>
        <v>46387</v>
      </c>
      <c r="Y114" t="str">
        <v>Proses pengadaan</v>
      </c>
      <c r="AA114">
        <v>46082</v>
      </c>
      <c r="AB114">
        <v>46173</v>
      </c>
      <c r="AC114">
        <v>46174</v>
      </c>
      <c r="AD114">
        <v>46188</v>
      </c>
      <c r="AE114">
        <v>46189</v>
      </c>
      <c r="AF114">
        <v>46203</v>
      </c>
      <c r="AI114">
        <v>46204</v>
      </c>
      <c r="AJ114">
        <v>46234</v>
      </c>
      <c r="AK114">
        <v>46235</v>
      </c>
      <c r="AL114">
        <v>46295</v>
      </c>
      <c r="AM114">
        <v>46296</v>
      </c>
      <c r="AN114">
        <v>46326</v>
      </c>
      <c r="AO114">
        <v>46327</v>
      </c>
      <c r="AP114">
        <v>46356</v>
      </c>
      <c r="AQ114">
        <v>46357</v>
      </c>
      <c r="AR114">
        <v>46387</v>
      </c>
      <c r="AS114" t="str">
        <f>IF(BE114=0%,"Not Started",IF(BE114&lt;5%,"Proses RBT-RBB",IF(BE114=5%,"Selesai RBT-RBB",IF(BE114&lt;10%,"Proses RBT-RBL",IF(BE114=10%,"Selesai RBT-RBL",IF(BE114&lt;15%,"Proses RBT-RBTD",IF(BE114=15%,"Selesai RBT-RBTD",IF(BE114&lt;20%,"Proses RPP",IF(BE114=20%,"Selesai RPP",IF(BE114&lt;25%,"Proses KAK",IF(BE114=25%,"Selesai KAK",IF(BE114&lt;30%,"Proses Pengadaan",IF(BE114=30%,"Selesai Pengadaan",IF(BE114&lt;45%,"Proses Desain",IF(BE114=45%,"Selesai Desain",IF(BE114&lt;80%,"Proses Pengembangan",IF(BE114=80%,"Selesai Pengembangan",IF(BE114&lt;87.5%,"Proses SIT",IF(BE114=87.5%,"Selesai SIT",IF(BE114&lt;95%,"Proses UAT",IF(BE114=95%,"Selesai UAT",IF(BE114&lt;100%,"Proses Implementasi","Selesai Implementasi"))))))))))))))))))))))</f>
        <v>Not Started</v>
      </c>
      <c r="AT114" t="str">
        <f>IF(BF114=0%,"Not Started",IF(BF114&lt;5%,"Proses RBT-RBB",IF(BF114=5%,"Selesai RBT-RBB",IF(BF114&lt;10%,"Proses RBT-RBL",IF(BF114=10%,"Selesai RBT-RBL",IF(BF114&lt;15%,"Proses RBT-RBTD",IF(BF114=15%,"Selesai RBT-RBTD",IF(BF114&lt;20%,"Proses RPP",IF(BF114=20%,"Selesai RPP",IF(BF114&lt;25%,"Proses KAK",IF(BF114=25%,"Selesai KAK",IF(BF114&lt;30%,"Proses Pengadaan",IF(BF114=30%,"Selesai Pengadaan",IF(BF114&lt;45%,"Proses Desain",IF(BF114=45%,"Selesai Desain",IF(BF114&lt;80%,"Proses Pengembangan",IF(BF114=80%,"Selesai Pengembangan",IF(BF114&lt;87.5%,"Proses SIT",IF(BF114=87.5%,"Selesai SIT",IF(BF114&lt;95%,"Proses UAT",IF(BF114=95%,"Selesai UAT",IF(BF114&lt;100%,"Proses Implementasi","Selesai Implementasi"))))))))))))))))))))))</f>
        <v>Not Started</v>
      </c>
      <c r="AU114" t="str">
        <f>IF(BG114=0%,"Not Started",IF(BG114&lt;5%,"Proses RBT-RBB",IF(BG114=5%,"Selesai RBT-RBB",IF(BG114&lt;10%,"Proses RBT-RBL",IF(BG114=10%,"Selesai RBT-RBL",IF(BG114&lt;15%,"Proses RBT-RBTD",IF(BG114=15%,"Selesai RBT-RBTD",IF(BG114&lt;20%,"Proses RPP",IF(BG114=20%,"Selesai RPP",IF(BG114&lt;25%,"Proses KAK",IF(BG114=25%,"Selesai KAK",IF(BG114&lt;30%,"Proses Pengadaan",IF(BG114=30%,"Selesai Pengadaan",IF(BG114&lt;45%,"Proses Desain",IF(BG114=45%,"Selesai Desain",IF(BG114&lt;80%,"Proses Pengembangan",IF(BG114=80%,"Selesai Pengembangan",IF(BG114&lt;87.5%,"Proses SIT",IF(BG114=87.5%,"Selesai SIT",IF(BG114&lt;95%,"Proses UAT",IF(BG114=95%,"Selesai UAT",IF(BG114&lt;100%,"Proses Implementasi","Selesai Implementasi"))))))))))))))))))))))</f>
        <v>Selesai RBT-RBB</v>
      </c>
      <c r="AV114" t="str">
        <f>IF(BH114=0%,"Not Started",IF(BH114&lt;5%,"Proses RBT-RBB",IF(BH114=5%,"Selesai RBT-RBB",IF(BH114&lt;10%,"Proses RBT-RBL",IF(BH114=10%,"Selesai RBT-RBL",IF(BH114&lt;15%,"Proses RBT-RBTD",IF(BH114=15%,"Selesai RBT-RBTD",IF(BH114&lt;20%,"Proses RPP",IF(BH114=20%,"Selesai RPP",IF(BH114&lt;25%,"Proses KAK",IF(BH114=25%,"Selesai KAK",IF(BH114&lt;30%,"Proses Pengadaan",IF(BH114=30%,"Selesai Pengadaan",IF(BH114&lt;45%,"Proses Desain",IF(BH114=45%,"Selesai Desain",IF(BH114&lt;80%,"Proses Pengembangan",IF(BH114=80%,"Selesai Pengembangan",IF(BH114&lt;87.5%,"Proses SIT",IF(BH114=87.5%,"Selesai SIT",IF(BH114&lt;95%,"Proses UAT",IF(BH114=95%,"Selesai UAT",IF(BH114&lt;100%,"Proses Implementasi","Selesai Implementasi"))))))))))))))))))))))</f>
        <v>Selesai RBT-RBL</v>
      </c>
      <c r="AW114" t="str">
        <f>IF(BI114=0%,"Not Started",IF(BI114&lt;5%,"Proses RBT-RBB",IF(BI114=5%,"Selesai RBT-RBB",IF(BI114&lt;10%,"Proses RBT-RBL",IF(BI114=10%,"Selesai RBT-RBL",IF(BI114&lt;15%,"Proses RBT-RBTD",IF(BI114=15%,"Selesai RBT-RBTD",IF(BI114&lt;20%,"Proses RPP",IF(BI114=20%,"Selesai RPP",IF(BI114&lt;25%,"Proses KAK",IF(BI114=25%,"Selesai KAK",IF(BI114&lt;30%,"Proses Pengadaan",IF(BI114=30%,"Selesai Pengadaan",IF(BI114&lt;45%,"Proses Desain",IF(BI114=45%,"Selesai Desain",IF(BI114&lt;80%,"Proses Pengembangan",IF(BI114=80%,"Selesai Pengembangan",IF(BI114&lt;87.5%,"Proses SIT",IF(BI114=87.5%,"Selesai SIT",IF(BI114&lt;95%,"Proses UAT",IF(BI114=95%,"Selesai UAT",IF(BI114&lt;100%,"Proses Implementasi","Selesai Implementasi"))))))))))))))))))))))</f>
        <v>Selesai RBT-RBTD</v>
      </c>
      <c r="AX114" t="str">
        <f>IF(BJ114=0%,"Not Started",IF(BJ114&lt;5%,"Proses RBT-RBB",IF(BJ114=5%,"Selesai RBT-RBB",IF(BJ114&lt;10%,"Proses RBT-RBL",IF(BJ114=10%,"Selesai RBT-RBL",IF(BJ114&lt;15%,"Proses RBT-RBTD",IF(BJ114=15%,"Selesai RBT-RBTD",IF(BJ114&lt;20%,"Proses RPP",IF(BJ114=20%,"Selesai RPP",IF(BJ114&lt;25%,"Proses KAK",IF(BJ114=25%,"Selesai KAK",IF(BJ114&lt;30%,"Proses Pengadaan",IF(BJ114=30%,"Selesai Pengadaan",IF(BJ114&lt;45%,"Proses Desain",IF(BJ114=45%,"Selesai Desain",IF(BJ114&lt;80%,"Proses Pengembangan",IF(BJ114=80%,"Selesai Pengembangan",IF(BJ114&lt;87.5%,"Proses SIT",IF(BJ114=87.5%,"Selesai SIT",IF(BJ114&lt;95%,"Proses UAT",IF(BJ114=95%,"Selesai UAT",IF(BJ114&lt;100%,"Proses Implementasi","Selesai Implementasi"))))))))))))))))))))))</f>
        <v>Selesai KAK</v>
      </c>
      <c r="AY114" t="str">
        <f>IF(BK114=0%,"Not Started",IF(BK114&lt;5%,"Proses RBT-RBB",IF(BK114=5%,"Selesai RBT-RBB",IF(BK114&lt;10%,"Proses RBT-RBL",IF(BK114=10%,"Selesai RBT-RBL",IF(BK114&lt;15%,"Proses RBT-RBTD",IF(BK114=15%,"Selesai RBT-RBTD",IF(BK114&lt;20%,"Proses RPP",IF(BK114=20%,"Selesai RPP",IF(BK114&lt;25%,"Proses KAK",IF(BK114=25%,"Selesai KAK",IF(BK114&lt;30%,"Proses Pengadaan",IF(BK114=30%,"Selesai Pengadaan",IF(BK114&lt;45%,"Proses Desain",IF(BK114=45%,"Selesai Desain",IF(BK114&lt;80%,"Proses Pengembangan",IF(BK114=80%,"Selesai Pengembangan",IF(BK114&lt;87.5%,"Proses SIT",IF(BK114=87.5%,"Selesai SIT",IF(BK114&lt;95%,"Proses UAT",IF(BK114=95%,"Selesai UAT",IF(BK114&lt;100%,"Proses Implementasi","Selesai Implementasi"))))))))))))))))))))))</f>
        <v>Selesai Desain</v>
      </c>
      <c r="AZ114" t="str">
        <f>IF(BL114=0%,"Not Started",IF(BL114&lt;5%,"Proses RBT-RBB",IF(BL114=5%,"Selesai RBT-RBB",IF(BL114&lt;10%,"Proses RBT-RBL",IF(BL114=10%,"Selesai RBT-RBL",IF(BL114&lt;15%,"Proses RBT-RBTD",IF(BL114=15%,"Selesai RBT-RBTD",IF(BL114&lt;20%,"Proses RPP",IF(BL114=20%,"Selesai RPP",IF(BL114&lt;25%,"Proses KAK",IF(BL114=25%,"Selesai KAK",IF(BL114&lt;30%,"Proses Pengadaan",IF(BL114=30%,"Selesai Pengadaan",IF(BL114&lt;45%,"Proses Desain",IF(BL114=45%,"Selesai Desain",IF(BL114&lt;80%,"Proses Pengembangan",IF(BL114=80%,"Selesai Pengembangan",IF(BL114&lt;87.5%,"Proses SIT",IF(BL114=87.5%,"Selesai SIT",IF(BL114&lt;95%,"Proses UAT",IF(BL114=95%,"Selesai UAT",IF(BL114&lt;100%,"Proses Implementasi","Selesai Implementasi"))))))))))))))))))))))</f>
        <v>Proses Pengembangan</v>
      </c>
      <c r="BA114" t="str">
        <f>IF(BM114=0%,"Not Started",IF(BM114&lt;5%,"Proses RBT-RBB",IF(BM114=5%,"Selesai RBT-RBB",IF(BM114&lt;10%,"Proses RBT-RBL",IF(BM114=10%,"Selesai RBT-RBL",IF(BM114&lt;15%,"Proses RBT-RBTD",IF(BM114=15%,"Selesai RBT-RBTD",IF(BM114&lt;20%,"Proses RPP",IF(BM114=20%,"Selesai RPP",IF(BM114&lt;25%,"Proses KAK",IF(BM114=25%,"Selesai KAK",IF(BM114&lt;30%,"Proses Pengadaan",IF(BM114=30%,"Selesai Pengadaan",IF(BM114&lt;45%,"Proses Desain",IF(BM114=45%,"Selesai Desain",IF(BM114&lt;80%,"Proses Pengembangan",IF(BM114=80%,"Selesai Pengembangan",IF(BM114&lt;87.5%,"Proses SIT",IF(BM114=87.5%,"Selesai SIT",IF(BM114&lt;95%,"Proses UAT",IF(BM114=95%,"Selesai UAT",IF(BM114&lt;100%,"Proses Implementasi","Selesai Implementasi"))))))))))))))))))))))</f>
        <v>Selesai Pengembangan</v>
      </c>
      <c r="BB114" t="str">
        <f>IF(BN114=0%,"Not Started",IF(BN114&lt;5%,"Proses RBT-RBB",IF(BN114=5%,"Selesai RBT-RBB",IF(BN114&lt;10%,"Proses RBT-RBL",IF(BN114=10%,"Selesai RBT-RBL",IF(BN114&lt;15%,"Proses RBT-RBTD",IF(BN114=15%,"Selesai RBT-RBTD",IF(BN114&lt;20%,"Proses RPP",IF(BN114=20%,"Selesai RPP",IF(BN114&lt;25%,"Proses KAK",IF(BN114=25%,"Selesai KAK",IF(BN114&lt;30%,"Proses Pengadaan",IF(BN114=30%,"Selesai Pengadaan",IF(BN114&lt;45%,"Proses Desain",IF(BN114=45%,"Selesai Desain",IF(BN114&lt;80%,"Proses Pengembangan",IF(BN114=80%,"Selesai Pengembangan",IF(BN114&lt;87.5%,"Proses SIT",IF(BN114=87.5%,"Selesai SIT",IF(BN114&lt;95%,"Proses UAT",IF(BN114=95%,"Selesai UAT",IF(BN114&lt;100%,"Proses Implementasi","Selesai Implementasi"))))))))))))))))))))))</f>
        <v>Proses SIT</v>
      </c>
      <c r="BC114" t="str">
        <f>IF(BO114=0%,"Not Started",IF(BO114&lt;5%,"Proses RBT-RBB",IF(BO114=5%,"Selesai RBT-RBB",IF(BO114&lt;10%,"Proses RBT-RBL",IF(BO114=10%,"Selesai RBT-RBL",IF(BO114&lt;15%,"Proses RBT-RBTD",IF(BO114=15%,"Selesai RBT-RBTD",IF(BO114&lt;20%,"Proses RPP",IF(BO114=20%,"Selesai RPP",IF(BO114&lt;25%,"Proses KAK",IF(BO114=25%,"Selesai KAK",IF(BO114&lt;30%,"Proses Pengadaan",IF(BO114=30%,"Selesai Pengadaan",IF(BO114&lt;45%,"Proses Desain",IF(BO114=45%,"Selesai Desain",IF(BO114&lt;80%,"Proses Pengembangan",IF(BO114=80%,"Selesai Pengembangan",IF(BO114&lt;87.5%,"Proses SIT",IF(BO114=87.5%,"Selesai SIT",IF(BO114&lt;95%,"Proses UAT",IF(BO114=95%,"Selesai UAT",IF(BO114&lt;100%,"Proses Implementasi","Selesai Implementasi"))))))))))))))))))))))</f>
        <v>Selesai UAT</v>
      </c>
      <c r="BD114" t="str">
        <f>IF(BP114=0%,"Not Started",IF(BP114&lt;5%,"Proses RBT-RBB",IF(BP114=5%,"Selesai RBT-RBB",IF(BP114&lt;10%,"Proses RBT-RBL",IF(BP114=10%,"Selesai RBT-RBL",IF(BP114&lt;15%,"Proses RBT-RBTD",IF(BP114=15%,"Selesai RBT-RBTD",IF(BP114&lt;20%,"Proses RPP",IF(BP114=20%,"Selesai RPP",IF(BP114&lt;25%,"Proses KAK",IF(BP114=25%,"Selesai KAK",IF(BP114&lt;30%,"Proses Pengadaan",IF(BP114=30%,"Selesai Pengadaan",IF(BP114&lt;45%,"Proses Desain",IF(BP114=45%,"Selesai Desain",IF(BP114&lt;80%,"Proses Pengembangan",IF(BP114=80%,"Selesai Pengembangan",IF(BP114&lt;87.5%,"Proses SIT",IF(BP114=87.5%,"Selesai SIT",IF(BP114&lt;95%,"Proses UAT",IF(BP114=95%,"Selesai UAT",IF(BP114&lt;100%,"Proses Implementasi","Selesai Implementasi"))))))))))))))))))))))</f>
        <v>Selesai Implementasi</v>
      </c>
      <c r="BE114">
        <v>0</v>
      </c>
      <c r="BF114">
        <v>0</v>
      </c>
      <c r="BG114">
        <v>0.05</v>
      </c>
      <c r="BH114">
        <v>0.1</v>
      </c>
      <c r="BI114">
        <v>0.15</v>
      </c>
      <c r="BJ114">
        <v>0.25</v>
      </c>
      <c r="BK114">
        <v>0.45</v>
      </c>
      <c r="BL114">
        <v>0.62</v>
      </c>
      <c r="BM114">
        <v>0.8</v>
      </c>
      <c r="BN114">
        <v>0.87</v>
      </c>
      <c r="BO114">
        <v>0.95</v>
      </c>
      <c r="BP114">
        <v>1</v>
      </c>
      <c r="BQ114" t="str">
        <f>IF(CC114=0%,"Not Started",IF(CC114&lt;5%,"Proses RBT-RBB",IF(CC114=5%,"Selesai RBT-RBB",IF(CC114&lt;10%,"Proses RBT-RBL",IF(CC114=10%,"Selesai RBT-RBL",IF(CC114&lt;15%,"Proses RBT-RBTD",IF(CC114=15%,"Selesai RBT-RBTD",IF(CC114&lt;20%,"Proses RPP",IF(CC114=20%,"Selesai RPP",IF(CC114&lt;25%,"Proses KAK",IF(CC114=25%,"Selesai KAK",IF(CC114&lt;30%,"Proses Pengadaan",IF(CC114=30%,"Selesai Pengadaan",IF(CC114&lt;45%,"Proses Desain",IF(CC114=45%,"Selesai Desain",IF(CC114&lt;80%,"Proses Pengembangan",IF(CC114=80%,"Selesai Pengembangan",IF(CC114&lt;87.5%,"Proses SIT",IF(CC114=87.5%,"Selesai SIT",IF(CC114&lt;95%,"Proses UAT",IF(CC114=95%,"Selesai UAT",IF(CC114&lt;100%,"Proses Implementasi","Selesai Implementasi"))))))))))))))))))))))</f>
        <v>Not Started</v>
      </c>
      <c r="BR114" t="str">
        <f>IF(CD114=0%,"Not Started",IF(CD114&lt;5%,"Proses RBT-RBB",IF(CD114=5%,"Selesai RBT-RBB",IF(CD114&lt;10%,"Proses RBT-RBL",IF(CD114=10%,"Selesai RBT-RBL",IF(CD114&lt;15%,"Proses RBT-RBTD",IF(CD114=15%,"Selesai RBT-RBTD",IF(CD114&lt;20%,"Proses RPP",IF(CD114=20%,"Selesai RPP",IF(CD114&lt;25%,"Proses KAK",IF(CD114=25%,"Selesai KAK",IF(CD114&lt;30%,"Proses Pengadaan",IF(CD114=30%,"Selesai Pengadaan",IF(CD114&lt;45%,"Proses Desain",IF(CD114=45%,"Selesai Desain",IF(CD114&lt;80%,"Proses Pengembangan",IF(CD114=80%,"Selesai Pengembangan",IF(CD114&lt;87.5%,"Proses SIT",IF(CD114=87.5%,"Selesai SIT",IF(CD114&lt;95%,"Proses UAT",IF(CD114=95%,"Selesai UAT",IF(CD114&lt;100%,"Proses Implementasi","Selesai Implementasi"))))))))))))))))))))))</f>
        <v>Not Started</v>
      </c>
      <c r="BS114" t="str">
        <f>IF(CE114=0%,"Not Started",IF(CE114&lt;5%,"Proses RBT-RBB",IF(CE114=5%,"Selesai RBT-RBB",IF(CE114&lt;10%,"Proses RBT-RBL",IF(CE114=10%,"Selesai RBT-RBL",IF(CE114&lt;15%,"Proses RBT-RBTD",IF(CE114=15%,"Selesai RBT-RBTD",IF(CE114&lt;20%,"Proses RPP",IF(CE114=20%,"Selesai RPP",IF(CE114&lt;25%,"Proses KAK",IF(CE114=25%,"Selesai KAK",IF(CE114&lt;30%,"Proses Pengadaan",IF(CE114=30%,"Selesai Pengadaan",IF(CE114&lt;45%,"Proses Desain",IF(CE114=45%,"Selesai Desain",IF(CE114&lt;80%,"Proses Pengembangan",IF(CE114=80%,"Selesai Pengembangan",IF(CE114&lt;87.5%,"Proses SIT",IF(CE114=87.5%,"Selesai SIT",IF(CE114&lt;95%,"Proses UAT",IF(CE114=95%,"Selesai UAT",IF(CE114&lt;100%,"Proses Implementasi","Selesai Implementasi"))))))))))))))))))))))</f>
        <v>Not Started</v>
      </c>
      <c r="BT114" t="str">
        <f>IF(CF114=0%,"Not Started",IF(CF114&lt;5%,"Proses RBT-RBB",IF(CF114=5%,"Selesai RBT-RBB",IF(CF114&lt;10%,"Proses RBT-RBL",IF(CF114=10%,"Selesai RBT-RBL",IF(CF114&lt;15%,"Proses RBT-RBTD",IF(CF114=15%,"Selesai RBT-RBTD",IF(CF114&lt;20%,"Proses RPP",IF(CF114=20%,"Selesai RPP",IF(CF114&lt;25%,"Proses KAK",IF(CF114=25%,"Selesai KAK",IF(CF114&lt;30%,"Proses Pengadaan",IF(CF114=30%,"Selesai Pengadaan",IF(CF114&lt;45%,"Proses Desain",IF(CF114=45%,"Selesai Desain",IF(CF114&lt;80%,"Proses Pengembangan",IF(CF114=80%,"Selesai Pengembangan",IF(CF114&lt;87.5%,"Proses SIT",IF(CF114=87.5%,"Selesai SIT",IF(CF114&lt;95%,"Proses UAT",IF(CF114=95%,"Selesai UAT",IF(CF114&lt;100%,"Proses Implementasi","Selesai Implementasi"))))))))))))))))))))))</f>
        <v>Not Started</v>
      </c>
      <c r="BU114" t="str">
        <f>IF(CG114=0%,"Not Started",IF(CG114&lt;5%,"Proses RBT-RBB",IF(CG114=5%,"Selesai RBT-RBB",IF(CG114&lt;10%,"Proses RBT-RBL",IF(CG114=10%,"Selesai RBT-RBL",IF(CG114&lt;15%,"Proses RBT-RBTD",IF(CG114=15%,"Selesai RBT-RBTD",IF(CG114&lt;20%,"Proses RPP",IF(CG114=20%,"Selesai RPP",IF(CG114&lt;25%,"Proses KAK",IF(CG114=25%,"Selesai KAK",IF(CG114&lt;30%,"Proses Pengadaan",IF(CG114=30%,"Selesai Pengadaan",IF(CG114&lt;45%,"Proses Desain",IF(CG114=45%,"Selesai Desain",IF(CG114&lt;80%,"Proses Pengembangan",IF(CG114=80%,"Selesai Pengembangan",IF(CG114&lt;87.5%,"Proses SIT",IF(CG114=87.5%,"Selesai SIT",IF(CG114&lt;95%,"Proses UAT",IF(CG114=95%,"Selesai UAT",IF(CG114&lt;100%,"Proses Implementasi","Selesai Implementasi"))))))))))))))))))))))</f>
        <v>Not Started</v>
      </c>
      <c r="BV114" t="str">
        <f>IF(CH114=0%,"Not Started",IF(CH114&lt;5%,"Proses RBT-RBB",IF(CH114=5%,"Selesai RBT-RBB",IF(CH114&lt;10%,"Proses RBT-RBL",IF(CH114=10%,"Selesai RBT-RBL",IF(CH114&lt;15%,"Proses RBT-RBTD",IF(CH114=15%,"Selesai RBT-RBTD",IF(CH114&lt;20%,"Proses RPP",IF(CH114=20%,"Selesai RPP",IF(CH114&lt;25%,"Proses KAK",IF(CH114=25%,"Selesai KAK",IF(CH114&lt;30%,"Proses Pengadaan",IF(CH114=30%,"Selesai Pengadaan",IF(CH114&lt;45%,"Proses Desain",IF(CH114=45%,"Selesai Desain",IF(CH114&lt;80%,"Proses Pengembangan",IF(CH114=80%,"Selesai Pengembangan",IF(CH114&lt;87.5%,"Proses SIT",IF(CH114=87.5%,"Selesai SIT",IF(CH114&lt;95%,"Proses UAT",IF(CH114=95%,"Selesai UAT",IF(CH114&lt;100%,"Proses Implementasi","Selesai Implementasi"))))))))))))))))))))))</f>
        <v>Not Started</v>
      </c>
      <c r="BW114" t="str">
        <f>IF(CI114=0%,"Not Started",IF(CI114&lt;5%,"Proses RBT-RBB",IF(CI114=5%,"Selesai RBT-RBB",IF(CI114&lt;10%,"Proses RBT-RBL",IF(CI114=10%,"Selesai RBT-RBL",IF(CI114&lt;15%,"Proses RBT-RBTD",IF(CI114=15%,"Selesai RBT-RBTD",IF(CI114&lt;20%,"Proses RPP",IF(CI114=20%,"Selesai RPP",IF(CI114&lt;25%,"Proses KAK",IF(CI114=25%,"Selesai KAK",IF(CI114&lt;30%,"Proses Pengadaan",IF(CI114=30%,"Selesai Pengadaan",IF(CI114&lt;45%,"Proses Desain",IF(CI114=45%,"Selesai Desain",IF(CI114&lt;80%,"Proses Pengembangan",IF(CI114=80%,"Selesai Pengembangan",IF(CI114&lt;87.5%,"Proses SIT",IF(CI114=87.5%,"Selesai SIT",IF(CI114&lt;95%,"Proses UAT",IF(CI114=95%,"Selesai UAT",IF(CI114&lt;100%,"Proses Implementasi","Selesai Implementasi"))))))))))))))))))))))</f>
        <v>Not Started</v>
      </c>
      <c r="BX114" t="str">
        <f>IF(CJ114=0%,"Not Started",IF(CJ114&lt;5%,"Proses RBT-RBB",IF(CJ114=5%,"Selesai RBT-RBB",IF(CJ114&lt;10%,"Proses RBT-RBL",IF(CJ114=10%,"Selesai RBT-RBL",IF(CJ114&lt;15%,"Proses RBT-RBTD",IF(CJ114=15%,"Selesai RBT-RBTD",IF(CJ114&lt;20%,"Proses RPP",IF(CJ114=20%,"Selesai RPP",IF(CJ114&lt;25%,"Proses KAK",IF(CJ114=25%,"Selesai KAK",IF(CJ114&lt;30%,"Proses Pengadaan",IF(CJ114=30%,"Selesai Pengadaan",IF(CJ114&lt;45%,"Proses Desain",IF(CJ114=45%,"Selesai Desain",IF(CJ114&lt;80%,"Proses Pengembangan",IF(CJ114=80%,"Selesai Pengembangan",IF(CJ114&lt;87.5%,"Proses SIT",IF(CJ114=87.5%,"Selesai SIT",IF(CJ114&lt;95%,"Proses UAT",IF(CJ114=95%,"Selesai UAT",IF(CJ114&lt;100%,"Proses Implementasi","Selesai Implementasi"))))))))))))))))))))))</f>
        <v>Not Started</v>
      </c>
      <c r="BY114" t="str">
        <f>IF(CK114=0%,"Not Started",IF(CK114&lt;5%,"Proses RBT-RBB",IF(CK114=5%,"Selesai RBT-RBB",IF(CK114&lt;10%,"Proses RBT-RBL",IF(CK114=10%,"Selesai RBT-RBL",IF(CK114&lt;15%,"Proses RBT-RBTD",IF(CK114=15%,"Selesai RBT-RBTD",IF(CK114&lt;20%,"Proses RPP",IF(CK114=20%,"Selesai RPP",IF(CK114&lt;25%,"Proses KAK",IF(CK114=25%,"Selesai KAK",IF(CK114&lt;30%,"Proses Pengadaan",IF(CK114=30%,"Selesai Pengadaan",IF(CK114&lt;45%,"Proses Desain",IF(CK114=45%,"Selesai Desain",IF(CK114&lt;80%,"Proses Pengembangan",IF(CK114=80%,"Selesai Pengembangan",IF(CK114&lt;87.5%,"Proses SIT",IF(CK114=87.5%,"Selesai SIT",IF(CK114&lt;95%,"Proses UAT",IF(CK114=95%,"Selesai UAT",IF(CK114&lt;100%,"Proses Implementasi","Selesai Implementasi"))))))))))))))))))))))</f>
        <v>Not Started</v>
      </c>
      <c r="BZ114" t="str">
        <f>IF(CL114=0%,"Not Started",IF(CL114&lt;5%,"Proses RBT-RBB",IF(CL114=5%,"Selesai RBT-RBB",IF(CL114&lt;10%,"Proses RBT-RBL",IF(CL114=10%,"Selesai RBT-RBL",IF(CL114&lt;15%,"Proses RBT-RBTD",IF(CL114=15%,"Selesai RBT-RBTD",IF(CL114&lt;20%,"Proses RPP",IF(CL114=20%,"Selesai RPP",IF(CL114&lt;25%,"Proses KAK",IF(CL114=25%,"Selesai KAK",IF(CL114&lt;30%,"Proses Pengadaan",IF(CL114=30%,"Selesai Pengadaan",IF(CL114&lt;45%,"Proses Desain",IF(CL114=45%,"Selesai Desain",IF(CL114&lt;80%,"Proses Pengembangan",IF(CL114=80%,"Selesai Pengembangan",IF(CL114&lt;87.5%,"Proses SIT",IF(CL114=87.5%,"Selesai SIT",IF(CL114&lt;95%,"Proses UAT",IF(CL114=95%,"Selesai UAT",IF(CL114&lt;100%,"Proses Implementasi","Selesai Implementasi"))))))))))))))))))))))</f>
        <v>Not Started</v>
      </c>
      <c r="CA114" t="str">
        <f>IF(CM114=0%,"Not Started",IF(CM114&lt;5%,"Proses RBT-RBB",IF(CM114=5%,"Selesai RBT-RBB",IF(CM114&lt;10%,"Proses RBT-RBL",IF(CM114=10%,"Selesai RBT-RBL",IF(CM114&lt;15%,"Proses RBT-RBTD",IF(CM114=15%,"Selesai RBT-RBTD",IF(CM114&lt;20%,"Proses RPP",IF(CM114=20%,"Selesai RPP",IF(CM114&lt;25%,"Proses KAK",IF(CM114=25%,"Selesai KAK",IF(CM114&lt;30%,"Proses Pengadaan",IF(CM114=30%,"Selesai Pengadaan",IF(CM114&lt;45%,"Proses Desain",IF(CM114=45%,"Selesai Desain",IF(CM114&lt;80%,"Proses Pengembangan",IF(CM114=80%,"Selesai Pengembangan",IF(CM114&lt;87.5%,"Proses SIT",IF(CM114=87.5%,"Selesai SIT",IF(CM114&lt;95%,"Proses UAT",IF(CM114=95%,"Selesai UAT",IF(CM114&lt;100%,"Proses Implementasi","Selesai Implementasi"))))))))))))))))))))))</f>
        <v>Not Started</v>
      </c>
      <c r="CB114" t="str">
        <f>IF(CN114=0%,"Not Started",IF(CN114&lt;5%,"Proses RBT-RBB",IF(CN114=5%,"Selesai RBT-RBB",IF(CN114&lt;10%,"Proses RBT-RBL",IF(CN114=10%,"Selesai RBT-RBL",IF(CN114&lt;15%,"Proses RBT-RBTD",IF(CN114=15%,"Selesai RBT-RBTD",IF(CN114&lt;20%,"Proses RPP",IF(CN114=20%,"Selesai RPP",IF(CN114&lt;25%,"Proses KAK",IF(CN114=25%,"Selesai KAK",IF(CN114&lt;30%,"Proses Pengadaan",IF(CN114=30%,"Selesai Pengadaan",IF(CN114&lt;45%,"Proses Desain",IF(CN114=45%,"Selesai Desain",IF(CN114&lt;80%,"Proses Pengembangan",IF(CN114=80%,"Selesai Pengembangan",IF(CN114&lt;87.5%,"Proses SIT",IF(CN114=87.5%,"Selesai SIT",IF(CN114&lt;95%,"Proses UAT",IF(CN114=95%,"Selesai UAT",IF(CN114&lt;100%,"Proses Implementasi","Selesai Implementasi"))))))))))))))))))))))</f>
        <v>Not Started</v>
      </c>
      <c r="CC114">
        <f>(($DY114/100%)*15%)+(($DZ114/100%)*5%)+(($EA114/100%)*5%)+(($EB114/100%)*5%)+(($EC114/100%)*15%)+(($ED114/100%)*35%)+(($EE114/100%)*7.5%)+(($EF114/100%)*7.5%)+(($EG114/100%)*5%)</f>
        <v>0</v>
      </c>
      <c r="CO114">
        <f>IF(BE114=0%, 100%, (CC114/BE114))</f>
        <v>1</v>
      </c>
      <c r="CP114">
        <f>IF(BF114=0%, 100%, (CD114/BF114))</f>
        <v>1</v>
      </c>
      <c r="CQ114">
        <f>IF(BG114=0%, 100%, (CE114/BG114))</f>
        <v>0</v>
      </c>
      <c r="CR114">
        <f>IF(BH114=0%, 100%, (CF114/BH114))</f>
        <v>0</v>
      </c>
      <c r="CS114">
        <f>IF(BI114=0%, 100%, (CG114/BI114))</f>
        <v>0</v>
      </c>
      <c r="CT114">
        <f>IF(BJ114=0%, 100%, (CH114/BJ114))</f>
        <v>0</v>
      </c>
      <c r="CU114">
        <f>IF(BK114=0%, 100%, (CI114/BK114))</f>
        <v>0</v>
      </c>
      <c r="CV114">
        <f>IF(BL114=0%, 100%, (CJ114/BL114))</f>
        <v>0</v>
      </c>
      <c r="CW114">
        <f>IF(BM114=0%, 100%, (CK114/BM114))</f>
        <v>0</v>
      </c>
      <c r="CX114">
        <f>IF(BN114=0%, 100%, (CL114/BN114))</f>
        <v>0</v>
      </c>
      <c r="CY114">
        <f>IF(BO114=0%, 100%, (CM114/BO114))</f>
        <v>0</v>
      </c>
      <c r="DA114" t="str">
        <f>IF(BE114=0%,"NS",IF(CC114=100%,"DONE",IF(CO114&gt;100%,"AS",IF(CO114&lt;75%,"BS",IF(CO114&lt;89.9%,"AR","OS")))))</f>
        <v>NS</v>
      </c>
      <c r="DB114" t="str">
        <f>IF(BF114=0%,"NS",IF(CD114=100%,"DONE",IF(CP114&gt;100%,"AS",IF(CP114&lt;75%,"BS",IF(CP114&lt;89.9%,"AR","OS")))))</f>
        <v>NS</v>
      </c>
      <c r="DC114" t="str">
        <f>IF(BG114=0%,"NS",IF(CE114=100%,"DONE",IF(CQ114&gt;100%,"AS",IF(CQ114&lt;75%,"BS",IF(CQ114&lt;89.9%,"AR","OS")))))</f>
        <v>BS</v>
      </c>
      <c r="DD114" t="str">
        <f>IF(BH114=0%,"NS",IF(CF114=100%,"DONE",IF(CR114&gt;100%,"AS",IF(CR114&lt;75%,"BS",IF(CR114&lt;89.9%,"AR","OS")))))</f>
        <v>BS</v>
      </c>
      <c r="DE114" t="str">
        <f>IF(BI114=0%,"NS",IF(CG114=100%,"DONE",IF(CS114&gt;100%,"AS",IF(CS114&lt;75%,"BS",IF(CS114&lt;89.9%,"AR","OS")))))</f>
        <v>BS</v>
      </c>
      <c r="DF114" t="str">
        <f>IF(BJ114=0%,"NS",IF(CH114=100%,"DONE",IF(CT114&gt;100%,"AS",IF(CT114&lt;75%,"BS",IF(CT114&lt;89.9%,"AR","OS")))))</f>
        <v>BS</v>
      </c>
      <c r="DG114" t="str">
        <f>IF(BK114=0%,"NS",IF(CI114=100%,"DONE",IF(CU114&gt;100%,"AS",IF(CU114&lt;75%,"BS",IF(CU114&lt;89.9%,"AR","OS")))))</f>
        <v>BS</v>
      </c>
      <c r="DH114" t="str">
        <f>IF(BL114=0%,"NS",IF(CJ114=100%,"DONE",IF(CV114&gt;100%,"AS",IF(CV114&lt;75%,"BS",IF(CV114&lt;89.9%,"AR","OS")))))</f>
        <v>BS</v>
      </c>
      <c r="DI114" t="str">
        <f>IF(BM114=0%,"NS",IF(CK114=100%,"DONE",IF(CW114&gt;100%,"AS",IF(CW114&lt;75%,"BS",IF(CW114&lt;89.9%,"AR","OS")))))</f>
        <v>BS</v>
      </c>
      <c r="DJ114" t="str">
        <f>IF(BN114=0%,"NS",IF(CL114=100%,"DONE",IF(CX114&gt;100%,"AS",IF(CX114&lt;75%,"BS",IF(CX114&lt;89.9%,"AR","OS")))))</f>
        <v>BS</v>
      </c>
      <c r="DK114" t="str">
        <f>IF(BO114=0%,"NS",IF(CM114=100%,"DONE",IF(CY114&gt;100%,"AS",IF(CY114&lt;75%,"BS",IF(CY114&lt;89.9%,"AR","OS")))))</f>
        <v>BS</v>
      </c>
      <c r="DL114" t="str">
        <f>IF(BP114=0%,"NS",IF(CN114=100%,"DONE",IF(CZ114&gt;100%,"AS",IF(CZ114&lt;75%,"BS",IF(CZ114&lt;89.9%,"AR","OS")))))</f>
        <v>BS</v>
      </c>
      <c r="DM114">
        <f>CC114/$BP114</f>
        <v>0</v>
      </c>
      <c r="DN114">
        <f>CD114/$BP114</f>
        <v>0</v>
      </c>
      <c r="DO114">
        <f>CE114/$BP114</f>
        <v>0</v>
      </c>
      <c r="DP114">
        <f>CF114/$BP114</f>
        <v>0</v>
      </c>
      <c r="DQ114">
        <f>CG114/$BP114</f>
        <v>0</v>
      </c>
      <c r="DR114">
        <f>CH114/$BP114</f>
        <v>0</v>
      </c>
      <c r="DS114">
        <f>CI114/$BP114</f>
        <v>0</v>
      </c>
      <c r="DT114">
        <f>CJ114/$BP114</f>
        <v>0</v>
      </c>
      <c r="DU114">
        <f>CK114/$BP114</f>
        <v>0</v>
      </c>
      <c r="DV114">
        <f>CL114/$BP114</f>
        <v>0</v>
      </c>
      <c r="DW114">
        <f>CM114/$BP114</f>
        <v>0</v>
      </c>
      <c r="DX114">
        <f>CN114/$BP114</f>
        <v>0</v>
      </c>
      <c r="EH114" t="str">
        <v>Menyelesaikan 57 subfitur pada BRD 2.0 yang dikerjakan setelah Integrasi LMS-BI dan HRIS selesai implementasi</v>
      </c>
      <c r="EJ114">
        <f>AR114</f>
        <v>46387</v>
      </c>
      <c r="ES114" t="str">
        <v>d</v>
      </c>
      <c r="FM114" t="str" xml:space="preserve">
        <v xml:space="preserve">Yoe One Ariestya Niovitta (PKWT)_x000d_
_x000d_
</v>
      </c>
      <c r="FN114" t="str">
        <v>Yolanda Dini</v>
      </c>
      <c r="FO114" t="str">
        <v>Ayar Fauzan</v>
      </c>
      <c r="FP114" t="str" xml:space="preserve">
        <v xml:space="preserve">1. Rendi Budiman_x000d_
2. Erica Maulidina_x000d_
3. Hafizh HAritsa_x000d_
</v>
      </c>
      <c r="FQ114" t="str" xml:space="preserve">
        <v xml:space="preserve">1. Erfa_x000d_
2. Agung</v>
      </c>
      <c r="FR114" t="str">
        <v xml:space="preserve">Outsource </v>
      </c>
      <c r="FS114" t="str">
        <v>Datacaraka</v>
      </c>
      <c r="FT114" t="str" xml:space="preserve">
        <v xml:space="preserve">Santi_x000d_
Nindy</v>
      </c>
      <c r="FU114">
        <v>4</v>
      </c>
      <c r="GS114" t="str">
        <v>aa6d27f1-a1f7-457b-bfa8-08b6ca888b5a</v>
      </c>
    </row>
    <row r="115">
      <c r="B115" t="str">
        <v>PT6</v>
      </c>
      <c r="C115" t="str">
        <v>IDT</v>
      </c>
      <c r="D115" t="str">
        <v>Continuity Technology</v>
      </c>
      <c r="E115" t="str">
        <v>P-61</v>
      </c>
      <c r="F115">
        <f>F114+1</f>
        <v>5</v>
      </c>
      <c r="G115" t="str">
        <v>Learning Management System (LMS)</v>
      </c>
      <c r="H115" t="str">
        <v>Learning Management System</v>
      </c>
      <c r="I115" t="str">
        <v>Enh. aplikasi Learning Management System (LMS) Tahap 4</v>
      </c>
      <c r="J115">
        <v>2026</v>
      </c>
      <c r="K115">
        <v>2027</v>
      </c>
      <c r="L115" t="str">
        <v>K</v>
      </c>
      <c r="M115" t="str">
        <v>K3</v>
      </c>
      <c r="N115" t="str">
        <v>Pemimpin Satker</v>
      </c>
      <c r="O115" t="str">
        <v>BINS</v>
      </c>
      <c r="P115" t="str">
        <v>Satker</v>
      </c>
      <c r="Q115" t="str">
        <v>MI</v>
      </c>
      <c r="R115" t="str">
        <v>LMS-BI</v>
      </c>
      <c r="S115" t="str">
        <f>BQ115</f>
        <v>Not Started</v>
      </c>
      <c r="T115" t="str">
        <f>IF(V115=0%,"Not Started",IF(V115&lt;100%,"On Progress",IF(V115=100%,"DONE")))</f>
        <v>Not Started</v>
      </c>
      <c r="U115" t="str">
        <f>FN115</f>
        <v>Yolanda Dini</v>
      </c>
      <c r="V115">
        <f>CC115</f>
        <v>0</v>
      </c>
      <c r="W115" t="str">
        <v>TW I 2027</v>
      </c>
      <c r="X115">
        <f>AR115</f>
        <v>46660</v>
      </c>
      <c r="Z115" t="str">
        <v>New</v>
      </c>
      <c r="AA115">
        <v>46296</v>
      </c>
      <c r="AB115">
        <v>46477</v>
      </c>
      <c r="AC115">
        <v>46478</v>
      </c>
      <c r="AD115">
        <v>46507</v>
      </c>
      <c r="AE115">
        <v>46478</v>
      </c>
      <c r="AF115">
        <v>46507</v>
      </c>
      <c r="AI115">
        <v>46497</v>
      </c>
      <c r="AJ115">
        <v>46507</v>
      </c>
      <c r="AK115">
        <v>46508</v>
      </c>
      <c r="AL115">
        <v>46583</v>
      </c>
      <c r="AM115">
        <v>46584</v>
      </c>
      <c r="AN115">
        <v>46599</v>
      </c>
      <c r="AO115">
        <v>46600</v>
      </c>
      <c r="AP115">
        <v>46630</v>
      </c>
      <c r="AQ115">
        <v>46631</v>
      </c>
      <c r="AR115">
        <v>46660</v>
      </c>
      <c r="AS115" t="str">
        <f>IF(BE115=0%,"Not Started",IF(BE115&lt;5%,"Proses RBT-RBB",IF(BE115=5%,"Selesai RBT-RBB",IF(BE115&lt;10%,"Proses RBT-RBL",IF(BE115=10%,"Selesai RBT-RBL",IF(BE115&lt;15%,"Proses RBT-RBTD",IF(BE115=15%,"Selesai RBT-RBTD",IF(BE115&lt;20%,"Proses RPP",IF(BE115=20%,"Selesai RPP",IF(BE115&lt;25%,"Proses KAK",IF(BE115=25%,"Selesai KAK",IF(BE115&lt;30%,"Proses Pengadaan",IF(BE115=30%,"Selesai Pengadaan",IF(BE115&lt;45%,"Proses Desain",IF(BE115=45%,"Selesai Desain",IF(BE115&lt;80%,"Proses Pengembangan",IF(BE115=80%,"Selesai Pengembangan",IF(BE115&lt;87.5%,"Proses SIT",IF(BE115=87.5%,"Selesai SIT",IF(BE115&lt;95%,"Proses UAT",IF(BE115=95%,"Selesai UAT",IF(BE115&lt;100%,"Proses Implementasi","Selesai Implementasi"))))))))))))))))))))))</f>
        <v>Not Started</v>
      </c>
      <c r="AT115" t="str">
        <f>IF(BF115=0%,"Not Started",IF(BF115&lt;5%,"Proses RBT-RBB",IF(BF115=5%,"Selesai RBT-RBB",IF(BF115&lt;10%,"Proses RBT-RBL",IF(BF115=10%,"Selesai RBT-RBL",IF(BF115&lt;15%,"Proses RBT-RBTD",IF(BF115=15%,"Selesai RBT-RBTD",IF(BF115&lt;20%,"Proses RPP",IF(BF115=20%,"Selesai RPP",IF(BF115&lt;25%,"Proses KAK",IF(BF115=25%,"Selesai KAK",IF(BF115&lt;30%,"Proses Pengadaan",IF(BF115=30%,"Selesai Pengadaan",IF(BF115&lt;45%,"Proses Desain",IF(BF115=45%,"Selesai Desain",IF(BF115&lt;80%,"Proses Pengembangan",IF(BF115=80%,"Selesai Pengembangan",IF(BF115&lt;87.5%,"Proses SIT",IF(BF115=87.5%,"Selesai SIT",IF(BF115&lt;95%,"Proses UAT",IF(BF115=95%,"Selesai UAT",IF(BF115&lt;100%,"Proses Implementasi","Selesai Implementasi"))))))))))))))))))))))</f>
        <v>Not Started</v>
      </c>
      <c r="AU115" t="str">
        <f>IF(BG115=0%,"Not Started",IF(BG115&lt;5%,"Proses RBT-RBB",IF(BG115=5%,"Selesai RBT-RBB",IF(BG115&lt;10%,"Proses RBT-RBL",IF(BG115=10%,"Selesai RBT-RBL",IF(BG115&lt;15%,"Proses RBT-RBTD",IF(BG115=15%,"Selesai RBT-RBTD",IF(BG115&lt;20%,"Proses RPP",IF(BG115=20%,"Selesai RPP",IF(BG115&lt;25%,"Proses KAK",IF(BG115=25%,"Selesai KAK",IF(BG115&lt;30%,"Proses Pengadaan",IF(BG115=30%,"Selesai Pengadaan",IF(BG115&lt;45%,"Proses Desain",IF(BG115=45%,"Selesai Desain",IF(BG115&lt;80%,"Proses Pengembangan",IF(BG115=80%,"Selesai Pengembangan",IF(BG115&lt;87.5%,"Proses SIT",IF(BG115=87.5%,"Selesai SIT",IF(BG115&lt;95%,"Proses UAT",IF(BG115=95%,"Selesai UAT",IF(BG115&lt;100%,"Proses Implementasi","Selesai Implementasi"))))))))))))))))))))))</f>
        <v>Not Started</v>
      </c>
      <c r="AV115" t="str">
        <f>IF(BH115=0%,"Not Started",IF(BH115&lt;5%,"Proses RBT-RBB",IF(BH115=5%,"Selesai RBT-RBB",IF(BH115&lt;10%,"Proses RBT-RBL",IF(BH115=10%,"Selesai RBT-RBL",IF(BH115&lt;15%,"Proses RBT-RBTD",IF(BH115=15%,"Selesai RBT-RBTD",IF(BH115&lt;20%,"Proses RPP",IF(BH115=20%,"Selesai RPP",IF(BH115&lt;25%,"Proses KAK",IF(BH115=25%,"Selesai KAK",IF(BH115&lt;30%,"Proses Pengadaan",IF(BH115=30%,"Selesai Pengadaan",IF(BH115&lt;45%,"Proses Desain",IF(BH115=45%,"Selesai Desain",IF(BH115&lt;80%,"Proses Pengembangan",IF(BH115=80%,"Selesai Pengembangan",IF(BH115&lt;87.5%,"Proses SIT",IF(BH115=87.5%,"Selesai SIT",IF(BH115&lt;95%,"Proses UAT",IF(BH115=95%,"Selesai UAT",IF(BH115&lt;100%,"Proses Implementasi","Selesai Implementasi"))))))))))))))))))))))</f>
        <v>Not Started</v>
      </c>
      <c r="AW115" t="str">
        <f>IF(BI115=0%,"Not Started",IF(BI115&lt;5%,"Proses RBT-RBB",IF(BI115=5%,"Selesai RBT-RBB",IF(BI115&lt;10%,"Proses RBT-RBL",IF(BI115=10%,"Selesai RBT-RBL",IF(BI115&lt;15%,"Proses RBT-RBTD",IF(BI115=15%,"Selesai RBT-RBTD",IF(BI115&lt;20%,"Proses RPP",IF(BI115=20%,"Selesai RPP",IF(BI115&lt;25%,"Proses KAK",IF(BI115=25%,"Selesai KAK",IF(BI115&lt;30%,"Proses Pengadaan",IF(BI115=30%,"Selesai Pengadaan",IF(BI115&lt;45%,"Proses Desain",IF(BI115=45%,"Selesai Desain",IF(BI115&lt;80%,"Proses Pengembangan",IF(BI115=80%,"Selesai Pengembangan",IF(BI115&lt;87.5%,"Proses SIT",IF(BI115=87.5%,"Selesai SIT",IF(BI115&lt;95%,"Proses UAT",IF(BI115=95%,"Selesai UAT",IF(BI115&lt;100%,"Proses Implementasi","Selesai Implementasi"))))))))))))))))))))))</f>
        <v>Not Started</v>
      </c>
      <c r="AX115" t="str">
        <f>IF(BJ115=0%,"Not Started",IF(BJ115&lt;5%,"Proses RBT-RBB",IF(BJ115=5%,"Selesai RBT-RBB",IF(BJ115&lt;10%,"Proses RBT-RBL",IF(BJ115=10%,"Selesai RBT-RBL",IF(BJ115&lt;15%,"Proses RBT-RBTD",IF(BJ115=15%,"Selesai RBT-RBTD",IF(BJ115&lt;20%,"Proses RPP",IF(BJ115=20%,"Selesai RPP",IF(BJ115&lt;25%,"Proses KAK",IF(BJ115=25%,"Selesai KAK",IF(BJ115&lt;30%,"Proses Pengadaan",IF(BJ115=30%,"Selesai Pengadaan",IF(BJ115&lt;45%,"Proses Desain",IF(BJ115=45%,"Selesai Desain",IF(BJ115&lt;80%,"Proses Pengembangan",IF(BJ115=80%,"Selesai Pengembangan",IF(BJ115&lt;87.5%,"Proses SIT",IF(BJ115=87.5%,"Selesai SIT",IF(BJ115&lt;95%,"Proses UAT",IF(BJ115=95%,"Selesai UAT",IF(BJ115&lt;100%,"Proses Implementasi","Selesai Implementasi"))))))))))))))))))))))</f>
        <v>Not Started</v>
      </c>
      <c r="AY115" t="str">
        <f>IF(BK115=0%,"Not Started",IF(BK115&lt;5%,"Proses RBT-RBB",IF(BK115=5%,"Selesai RBT-RBB",IF(BK115&lt;10%,"Proses RBT-RBL",IF(BK115=10%,"Selesai RBT-RBL",IF(BK115&lt;15%,"Proses RBT-RBTD",IF(BK115=15%,"Selesai RBT-RBTD",IF(BK115&lt;20%,"Proses RPP",IF(BK115=20%,"Selesai RPP",IF(BK115&lt;25%,"Proses KAK",IF(BK115=25%,"Selesai KAK",IF(BK115&lt;30%,"Proses Pengadaan",IF(BK115=30%,"Selesai Pengadaan",IF(BK115&lt;45%,"Proses Desain",IF(BK115=45%,"Selesai Desain",IF(BK115&lt;80%,"Proses Pengembangan",IF(BK115=80%,"Selesai Pengembangan",IF(BK115&lt;87.5%,"Proses SIT",IF(BK115=87.5%,"Selesai SIT",IF(BK115&lt;95%,"Proses UAT",IF(BK115=95%,"Selesai UAT",IF(BK115&lt;100%,"Proses Implementasi","Selesai Implementasi"))))))))))))))))))))))</f>
        <v>Not Started</v>
      </c>
      <c r="AZ115" t="str">
        <f>IF(BL115=0%,"Not Started",IF(BL115&lt;5%,"Proses RBT-RBB",IF(BL115=5%,"Selesai RBT-RBB",IF(BL115&lt;10%,"Proses RBT-RBL",IF(BL115=10%,"Selesai RBT-RBL",IF(BL115&lt;15%,"Proses RBT-RBTD",IF(BL115=15%,"Selesai RBT-RBTD",IF(BL115&lt;20%,"Proses RPP",IF(BL115=20%,"Selesai RPP",IF(BL115&lt;25%,"Proses KAK",IF(BL115=25%,"Selesai KAK",IF(BL115&lt;30%,"Proses Pengadaan",IF(BL115=30%,"Selesai Pengadaan",IF(BL115&lt;45%,"Proses Desain",IF(BL115=45%,"Selesai Desain",IF(BL115&lt;80%,"Proses Pengembangan",IF(BL115=80%,"Selesai Pengembangan",IF(BL115&lt;87.5%,"Proses SIT",IF(BL115=87.5%,"Selesai SIT",IF(BL115&lt;95%,"Proses UAT",IF(BL115=95%,"Selesai UAT",IF(BL115&lt;100%,"Proses Implementasi","Selesai Implementasi"))))))))))))))))))))))</f>
        <v>Not Started</v>
      </c>
      <c r="BA115" t="str">
        <f>IF(BM115=0%,"Not Started",IF(BM115&lt;5%,"Proses RBT-RBB",IF(BM115=5%,"Selesai RBT-RBB",IF(BM115&lt;10%,"Proses RBT-RBL",IF(BM115=10%,"Selesai RBT-RBL",IF(BM115&lt;15%,"Proses RBT-RBTD",IF(BM115=15%,"Selesai RBT-RBTD",IF(BM115&lt;20%,"Proses RPP",IF(BM115=20%,"Selesai RPP",IF(BM115&lt;25%,"Proses KAK",IF(BM115=25%,"Selesai KAK",IF(BM115&lt;30%,"Proses Pengadaan",IF(BM115=30%,"Selesai Pengadaan",IF(BM115&lt;45%,"Proses Desain",IF(BM115=45%,"Selesai Desain",IF(BM115&lt;80%,"Proses Pengembangan",IF(BM115=80%,"Selesai Pengembangan",IF(BM115&lt;87.5%,"Proses SIT",IF(BM115=87.5%,"Selesai SIT",IF(BM115&lt;95%,"Proses UAT",IF(BM115=95%,"Selesai UAT",IF(BM115&lt;100%,"Proses Implementasi","Selesai Implementasi"))))))))))))))))))))))</f>
        <v>Not Started</v>
      </c>
      <c r="BB115" t="str">
        <f>IF(BN115=0%,"Not Started",IF(BN115&lt;5%,"Proses RBT-RBB",IF(BN115=5%,"Selesai RBT-RBB",IF(BN115&lt;10%,"Proses RBT-RBL",IF(BN115=10%,"Selesai RBT-RBL",IF(BN115&lt;15%,"Proses RBT-RBTD",IF(BN115=15%,"Selesai RBT-RBTD",IF(BN115&lt;20%,"Proses RPP",IF(BN115=20%,"Selesai RPP",IF(BN115&lt;25%,"Proses KAK",IF(BN115=25%,"Selesai KAK",IF(BN115&lt;30%,"Proses Pengadaan",IF(BN115=30%,"Selesai Pengadaan",IF(BN115&lt;45%,"Proses Desain",IF(BN115=45%,"Selesai Desain",IF(BN115&lt;80%,"Proses Pengembangan",IF(BN115=80%,"Selesai Pengembangan",IF(BN115&lt;87.5%,"Proses SIT",IF(BN115=87.5%,"Selesai SIT",IF(BN115&lt;95%,"Proses UAT",IF(BN115=95%,"Selesai UAT",IF(BN115&lt;100%,"Proses Implementasi","Selesai Implementasi"))))))))))))))))))))))</f>
        <v>Proses RBT-RBB</v>
      </c>
      <c r="BC115" t="str">
        <f>IF(BO115=0%,"Not Started",IF(BO115&lt;5%,"Proses RBT-RBB",IF(BO115=5%,"Selesai RBT-RBB",IF(BO115&lt;10%,"Proses RBT-RBL",IF(BO115=10%,"Selesai RBT-RBL",IF(BO115&lt;15%,"Proses RBT-RBTD",IF(BO115=15%,"Selesai RBT-RBTD",IF(BO115&lt;20%,"Proses RPP",IF(BO115=20%,"Selesai RPP",IF(BO115&lt;25%,"Proses KAK",IF(BO115=25%,"Selesai KAK",IF(BO115&lt;30%,"Proses Pengadaan",IF(BO115=30%,"Selesai Pengadaan",IF(BO115&lt;45%,"Proses Desain",IF(BO115=45%,"Selesai Desain",IF(BO115&lt;80%,"Proses Pengembangan",IF(BO115=80%,"Selesai Pengembangan",IF(BO115&lt;87.5%,"Proses SIT",IF(BO115=87.5%,"Selesai SIT",IF(BO115&lt;95%,"Proses UAT",IF(BO115=95%,"Selesai UAT",IF(BO115&lt;100%,"Proses Implementasi","Selesai Implementasi"))))))))))))))))))))))</f>
        <v>Proses RBT-RBL</v>
      </c>
      <c r="BD115" t="str">
        <f>IF(BP115=0%,"Not Started",IF(BP115&lt;5%,"Proses RBT-RBB",IF(BP115=5%,"Selesai RBT-RBB",IF(BP115&lt;10%,"Proses RBT-RBL",IF(BP115=10%,"Selesai RBT-RBL",IF(BP115&lt;15%,"Proses RBT-RBTD",IF(BP115=15%,"Selesai RBT-RBTD",IF(BP115&lt;20%,"Proses RPP",IF(BP115=20%,"Selesai RPP",IF(BP115&lt;25%,"Proses KAK",IF(BP115=25%,"Selesai KAK",IF(BP115&lt;30%,"Proses Pengadaan",IF(BP115=30%,"Selesai Pengadaan",IF(BP115&lt;45%,"Proses Desain",IF(BP115=45%,"Selesai Desain",IF(BP115&lt;80%,"Proses Pengembangan",IF(BP115=80%,"Selesai Pengembangan",IF(BP115&lt;87.5%,"Proses SIT",IF(BP115=87.5%,"Selesai SIT",IF(BP115&lt;95%,"Proses UAT",IF(BP115=95%,"Selesai UAT",IF(BP115&lt;100%,"Proses Implementasi","Selesai Implementasi"))))))))))))))))))))))</f>
        <v>Proses RBT-RBL</v>
      </c>
      <c r="BE115">
        <v>0</v>
      </c>
      <c r="BF115">
        <v>0</v>
      </c>
      <c r="BG115">
        <v>0</v>
      </c>
      <c r="BH115">
        <v>0</v>
      </c>
      <c r="BI115">
        <v>0</v>
      </c>
      <c r="BJ115">
        <v>0</v>
      </c>
      <c r="BK115">
        <v>0</v>
      </c>
      <c r="BL115">
        <v>0</v>
      </c>
      <c r="BM115">
        <v>0</v>
      </c>
      <c r="BN115">
        <v>0.03</v>
      </c>
      <c r="BO115">
        <v>0.06</v>
      </c>
      <c r="BP115">
        <v>0.09</v>
      </c>
      <c r="BQ115" t="str">
        <f>IF(CC115=0%,"Not Started",IF(CC115&lt;5%,"Proses RBT-RBB",IF(CC115=5%,"Selesai RBT-RBB",IF(CC115&lt;10%,"Proses RBT-RBL",IF(CC115=10%,"Selesai RBT-RBL",IF(CC115&lt;15%,"Proses RBT-RBTD",IF(CC115=15%,"Selesai RBT-RBTD",IF(CC115&lt;20%,"Proses RPP",IF(CC115=20%,"Selesai RPP",IF(CC115&lt;25%,"Proses KAK",IF(CC115=25%,"Selesai KAK",IF(CC115&lt;30%,"Proses Pengadaan",IF(CC115=30%,"Selesai Pengadaan",IF(CC115&lt;45%,"Proses Desain",IF(CC115=45%,"Selesai Desain",IF(CC115&lt;80%,"Proses Pengembangan",IF(CC115=80%,"Selesai Pengembangan",IF(CC115&lt;87.5%,"Proses SIT",IF(CC115=87.5%,"Selesai SIT",IF(CC115&lt;95%,"Proses UAT",IF(CC115=95%,"Selesai UAT",IF(CC115&lt;100%,"Proses Implementasi","Selesai Implementasi"))))))))))))))))))))))</f>
        <v>Not Started</v>
      </c>
      <c r="BR115" t="str">
        <f>IF(CD115=0%,"Not Started",IF(CD115&lt;5%,"Proses RBT-RBB",IF(CD115=5%,"Selesai RBT-RBB",IF(CD115&lt;10%,"Proses RBT-RBL",IF(CD115=10%,"Selesai RBT-RBL",IF(CD115&lt;15%,"Proses RBT-RBTD",IF(CD115=15%,"Selesai RBT-RBTD",IF(CD115&lt;20%,"Proses RPP",IF(CD115=20%,"Selesai RPP",IF(CD115&lt;25%,"Proses KAK",IF(CD115=25%,"Selesai KAK",IF(CD115&lt;30%,"Proses Pengadaan",IF(CD115=30%,"Selesai Pengadaan",IF(CD115&lt;45%,"Proses Desain",IF(CD115=45%,"Selesai Desain",IF(CD115&lt;80%,"Proses Pengembangan",IF(CD115=80%,"Selesai Pengembangan",IF(CD115&lt;87.5%,"Proses SIT",IF(CD115=87.5%,"Selesai SIT",IF(CD115&lt;95%,"Proses UAT",IF(CD115=95%,"Selesai UAT",IF(CD115&lt;100%,"Proses Implementasi","Selesai Implementasi"))))))))))))))))))))))</f>
        <v>Not Started</v>
      </c>
      <c r="BS115" t="str">
        <f>IF(CE115=0%,"Not Started",IF(CE115&lt;5%,"Proses RBT-RBB",IF(CE115=5%,"Selesai RBT-RBB",IF(CE115&lt;10%,"Proses RBT-RBL",IF(CE115=10%,"Selesai RBT-RBL",IF(CE115&lt;15%,"Proses RBT-RBTD",IF(CE115=15%,"Selesai RBT-RBTD",IF(CE115&lt;20%,"Proses RPP",IF(CE115=20%,"Selesai RPP",IF(CE115&lt;25%,"Proses KAK",IF(CE115=25%,"Selesai KAK",IF(CE115&lt;30%,"Proses Pengadaan",IF(CE115=30%,"Selesai Pengadaan",IF(CE115&lt;45%,"Proses Desain",IF(CE115=45%,"Selesai Desain",IF(CE115&lt;80%,"Proses Pengembangan",IF(CE115=80%,"Selesai Pengembangan",IF(CE115&lt;87.5%,"Proses SIT",IF(CE115=87.5%,"Selesai SIT",IF(CE115&lt;95%,"Proses UAT",IF(CE115=95%,"Selesai UAT",IF(CE115&lt;100%,"Proses Implementasi","Selesai Implementasi"))))))))))))))))))))))</f>
        <v>Not Started</v>
      </c>
      <c r="BT115" t="str">
        <f>IF(CF115=0%,"Not Started",IF(CF115&lt;5%,"Proses RBT-RBB",IF(CF115=5%,"Selesai RBT-RBB",IF(CF115&lt;10%,"Proses RBT-RBL",IF(CF115=10%,"Selesai RBT-RBL",IF(CF115&lt;15%,"Proses RBT-RBTD",IF(CF115=15%,"Selesai RBT-RBTD",IF(CF115&lt;20%,"Proses RPP",IF(CF115=20%,"Selesai RPP",IF(CF115&lt;25%,"Proses KAK",IF(CF115=25%,"Selesai KAK",IF(CF115&lt;30%,"Proses Pengadaan",IF(CF115=30%,"Selesai Pengadaan",IF(CF115&lt;45%,"Proses Desain",IF(CF115=45%,"Selesai Desain",IF(CF115&lt;80%,"Proses Pengembangan",IF(CF115=80%,"Selesai Pengembangan",IF(CF115&lt;87.5%,"Proses SIT",IF(CF115=87.5%,"Selesai SIT",IF(CF115&lt;95%,"Proses UAT",IF(CF115=95%,"Selesai UAT",IF(CF115&lt;100%,"Proses Implementasi","Selesai Implementasi"))))))))))))))))))))))</f>
        <v>Not Started</v>
      </c>
      <c r="BU115" t="str">
        <f>IF(CG115=0%,"Not Started",IF(CG115&lt;5%,"Proses RBT-RBB",IF(CG115=5%,"Selesai RBT-RBB",IF(CG115&lt;10%,"Proses RBT-RBL",IF(CG115=10%,"Selesai RBT-RBL",IF(CG115&lt;15%,"Proses RBT-RBTD",IF(CG115=15%,"Selesai RBT-RBTD",IF(CG115&lt;20%,"Proses RPP",IF(CG115=20%,"Selesai RPP",IF(CG115&lt;25%,"Proses KAK",IF(CG115=25%,"Selesai KAK",IF(CG115&lt;30%,"Proses Pengadaan",IF(CG115=30%,"Selesai Pengadaan",IF(CG115&lt;45%,"Proses Desain",IF(CG115=45%,"Selesai Desain",IF(CG115&lt;80%,"Proses Pengembangan",IF(CG115=80%,"Selesai Pengembangan",IF(CG115&lt;87.5%,"Proses SIT",IF(CG115=87.5%,"Selesai SIT",IF(CG115&lt;95%,"Proses UAT",IF(CG115=95%,"Selesai UAT",IF(CG115&lt;100%,"Proses Implementasi","Selesai Implementasi"))))))))))))))))))))))</f>
        <v>Not Started</v>
      </c>
      <c r="BV115" t="str">
        <f>IF(CH115=0%,"Not Started",IF(CH115&lt;5%,"Proses RBT-RBB",IF(CH115=5%,"Selesai RBT-RBB",IF(CH115&lt;10%,"Proses RBT-RBL",IF(CH115=10%,"Selesai RBT-RBL",IF(CH115&lt;15%,"Proses RBT-RBTD",IF(CH115=15%,"Selesai RBT-RBTD",IF(CH115&lt;20%,"Proses RPP",IF(CH115=20%,"Selesai RPP",IF(CH115&lt;25%,"Proses KAK",IF(CH115=25%,"Selesai KAK",IF(CH115&lt;30%,"Proses Pengadaan",IF(CH115=30%,"Selesai Pengadaan",IF(CH115&lt;45%,"Proses Desain",IF(CH115=45%,"Selesai Desain",IF(CH115&lt;80%,"Proses Pengembangan",IF(CH115=80%,"Selesai Pengembangan",IF(CH115&lt;87.5%,"Proses SIT",IF(CH115=87.5%,"Selesai SIT",IF(CH115&lt;95%,"Proses UAT",IF(CH115=95%,"Selesai UAT",IF(CH115&lt;100%,"Proses Implementasi","Selesai Implementasi"))))))))))))))))))))))</f>
        <v>Not Started</v>
      </c>
      <c r="BW115" t="str">
        <f>IF(CI115=0%,"Not Started",IF(CI115&lt;5%,"Proses RBT-RBB",IF(CI115=5%,"Selesai RBT-RBB",IF(CI115&lt;10%,"Proses RBT-RBL",IF(CI115=10%,"Selesai RBT-RBL",IF(CI115&lt;15%,"Proses RBT-RBTD",IF(CI115=15%,"Selesai RBT-RBTD",IF(CI115&lt;20%,"Proses RPP",IF(CI115=20%,"Selesai RPP",IF(CI115&lt;25%,"Proses KAK",IF(CI115=25%,"Selesai KAK",IF(CI115&lt;30%,"Proses Pengadaan",IF(CI115=30%,"Selesai Pengadaan",IF(CI115&lt;45%,"Proses Desain",IF(CI115=45%,"Selesai Desain",IF(CI115&lt;80%,"Proses Pengembangan",IF(CI115=80%,"Selesai Pengembangan",IF(CI115&lt;87.5%,"Proses SIT",IF(CI115=87.5%,"Selesai SIT",IF(CI115&lt;95%,"Proses UAT",IF(CI115=95%,"Selesai UAT",IF(CI115&lt;100%,"Proses Implementasi","Selesai Implementasi"))))))))))))))))))))))</f>
        <v>Not Started</v>
      </c>
      <c r="BX115" t="str">
        <f>IF(CJ115=0%,"Not Started",IF(CJ115&lt;5%,"Proses RBT-RBB",IF(CJ115=5%,"Selesai RBT-RBB",IF(CJ115&lt;10%,"Proses RBT-RBL",IF(CJ115=10%,"Selesai RBT-RBL",IF(CJ115&lt;15%,"Proses RBT-RBTD",IF(CJ115=15%,"Selesai RBT-RBTD",IF(CJ115&lt;20%,"Proses RPP",IF(CJ115=20%,"Selesai RPP",IF(CJ115&lt;25%,"Proses KAK",IF(CJ115=25%,"Selesai KAK",IF(CJ115&lt;30%,"Proses Pengadaan",IF(CJ115=30%,"Selesai Pengadaan",IF(CJ115&lt;45%,"Proses Desain",IF(CJ115=45%,"Selesai Desain",IF(CJ115&lt;80%,"Proses Pengembangan",IF(CJ115=80%,"Selesai Pengembangan",IF(CJ115&lt;87.5%,"Proses SIT",IF(CJ115=87.5%,"Selesai SIT",IF(CJ115&lt;95%,"Proses UAT",IF(CJ115=95%,"Selesai UAT",IF(CJ115&lt;100%,"Proses Implementasi","Selesai Implementasi"))))))))))))))))))))))</f>
        <v>Not Started</v>
      </c>
      <c r="BY115" t="str">
        <f>IF(CK115=0%,"Not Started",IF(CK115&lt;5%,"Proses RBT-RBB",IF(CK115=5%,"Selesai RBT-RBB",IF(CK115&lt;10%,"Proses RBT-RBL",IF(CK115=10%,"Selesai RBT-RBL",IF(CK115&lt;15%,"Proses RBT-RBTD",IF(CK115=15%,"Selesai RBT-RBTD",IF(CK115&lt;20%,"Proses RPP",IF(CK115=20%,"Selesai RPP",IF(CK115&lt;25%,"Proses KAK",IF(CK115=25%,"Selesai KAK",IF(CK115&lt;30%,"Proses Pengadaan",IF(CK115=30%,"Selesai Pengadaan",IF(CK115&lt;45%,"Proses Desain",IF(CK115=45%,"Selesai Desain",IF(CK115&lt;80%,"Proses Pengembangan",IF(CK115=80%,"Selesai Pengembangan",IF(CK115&lt;87.5%,"Proses SIT",IF(CK115=87.5%,"Selesai SIT",IF(CK115&lt;95%,"Proses UAT",IF(CK115=95%,"Selesai UAT",IF(CK115&lt;100%,"Proses Implementasi","Selesai Implementasi"))))))))))))))))))))))</f>
        <v>Not Started</v>
      </c>
      <c r="BZ115" t="str">
        <f>IF(CL115=0%,"Not Started",IF(CL115&lt;5%,"Proses RBT-RBB",IF(CL115=5%,"Selesai RBT-RBB",IF(CL115&lt;10%,"Proses RBT-RBL",IF(CL115=10%,"Selesai RBT-RBL",IF(CL115&lt;15%,"Proses RBT-RBTD",IF(CL115=15%,"Selesai RBT-RBTD",IF(CL115&lt;20%,"Proses RPP",IF(CL115=20%,"Selesai RPP",IF(CL115&lt;25%,"Proses KAK",IF(CL115=25%,"Selesai KAK",IF(CL115&lt;30%,"Proses Pengadaan",IF(CL115=30%,"Selesai Pengadaan",IF(CL115&lt;45%,"Proses Desain",IF(CL115=45%,"Selesai Desain",IF(CL115&lt;80%,"Proses Pengembangan",IF(CL115=80%,"Selesai Pengembangan",IF(CL115&lt;87.5%,"Proses SIT",IF(CL115=87.5%,"Selesai SIT",IF(CL115&lt;95%,"Proses UAT",IF(CL115=95%,"Selesai UAT",IF(CL115&lt;100%,"Proses Implementasi","Selesai Implementasi"))))))))))))))))))))))</f>
        <v>Not Started</v>
      </c>
      <c r="CA115" t="str">
        <f>IF(CM115=0%,"Not Started",IF(CM115&lt;5%,"Proses RBT-RBB",IF(CM115=5%,"Selesai RBT-RBB",IF(CM115&lt;10%,"Proses RBT-RBL",IF(CM115=10%,"Selesai RBT-RBL",IF(CM115&lt;15%,"Proses RBT-RBTD",IF(CM115=15%,"Selesai RBT-RBTD",IF(CM115&lt;20%,"Proses RPP",IF(CM115=20%,"Selesai RPP",IF(CM115&lt;25%,"Proses KAK",IF(CM115=25%,"Selesai KAK",IF(CM115&lt;30%,"Proses Pengadaan",IF(CM115=30%,"Selesai Pengadaan",IF(CM115&lt;45%,"Proses Desain",IF(CM115=45%,"Selesai Desain",IF(CM115&lt;80%,"Proses Pengembangan",IF(CM115=80%,"Selesai Pengembangan",IF(CM115&lt;87.5%,"Proses SIT",IF(CM115=87.5%,"Selesai SIT",IF(CM115&lt;95%,"Proses UAT",IF(CM115=95%,"Selesai UAT",IF(CM115&lt;100%,"Proses Implementasi","Selesai Implementasi"))))))))))))))))))))))</f>
        <v>Not Started</v>
      </c>
      <c r="CB115" t="str">
        <f>IF(CN115=0%,"Not Started",IF(CN115&lt;5%,"Proses RBT-RBB",IF(CN115=5%,"Selesai RBT-RBB",IF(CN115&lt;10%,"Proses RBT-RBL",IF(CN115=10%,"Selesai RBT-RBL",IF(CN115&lt;15%,"Proses RBT-RBTD",IF(CN115=15%,"Selesai RBT-RBTD",IF(CN115&lt;20%,"Proses RPP",IF(CN115=20%,"Selesai RPP",IF(CN115&lt;25%,"Proses KAK",IF(CN115=25%,"Selesai KAK",IF(CN115&lt;30%,"Proses Pengadaan",IF(CN115=30%,"Selesai Pengadaan",IF(CN115&lt;45%,"Proses Desain",IF(CN115=45%,"Selesai Desain",IF(CN115&lt;80%,"Proses Pengembangan",IF(CN115=80%,"Selesai Pengembangan",IF(CN115&lt;87.5%,"Proses SIT",IF(CN115=87.5%,"Selesai SIT",IF(CN115&lt;95%,"Proses UAT",IF(CN115=95%,"Selesai UAT",IF(CN115&lt;100%,"Proses Implementasi","Selesai Implementasi"))))))))))))))))))))))</f>
        <v>Not Started</v>
      </c>
      <c r="CC115">
        <f>(($DY115/100%)*15%)+(($DZ115/100%)*5%)+(($EA115/100%)*5%)+(($EB115/100%)*5%)+(($EC115/100%)*15%)+(($ED115/100%)*35%)+(($EE115/100%)*7.5%)+(($EF115/100%)*7.5%)+(($EG115/100%)*5%)</f>
        <v>0</v>
      </c>
      <c r="CO115">
        <f>IF(BE115=0%, 100%, (CC115/BE115))</f>
        <v>1</v>
      </c>
      <c r="CP115">
        <f>IF(BF115=0%, 100%, (CD115/BF115))</f>
        <v>1</v>
      </c>
      <c r="CQ115">
        <f>IF(BG115=0%, 100%, (CE115/BG115))</f>
        <v>1</v>
      </c>
      <c r="CR115">
        <f>IF(BH115=0%, 100%, (CF115/BH115))</f>
        <v>1</v>
      </c>
      <c r="CS115">
        <f>IF(BI115=0%, 100%, (CG115/BI115))</f>
        <v>1</v>
      </c>
      <c r="CT115">
        <f>IF(BJ115=0%, 100%, (CH115/BJ115))</f>
        <v>1</v>
      </c>
      <c r="CU115">
        <f>IF(BK115=0%, 100%, (CI115/BK115))</f>
        <v>1</v>
      </c>
      <c r="CV115">
        <f>IF(BL115=0%, 100%, (CJ115/BL115))</f>
        <v>1</v>
      </c>
      <c r="CW115">
        <f>IF(BM115=0%, 100%, (CK115/BM115))</f>
        <v>1</v>
      </c>
      <c r="CX115">
        <f>IF(BN115=0%, 100%, (CL115/BN115))</f>
        <v>0</v>
      </c>
      <c r="CY115">
        <f>IF(BO115=0%, 100%, (CM115/BO115))</f>
        <v>0</v>
      </c>
      <c r="DA115" t="str">
        <f>IF(BE115=0%,"NS",IF(CC115=100%,"DONE",IF(CO115&gt;100%,"AS",IF(CO115&lt;75%,"BS",IF(CO115&lt;89.9%,"AR","OS")))))</f>
        <v>NS</v>
      </c>
      <c r="DB115" t="str">
        <f>IF(BF115=0%,"NS",IF(CD115=100%,"DONE",IF(CP115&gt;100%,"AS",IF(CP115&lt;75%,"BS",IF(CP115&lt;89.9%,"AR","OS")))))</f>
        <v>NS</v>
      </c>
      <c r="DC115" t="str">
        <f>IF(BG115=0%,"NS",IF(CE115=100%,"DONE",IF(CQ115&gt;100%,"AS",IF(CQ115&lt;75%,"BS",IF(CQ115&lt;89.9%,"AR","OS")))))</f>
        <v>NS</v>
      </c>
      <c r="DD115" t="str">
        <f>IF(BH115=0%,"NS",IF(CF115=100%,"DONE",IF(CR115&gt;100%,"AS",IF(CR115&lt;75%,"BS",IF(CR115&lt;89.9%,"AR","OS")))))</f>
        <v>NS</v>
      </c>
      <c r="DE115" t="str">
        <f>IF(BI115=0%,"NS",IF(CG115=100%,"DONE",IF(CS115&gt;100%,"AS",IF(CS115&lt;75%,"BS",IF(CS115&lt;89.9%,"AR","OS")))))</f>
        <v>NS</v>
      </c>
      <c r="DF115" t="str">
        <f>IF(BJ115=0%,"NS",IF(CH115=100%,"DONE",IF(CT115&gt;100%,"AS",IF(CT115&lt;75%,"BS",IF(CT115&lt;89.9%,"AR","OS")))))</f>
        <v>NS</v>
      </c>
      <c r="DG115" t="str">
        <f>IF(BK115=0%,"NS",IF(CI115=100%,"DONE",IF(CU115&gt;100%,"AS",IF(CU115&lt;75%,"BS",IF(CU115&lt;89.9%,"AR","OS")))))</f>
        <v>NS</v>
      </c>
      <c r="DH115" t="str">
        <f>IF(BL115=0%,"NS",IF(CJ115=100%,"DONE",IF(CV115&gt;100%,"AS",IF(CV115&lt;75%,"BS",IF(CV115&lt;89.9%,"AR","OS")))))</f>
        <v>NS</v>
      </c>
      <c r="DI115" t="str">
        <f>IF(BM115=0%,"NS",IF(CK115=100%,"DONE",IF(CW115&gt;100%,"AS",IF(CW115&lt;75%,"BS",IF(CW115&lt;89.9%,"AR","OS")))))</f>
        <v>NS</v>
      </c>
      <c r="DJ115" t="str">
        <f>IF(BN115=0%,"NS",IF(CL115=100%,"DONE",IF(CX115&gt;100%,"AS",IF(CX115&lt;75%,"BS",IF(CX115&lt;89.9%,"AR","OS")))))</f>
        <v>BS</v>
      </c>
      <c r="DK115" t="str">
        <f>IF(BO115=0%,"NS",IF(CM115=100%,"DONE",IF(CY115&gt;100%,"AS",IF(CY115&lt;75%,"BS",IF(CY115&lt;89.9%,"AR","OS")))))</f>
        <v>BS</v>
      </c>
      <c r="DL115" t="str">
        <f>IF(BP115=0%,"NS",IF(CN115=100%,"DONE",IF(CZ115&gt;100%,"AS",IF(CZ115&lt;75%,"BS",IF(CZ115&lt;89.9%,"AR","OS")))))</f>
        <v>BS</v>
      </c>
      <c r="DM115">
        <f>CC115/$BP115</f>
        <v>0</v>
      </c>
      <c r="DN115">
        <f>CD115/$BP115</f>
        <v>0</v>
      </c>
      <c r="DO115">
        <f>CE115/$BP115</f>
        <v>0</v>
      </c>
      <c r="DP115">
        <f>CF115/$BP115</f>
        <v>0</v>
      </c>
      <c r="DQ115">
        <f>CG115/$BP115</f>
        <v>0</v>
      </c>
      <c r="DR115">
        <f>CH115/$BP115</f>
        <v>0</v>
      </c>
      <c r="DS115">
        <f>CI115/$BP115</f>
        <v>0</v>
      </c>
      <c r="DT115">
        <f>CJ115/$BP115</f>
        <v>0</v>
      </c>
      <c r="DU115">
        <f>CK115/$BP115</f>
        <v>0</v>
      </c>
      <c r="DV115">
        <f>CL115/$BP115</f>
        <v>0</v>
      </c>
      <c r="DW115">
        <f>CM115/$BP115</f>
        <v>0</v>
      </c>
      <c r="DX115">
        <f>CN115/$BP115</f>
        <v>0</v>
      </c>
      <c r="EJ115">
        <f>AR115</f>
        <v>46660</v>
      </c>
      <c r="FN115" t="str">
        <v>Yolanda Dini</v>
      </c>
      <c r="GS115" t="str">
        <v>22e18f04-7083-417d-8e9f-497cd6ff6df3</v>
      </c>
    </row>
    <row r="116" xml:space="preserve">
      <c r="A116" t="str">
        <v>PR-10C-2023</v>
      </c>
      <c r="B116" t="str">
        <v>Non PT</v>
      </c>
      <c r="C116" t="str">
        <v>IDT</v>
      </c>
      <c r="D116" t="str">
        <v>Continuity Technology</v>
      </c>
      <c r="E116" t="str">
        <v>P-62</v>
      </c>
      <c r="F116">
        <v>1</v>
      </c>
      <c r="G116" t="str">
        <v>EASE</v>
      </c>
      <c r="H116" t="str">
        <v>Sistem Perizinan Bank Indonesia</v>
      </c>
      <c r="I116" t="str">
        <v xml:space="preserve">Modernize Sistem Perizinan (E-Licensing) </v>
      </c>
      <c r="J116">
        <v>2024</v>
      </c>
      <c r="K116">
        <v>2025</v>
      </c>
      <c r="L116" t="str">
        <v>K</v>
      </c>
      <c r="M116" t="str">
        <v>K3</v>
      </c>
      <c r="N116" t="str">
        <v>Pemimpin Satker</v>
      </c>
      <c r="O116" t="str">
        <v>DPPT</v>
      </c>
      <c r="P116" t="str">
        <v>Satker</v>
      </c>
      <c r="Q116" t="str">
        <v>SSK</v>
      </c>
      <c r="R116" t="str">
        <v>EASE</v>
      </c>
      <c r="S116" t="str">
        <f>BQ116</f>
        <v>Selesai Implementasi</v>
      </c>
      <c r="T116" t="str">
        <f>IF(V116=0%,"Not Started",IF(V116&lt;100%,"On Progress",IF(V116=100%,"DONE")))</f>
        <v>DONE</v>
      </c>
      <c r="U116" t="str">
        <f>FN116</f>
        <v>Aldo Fernanda</v>
      </c>
      <c r="V116">
        <f>CC116</f>
        <v>0.9999999999999999</v>
      </c>
      <c r="W116" t="str">
        <v>BRD Existing</v>
      </c>
      <c r="X116">
        <f>AR116</f>
        <v>45688</v>
      </c>
      <c r="Y116" t="str">
        <v>Selesai pengadaan</v>
      </c>
      <c r="AA116">
        <v>45352</v>
      </c>
      <c r="AB116">
        <v>45369</v>
      </c>
      <c r="AC116">
        <v>45352</v>
      </c>
      <c r="AD116">
        <v>45369</v>
      </c>
      <c r="AE116">
        <v>45369</v>
      </c>
      <c r="AF116">
        <v>45380</v>
      </c>
      <c r="AG116">
        <v>45383</v>
      </c>
      <c r="AH116">
        <v>45474</v>
      </c>
      <c r="AI116">
        <v>45474</v>
      </c>
      <c r="AJ116">
        <v>45492</v>
      </c>
      <c r="AK116">
        <v>45495</v>
      </c>
      <c r="AL116">
        <v>45576</v>
      </c>
      <c r="AM116">
        <v>45579</v>
      </c>
      <c r="AN116">
        <v>45597</v>
      </c>
      <c r="AO116">
        <v>45600</v>
      </c>
      <c r="AP116">
        <v>45639</v>
      </c>
      <c r="AQ116">
        <v>45642</v>
      </c>
      <c r="AR116">
        <v>45688</v>
      </c>
      <c r="AS116" t="str">
        <f>IF(BE116=0%,"Not Started",IF(BE116&lt;5%,"Proses RBT-RBB",IF(BE116=5%,"Selesai RBT-RBB",IF(BE116&lt;10%,"Proses RBT-RBL",IF(BE116=10%,"Selesai RBT-RBL",IF(BE116&lt;15%,"Proses RBT-RBTD",IF(BE116=15%,"Selesai RBT-RBTD",IF(BE116&lt;20%,"Proses RPP",IF(BE116=20%,"Selesai RPP",IF(BE116&lt;25%,"Proses KAK",IF(BE116=25%,"Selesai KAK",IF(BE116&lt;30%,"Proses Pengadaan",IF(BE116=30%,"Selesai Pengadaan",IF(BE116&lt;45%,"Proses Desain",IF(BE116=45%,"Selesai Desain",IF(BE116&lt;80%,"Proses Pengembangan",IF(BE116=80%,"Selesai Pengembangan",IF(BE116&lt;87.5%,"Proses SIT",IF(BE116=87.5%,"Selesai SIT",IF(BE116&lt;95%,"Proses UAT",IF(BE116=95%,"Selesai UAT",IF(BE116&lt;100%,"Proses Implementasi","Selesai Implementasi"))))))))))))))))))))))</f>
        <v>Selesai Implementasi</v>
      </c>
      <c r="AT116" t="str">
        <f>IF(BF116=0%,"Not Started",IF(BF116&lt;5%,"Proses RBT-RBB",IF(BF116=5%,"Selesai RBT-RBB",IF(BF116&lt;10%,"Proses RBT-RBL",IF(BF116=10%,"Selesai RBT-RBL",IF(BF116&lt;15%,"Proses RBT-RBTD",IF(BF116=15%,"Selesai RBT-RBTD",IF(BF116&lt;20%,"Proses RPP",IF(BF116=20%,"Selesai RPP",IF(BF116&lt;25%,"Proses KAK",IF(BF116=25%,"Selesai KAK",IF(BF116&lt;30%,"Proses Pengadaan",IF(BF116=30%,"Selesai Pengadaan",IF(BF116&lt;45%,"Proses Desain",IF(BF116=45%,"Selesai Desain",IF(BF116&lt;80%,"Proses Pengembangan",IF(BF116=80%,"Selesai Pengembangan",IF(BF116&lt;87.5%,"Proses SIT",IF(BF116=87.5%,"Selesai SIT",IF(BF116&lt;95%,"Proses UAT",IF(BF116=95%,"Selesai UAT",IF(BF116&lt;100%,"Proses Implementasi","Selesai Implementasi"))))))))))))))))))))))</f>
        <v>Selesai Implementasi</v>
      </c>
      <c r="AU116" t="str">
        <f>IF(BG116=0%,"Not Started",IF(BG116&lt;5%,"Proses RBT-RBB",IF(BG116=5%,"Selesai RBT-RBB",IF(BG116&lt;10%,"Proses RBT-RBL",IF(BG116=10%,"Selesai RBT-RBL",IF(BG116&lt;15%,"Proses RBT-RBTD",IF(BG116=15%,"Selesai RBT-RBTD",IF(BG116&lt;20%,"Proses RPP",IF(BG116=20%,"Selesai RPP",IF(BG116&lt;25%,"Proses KAK",IF(BG116=25%,"Selesai KAK",IF(BG116&lt;30%,"Proses Pengadaan",IF(BG116=30%,"Selesai Pengadaan",IF(BG116&lt;45%,"Proses Desain",IF(BG116=45%,"Selesai Desain",IF(BG116&lt;80%,"Proses Pengembangan",IF(BG116=80%,"Selesai Pengembangan",IF(BG116&lt;87.5%,"Proses SIT",IF(BG116=87.5%,"Selesai SIT",IF(BG116&lt;95%,"Proses UAT",IF(BG116=95%,"Selesai UAT",IF(BG116&lt;100%,"Proses Implementasi","Selesai Implementasi"))))))))))))))))))))))</f>
        <v>Selesai Implementasi</v>
      </c>
      <c r="AV116" t="str">
        <f>IF(BH116=0%,"Not Started",IF(BH116&lt;5%,"Proses RBT-RBB",IF(BH116=5%,"Selesai RBT-RBB",IF(BH116&lt;10%,"Proses RBT-RBL",IF(BH116=10%,"Selesai RBT-RBL",IF(BH116&lt;15%,"Proses RBT-RBTD",IF(BH116=15%,"Selesai RBT-RBTD",IF(BH116&lt;20%,"Proses RPP",IF(BH116=20%,"Selesai RPP",IF(BH116&lt;25%,"Proses KAK",IF(BH116=25%,"Selesai KAK",IF(BH116&lt;30%,"Proses Pengadaan",IF(BH116=30%,"Selesai Pengadaan",IF(BH116&lt;45%,"Proses Desain",IF(BH116=45%,"Selesai Desain",IF(BH116&lt;80%,"Proses Pengembangan",IF(BH116=80%,"Selesai Pengembangan",IF(BH116&lt;87.5%,"Proses SIT",IF(BH116=87.5%,"Selesai SIT",IF(BH116&lt;95%,"Proses UAT",IF(BH116=95%,"Selesai UAT",IF(BH116&lt;100%,"Proses Implementasi","Selesai Implementasi"))))))))))))))))))))))</f>
        <v>Selesai Implementasi</v>
      </c>
      <c r="AW116" t="str">
        <f>IF(BI116=0%,"Not Started",IF(BI116&lt;5%,"Proses RBT-RBB",IF(BI116=5%,"Selesai RBT-RBB",IF(BI116&lt;10%,"Proses RBT-RBL",IF(BI116=10%,"Selesai RBT-RBL",IF(BI116&lt;15%,"Proses RBT-RBTD",IF(BI116=15%,"Selesai RBT-RBTD",IF(BI116&lt;20%,"Proses RPP",IF(BI116=20%,"Selesai RPP",IF(BI116&lt;25%,"Proses KAK",IF(BI116=25%,"Selesai KAK",IF(BI116&lt;30%,"Proses Pengadaan",IF(BI116=30%,"Selesai Pengadaan",IF(BI116&lt;45%,"Proses Desain",IF(BI116=45%,"Selesai Desain",IF(BI116&lt;80%,"Proses Pengembangan",IF(BI116=80%,"Selesai Pengembangan",IF(BI116&lt;87.5%,"Proses SIT",IF(BI116=87.5%,"Selesai SIT",IF(BI116&lt;95%,"Proses UAT",IF(BI116=95%,"Selesai UAT",IF(BI116&lt;100%,"Proses Implementasi","Selesai Implementasi"))))))))))))))))))))))</f>
        <v>Selesai Implementasi</v>
      </c>
      <c r="AX116" t="str">
        <f>IF(BJ116=0%,"Not Started",IF(BJ116&lt;5%,"Proses RBT-RBB",IF(BJ116=5%,"Selesai RBT-RBB",IF(BJ116&lt;10%,"Proses RBT-RBL",IF(BJ116=10%,"Selesai RBT-RBL",IF(BJ116&lt;15%,"Proses RBT-RBTD",IF(BJ116=15%,"Selesai RBT-RBTD",IF(BJ116&lt;20%,"Proses RPP",IF(BJ116=20%,"Selesai RPP",IF(BJ116&lt;25%,"Proses KAK",IF(BJ116=25%,"Selesai KAK",IF(BJ116&lt;30%,"Proses Pengadaan",IF(BJ116=30%,"Selesai Pengadaan",IF(BJ116&lt;45%,"Proses Desain",IF(BJ116=45%,"Selesai Desain",IF(BJ116&lt;80%,"Proses Pengembangan",IF(BJ116=80%,"Selesai Pengembangan",IF(BJ116&lt;87.5%,"Proses SIT",IF(BJ116=87.5%,"Selesai SIT",IF(BJ116&lt;95%,"Proses UAT",IF(BJ116=95%,"Selesai UAT",IF(BJ116&lt;100%,"Proses Implementasi","Selesai Implementasi"))))))))))))))))))))))</f>
        <v>Selesai Implementasi</v>
      </c>
      <c r="AY116" t="str">
        <f>IF(BK116=0%,"Not Started",IF(BK116&lt;5%,"Proses RBT-RBB",IF(BK116=5%,"Selesai RBT-RBB",IF(BK116&lt;10%,"Proses RBT-RBL",IF(BK116=10%,"Selesai RBT-RBL",IF(BK116&lt;15%,"Proses RBT-RBTD",IF(BK116=15%,"Selesai RBT-RBTD",IF(BK116&lt;20%,"Proses RPP",IF(BK116=20%,"Selesai RPP",IF(BK116&lt;25%,"Proses KAK",IF(BK116=25%,"Selesai KAK",IF(BK116&lt;30%,"Proses Pengadaan",IF(BK116=30%,"Selesai Pengadaan",IF(BK116&lt;45%,"Proses Desain",IF(BK116=45%,"Selesai Desain",IF(BK116&lt;80%,"Proses Pengembangan",IF(BK116=80%,"Selesai Pengembangan",IF(BK116&lt;87.5%,"Proses SIT",IF(BK116=87.5%,"Selesai SIT",IF(BK116&lt;95%,"Proses UAT",IF(BK116=95%,"Selesai UAT",IF(BK116&lt;100%,"Proses Implementasi","Selesai Implementasi"))))))))))))))))))))))</f>
        <v>Selesai Implementasi</v>
      </c>
      <c r="AZ116" t="str">
        <f>IF(BL116=0%,"Not Started",IF(BL116&lt;5%,"Proses RBT-RBB",IF(BL116=5%,"Selesai RBT-RBB",IF(BL116&lt;10%,"Proses RBT-RBL",IF(BL116=10%,"Selesai RBT-RBL",IF(BL116&lt;15%,"Proses RBT-RBTD",IF(BL116=15%,"Selesai RBT-RBTD",IF(BL116&lt;20%,"Proses RPP",IF(BL116=20%,"Selesai RPP",IF(BL116&lt;25%,"Proses KAK",IF(BL116=25%,"Selesai KAK",IF(BL116&lt;30%,"Proses Pengadaan",IF(BL116=30%,"Selesai Pengadaan",IF(BL116&lt;45%,"Proses Desain",IF(BL116=45%,"Selesai Desain",IF(BL116&lt;80%,"Proses Pengembangan",IF(BL116=80%,"Selesai Pengembangan",IF(BL116&lt;87.5%,"Proses SIT",IF(BL116=87.5%,"Selesai SIT",IF(BL116&lt;95%,"Proses UAT",IF(BL116=95%,"Selesai UAT",IF(BL116&lt;100%,"Proses Implementasi","Selesai Implementasi"))))))))))))))))))))))</f>
        <v>Selesai Implementasi</v>
      </c>
      <c r="BA116" t="str">
        <f>IF(BM116=0%,"Not Started",IF(BM116&lt;5%,"Proses RBT-RBB",IF(BM116=5%,"Selesai RBT-RBB",IF(BM116&lt;10%,"Proses RBT-RBL",IF(BM116=10%,"Selesai RBT-RBL",IF(BM116&lt;15%,"Proses RBT-RBTD",IF(BM116=15%,"Selesai RBT-RBTD",IF(BM116&lt;20%,"Proses RPP",IF(BM116=20%,"Selesai RPP",IF(BM116&lt;25%,"Proses KAK",IF(BM116=25%,"Selesai KAK",IF(BM116&lt;30%,"Proses Pengadaan",IF(BM116=30%,"Selesai Pengadaan",IF(BM116&lt;45%,"Proses Desain",IF(BM116=45%,"Selesai Desain",IF(BM116&lt;80%,"Proses Pengembangan",IF(BM116=80%,"Selesai Pengembangan",IF(BM116&lt;87.5%,"Proses SIT",IF(BM116=87.5%,"Selesai SIT",IF(BM116&lt;95%,"Proses UAT",IF(BM116=95%,"Selesai UAT",IF(BM116&lt;100%,"Proses Implementasi","Selesai Implementasi"))))))))))))))))))))))</f>
        <v>Selesai Implementasi</v>
      </c>
      <c r="BB116" t="str">
        <f>IF(BN116=0%,"Not Started",IF(BN116&lt;5%,"Proses RBT-RBB",IF(BN116=5%,"Selesai RBT-RBB",IF(BN116&lt;10%,"Proses RBT-RBL",IF(BN116=10%,"Selesai RBT-RBL",IF(BN116&lt;15%,"Proses RBT-RBTD",IF(BN116=15%,"Selesai RBT-RBTD",IF(BN116&lt;20%,"Proses RPP",IF(BN116=20%,"Selesai RPP",IF(BN116&lt;25%,"Proses KAK",IF(BN116=25%,"Selesai KAK",IF(BN116&lt;30%,"Proses Pengadaan",IF(BN116=30%,"Selesai Pengadaan",IF(BN116&lt;45%,"Proses Desain",IF(BN116=45%,"Selesai Desain",IF(BN116&lt;80%,"Proses Pengembangan",IF(BN116=80%,"Selesai Pengembangan",IF(BN116&lt;87.5%,"Proses SIT",IF(BN116=87.5%,"Selesai SIT",IF(BN116&lt;95%,"Proses UAT",IF(BN116=95%,"Selesai UAT",IF(BN116&lt;100%,"Proses Implementasi","Selesai Implementasi"))))))))))))))))))))))</f>
        <v>Selesai Implementasi</v>
      </c>
      <c r="BC116" t="str">
        <f>IF(BO116=0%,"Not Started",IF(BO116&lt;5%,"Proses RBT-RBB",IF(BO116=5%,"Selesai RBT-RBB",IF(BO116&lt;10%,"Proses RBT-RBL",IF(BO116=10%,"Selesai RBT-RBL",IF(BO116&lt;15%,"Proses RBT-RBTD",IF(BO116=15%,"Selesai RBT-RBTD",IF(BO116&lt;20%,"Proses RPP",IF(BO116=20%,"Selesai RPP",IF(BO116&lt;25%,"Proses KAK",IF(BO116=25%,"Selesai KAK",IF(BO116&lt;30%,"Proses Pengadaan",IF(BO116=30%,"Selesai Pengadaan",IF(BO116&lt;45%,"Proses Desain",IF(BO116=45%,"Selesai Desain",IF(BO116&lt;80%,"Proses Pengembangan",IF(BO116=80%,"Selesai Pengembangan",IF(BO116&lt;87.5%,"Proses SIT",IF(BO116=87.5%,"Selesai SIT",IF(BO116&lt;95%,"Proses UAT",IF(BO116=95%,"Selesai UAT",IF(BO116&lt;100%,"Proses Implementasi","Selesai Implementasi"))))))))))))))))))))))</f>
        <v>Selesai Implementasi</v>
      </c>
      <c r="BD116" t="str">
        <f>IF(BP116=0%,"Not Started",IF(BP116&lt;5%,"Proses RBT-RBB",IF(BP116=5%,"Selesai RBT-RBB",IF(BP116&lt;10%,"Proses RBT-RBL",IF(BP116=10%,"Selesai RBT-RBL",IF(BP116&lt;15%,"Proses RBT-RBTD",IF(BP116=15%,"Selesai RBT-RBTD",IF(BP116&lt;20%,"Proses RPP",IF(BP116=20%,"Selesai RPP",IF(BP116&lt;25%,"Proses KAK",IF(BP116=25%,"Selesai KAK",IF(BP116&lt;30%,"Proses Pengadaan",IF(BP116=30%,"Selesai Pengadaan",IF(BP116&lt;45%,"Proses Desain",IF(BP116=45%,"Selesai Desain",IF(BP116&lt;80%,"Proses Pengembangan",IF(BP116=80%,"Selesai Pengembangan",IF(BP116&lt;87.5%,"Proses SIT",IF(BP116=87.5%,"Selesai SIT",IF(BP116&lt;95%,"Proses UAT",IF(BP116=95%,"Selesai UAT",IF(BP116&lt;100%,"Proses Implementasi","Selesai Implementasi"))))))))))))))))))))))</f>
        <v>Selesai Implementasi</v>
      </c>
      <c r="BE116">
        <v>1</v>
      </c>
      <c r="BF116">
        <v>1</v>
      </c>
      <c r="BG116">
        <v>1</v>
      </c>
      <c r="BH116">
        <v>1</v>
      </c>
      <c r="BI116">
        <v>1</v>
      </c>
      <c r="BJ116">
        <v>1</v>
      </c>
      <c r="BK116">
        <v>1</v>
      </c>
      <c r="BL116">
        <v>1</v>
      </c>
      <c r="BM116">
        <v>1</v>
      </c>
      <c r="BN116">
        <v>1</v>
      </c>
      <c r="BO116">
        <v>1</v>
      </c>
      <c r="BP116">
        <v>1</v>
      </c>
      <c r="BQ116" t="str">
        <f>IF(CC116=0%,"Not Started",IF(CC116&lt;5%,"Proses RBT-RBB",IF(CC116=5%,"Selesai RBT-RBB",IF(CC116&lt;10%,"Proses RBT-RBL",IF(CC116=10%,"Selesai RBT-RBL",IF(CC116&lt;15%,"Proses RBT-RBTD",IF(CC116=15%,"Selesai RBT-RBTD",IF(CC116&lt;20%,"Proses RPP",IF(CC116=20%,"Selesai RPP",IF(CC116&lt;25%,"Proses KAK",IF(CC116=25%,"Selesai KAK",IF(CC116&lt;30%,"Proses Pengadaan",IF(CC116=30%,"Selesai Pengadaan",IF(CC116&lt;45%,"Proses Desain",IF(CC116=45%,"Selesai Desain",IF(CC116&lt;80%,"Proses Pengembangan",IF(CC116=80%,"Selesai Pengembangan",IF(CC116&lt;87.5%,"Proses SIT",IF(CC116=87.5%,"Selesai SIT",IF(CC116&lt;95%,"Proses UAT",IF(CC116=95%,"Selesai UAT",IF(CC116&lt;100%,"Proses Implementasi","Selesai Implementasi"))))))))))))))))))))))</f>
        <v>Selesai Implementasi</v>
      </c>
      <c r="BR116" t="str">
        <f>IF(CD116=0%,"Not Started",IF(CD116&lt;5%,"Proses RBT-RBB",IF(CD116=5%,"Selesai RBT-RBB",IF(CD116&lt;10%,"Proses RBT-RBL",IF(CD116=10%,"Selesai RBT-RBL",IF(CD116&lt;15%,"Proses RBT-RBTD",IF(CD116=15%,"Selesai RBT-RBTD",IF(CD116&lt;20%,"Proses RPP",IF(CD116=20%,"Selesai RPP",IF(CD116&lt;25%,"Proses KAK",IF(CD116=25%,"Selesai KAK",IF(CD116&lt;30%,"Proses Pengadaan",IF(CD116=30%,"Selesai Pengadaan",IF(CD116&lt;45%,"Proses Desain",IF(CD116=45%,"Selesai Desain",IF(CD116&lt;80%,"Proses Pengembangan",IF(CD116=80%,"Selesai Pengembangan",IF(CD116&lt;87.5%,"Proses SIT",IF(CD116=87.5%,"Selesai SIT",IF(CD116&lt;95%,"Proses UAT",IF(CD116=95%,"Selesai UAT",IF(CD116&lt;100%,"Proses Implementasi","Selesai Implementasi"))))))))))))))))))))))</f>
        <v>Not Started</v>
      </c>
      <c r="BS116" t="str">
        <f>IF(CE116=0%,"Not Started",IF(CE116&lt;5%,"Proses RBT-RBB",IF(CE116=5%,"Selesai RBT-RBB",IF(CE116&lt;10%,"Proses RBT-RBL",IF(CE116=10%,"Selesai RBT-RBL",IF(CE116&lt;15%,"Proses RBT-RBTD",IF(CE116=15%,"Selesai RBT-RBTD",IF(CE116&lt;20%,"Proses RPP",IF(CE116=20%,"Selesai RPP",IF(CE116&lt;25%,"Proses KAK",IF(CE116=25%,"Selesai KAK",IF(CE116&lt;30%,"Proses Pengadaan",IF(CE116=30%,"Selesai Pengadaan",IF(CE116&lt;45%,"Proses Desain",IF(CE116=45%,"Selesai Desain",IF(CE116&lt;80%,"Proses Pengembangan",IF(CE116=80%,"Selesai Pengembangan",IF(CE116&lt;87.5%,"Proses SIT",IF(CE116=87.5%,"Selesai SIT",IF(CE116&lt;95%,"Proses UAT",IF(CE116=95%,"Selesai UAT",IF(CE116&lt;100%,"Proses Implementasi","Selesai Implementasi"))))))))))))))))))))))</f>
        <v>Not Started</v>
      </c>
      <c r="BT116" t="str">
        <f>IF(CF116=0%,"Not Started",IF(CF116&lt;5%,"Proses RBT-RBB",IF(CF116=5%,"Selesai RBT-RBB",IF(CF116&lt;10%,"Proses RBT-RBL",IF(CF116=10%,"Selesai RBT-RBL",IF(CF116&lt;15%,"Proses RBT-RBTD",IF(CF116=15%,"Selesai RBT-RBTD",IF(CF116&lt;20%,"Proses RPP",IF(CF116=20%,"Selesai RPP",IF(CF116&lt;25%,"Proses KAK",IF(CF116=25%,"Selesai KAK",IF(CF116&lt;30%,"Proses Pengadaan",IF(CF116=30%,"Selesai Pengadaan",IF(CF116&lt;45%,"Proses Desain",IF(CF116=45%,"Selesai Desain",IF(CF116&lt;80%,"Proses Pengembangan",IF(CF116=80%,"Selesai Pengembangan",IF(CF116&lt;87.5%,"Proses SIT",IF(CF116=87.5%,"Selesai SIT",IF(CF116&lt;95%,"Proses UAT",IF(CF116=95%,"Selesai UAT",IF(CF116&lt;100%,"Proses Implementasi","Selesai Implementasi"))))))))))))))))))))))</f>
        <v>Not Started</v>
      </c>
      <c r="BU116" t="str">
        <f>IF(CG116=0%,"Not Started",IF(CG116&lt;5%,"Proses RBT-RBB",IF(CG116=5%,"Selesai RBT-RBB",IF(CG116&lt;10%,"Proses RBT-RBL",IF(CG116=10%,"Selesai RBT-RBL",IF(CG116&lt;15%,"Proses RBT-RBTD",IF(CG116=15%,"Selesai RBT-RBTD",IF(CG116&lt;20%,"Proses RPP",IF(CG116=20%,"Selesai RPP",IF(CG116&lt;25%,"Proses KAK",IF(CG116=25%,"Selesai KAK",IF(CG116&lt;30%,"Proses Pengadaan",IF(CG116=30%,"Selesai Pengadaan",IF(CG116&lt;45%,"Proses Desain",IF(CG116=45%,"Selesai Desain",IF(CG116&lt;80%,"Proses Pengembangan",IF(CG116=80%,"Selesai Pengembangan",IF(CG116&lt;87.5%,"Proses SIT",IF(CG116=87.5%,"Selesai SIT",IF(CG116&lt;95%,"Proses UAT",IF(CG116=95%,"Selesai UAT",IF(CG116&lt;100%,"Proses Implementasi","Selesai Implementasi"))))))))))))))))))))))</f>
        <v>Not Started</v>
      </c>
      <c r="BV116" t="str">
        <f>IF(CH116=0%,"Not Started",IF(CH116&lt;5%,"Proses RBT-RBB",IF(CH116=5%,"Selesai RBT-RBB",IF(CH116&lt;10%,"Proses RBT-RBL",IF(CH116=10%,"Selesai RBT-RBL",IF(CH116&lt;15%,"Proses RBT-RBTD",IF(CH116=15%,"Selesai RBT-RBTD",IF(CH116&lt;20%,"Proses RPP",IF(CH116=20%,"Selesai RPP",IF(CH116&lt;25%,"Proses KAK",IF(CH116=25%,"Selesai KAK",IF(CH116&lt;30%,"Proses Pengadaan",IF(CH116=30%,"Selesai Pengadaan",IF(CH116&lt;45%,"Proses Desain",IF(CH116=45%,"Selesai Desain",IF(CH116&lt;80%,"Proses Pengembangan",IF(CH116=80%,"Selesai Pengembangan",IF(CH116&lt;87.5%,"Proses SIT",IF(CH116=87.5%,"Selesai SIT",IF(CH116&lt;95%,"Proses UAT",IF(CH116=95%,"Selesai UAT",IF(CH116&lt;100%,"Proses Implementasi","Selesai Implementasi"))))))))))))))))))))))</f>
        <v>Not Started</v>
      </c>
      <c r="BW116" t="str">
        <f>IF(CI116=0%,"Not Started",IF(CI116&lt;5%,"Proses RBT-RBB",IF(CI116=5%,"Selesai RBT-RBB",IF(CI116&lt;10%,"Proses RBT-RBL",IF(CI116=10%,"Selesai RBT-RBL",IF(CI116&lt;15%,"Proses RBT-RBTD",IF(CI116=15%,"Selesai RBT-RBTD",IF(CI116&lt;20%,"Proses RPP",IF(CI116=20%,"Selesai RPP",IF(CI116&lt;25%,"Proses KAK",IF(CI116=25%,"Selesai KAK",IF(CI116&lt;30%,"Proses Pengadaan",IF(CI116=30%,"Selesai Pengadaan",IF(CI116&lt;45%,"Proses Desain",IF(CI116=45%,"Selesai Desain",IF(CI116&lt;80%,"Proses Pengembangan",IF(CI116=80%,"Selesai Pengembangan",IF(CI116&lt;87.5%,"Proses SIT",IF(CI116=87.5%,"Selesai SIT",IF(CI116&lt;95%,"Proses UAT",IF(CI116=95%,"Selesai UAT",IF(CI116&lt;100%,"Proses Implementasi","Selesai Implementasi"))))))))))))))))))))))</f>
        <v>Not Started</v>
      </c>
      <c r="BX116" t="str">
        <f>IF(CJ116=0%,"Not Started",IF(CJ116&lt;5%,"Proses RBT-RBB",IF(CJ116=5%,"Selesai RBT-RBB",IF(CJ116&lt;10%,"Proses RBT-RBL",IF(CJ116=10%,"Selesai RBT-RBL",IF(CJ116&lt;15%,"Proses RBT-RBTD",IF(CJ116=15%,"Selesai RBT-RBTD",IF(CJ116&lt;20%,"Proses RPP",IF(CJ116=20%,"Selesai RPP",IF(CJ116&lt;25%,"Proses KAK",IF(CJ116=25%,"Selesai KAK",IF(CJ116&lt;30%,"Proses Pengadaan",IF(CJ116=30%,"Selesai Pengadaan",IF(CJ116&lt;45%,"Proses Desain",IF(CJ116=45%,"Selesai Desain",IF(CJ116&lt;80%,"Proses Pengembangan",IF(CJ116=80%,"Selesai Pengembangan",IF(CJ116&lt;87.5%,"Proses SIT",IF(CJ116=87.5%,"Selesai SIT",IF(CJ116&lt;95%,"Proses UAT",IF(CJ116=95%,"Selesai UAT",IF(CJ116&lt;100%,"Proses Implementasi","Selesai Implementasi"))))))))))))))))))))))</f>
        <v>Not Started</v>
      </c>
      <c r="BY116" t="str">
        <f>IF(CK116=0%,"Not Started",IF(CK116&lt;5%,"Proses RBT-RBB",IF(CK116=5%,"Selesai RBT-RBB",IF(CK116&lt;10%,"Proses RBT-RBL",IF(CK116=10%,"Selesai RBT-RBL",IF(CK116&lt;15%,"Proses RBT-RBTD",IF(CK116=15%,"Selesai RBT-RBTD",IF(CK116&lt;20%,"Proses RPP",IF(CK116=20%,"Selesai RPP",IF(CK116&lt;25%,"Proses KAK",IF(CK116=25%,"Selesai KAK",IF(CK116&lt;30%,"Proses Pengadaan",IF(CK116=30%,"Selesai Pengadaan",IF(CK116&lt;45%,"Proses Desain",IF(CK116=45%,"Selesai Desain",IF(CK116&lt;80%,"Proses Pengembangan",IF(CK116=80%,"Selesai Pengembangan",IF(CK116&lt;87.5%,"Proses SIT",IF(CK116=87.5%,"Selesai SIT",IF(CK116&lt;95%,"Proses UAT",IF(CK116=95%,"Selesai UAT",IF(CK116&lt;100%,"Proses Implementasi","Selesai Implementasi"))))))))))))))))))))))</f>
        <v>Not Started</v>
      </c>
      <c r="BZ116" t="str">
        <f>IF(CL116=0%,"Not Started",IF(CL116&lt;5%,"Proses RBT-RBB",IF(CL116=5%,"Selesai RBT-RBB",IF(CL116&lt;10%,"Proses RBT-RBL",IF(CL116=10%,"Selesai RBT-RBL",IF(CL116&lt;15%,"Proses RBT-RBTD",IF(CL116=15%,"Selesai RBT-RBTD",IF(CL116&lt;20%,"Proses RPP",IF(CL116=20%,"Selesai RPP",IF(CL116&lt;25%,"Proses KAK",IF(CL116=25%,"Selesai KAK",IF(CL116&lt;30%,"Proses Pengadaan",IF(CL116=30%,"Selesai Pengadaan",IF(CL116&lt;45%,"Proses Desain",IF(CL116=45%,"Selesai Desain",IF(CL116&lt;80%,"Proses Pengembangan",IF(CL116=80%,"Selesai Pengembangan",IF(CL116&lt;87.5%,"Proses SIT",IF(CL116=87.5%,"Selesai SIT",IF(CL116&lt;95%,"Proses UAT",IF(CL116=95%,"Selesai UAT",IF(CL116&lt;100%,"Proses Implementasi","Selesai Implementasi"))))))))))))))))))))))</f>
        <v>Not Started</v>
      </c>
      <c r="CA116" t="str">
        <f>IF(CM116=0%,"Not Started",IF(CM116&lt;5%,"Proses RBT-RBB",IF(CM116=5%,"Selesai RBT-RBB",IF(CM116&lt;10%,"Proses RBT-RBL",IF(CM116=10%,"Selesai RBT-RBL",IF(CM116&lt;15%,"Proses RBT-RBTD",IF(CM116=15%,"Selesai RBT-RBTD",IF(CM116&lt;20%,"Proses RPP",IF(CM116=20%,"Selesai RPP",IF(CM116&lt;25%,"Proses KAK",IF(CM116=25%,"Selesai KAK",IF(CM116&lt;30%,"Proses Pengadaan",IF(CM116=30%,"Selesai Pengadaan",IF(CM116&lt;45%,"Proses Desain",IF(CM116=45%,"Selesai Desain",IF(CM116&lt;80%,"Proses Pengembangan",IF(CM116=80%,"Selesai Pengembangan",IF(CM116&lt;87.5%,"Proses SIT",IF(CM116=87.5%,"Selesai SIT",IF(CM116&lt;95%,"Proses UAT",IF(CM116=95%,"Selesai UAT",IF(CM116&lt;100%,"Proses Implementasi","Selesai Implementasi"))))))))))))))))))))))</f>
        <v>Not Started</v>
      </c>
      <c r="CB116" t="str">
        <f>IF(CN116=0%,"Not Started",IF(CN116&lt;5%,"Proses RBT-RBB",IF(CN116=5%,"Selesai RBT-RBB",IF(CN116&lt;10%,"Proses RBT-RBL",IF(CN116=10%,"Selesai RBT-RBL",IF(CN116&lt;15%,"Proses RBT-RBTD",IF(CN116=15%,"Selesai RBT-RBTD",IF(CN116&lt;20%,"Proses RPP",IF(CN116=20%,"Selesai RPP",IF(CN116&lt;25%,"Proses KAK",IF(CN116=25%,"Selesai KAK",IF(CN116&lt;30%,"Proses Pengadaan",IF(CN116=30%,"Selesai Pengadaan",IF(CN116&lt;45%,"Proses Desain",IF(CN116=45%,"Selesai Desain",IF(CN116&lt;80%,"Proses Pengembangan",IF(CN116=80%,"Selesai Pengembangan",IF(CN116&lt;87.5%,"Proses SIT",IF(CN116=87.5%,"Selesai SIT",IF(CN116&lt;95%,"Proses UAT",IF(CN116=95%,"Selesai UAT",IF(CN116&lt;100%,"Proses Implementasi","Selesai Implementasi"))))))))))))))))))))))</f>
        <v>Not Started</v>
      </c>
      <c r="CC116">
        <f>(($DY116/100%)*15%)+(($DZ116/100%)*5%)+(($EA116/100%)*5%)+(($EB116/100%)*5%)+(($EC116/100%)*15%)+(($ED116/100%)*35%)+(($EE116/100%)*7.5%)+(($EF116/100%)*7.5%)+(($EG116/100%)*5%)</f>
        <v>0.9999999999999999</v>
      </c>
      <c r="CO116">
        <f>IF(BE116=0%, 100%, (CC116/BE116))</f>
        <v>0.9999999999999999</v>
      </c>
      <c r="CP116">
        <f>IF(BF116=0%, 100%, (CD116/BF116))</f>
        <v>0</v>
      </c>
      <c r="CQ116">
        <f>IF(BG116=0%, 100%, (CE116/BG116))</f>
        <v>0</v>
      </c>
      <c r="CR116">
        <f>IF(BH116=0%, 100%, (CF116/BH116))</f>
        <v>0</v>
      </c>
      <c r="CS116">
        <f>IF(BI116=0%, 100%, (CG116/BI116))</f>
        <v>0</v>
      </c>
      <c r="CT116">
        <f>IF(BJ116=0%, 100%, (CH116/BJ116))</f>
        <v>0</v>
      </c>
      <c r="CU116">
        <f>IF(BK116=0%, 100%, (CI116/BK116))</f>
        <v>0</v>
      </c>
      <c r="CV116">
        <f>IF(BL116=0%, 100%, (CJ116/BL116))</f>
        <v>0</v>
      </c>
      <c r="CW116">
        <f>IF(BM116=0%, 100%, (CK116/BM116))</f>
        <v>0</v>
      </c>
      <c r="CX116">
        <f>IF(BN116=0%, 100%, (CL116/BN116))</f>
        <v>0</v>
      </c>
      <c r="CY116">
        <f>IF(BO116=0%, 100%, (CM116/BO116))</f>
        <v>0</v>
      </c>
      <c r="DA116" t="str">
        <f>IF(BE116=0%,"NS",IF(CC116=100%,"DONE",IF(CO116&gt;100%,"AS",IF(CO116&lt;75%,"BS",IF(CO116&lt;89.9%,"AR","OS")))))</f>
        <v>DONE</v>
      </c>
      <c r="DB116" t="str">
        <f>IF(BF116=0%,"NS",IF(CD116=100%,"DONE",IF(CP116&gt;100%,"AS",IF(CP116&lt;75%,"BS",IF(CP116&lt;89.9%,"AR","OS")))))</f>
        <v>BS</v>
      </c>
      <c r="DC116" t="str">
        <f>IF(BG116=0%,"NS",IF(CE116=100%,"DONE",IF(CQ116&gt;100%,"AS",IF(CQ116&lt;75%,"BS",IF(CQ116&lt;89.9%,"AR","OS")))))</f>
        <v>BS</v>
      </c>
      <c r="DD116" t="str">
        <f>IF(BH116=0%,"NS",IF(CF116=100%,"DONE",IF(CR116&gt;100%,"AS",IF(CR116&lt;75%,"BS",IF(CR116&lt;89.9%,"AR","OS")))))</f>
        <v>BS</v>
      </c>
      <c r="DE116" t="str">
        <f>IF(BI116=0%,"NS",IF(CG116=100%,"DONE",IF(CS116&gt;100%,"AS",IF(CS116&lt;75%,"BS",IF(CS116&lt;89.9%,"AR","OS")))))</f>
        <v>BS</v>
      </c>
      <c r="DF116" t="str">
        <f>IF(BJ116=0%,"NS",IF(CH116=100%,"DONE",IF(CT116&gt;100%,"AS",IF(CT116&lt;75%,"BS",IF(CT116&lt;89.9%,"AR","OS")))))</f>
        <v>BS</v>
      </c>
      <c r="DG116" t="str">
        <f>IF(BK116=0%,"NS",IF(CI116=100%,"DONE",IF(CU116&gt;100%,"AS",IF(CU116&lt;75%,"BS",IF(CU116&lt;89.9%,"AR","OS")))))</f>
        <v>BS</v>
      </c>
      <c r="DH116" t="str">
        <f>IF(BL116=0%,"NS",IF(CJ116=100%,"DONE",IF(CV116&gt;100%,"AS",IF(CV116&lt;75%,"BS",IF(CV116&lt;89.9%,"AR","OS")))))</f>
        <v>BS</v>
      </c>
      <c r="DI116" t="str">
        <f>IF(BM116=0%,"NS",IF(CK116=100%,"DONE",IF(CW116&gt;100%,"AS",IF(CW116&lt;75%,"BS",IF(CW116&lt;89.9%,"AR","OS")))))</f>
        <v>BS</v>
      </c>
      <c r="DJ116" t="str">
        <f>IF(BN116=0%,"NS",IF(CL116=100%,"DONE",IF(CX116&gt;100%,"AS",IF(CX116&lt;75%,"BS",IF(CX116&lt;89.9%,"AR","OS")))))</f>
        <v>BS</v>
      </c>
      <c r="DK116" t="str">
        <f>IF(BO116=0%,"NS",IF(CM116=100%,"DONE",IF(CY116&gt;100%,"AS",IF(CY116&lt;75%,"BS",IF(CY116&lt;89.9%,"AR","OS")))))</f>
        <v>BS</v>
      </c>
      <c r="DL116" t="str">
        <f>IF(BP116=0%,"NS",IF(CN116=100%,"DONE",IF(CZ116&gt;100%,"AS",IF(CZ116&lt;75%,"BS",IF(CZ116&lt;89.9%,"AR","OS")))))</f>
        <v>BS</v>
      </c>
      <c r="DM116">
        <f>CC116/$BP116</f>
        <v>0.9999999999999999</v>
      </c>
      <c r="DN116">
        <f>CD116/$BP116</f>
        <v>0</v>
      </c>
      <c r="DO116">
        <f>CE116/$BP116</f>
        <v>0</v>
      </c>
      <c r="DP116">
        <f>CF116/$BP116</f>
        <v>0</v>
      </c>
      <c r="DQ116">
        <f>CG116/$BP116</f>
        <v>0</v>
      </c>
      <c r="DR116">
        <f>CH116/$BP116</f>
        <v>0</v>
      </c>
      <c r="DS116">
        <f>CI116/$BP116</f>
        <v>0</v>
      </c>
      <c r="DT116">
        <f>CJ116/$BP116</f>
        <v>0</v>
      </c>
      <c r="DU116">
        <f>CK116/$BP116</f>
        <v>0</v>
      </c>
      <c r="DV116">
        <f>CL116/$BP116</f>
        <v>0</v>
      </c>
      <c r="DW116">
        <f>CM116/$BP116</f>
        <v>0</v>
      </c>
      <c r="DX116">
        <f>CN116/$BP116</f>
        <v>0</v>
      </c>
      <c r="DY116">
        <v>1</v>
      </c>
      <c r="DZ116">
        <v>1</v>
      </c>
      <c r="EA116">
        <v>1</v>
      </c>
      <c r="EB116">
        <v>1</v>
      </c>
      <c r="EC116">
        <v>1</v>
      </c>
      <c r="ED116">
        <v>1</v>
      </c>
      <c r="EE116">
        <v>1</v>
      </c>
      <c r="EF116">
        <v>1</v>
      </c>
      <c r="EG116">
        <v>1</v>
      </c>
      <c r="EH116" t="str" xml:space="preserve">
        <v xml:space="preserve">Go-Live pada 28 februari 2025 (Done)_x000d_
5. sudah disampaikan di maret 2025 (done)_x000d_
     - Berita Acara Siap Implementasi ( 31 Des 2024)._x000d_
     - BA Implementasi (live di 28 Feb 2025)_x000d_
6. T.5.2, T.5.3, T.5.4 ke KaDep (done)_x000d_
7. Soft launching  telah dilakukan pada 13 Maret 2025_x000d_
8. aplikasi Elic lama sudah dideploy 28 Feb 2025, untuk penutupan fitur tambah izin (Done)</v>
      </c>
      <c r="EI116">
        <v>45716</v>
      </c>
      <c r="EJ116">
        <f>AR116</f>
        <v>45688</v>
      </c>
      <c r="EL116">
        <v>45477</v>
      </c>
      <c r="EN116" t="str">
        <v>1. koordinasi dengan user sangat baik dan dari sisi user sangat paham kebutuhan teknis data dan aplikasi</v>
      </c>
      <c r="EO116" t="str" xml:space="preserve">
        <v xml:space="preserve">1. Keterbatasan waktu untuk retest ke banyak user_x000d_
2. Materi jukins sosialisasi yang perlu diselesaikan diminggu ke-3 Januari 2025_x000d_
3. Keterbatasan waktu sosialsiasi</v>
      </c>
      <c r="FA116" t="str" xml:space="preserve">
        <v xml:space="preserve">1. Perlu merincikan jadwal masih masih satker untuk retest_x000d_
2. Materi perlu meeting bersama untuk dibantu dorong oleh pimpinan DPPT_x000d_
3. Perlu konfirmasi peserta yang perlu diundang dan waktu sosialisasinya</v>
      </c>
      <c r="FN116" t="str">
        <v>Aldo Fernanda</v>
      </c>
      <c r="FR116" t="str">
        <v>Outsource</v>
      </c>
      <c r="FS116" t="str">
        <v>PT Mede</v>
      </c>
      <c r="FT116" t="str">
        <v>Irpan (TKO)</v>
      </c>
      <c r="FU116">
        <v>9</v>
      </c>
      <c r="GS116" t="str">
        <v>0c72365b-c2ad-425b-9f11-c76f8cb44586</v>
      </c>
    </row>
    <row r="117" xml:space="preserve">
      <c r="A117" t="str">
        <v>RIVIBI-PPA-P18-1-DLDS</v>
      </c>
      <c r="B117" t="str">
        <v>Non PT</v>
      </c>
      <c r="C117" t="str">
        <v>IDT</v>
      </c>
      <c r="D117" t="str">
        <v>Continuity Technology</v>
      </c>
      <c r="E117" t="str">
        <v>P-62</v>
      </c>
      <c r="F117">
        <f>F116+1</f>
        <v>2</v>
      </c>
      <c r="G117" t="str">
        <v>EASE</v>
      </c>
      <c r="H117" t="str">
        <v>Sistem Perizinan Bank Indonesia</v>
      </c>
      <c r="I117" t="str">
        <v>Enhacement Otomasi dan Optimalisasi Perizinan</v>
      </c>
      <c r="J117">
        <v>2025</v>
      </c>
      <c r="K117">
        <v>2026</v>
      </c>
      <c r="L117" t="str">
        <v>K</v>
      </c>
      <c r="M117" t="str">
        <v>K3</v>
      </c>
      <c r="N117" t="str">
        <v>Pemimpin Satker</v>
      </c>
      <c r="O117" t="str">
        <v>DPPT</v>
      </c>
      <c r="P117" t="str">
        <v>Satker</v>
      </c>
      <c r="Q117" t="str">
        <v>SSK</v>
      </c>
      <c r="R117" t="str">
        <v>EASE</v>
      </c>
      <c r="S117" t="str">
        <f>BQ117</f>
        <v>Proses SIT</v>
      </c>
      <c r="T117" t="str">
        <f>IF(V117=0%,"Not Started",IF(V117&lt;100%,"On Progress",IF(V117=100%,"DONE")))</f>
        <v>On Progress</v>
      </c>
      <c r="U117" t="str">
        <f>FN117</f>
        <v>Rangga Dhaniarto</v>
      </c>
      <c r="V117">
        <f>CC117</f>
        <v>0.82175</v>
      </c>
      <c r="W117" t="str">
        <v>TW II 2025</v>
      </c>
      <c r="X117">
        <f>AR117</f>
        <v>46112</v>
      </c>
      <c r="Y117">
        <v>0</v>
      </c>
      <c r="AA117">
        <v>45748</v>
      </c>
      <c r="AB117">
        <v>45823</v>
      </c>
      <c r="AC117">
        <v>45824</v>
      </c>
      <c r="AD117">
        <v>45838</v>
      </c>
      <c r="AI117">
        <v>45839</v>
      </c>
      <c r="AJ117">
        <v>45900</v>
      </c>
      <c r="AK117">
        <v>45901</v>
      </c>
      <c r="AL117">
        <v>46022</v>
      </c>
      <c r="AM117">
        <v>46023</v>
      </c>
      <c r="AN117">
        <v>46053</v>
      </c>
      <c r="AO117">
        <v>46054</v>
      </c>
      <c r="AP117">
        <v>46081</v>
      </c>
      <c r="AQ117">
        <v>46082</v>
      </c>
      <c r="AR117">
        <v>46112</v>
      </c>
      <c r="AS117" t="str">
        <f>IF(BE117=0%,"Not Started",IF(BE117&lt;5%,"Proses RBT-RBB",IF(BE117=5%,"Selesai RBT-RBB",IF(BE117&lt;10%,"Proses RBT-RBL",IF(BE117=10%,"Selesai RBT-RBL",IF(BE117&lt;15%,"Proses RBT-RBTD",IF(BE117=15%,"Selesai RBT-RBTD",IF(BE117&lt;20%,"Proses RPP",IF(BE117=20%,"Selesai RPP",IF(BE117&lt;25%,"Proses KAK",IF(BE117=25%,"Selesai KAK",IF(BE117&lt;30%,"Proses Pengadaan",IF(BE117=30%,"Selesai Pengadaan",IF(BE117&lt;45%,"Proses Desain",IF(BE117=45%,"Selesai Desain",IF(BE117&lt;80%,"Proses Pengembangan",IF(BE117=80%,"Selesai Pengembangan",IF(BE117&lt;87.5%,"Proses SIT",IF(BE117=87.5%,"Selesai SIT",IF(BE117&lt;95%,"Proses UAT",IF(BE117=95%,"Selesai UAT",IF(BE117&lt;100%,"Proses Implementasi","Selesai Implementasi"))))))))))))))))))))))</f>
        <v>Proses SIT</v>
      </c>
      <c r="AT117" t="str">
        <f>IF(BF117=0%,"Not Started",IF(BF117&lt;5%,"Proses RBT-RBB",IF(BF117=5%,"Selesai RBT-RBB",IF(BF117&lt;10%,"Proses RBT-RBL",IF(BF117=10%,"Selesai RBT-RBL",IF(BF117&lt;15%,"Proses RBT-RBTD",IF(BF117=15%,"Selesai RBT-RBTD",IF(BF117&lt;20%,"Proses RPP",IF(BF117=20%,"Selesai RPP",IF(BF117&lt;25%,"Proses KAK",IF(BF117=25%,"Selesai KAK",IF(BF117&lt;30%,"Proses Pengadaan",IF(BF117=30%,"Selesai Pengadaan",IF(BF117&lt;45%,"Proses Desain",IF(BF117=45%,"Selesai Desain",IF(BF117&lt;80%,"Proses Pengembangan",IF(BF117=80%,"Selesai Pengembangan",IF(BF117&lt;87.5%,"Proses SIT",IF(BF117=87.5%,"Selesai SIT",IF(BF117&lt;95%,"Proses UAT",IF(BF117=95%,"Selesai UAT",IF(BF117&lt;100%,"Proses Implementasi","Selesai Implementasi"))))))))))))))))))))))</f>
        <v>Selesai UAT</v>
      </c>
      <c r="AU117" t="str">
        <f>IF(BE117=0%,"Not Started",IF(BE117&lt;5%,"Proses RBT-RBB",IF(BE117=5%,"Selesai RBT-RBB",IF(BE117&lt;10%,"Proses RBT-RBL",IF(BE117=10%,"Selesai RBT-RBL",IF(BE117&lt;15%,"Proses RBT-RBTD",IF(BE117=15%,"Selesai RBT-RBTD",IF(BE117&lt;20%,"Proses RPP",IF(BE117=20%,"Selesai RPP",IF(BE117&lt;25%,"Proses KAK",IF(BE117=25%,"Selesai KAK",IF(BE117&lt;30%,"Proses Pengadaan",IF(BE117=30%,"Selesai Pengadaan",IF(BE117&lt;45%,"Proses Desain",IF(BE117=45%,"Selesai Desain",IF(BE117&lt;80%,"Proses Pengembangan",IF(BE117=80%,"Selesai Pengembangan",IF(BE117&lt;87.5%,"Proses SIT",IF(BE117=87.5%,"Selesai SIT",IF(BE117&lt;95%,"Proses UAT",IF(BE117=95%,"Selesai UAT",IF(BE117&lt;100%,"Proses Implementasi","Selesai Implementasi"))))))))))))))))))))))</f>
        <v>Proses SIT</v>
      </c>
      <c r="AV117" t="str">
        <f>IF(BH117=0%,"Not Started",IF(BH117&lt;5%,"Proses RBT-RBB",IF(BH117=5%,"Selesai RBT-RBB",IF(BH117&lt;10%,"Proses RBT-RBL",IF(BH117=10%,"Selesai RBT-RBL",IF(BH117&lt;15%,"Proses RBT-RBTD",IF(BH117=15%,"Selesai RBT-RBTD",IF(BH117&lt;20%,"Proses RPP",IF(BH117=20%,"Selesai RPP",IF(BH117&lt;25%,"Proses KAK",IF(BH117=25%,"Selesai KAK",IF(BH117&lt;30%,"Proses Pengadaan",IF(BH117=30%,"Selesai Pengadaan",IF(BH117&lt;45%,"Proses Desain",IF(BH117=45%,"Selesai Desain",IF(BH117&lt;80%,"Proses Pengembangan",IF(BH117=80%,"Selesai Pengembangan",IF(BH117&lt;87.5%,"Proses SIT",IF(BH117=87.5%,"Selesai SIT",IF(BH117&lt;95%,"Proses UAT",IF(BH117=95%,"Selesai UAT",IF(BH117&lt;100%,"Proses Implementasi","Selesai Implementasi"))))))))))))))))))))))</f>
        <v>Selesai Implementasi</v>
      </c>
      <c r="AW117" t="str">
        <f>IF(BI117=0%,"Not Started",IF(BI117&lt;5%,"Proses RBT-RBB",IF(BI117=5%,"Selesai RBT-RBB",IF(BI117&lt;10%,"Proses RBT-RBL",IF(BI117=10%,"Selesai RBT-RBL",IF(BI117&lt;15%,"Proses RBT-RBTD",IF(BI117=15%,"Selesai RBT-RBTD",IF(BI117&lt;20%,"Proses RPP",IF(BI117=20%,"Selesai RPP",IF(BI117&lt;25%,"Proses KAK",IF(BI117=25%,"Selesai KAK",IF(BI117&lt;30%,"Proses Pengadaan",IF(BI117=30%,"Selesai Pengadaan",IF(BI117&lt;45%,"Proses Desain",IF(BI117=45%,"Selesai Desain",IF(BI117&lt;80%,"Proses Pengembangan",IF(BI117=80%,"Selesai Pengembangan",IF(BI117&lt;87.5%,"Proses SIT",IF(BI117=87.5%,"Selesai SIT",IF(BI117&lt;95%,"Proses UAT",IF(BI117=95%,"Selesai UAT",IF(BI117&lt;100%,"Proses Implementasi","Selesai Implementasi"))))))))))))))))))))))</f>
        <v>Selesai Implementasi</v>
      </c>
      <c r="AX117" t="str">
        <f>IF(BJ117=0%,"Not Started",IF(BJ117&lt;5%,"Proses RBT-RBB",IF(BJ117=5%,"Selesai RBT-RBB",IF(BJ117&lt;10%,"Proses RBT-RBL",IF(BJ117=10%,"Selesai RBT-RBL",IF(BJ117&lt;15%,"Proses RBT-RBTD",IF(BJ117=15%,"Selesai RBT-RBTD",IF(BJ117&lt;20%,"Proses RPP",IF(BJ117=20%,"Selesai RPP",IF(BJ117&lt;25%,"Proses KAK",IF(BJ117=25%,"Selesai KAK",IF(BJ117&lt;30%,"Proses Pengadaan",IF(BJ117=30%,"Selesai Pengadaan",IF(BJ117&lt;45%,"Proses Desain",IF(BJ117=45%,"Selesai Desain",IF(BJ117&lt;80%,"Proses Pengembangan",IF(BJ117=80%,"Selesai Pengembangan",IF(BJ117&lt;87.5%,"Proses SIT",IF(BJ117=87.5%,"Selesai SIT",IF(BJ117&lt;95%,"Proses UAT",IF(BJ117=95%,"Selesai UAT",IF(BJ117&lt;100%,"Proses Implementasi","Selesai Implementasi"))))))))))))))))))))))</f>
        <v>Selesai Implementasi</v>
      </c>
      <c r="AY117" t="str">
        <f>IF(BK117=0%,"Not Started",IF(BK117&lt;5%,"Proses RBT-RBB",IF(BK117=5%,"Selesai RBT-RBB",IF(BK117&lt;10%,"Proses RBT-RBL",IF(BK117=10%,"Selesai RBT-RBL",IF(BK117&lt;15%,"Proses RBT-RBTD",IF(BK117=15%,"Selesai RBT-RBTD",IF(BK117&lt;20%,"Proses RPP",IF(BK117=20%,"Selesai RPP",IF(BK117&lt;25%,"Proses KAK",IF(BK117=25%,"Selesai KAK",IF(BK117&lt;30%,"Proses Pengadaan",IF(BK117=30%,"Selesai Pengadaan",IF(BK117&lt;45%,"Proses Desain",IF(BK117=45%,"Selesai Desain",IF(BK117&lt;80%,"Proses Pengembangan",IF(BK117=80%,"Selesai Pengembangan",IF(BK117&lt;87.5%,"Proses SIT",IF(BK117=87.5%,"Selesai SIT",IF(BK117&lt;95%,"Proses UAT",IF(BK117=95%,"Selesai UAT",IF(BK117&lt;100%,"Proses Implementasi","Selesai Implementasi"))))))))))))))))))))))</f>
        <v>Selesai Implementasi</v>
      </c>
      <c r="AZ117" t="str">
        <f>IF(BL117=0%,"Not Started",IF(BL117&lt;5%,"Proses RBT-RBB",IF(BL117=5%,"Selesai RBT-RBB",IF(BL117&lt;10%,"Proses RBT-RBL",IF(BL117=10%,"Selesai RBT-RBL",IF(BL117&lt;15%,"Proses RBT-RBTD",IF(BL117=15%,"Selesai RBT-RBTD",IF(BL117&lt;20%,"Proses RPP",IF(BL117=20%,"Selesai RPP",IF(BL117&lt;25%,"Proses KAK",IF(BL117=25%,"Selesai KAK",IF(BL117&lt;30%,"Proses Pengadaan",IF(BL117=30%,"Selesai Pengadaan",IF(BL117&lt;45%,"Proses Desain",IF(BL117=45%,"Selesai Desain",IF(BL117&lt;80%,"Proses Pengembangan",IF(BL117=80%,"Selesai Pengembangan",IF(BL117&lt;87.5%,"Proses SIT",IF(BL117=87.5%,"Selesai SIT",IF(BL117&lt;95%,"Proses UAT",IF(BL117=95%,"Selesai UAT",IF(BL117&lt;100%,"Proses Implementasi","Selesai Implementasi"))))))))))))))))))))))</f>
        <v>Selesai Implementasi</v>
      </c>
      <c r="BA117" t="str">
        <f>IF(BM117=0%,"Not Started",IF(BM117&lt;5%,"Proses RBT-RBB",IF(BM117=5%,"Selesai RBT-RBB",IF(BM117&lt;10%,"Proses RBT-RBL",IF(BM117=10%,"Selesai RBT-RBL",IF(BM117&lt;15%,"Proses RBT-RBTD",IF(BM117=15%,"Selesai RBT-RBTD",IF(BM117&lt;20%,"Proses RPP",IF(BM117=20%,"Selesai RPP",IF(BM117&lt;25%,"Proses KAK",IF(BM117=25%,"Selesai KAK",IF(BM117&lt;30%,"Proses Pengadaan",IF(BM117=30%,"Selesai Pengadaan",IF(BM117&lt;45%,"Proses Desain",IF(BM117=45%,"Selesai Desain",IF(BM117&lt;80%,"Proses Pengembangan",IF(BM117=80%,"Selesai Pengembangan",IF(BM117&lt;87.5%,"Proses SIT",IF(BM117=87.5%,"Selesai SIT",IF(BM117&lt;95%,"Proses UAT",IF(BM117=95%,"Selesai UAT",IF(BM117&lt;100%,"Proses Implementasi","Selesai Implementasi"))))))))))))))))))))))</f>
        <v>Selesai Implementasi</v>
      </c>
      <c r="BB117" t="str">
        <f>IF(BN117=0%,"Not Started",IF(BN117&lt;5%,"Proses RBT-RBB",IF(BN117=5%,"Selesai RBT-RBB",IF(BN117&lt;10%,"Proses RBT-RBL",IF(BN117=10%,"Selesai RBT-RBL",IF(BN117&lt;15%,"Proses RBT-RBTD",IF(BN117=15%,"Selesai RBT-RBTD",IF(BN117&lt;20%,"Proses RPP",IF(BN117=20%,"Selesai RPP",IF(BN117&lt;25%,"Proses KAK",IF(BN117=25%,"Selesai KAK",IF(BN117&lt;30%,"Proses Pengadaan",IF(BN117=30%,"Selesai Pengadaan",IF(BN117&lt;45%,"Proses Desain",IF(BN117=45%,"Selesai Desain",IF(BN117&lt;80%,"Proses Pengembangan",IF(BN117=80%,"Selesai Pengembangan",IF(BN117&lt;87.5%,"Proses SIT",IF(BN117=87.5%,"Selesai SIT",IF(BN117&lt;95%,"Proses UAT",IF(BN117=95%,"Selesai UAT",IF(BN117&lt;100%,"Proses Implementasi","Selesai Implementasi"))))))))))))))))))))))</f>
        <v>Selesai Implementasi</v>
      </c>
      <c r="BC117" t="str">
        <f>IF(BO117=0%,"Not Started",IF(BO117&lt;5%,"Proses RBT-RBB",IF(BO117=5%,"Selesai RBT-RBB",IF(BO117&lt;10%,"Proses RBT-RBL",IF(BO117=10%,"Selesai RBT-RBL",IF(BO117&lt;15%,"Proses RBT-RBTD",IF(BO117=15%,"Selesai RBT-RBTD",IF(BO117&lt;20%,"Proses RPP",IF(BO117=20%,"Selesai RPP",IF(BO117&lt;25%,"Proses KAK",IF(BO117=25%,"Selesai KAK",IF(BO117&lt;30%,"Proses Pengadaan",IF(BO117=30%,"Selesai Pengadaan",IF(BO117&lt;45%,"Proses Desain",IF(BO117=45%,"Selesai Desain",IF(BO117&lt;80%,"Proses Pengembangan",IF(BO117=80%,"Selesai Pengembangan",IF(BO117&lt;87.5%,"Proses SIT",IF(BO117=87.5%,"Selesai SIT",IF(BO117&lt;95%,"Proses UAT",IF(BO117=95%,"Selesai UAT",IF(BO117&lt;100%,"Proses Implementasi","Selesai Implementasi"))))))))))))))))))))))</f>
        <v>Selesai Implementasi</v>
      </c>
      <c r="BD117" t="str">
        <f>IF(BP117=0%,"Not Started",IF(BP117&lt;5%,"Proses RBT-RBB",IF(BP117=5%,"Selesai RBT-RBB",IF(BP117&lt;10%,"Proses RBT-RBL",IF(BP117=10%,"Selesai RBT-RBL",IF(BP117&lt;15%,"Proses RBT-RBTD",IF(BP117=15%,"Selesai RBT-RBTD",IF(BP117&lt;20%,"Proses RPP",IF(BP117=20%,"Selesai RPP",IF(BP117&lt;25%,"Proses KAK",IF(BP117=25%,"Selesai KAK",IF(BP117&lt;30%,"Proses Pengadaan",IF(BP117=30%,"Selesai Pengadaan",IF(BP117&lt;45%,"Proses Desain",IF(BP117=45%,"Selesai Desain",IF(BP117&lt;80%,"Proses Pengembangan",IF(BP117=80%,"Selesai Pengembangan",IF(BP117&lt;87.5%,"Proses SIT",IF(BP117=87.5%,"Selesai SIT",IF(BP117&lt;95%,"Proses UAT",IF(BP117=95%,"Selesai UAT",IF(BP117&lt;100%,"Proses Implementasi","Selesai Implementasi"))))))))))))))))))))))</f>
        <v>Selesai Implementasi</v>
      </c>
      <c r="BE117">
        <v>0.87</v>
      </c>
      <c r="BF117">
        <v>0.95</v>
      </c>
      <c r="BG117">
        <v>1</v>
      </c>
      <c r="BH117">
        <v>1</v>
      </c>
      <c r="BI117">
        <v>1</v>
      </c>
      <c r="BJ117">
        <v>1</v>
      </c>
      <c r="BK117">
        <v>1</v>
      </c>
      <c r="BL117">
        <v>1</v>
      </c>
      <c r="BM117">
        <v>1</v>
      </c>
      <c r="BN117">
        <v>1</v>
      </c>
      <c r="BO117">
        <v>1</v>
      </c>
      <c r="BP117">
        <v>1</v>
      </c>
      <c r="BQ117" t="str">
        <f>IF(CC117=0%,"Not Started",IF(CC117&lt;5%,"Proses RBT-RBB",IF(CC117=5%,"Selesai RBT-RBB",IF(CC117&lt;10%,"Proses RBT-RBL",IF(CC117=10%,"Selesai RBT-RBL",IF(CC117&lt;15%,"Proses RBT-RBTD",IF(CC117=15%,"Selesai RBT-RBTD",IF(CC117&lt;20%,"Proses RPP",IF(CC117=20%,"Selesai RPP",IF(CC117&lt;25%,"Proses KAK",IF(CC117=25%,"Selesai KAK",IF(CC117&lt;30%,"Proses Pengadaan",IF(CC117=30%,"Selesai Pengadaan",IF(CC117&lt;45%,"Proses Desain",IF(CC117=45%,"Selesai Desain",IF(CC117&lt;80%,"Proses Pengembangan",IF(CC117=80%,"Selesai Pengembangan",IF(CC117&lt;87.5%,"Proses SIT",IF(CC117=87.5%,"Selesai SIT",IF(CC117&lt;95%,"Proses UAT",IF(CC117=95%,"Selesai UAT",IF(CC117&lt;100%,"Proses Implementasi","Selesai Implementasi"))))))))))))))))))))))</f>
        <v>Proses SIT</v>
      </c>
      <c r="BR117" t="str">
        <f>IF(CD117=0%,"Not Started",IF(CD117&lt;5%,"Proses RBT-RBB",IF(CD117=5%,"Selesai RBT-RBB",IF(CD117&lt;10%,"Proses RBT-RBL",IF(CD117=10%,"Selesai RBT-RBL",IF(CD117&lt;15%,"Proses RBT-RBTD",IF(CD117=15%,"Selesai RBT-RBTD",IF(CD117&lt;20%,"Proses RPP",IF(CD117=20%,"Selesai RPP",IF(CD117&lt;25%,"Proses KAK",IF(CD117=25%,"Selesai KAK",IF(CD117&lt;30%,"Proses Pengadaan",IF(CD117=30%,"Selesai Pengadaan",IF(CD117&lt;45%,"Proses Desain",IF(CD117=45%,"Selesai Desain",IF(CD117&lt;80%,"Proses Pengembangan",IF(CD117=80%,"Selesai Pengembangan",IF(CD117&lt;87.5%,"Proses SIT",IF(CD117=87.5%,"Selesai SIT",IF(CD117&lt;95%,"Proses UAT",IF(CD117=95%,"Selesai UAT",IF(CD117&lt;100%,"Proses Implementasi","Selesai Implementasi"))))))))))))))))))))))</f>
        <v>Not Started</v>
      </c>
      <c r="BS117" t="str">
        <f>IF(CE117=0%,"Not Started",IF(CE117&lt;5%,"Proses RBT-RBB",IF(CE117=5%,"Selesai RBT-RBB",IF(CE117&lt;10%,"Proses RBT-RBL",IF(CE117=10%,"Selesai RBT-RBL",IF(CE117&lt;15%,"Proses RBT-RBTD",IF(CE117=15%,"Selesai RBT-RBTD",IF(CE117&lt;20%,"Proses RPP",IF(CE117=20%,"Selesai RPP",IF(CE117&lt;25%,"Proses KAK",IF(CE117=25%,"Selesai KAK",IF(CE117&lt;30%,"Proses Pengadaan",IF(CE117=30%,"Selesai Pengadaan",IF(CE117&lt;45%,"Proses Desain",IF(CE117=45%,"Selesai Desain",IF(CE117&lt;80%,"Proses Pengembangan",IF(CE117=80%,"Selesai Pengembangan",IF(CE117&lt;87.5%,"Proses SIT",IF(CE117=87.5%,"Selesai SIT",IF(CE117&lt;95%,"Proses UAT",IF(CE117=95%,"Selesai UAT",IF(CE117&lt;100%,"Proses Implementasi","Selesai Implementasi"))))))))))))))))))))))</f>
        <v>Not Started</v>
      </c>
      <c r="BT117" t="str">
        <f>IF(CF117=0%,"Not Started",IF(CF117&lt;5%,"Proses RBT-RBB",IF(CF117=5%,"Selesai RBT-RBB",IF(CF117&lt;10%,"Proses RBT-RBL",IF(CF117=10%,"Selesai RBT-RBL",IF(CF117&lt;15%,"Proses RBT-RBTD",IF(CF117=15%,"Selesai RBT-RBTD",IF(CF117&lt;20%,"Proses RPP",IF(CF117=20%,"Selesai RPP",IF(CF117&lt;25%,"Proses KAK",IF(CF117=25%,"Selesai KAK",IF(CF117&lt;30%,"Proses Pengadaan",IF(CF117=30%,"Selesai Pengadaan",IF(CF117&lt;45%,"Proses Desain",IF(CF117=45%,"Selesai Desain",IF(CF117&lt;80%,"Proses Pengembangan",IF(CF117=80%,"Selesai Pengembangan",IF(CF117&lt;87.5%,"Proses SIT",IF(CF117=87.5%,"Selesai SIT",IF(CF117&lt;95%,"Proses UAT",IF(CF117=95%,"Selesai UAT",IF(CF117&lt;100%,"Proses Implementasi","Selesai Implementasi"))))))))))))))))))))))</f>
        <v>Not Started</v>
      </c>
      <c r="BU117" t="str">
        <f>IF(CG117=0%,"Not Started",IF(CG117&lt;5%,"Proses RBT-RBB",IF(CG117=5%,"Selesai RBT-RBB",IF(CG117&lt;10%,"Proses RBT-RBL",IF(CG117=10%,"Selesai RBT-RBL",IF(CG117&lt;15%,"Proses RBT-RBTD",IF(CG117=15%,"Selesai RBT-RBTD",IF(CG117&lt;20%,"Proses RPP",IF(CG117=20%,"Selesai RPP",IF(CG117&lt;25%,"Proses KAK",IF(CG117=25%,"Selesai KAK",IF(CG117&lt;30%,"Proses Pengadaan",IF(CG117=30%,"Selesai Pengadaan",IF(CG117&lt;45%,"Proses Desain",IF(CG117=45%,"Selesai Desain",IF(CG117&lt;80%,"Proses Pengembangan",IF(CG117=80%,"Selesai Pengembangan",IF(CG117&lt;87.5%,"Proses SIT",IF(CG117=87.5%,"Selesai SIT",IF(CG117&lt;95%,"Proses UAT",IF(CG117=95%,"Selesai UAT",IF(CG117&lt;100%,"Proses Implementasi","Selesai Implementasi"))))))))))))))))))))))</f>
        <v>Not Started</v>
      </c>
      <c r="BV117" t="str">
        <f>IF(CH117=0%,"Not Started",IF(CH117&lt;5%,"Proses RBT-RBB",IF(CH117=5%,"Selesai RBT-RBB",IF(CH117&lt;10%,"Proses RBT-RBL",IF(CH117=10%,"Selesai RBT-RBL",IF(CH117&lt;15%,"Proses RBT-RBTD",IF(CH117=15%,"Selesai RBT-RBTD",IF(CH117&lt;20%,"Proses RPP",IF(CH117=20%,"Selesai RPP",IF(CH117&lt;25%,"Proses KAK",IF(CH117=25%,"Selesai KAK",IF(CH117&lt;30%,"Proses Pengadaan",IF(CH117=30%,"Selesai Pengadaan",IF(CH117&lt;45%,"Proses Desain",IF(CH117=45%,"Selesai Desain",IF(CH117&lt;80%,"Proses Pengembangan",IF(CH117=80%,"Selesai Pengembangan",IF(CH117&lt;87.5%,"Proses SIT",IF(CH117=87.5%,"Selesai SIT",IF(CH117&lt;95%,"Proses UAT",IF(CH117=95%,"Selesai UAT",IF(CH117&lt;100%,"Proses Implementasi","Selesai Implementasi"))))))))))))))))))))))</f>
        <v>Not Started</v>
      </c>
      <c r="BW117" t="str">
        <f>IF(CI117=0%,"Not Started",IF(CI117&lt;5%,"Proses RBT-RBB",IF(CI117=5%,"Selesai RBT-RBB",IF(CI117&lt;10%,"Proses RBT-RBL",IF(CI117=10%,"Selesai RBT-RBL",IF(CI117&lt;15%,"Proses RBT-RBTD",IF(CI117=15%,"Selesai RBT-RBTD",IF(CI117&lt;20%,"Proses RPP",IF(CI117=20%,"Selesai RPP",IF(CI117&lt;25%,"Proses KAK",IF(CI117=25%,"Selesai KAK",IF(CI117&lt;30%,"Proses Pengadaan",IF(CI117=30%,"Selesai Pengadaan",IF(CI117&lt;45%,"Proses Desain",IF(CI117=45%,"Selesai Desain",IF(CI117&lt;80%,"Proses Pengembangan",IF(CI117=80%,"Selesai Pengembangan",IF(CI117&lt;87.5%,"Proses SIT",IF(CI117=87.5%,"Selesai SIT",IF(CI117&lt;95%,"Proses UAT",IF(CI117=95%,"Selesai UAT",IF(CI117&lt;100%,"Proses Implementasi","Selesai Implementasi"))))))))))))))))))))))</f>
        <v>Not Started</v>
      </c>
      <c r="BX117" t="str">
        <f>IF(CJ117=0%,"Not Started",IF(CJ117&lt;5%,"Proses RBT-RBB",IF(CJ117=5%,"Selesai RBT-RBB",IF(CJ117&lt;10%,"Proses RBT-RBL",IF(CJ117=10%,"Selesai RBT-RBL",IF(CJ117&lt;15%,"Proses RBT-RBTD",IF(CJ117=15%,"Selesai RBT-RBTD",IF(CJ117&lt;20%,"Proses RPP",IF(CJ117=20%,"Selesai RPP",IF(CJ117&lt;25%,"Proses KAK",IF(CJ117=25%,"Selesai KAK",IF(CJ117&lt;30%,"Proses Pengadaan",IF(CJ117=30%,"Selesai Pengadaan",IF(CJ117&lt;45%,"Proses Desain",IF(CJ117=45%,"Selesai Desain",IF(CJ117&lt;80%,"Proses Pengembangan",IF(CJ117=80%,"Selesai Pengembangan",IF(CJ117&lt;87.5%,"Proses SIT",IF(CJ117=87.5%,"Selesai SIT",IF(CJ117&lt;95%,"Proses UAT",IF(CJ117=95%,"Selesai UAT",IF(CJ117&lt;100%,"Proses Implementasi","Selesai Implementasi"))))))))))))))))))))))</f>
        <v>Not Started</v>
      </c>
      <c r="BY117" t="str">
        <f>IF(CK117=0%,"Not Started",IF(CK117&lt;5%,"Proses RBT-RBB",IF(CK117=5%,"Selesai RBT-RBB",IF(CK117&lt;10%,"Proses RBT-RBL",IF(CK117=10%,"Selesai RBT-RBL",IF(CK117&lt;15%,"Proses RBT-RBTD",IF(CK117=15%,"Selesai RBT-RBTD",IF(CK117&lt;20%,"Proses RPP",IF(CK117=20%,"Selesai RPP",IF(CK117&lt;25%,"Proses KAK",IF(CK117=25%,"Selesai KAK",IF(CK117&lt;30%,"Proses Pengadaan",IF(CK117=30%,"Selesai Pengadaan",IF(CK117&lt;45%,"Proses Desain",IF(CK117=45%,"Selesai Desain",IF(CK117&lt;80%,"Proses Pengembangan",IF(CK117=80%,"Selesai Pengembangan",IF(CK117&lt;87.5%,"Proses SIT",IF(CK117=87.5%,"Selesai SIT",IF(CK117&lt;95%,"Proses UAT",IF(CK117=95%,"Selesai UAT",IF(CK117&lt;100%,"Proses Implementasi","Selesai Implementasi"))))))))))))))))))))))</f>
        <v>Not Started</v>
      </c>
      <c r="BZ117" t="str">
        <f>IF(CL117=0%,"Not Started",IF(CL117&lt;5%,"Proses RBT-RBB",IF(CL117=5%,"Selesai RBT-RBB",IF(CL117&lt;10%,"Proses RBT-RBL",IF(CL117=10%,"Selesai RBT-RBL",IF(CL117&lt;15%,"Proses RBT-RBTD",IF(CL117=15%,"Selesai RBT-RBTD",IF(CL117&lt;20%,"Proses RPP",IF(CL117=20%,"Selesai RPP",IF(CL117&lt;25%,"Proses KAK",IF(CL117=25%,"Selesai KAK",IF(CL117&lt;30%,"Proses Pengadaan",IF(CL117=30%,"Selesai Pengadaan",IF(CL117&lt;45%,"Proses Desain",IF(CL117=45%,"Selesai Desain",IF(CL117&lt;80%,"Proses Pengembangan",IF(CL117=80%,"Selesai Pengembangan",IF(CL117&lt;87.5%,"Proses SIT",IF(CL117=87.5%,"Selesai SIT",IF(CL117&lt;95%,"Proses UAT",IF(CL117=95%,"Selesai UAT",IF(CL117&lt;100%,"Proses Implementasi","Selesai Implementasi"))))))))))))))))))))))</f>
        <v>Not Started</v>
      </c>
      <c r="CA117" t="str">
        <f>IF(CM117=0%,"Not Started",IF(CM117&lt;5%,"Proses RBT-RBB",IF(CM117=5%,"Selesai RBT-RBB",IF(CM117&lt;10%,"Proses RBT-RBL",IF(CM117=10%,"Selesai RBT-RBL",IF(CM117&lt;15%,"Proses RBT-RBTD",IF(CM117=15%,"Selesai RBT-RBTD",IF(CM117&lt;20%,"Proses RPP",IF(CM117=20%,"Selesai RPP",IF(CM117&lt;25%,"Proses KAK",IF(CM117=25%,"Selesai KAK",IF(CM117&lt;30%,"Proses Pengadaan",IF(CM117=30%,"Selesai Pengadaan",IF(CM117&lt;45%,"Proses Desain",IF(CM117=45%,"Selesai Desain",IF(CM117&lt;80%,"Proses Pengembangan",IF(CM117=80%,"Selesai Pengembangan",IF(CM117&lt;87.5%,"Proses SIT",IF(CM117=87.5%,"Selesai SIT",IF(CM117&lt;95%,"Proses UAT",IF(CM117=95%,"Selesai UAT",IF(CM117&lt;100%,"Proses Implementasi","Selesai Implementasi"))))))))))))))))))))))</f>
        <v>Not Started</v>
      </c>
      <c r="CB117" t="str">
        <f>IF(CN117=0%,"Not Started",IF(CN117&lt;5%,"Proses RBT-RBB",IF(CN117=5%,"Selesai RBT-RBB",IF(CN117&lt;10%,"Proses RBT-RBL",IF(CN117=10%,"Selesai RBT-RBL",IF(CN117&lt;15%,"Proses RBT-RBTD",IF(CN117=15%,"Selesai RBT-RBTD",IF(CN117&lt;20%,"Proses RPP",IF(CN117=20%,"Selesai RPP",IF(CN117&lt;25%,"Proses KAK",IF(CN117=25%,"Selesai KAK",IF(CN117&lt;30%,"Proses Pengadaan",IF(CN117=30%,"Selesai Pengadaan",IF(CN117&lt;45%,"Proses Desain",IF(CN117=45%,"Selesai Desain",IF(CN117&lt;80%,"Proses Pengembangan",IF(CN117=80%,"Selesai Pengembangan",IF(CN117&lt;87.5%,"Proses SIT",IF(CN117=87.5%,"Selesai SIT",IF(CN117&lt;95%,"Proses UAT",IF(CN117=95%,"Selesai UAT",IF(CN117&lt;100%,"Proses Implementasi","Selesai Implementasi"))))))))))))))))))))))</f>
        <v>Not Started</v>
      </c>
      <c r="CC117">
        <f>(($DY117/100%)*15%)+(($DZ117/100%)*5%)+(($EA117/100%)*5%)+(($EB117/100%)*5%)+(($EC117/100%)*15%)+(($ED117/100%)*35%)+(($EE117/100%)*7.5%)+(($EF117/100%)*7.5%)+(($EG117/100%)*5%)</f>
        <v>0.82175</v>
      </c>
      <c r="CO117">
        <f>IF(BE117=0%, 100%, (CC117/BE117))</f>
        <v>0.9445402298850575</v>
      </c>
      <c r="CP117">
        <f>IF(BF117=0%, 100%, (CD117/BF117))</f>
        <v>0</v>
      </c>
      <c r="CQ117">
        <f>IF(BE117=0%, 100%, (CE117/BE117))</f>
        <v>0</v>
      </c>
      <c r="CR117">
        <f>IF(BH117=0%, 100%, (CF117/BH117))</f>
        <v>0</v>
      </c>
      <c r="CS117">
        <f>IF(BI117=0%, 100%, (CG117/BI117))</f>
        <v>0</v>
      </c>
      <c r="CT117">
        <f>IF(BJ117=0%, 100%, (CH117/BJ117))</f>
        <v>0</v>
      </c>
      <c r="CU117">
        <f>IF(BK117=0%, 100%, (CI117/BK117))</f>
        <v>0</v>
      </c>
      <c r="CV117">
        <f>IF(BL117=0%, 100%, (CJ117/BL117))</f>
        <v>0</v>
      </c>
      <c r="CW117">
        <f>IF(BM117=0%, 100%, (CK117/BM117))</f>
        <v>0</v>
      </c>
      <c r="CX117">
        <f>IF(BN117=0%, 100%, (CL117/BN117))</f>
        <v>0</v>
      </c>
      <c r="CY117">
        <f>IF(BO117=0%, 100%, (CM117/BO117))</f>
        <v>0</v>
      </c>
      <c r="DA117" t="str">
        <f>IF(BE117=0%,"NS",IF(CC117=100%,"DONE",IF(CO117&gt;100%,"AS",IF(CO117&lt;75%,"BS",IF(CO117&lt;89.9%,"AR","OS")))))</f>
        <v>OS</v>
      </c>
      <c r="DB117" t="str">
        <f>IF(BF117=0%,"NS",IF(CD117=100%,"DONE",IF(CP117&gt;100%,"AS",IF(CP117&lt;75%,"BS",IF(CP117&lt;89.9%,"AR","OS")))))</f>
        <v>BS</v>
      </c>
      <c r="DC117" t="str">
        <f>IF(BE117=0%,"NS",IF(CE117=100%,"DONE",IF(CQ117&gt;100%,"AS",IF(CQ117&lt;75%,"BS",IF(CQ117&lt;89.9%,"AR","OS")))))</f>
        <v>BS</v>
      </c>
      <c r="DD117" t="str">
        <f>IF(BH117=0%,"NS",IF(CF117=100%,"DONE",IF(CR117&gt;100%,"AS",IF(CR117&lt;75%,"BS",IF(CR117&lt;89.9%,"AR","OS")))))</f>
        <v>BS</v>
      </c>
      <c r="DE117" t="str">
        <f>IF(BI117=0%,"NS",IF(CG117=100%,"DONE",IF(CS117&gt;100%,"AS",IF(CS117&lt;75%,"BS",IF(CS117&lt;89.9%,"AR","OS")))))</f>
        <v>BS</v>
      </c>
      <c r="DF117" t="str">
        <f>IF(BJ117=0%,"NS",IF(CH117=100%,"DONE",IF(CT117&gt;100%,"AS",IF(CT117&lt;75%,"BS",IF(CT117&lt;89.9%,"AR","OS")))))</f>
        <v>BS</v>
      </c>
      <c r="DG117" t="str">
        <f>IF(BK117=0%,"NS",IF(CI117=100%,"DONE",IF(CU117&gt;100%,"AS",IF(CU117&lt;75%,"BS",IF(CU117&lt;89.9%,"AR","OS")))))</f>
        <v>BS</v>
      </c>
      <c r="DH117" t="str">
        <f>IF(BL117=0%,"NS",IF(CJ117=100%,"DONE",IF(CV117&gt;100%,"AS",IF(CV117&lt;75%,"BS",IF(CV117&lt;89.9%,"AR","OS")))))</f>
        <v>BS</v>
      </c>
      <c r="DI117" t="str">
        <f>IF(BM117=0%,"NS",IF(CK117=100%,"DONE",IF(CW117&gt;100%,"AS",IF(CW117&lt;75%,"BS",IF(CW117&lt;89.9%,"AR","OS")))))</f>
        <v>BS</v>
      </c>
      <c r="DJ117" t="str">
        <f>IF(BN117=0%,"NS",IF(CL117=100%,"DONE",IF(CX117&gt;100%,"AS",IF(CX117&lt;75%,"BS",IF(CX117&lt;89.9%,"AR","OS")))))</f>
        <v>BS</v>
      </c>
      <c r="DK117" t="str">
        <f>IF(BO117=0%,"NS",IF(CM117=100%,"DONE",IF(CY117&gt;100%,"AS",IF(CY117&lt;75%,"BS",IF(CY117&lt;89.9%,"AR","OS")))))</f>
        <v>BS</v>
      </c>
      <c r="DL117" t="str">
        <f>IF(BP117=0%,"NS",IF(CN117=100%,"DONE",IF(CZ117&gt;100%,"AS",IF(CZ117&lt;75%,"BS",IF(CZ117&lt;89.9%,"AR","OS")))))</f>
        <v>BS</v>
      </c>
      <c r="DM117">
        <f>CC117/$BP117</f>
        <v>0.82175</v>
      </c>
      <c r="DN117">
        <f>CD117/$BP117</f>
        <v>0</v>
      </c>
      <c r="DO117">
        <f>CE117/$BP117</f>
        <v>0</v>
      </c>
      <c r="DP117">
        <f>CF117/$BP117</f>
        <v>0</v>
      </c>
      <c r="DQ117">
        <f>CG117/$BP117</f>
        <v>0</v>
      </c>
      <c r="DR117">
        <f>CH117/$BP117</f>
        <v>0</v>
      </c>
      <c r="DS117">
        <f>CI117/$BP117</f>
        <v>0</v>
      </c>
      <c r="DT117">
        <f>CJ117/$BP117</f>
        <v>0</v>
      </c>
      <c r="DU117">
        <f>CK117/$BP117</f>
        <v>0</v>
      </c>
      <c r="DV117">
        <f>CL117/$BP117</f>
        <v>0</v>
      </c>
      <c r="DW117">
        <f>CM117/$BP117</f>
        <v>0</v>
      </c>
      <c r="DX117">
        <f>CN117/$BP117</f>
        <v>0</v>
      </c>
      <c r="DY117">
        <v>1</v>
      </c>
      <c r="DZ117">
        <v>1</v>
      </c>
      <c r="EA117">
        <v>1</v>
      </c>
      <c r="EB117">
        <v>1</v>
      </c>
      <c r="EC117">
        <v>1</v>
      </c>
      <c r="ED117">
        <v>1</v>
      </c>
      <c r="EE117">
        <v>0.29</v>
      </c>
      <c r="EH117" t="str" xml:space="preserve">
        <v xml:space="preserve">Done Progress:_x000d_
-RBT telah fullsigned_x000d_
- RPP_x000d_
- Desain_x000d_
-Coding_x000d_
On Progress:_x000d_
- SIT (M1 Januari -M4 Januari 2026) _x000d_
  *Total Skenario 295 (pass 85, fail 120, unexecute 90)</v>
      </c>
      <c r="EJ117">
        <f>AR117</f>
        <v>46112</v>
      </c>
      <c r="FM117" t="str">
        <v>Rifka Saskia Nurunnisa</v>
      </c>
      <c r="FN117" t="str">
        <v>Rangga Dhaniarto</v>
      </c>
      <c r="FO117" t="str">
        <v>Adinda Tri Wulandari</v>
      </c>
      <c r="FP117" t="str" xml:space="preserve">
        <v xml:space="preserve">1. Alamsyah_x000d_
2. Muhammad Arif sucipto</v>
      </c>
      <c r="FQ117" t="str" xml:space="preserve">
        <v xml:space="preserve">1. Erfa_x000d_
2. Ufaira</v>
      </c>
      <c r="FR117" t="str">
        <v>Outsource</v>
      </c>
      <c r="FS117" t="str">
        <v>PT Mede</v>
      </c>
      <c r="FT117" t="str">
        <v>Suprianto (TKO)</v>
      </c>
      <c r="FU117">
        <v>5</v>
      </c>
      <c r="GS117" t="str">
        <v>4c1d6acf-57e0-4837-af95-bb527ccf99a7</v>
      </c>
    </row>
    <row r="118" xml:space="preserve">
      <c r="E118" t="str">
        <v>P-62</v>
      </c>
      <c r="F118">
        <f>F117+1</f>
        <v>3</v>
      </c>
      <c r="G118" t="str">
        <v>EASE</v>
      </c>
      <c r="H118" t="str">
        <v>Sistem Perizinan Bank Indonesia</v>
      </c>
      <c r="I118" t="str">
        <v>Pengembangan Perizinan KUPVA BB</v>
      </c>
      <c r="J118">
        <v>2026</v>
      </c>
      <c r="K118">
        <v>2026</v>
      </c>
      <c r="L118" t="str">
        <v>K</v>
      </c>
      <c r="M118" t="str">
        <v>K3</v>
      </c>
      <c r="N118" t="str">
        <v>Pemimpin Satker</v>
      </c>
      <c r="O118" t="str">
        <v>DPPT</v>
      </c>
      <c r="P118" t="str">
        <v>Satker</v>
      </c>
      <c r="Q118" t="str">
        <v>SSK</v>
      </c>
      <c r="R118" t="str">
        <v>EASE</v>
      </c>
      <c r="S118" t="str">
        <f>BQ118</f>
        <v>Not Started</v>
      </c>
      <c r="T118" t="str">
        <f>IF(V118=0%,"Not Started",IF(V118&lt;100%,"On Progress",IF(V118=100%,"DONE")))</f>
        <v>Not Started</v>
      </c>
      <c r="U118" t="str">
        <f>FN118</f>
        <v>Rangga Dhaniarto</v>
      </c>
      <c r="V118">
        <f>CC118</f>
        <v>0</v>
      </c>
      <c r="W118" t="str">
        <v>TW II 2026</v>
      </c>
      <c r="AA118">
        <v>46113</v>
      </c>
      <c r="AB118">
        <v>46172</v>
      </c>
      <c r="AC118">
        <v>46174</v>
      </c>
      <c r="AD118">
        <v>46203</v>
      </c>
      <c r="AE118">
        <v>46174</v>
      </c>
      <c r="AF118">
        <v>46203</v>
      </c>
      <c r="AI118">
        <v>46204</v>
      </c>
      <c r="AJ118">
        <v>46218</v>
      </c>
      <c r="AK118">
        <v>46219</v>
      </c>
      <c r="AL118">
        <v>46249</v>
      </c>
      <c r="AM118">
        <v>46250</v>
      </c>
      <c r="AN118">
        <v>46265</v>
      </c>
      <c r="AO118">
        <v>46266</v>
      </c>
      <c r="AP118">
        <v>45915</v>
      </c>
      <c r="AQ118">
        <v>46280</v>
      </c>
      <c r="AR118">
        <v>46295</v>
      </c>
      <c r="AS118" t="str">
        <f>IF(BE118=0%,"Not Started",IF(BE118&lt;5%,"Proses RBT-RBB",IF(BE118=5%,"Selesai RBT-RBB",IF(BE118&lt;10%,"Proses RBT-RBL",IF(BE118=10%,"Selesai RBT-RBL",IF(BE118&lt;15%,"Proses RBT-RBTD",IF(BE118=15%,"Selesai RBT-RBTD",IF(BE118&lt;20%,"Proses RPP",IF(BE118=20%,"Selesai RPP",IF(BE118&lt;25%,"Proses KAK",IF(BE118=25%,"Selesai KAK",IF(BE118&lt;30%,"Proses Pengadaan",IF(BE118=30%,"Selesai Pengadaan",IF(BE118&lt;45%,"Proses Desain",IF(BE118=45%,"Selesai Desain",IF(BE118&lt;80%,"Proses Pengembangan",IF(BE118=80%,"Selesai Pengembangan",IF(BE118&lt;87.5%,"Proses SIT",IF(BE118=87.5%,"Selesai SIT",IF(BE118&lt;95%,"Proses UAT",IF(BE118=95%,"Selesai UAT",IF(BE118&lt;100%,"Proses Implementasi","Selesai Implementasi"))))))))))))))))))))))</f>
        <v>Not Started</v>
      </c>
      <c r="AT118" t="str">
        <f>IF(BF118=0%,"Not Started",IF(BF118&lt;5%,"Proses RBT-RBB",IF(BF118=5%,"Selesai RBT-RBB",IF(BF118&lt;10%,"Proses RBT-RBL",IF(BF118=10%,"Selesai RBT-RBL",IF(BF118&lt;15%,"Proses RBT-RBTD",IF(BF118=15%,"Selesai RBT-RBTD",IF(BF118&lt;20%,"Proses RPP",IF(BF118=20%,"Selesai RPP",IF(BF118&lt;25%,"Proses KAK",IF(BF118=25%,"Selesai KAK",IF(BF118&lt;30%,"Proses Pengadaan",IF(BF118=30%,"Selesai Pengadaan",IF(BF118&lt;45%,"Proses Desain",IF(BF118=45%,"Selesai Desain",IF(BF118&lt;80%,"Proses Pengembangan",IF(BF118=80%,"Selesai Pengembangan",IF(BF118&lt;87.5%,"Proses SIT",IF(BF118=87.5%,"Selesai SIT",IF(BF118&lt;95%,"Proses UAT",IF(BF118=95%,"Selesai UAT",IF(BF118&lt;100%,"Proses Implementasi","Selesai Implementasi"))))))))))))))))))))))</f>
        <v>Not Started</v>
      </c>
      <c r="AU118" t="str">
        <f>IF(BE118=0%,"Not Started",IF(BE118&lt;5%,"Proses RBT-RBB",IF(BE118=5%,"Selesai RBT-RBB",IF(BE118&lt;10%,"Proses RBT-RBL",IF(BE118=10%,"Selesai RBT-RBL",IF(BE118&lt;15%,"Proses RBT-RBTD",IF(BE118=15%,"Selesai RBT-RBTD",IF(BE118&lt;20%,"Proses RPP",IF(BE118=20%,"Selesai RPP",IF(BE118&lt;25%,"Proses KAK",IF(BE118=25%,"Selesai KAK",IF(BE118&lt;30%,"Proses Pengadaan",IF(BE118=30%,"Selesai Pengadaan",IF(BE118&lt;45%,"Proses Desain",IF(BE118=45%,"Selesai Desain",IF(BE118&lt;80%,"Proses Pengembangan",IF(BE118=80%,"Selesai Pengembangan",IF(BE118&lt;87.5%,"Proses SIT",IF(BE118=87.5%,"Selesai SIT",IF(BE118&lt;95%,"Proses UAT",IF(BE118=95%,"Selesai UAT",IF(BE118&lt;100%,"Proses Implementasi","Selesai Implementasi"))))))))))))))))))))))</f>
        <v>Not Started</v>
      </c>
      <c r="AV118" t="str">
        <f>IF(BH118=0%,"Not Started",IF(BH118&lt;5%,"Proses RBT-RBB",IF(BH118=5%,"Selesai RBT-RBB",IF(BH118&lt;10%,"Proses RBT-RBL",IF(BH118=10%,"Selesai RBT-RBL",IF(BH118&lt;15%,"Proses RBT-RBTD",IF(BH118=15%,"Selesai RBT-RBTD",IF(BH118&lt;20%,"Proses RPP",IF(BH118=20%,"Selesai RPP",IF(BH118&lt;25%,"Proses KAK",IF(BH118=25%,"Selesai KAK",IF(BH118&lt;30%,"Proses Pengadaan",IF(BH118=30%,"Selesai Pengadaan",IF(BH118&lt;45%,"Proses Desain",IF(BH118=45%,"Selesai Desain",IF(BH118&lt;80%,"Proses Pengembangan",IF(BH118=80%,"Selesai Pengembangan",IF(BH118&lt;87.5%,"Proses SIT",IF(BH118=87.5%,"Selesai SIT",IF(BH118&lt;95%,"Proses UAT",IF(BH118=95%,"Selesai UAT",IF(BH118&lt;100%,"Proses Implementasi","Selesai Implementasi"))))))))))))))))))))))</f>
        <v>Proses RBT-RBL</v>
      </c>
      <c r="AW118" t="str">
        <f>IF(BI118=0%,"Not Started",IF(BI118&lt;5%,"Proses RBT-RBB",IF(BI118=5%,"Selesai RBT-RBB",IF(BI118&lt;10%,"Proses RBT-RBL",IF(BI118=10%,"Selesai RBT-RBL",IF(BI118&lt;15%,"Proses RBT-RBTD",IF(BI118=15%,"Selesai RBT-RBTD",IF(BI118&lt;20%,"Proses RPP",IF(BI118=20%,"Selesai RPP",IF(BI118&lt;25%,"Proses KAK",IF(BI118=25%,"Selesai KAK",IF(BI118&lt;30%,"Proses Pengadaan",IF(BI118=30%,"Selesai Pengadaan",IF(BI118&lt;45%,"Proses Desain",IF(BI118=45%,"Selesai Desain",IF(BI118&lt;80%,"Proses Pengembangan",IF(BI118=80%,"Selesai Pengembangan",IF(BI118&lt;87.5%,"Proses SIT",IF(BI118=87.5%,"Selesai SIT",IF(BI118&lt;95%,"Proses UAT",IF(BI118=95%,"Selesai UAT",IF(BI118&lt;100%,"Proses Implementasi","Selesai Implementasi"))))))))))))))))))))))</f>
        <v>Selesai RBT-RBTD</v>
      </c>
      <c r="AY118" t="str">
        <f>IF(BK118=0%,"Not Started",IF(BK118&lt;5%,"Proses RBT-RBB",IF(BK118=5%,"Selesai RBT-RBB",IF(BK118&lt;10%,"Proses RBT-RBL",IF(BK118=10%,"Selesai RBT-RBL",IF(BK118&lt;15%,"Proses RBT-RBTD",IF(BK118=15%,"Selesai RBT-RBTD",IF(BK118&lt;20%,"Proses RPP",IF(BK118=20%,"Selesai RPP",IF(BK118&lt;25%,"Proses KAK",IF(BK118=25%,"Selesai KAK",IF(BK118&lt;30%,"Proses Pengadaan",IF(BK118=30%,"Selesai Pengadaan",IF(BK118&lt;45%,"Proses Desain",IF(BK118=45%,"Selesai Desain",IF(BK118&lt;80%,"Proses Pengembangan",IF(BK118=80%,"Selesai Pengembangan",IF(BK118&lt;87.5%,"Proses SIT",IF(BK118=87.5%,"Selesai SIT",IF(BK118&lt;95%,"Proses UAT",IF(BK118=95%,"Selesai UAT",IF(BK118&lt;100%,"Proses Implementasi","Selesai Implementasi"))))))))))))))))))))))</f>
        <v>Proses Desain</v>
      </c>
      <c r="BA118" t="str">
        <f>IF(BM118=0%,"Not Started",IF(BM118&lt;5%,"Proses RBT-RBB",IF(BM118=5%,"Selesai RBT-RBB",IF(BM118&lt;10%,"Proses RBT-RBL",IF(BM118=10%,"Selesai RBT-RBL",IF(BM118&lt;15%,"Proses RBT-RBTD",IF(BM118=15%,"Selesai RBT-RBTD",IF(BM118&lt;20%,"Proses RPP",IF(BM118=20%,"Selesai RPP",IF(BM118&lt;25%,"Proses KAK",IF(BM118=25%,"Selesai KAK",IF(BM118&lt;30%,"Proses Pengadaan",IF(BM118=30%,"Selesai Pengadaan",IF(BM118&lt;45%,"Proses Desain",IF(BM118=45%,"Selesai Desain",IF(BM118&lt;80%,"Proses Pengembangan",IF(BM118=80%,"Selesai Pengembangan",IF(BM118&lt;87.5%,"Proses SIT",IF(BM118=87.5%,"Selesai SIT",IF(BM118&lt;95%,"Proses UAT",IF(BM118=95%,"Selesai UAT",IF(BM118&lt;100%,"Proses Implementasi","Selesai Implementasi"))))))))))))))))))))))</f>
        <v>Selesai Implementasi</v>
      </c>
      <c r="BC118" t="str">
        <f>IF(BO118=0%,"Not Started",IF(BO118&lt;5%,"Proses RBT-RBB",IF(BO118=5%,"Selesai RBT-RBB",IF(BO118&lt;10%,"Proses RBT-RBL",IF(BO118=10%,"Selesai RBT-RBL",IF(BO118&lt;15%,"Proses RBT-RBTD",IF(BO118=15%,"Selesai RBT-RBTD",IF(BO118&lt;20%,"Proses RPP",IF(BO118=20%,"Selesai RPP",IF(BO118&lt;25%,"Proses KAK",IF(BO118=25%,"Selesai KAK",IF(BO118&lt;30%,"Proses Pengadaan",IF(BO118=30%,"Selesai Pengadaan",IF(BO118&lt;45%,"Proses Desain",IF(BO118=45%,"Selesai Desain",IF(BO118&lt;80%,"Proses Pengembangan",IF(BO118=80%,"Selesai Pengembangan",IF(BO118&lt;87.5%,"Proses SIT",IF(BO118=87.5%,"Selesai SIT",IF(BO118&lt;95%,"Proses UAT",IF(BO118=95%,"Selesai UAT",IF(BO118&lt;100%,"Proses Implementasi","Selesai Implementasi"))))))))))))))))))))))</f>
        <v>Selesai Implementasi</v>
      </c>
      <c r="BE118">
        <v>0</v>
      </c>
      <c r="BF118">
        <v>0</v>
      </c>
      <c r="BG118">
        <v>0</v>
      </c>
      <c r="BH118">
        <v>0.07</v>
      </c>
      <c r="BI118">
        <v>0.15</v>
      </c>
      <c r="BJ118">
        <v>0.3</v>
      </c>
      <c r="BK118">
        <v>0.4</v>
      </c>
      <c r="BL118">
        <v>0.8</v>
      </c>
      <c r="BM118">
        <v>1</v>
      </c>
      <c r="BN118">
        <v>1</v>
      </c>
      <c r="BO118">
        <v>1</v>
      </c>
      <c r="BP118">
        <v>1</v>
      </c>
      <c r="BQ118" t="str">
        <f>IF(CC118=0%,"Not Started",IF(CC118&lt;5%,"Proses RBT-RBB",IF(CC118=5%,"Selesai RBT-RBB",IF(CC118&lt;10%,"Proses RBT-RBL",IF(CC118=10%,"Selesai RBT-RBL",IF(CC118&lt;15%,"Proses RBT-RBTD",IF(CC118=15%,"Selesai RBT-RBTD",IF(CC118&lt;20%,"Proses RPP",IF(CC118=20%,"Selesai RPP",IF(CC118&lt;25%,"Proses KAK",IF(CC118=25%,"Selesai KAK",IF(CC118&lt;30%,"Proses Pengadaan",IF(CC118=30%,"Selesai Pengadaan",IF(CC118&lt;45%,"Proses Desain",IF(CC118=45%,"Selesai Desain",IF(CC118&lt;80%,"Proses Pengembangan",IF(CC118=80%,"Selesai Pengembangan",IF(CC118&lt;87.5%,"Proses SIT",IF(CC118=87.5%,"Selesai SIT",IF(CC118&lt;95%,"Proses UAT",IF(CC118=95%,"Selesai UAT",IF(CC118&lt;100%,"Proses Implementasi","Selesai Implementasi"))))))))))))))))))))))</f>
        <v>Not Started</v>
      </c>
      <c r="CC118">
        <f>(($DY118/100%)*15%)+(($DZ118/100%)*5%)+(($EA118/100%)*5%)+(($EB118/100%)*5%)+(($EC118/100%)*15%)+(($ED118/100%)*35%)+(($EE118/100%)*7.5%)+(($EF118/100%)*7.5%)+(($EG118/100%)*5%)</f>
        <v>0</v>
      </c>
      <c r="CO118">
        <f>IF(BE118=0%, 100%, (CC118/BE118))</f>
        <v>1</v>
      </c>
      <c r="CW118">
        <f>IF(BM118=0%, 100%, (CK118/BM118))</f>
        <v>0</v>
      </c>
      <c r="CY118">
        <f>IF(BO118=0%, 100%, (CM118/BO118))</f>
        <v>0</v>
      </c>
      <c r="DA118" t="str">
        <f>IF(BE118=0%,"NS",IF(CC118=100%,"DONE",IF(CO118&gt;100%,"AS",IF(CO118&lt;75%,"BS",IF(CO118&lt;89.9%,"AR","OS")))))</f>
        <v>NS</v>
      </c>
      <c r="DI118" t="str">
        <f>IF(BM118=0%,"NS",IF(CK118=100%,"DONE",IF(CW118&gt;100%,"AS",IF(CW118&lt;75%,"BS",IF(CW118&lt;89.9%,"AR","OS")))))</f>
        <v>BS</v>
      </c>
      <c r="DJ118" t="str">
        <v>NS</v>
      </c>
      <c r="DK118" t="str">
        <f>IF(BO118=0%,"NS",IF(CM118=100%,"DONE",IF(CY118&gt;100%,"AS",IF(CY118&lt;75%,"BS",IF(CY118&lt;89.9%,"AR","OS")))))</f>
        <v>BS</v>
      </c>
      <c r="DM118">
        <f>CC118/$BP118</f>
        <v>0</v>
      </c>
      <c r="EH118" t="str" xml:space="preserve">
        <v xml:space="preserve">- NOT STARTED_x000d_
_x000d_
*Rencana RBT di April 2026_x000d_
 dan cakupan terkait dengan integrasi BI OJK dan BI BKPM</v>
      </c>
      <c r="FM118" t="str">
        <v>Rifka Saskia Nurunnisa</v>
      </c>
      <c r="FN118" t="str">
        <v>Rangga Dhaniarto</v>
      </c>
      <c r="FP118" t="str" xml:space="preserve">
        <v xml:space="preserve">1. Alamsyah_x000d_
2. Muhammad Arif sucipto</v>
      </c>
      <c r="FT118" t="str">
        <v>Suprianto (TKO)</v>
      </c>
      <c r="GS118" t="str">
        <v>69abb616-15c4-4b71-88bf-40e3ea90a9ae</v>
      </c>
    </row>
    <row r="119" xml:space="preserve">
      <c r="A119" t="str">
        <v>PR-10-2024</v>
      </c>
      <c r="B119" t="str">
        <v>Non PT</v>
      </c>
      <c r="C119" t="str">
        <v>IDT</v>
      </c>
      <c r="D119" t="str">
        <v>Continuity Technology</v>
      </c>
      <c r="E119" t="str">
        <v>P-63</v>
      </c>
      <c r="F119">
        <v>1</v>
      </c>
      <c r="G119" t="str">
        <v>ANTASENA LBUT</v>
      </c>
      <c r="H119" t="str">
        <v>ANTASENA - LBUT</v>
      </c>
      <c r="I119" t="str">
        <v xml:space="preserve">Enhancement Antasena LBUT Tahap 1 </v>
      </c>
      <c r="J119">
        <v>2024</v>
      </c>
      <c r="K119">
        <v>2025</v>
      </c>
      <c r="L119" t="str">
        <v>K</v>
      </c>
      <c r="M119" t="str">
        <v>K3</v>
      </c>
      <c r="N119" t="str">
        <v>Pemimpin Satker</v>
      </c>
      <c r="O119" t="str">
        <v>DIDD, DSta</v>
      </c>
      <c r="P119" t="str">
        <v>Satker</v>
      </c>
      <c r="Q119" t="str">
        <v>Moneter</v>
      </c>
      <c r="R119" t="str">
        <v xml:space="preserve">ANTASENA </v>
      </c>
      <c r="S119" t="str">
        <f>BQ119</f>
        <v>Selesai Implementasi</v>
      </c>
      <c r="T119" t="str">
        <f>IF(V119=0%,"Not Started",IF(V119&lt;100%,"On Progress",IF(V119=100%,"DONE")))</f>
        <v>DONE</v>
      </c>
      <c r="U119" t="str">
        <f>FN119</f>
        <v>Rifanda Yulio</v>
      </c>
      <c r="V119">
        <f>CC119</f>
        <v>0.9999999999999999</v>
      </c>
      <c r="W119" t="str">
        <v>BRD existing</v>
      </c>
      <c r="X119">
        <f>AR119</f>
        <v>45716</v>
      </c>
      <c r="Y119" t="str">
        <v>Proses pengadaan</v>
      </c>
      <c r="AI119">
        <v>45640</v>
      </c>
      <c r="AJ119">
        <v>45657</v>
      </c>
      <c r="AK119">
        <v>45654</v>
      </c>
      <c r="AL119">
        <v>45674</v>
      </c>
      <c r="AM119">
        <v>45677</v>
      </c>
      <c r="AN119">
        <v>45688</v>
      </c>
      <c r="AO119">
        <v>45691</v>
      </c>
      <c r="AP119">
        <v>45702</v>
      </c>
      <c r="AQ119">
        <v>45705</v>
      </c>
      <c r="AR119">
        <v>45716</v>
      </c>
      <c r="AS119" t="str">
        <f>IF(BE119=0%,"Not Started",IF(BE119&lt;5%,"Proses RBT-RBB",IF(BE119=5%,"Selesai RBT-RBB",IF(BE119&lt;10%,"Proses RBT-RBL",IF(BE119=10%,"Selesai RBT-RBL",IF(BE119&lt;15%,"Proses RBT-RBTD",IF(BE119=15%,"Selesai RBT-RBTD",IF(BE119&lt;20%,"Proses RPP",IF(BE119=20%,"Selesai RPP",IF(BE119&lt;25%,"Proses KAK",IF(BE119=25%,"Selesai KAK",IF(BE119&lt;30%,"Proses Pengadaan",IF(BE119=30%,"Selesai Pengadaan",IF(BE119&lt;45%,"Proses Desain",IF(BE119=45%,"Selesai Desain",IF(BE119&lt;80%,"Proses Pengembangan",IF(BE119=80%,"Selesai Pengembangan",IF(BE119&lt;87.5%,"Proses SIT",IF(BE119=87.5%,"Selesai SIT",IF(BE119&lt;95%,"Proses UAT",IF(BE119=95%,"Selesai UAT",IF(BE119&lt;100%,"Proses Implementasi","Selesai Implementasi"))))))))))))))))))))))</f>
        <v>Selesai Implementasi</v>
      </c>
      <c r="AT119" t="str">
        <f>IF(BF119=0%,"Not Started",IF(BF119&lt;5%,"Proses RBT-RBB",IF(BF119=5%,"Selesai RBT-RBB",IF(BF119&lt;10%,"Proses RBT-RBL",IF(BF119=10%,"Selesai RBT-RBL",IF(BF119&lt;15%,"Proses RBT-RBTD",IF(BF119=15%,"Selesai RBT-RBTD",IF(BF119&lt;20%,"Proses RPP",IF(BF119=20%,"Selesai RPP",IF(BF119&lt;25%,"Proses KAK",IF(BF119=25%,"Selesai KAK",IF(BF119&lt;30%,"Proses Pengadaan",IF(BF119=30%,"Selesai Pengadaan",IF(BF119&lt;45%,"Proses Desain",IF(BF119=45%,"Selesai Desain",IF(BF119&lt;80%,"Proses Pengembangan",IF(BF119=80%,"Selesai Pengembangan",IF(BF119&lt;87.5%,"Proses SIT",IF(BF119=87.5%,"Selesai SIT",IF(BF119&lt;95%,"Proses UAT",IF(BF119=95%,"Selesai UAT",IF(BF119&lt;100%,"Proses Implementasi","Selesai Implementasi"))))))))))))))))))))))</f>
        <v>Selesai Implementasi</v>
      </c>
      <c r="AU119" t="str">
        <f>IF(BG119=0%,"Not Started",IF(BG119&lt;5%,"Proses RBT-RBB",IF(BG119=5%,"Selesai RBT-RBB",IF(BG119&lt;10%,"Proses RBT-RBL",IF(BG119=10%,"Selesai RBT-RBL",IF(BG119&lt;15%,"Proses RBT-RBTD",IF(BG119=15%,"Selesai RBT-RBTD",IF(BG119&lt;20%,"Proses RPP",IF(BG119=20%,"Selesai RPP",IF(BG119&lt;25%,"Proses KAK",IF(BG119=25%,"Selesai KAK",IF(BG119&lt;30%,"Proses Pengadaan",IF(BG119=30%,"Selesai Pengadaan",IF(BG119&lt;45%,"Proses Desain",IF(BG119=45%,"Selesai Desain",IF(BG119&lt;80%,"Proses Pengembangan",IF(BG119=80%,"Selesai Pengembangan",IF(BG119&lt;87.5%,"Proses SIT",IF(BG119=87.5%,"Selesai SIT",IF(BG119&lt;95%,"Proses UAT",IF(BG119=95%,"Selesai UAT",IF(BG119&lt;100%,"Proses Implementasi","Selesai Implementasi"))))))))))))))))))))))</f>
        <v>Selesai Implementasi</v>
      </c>
      <c r="AV119" t="str">
        <f>IF(BH119=0%,"Not Started",IF(BH119&lt;5%,"Proses RBT-RBB",IF(BH119=5%,"Selesai RBT-RBB",IF(BH119&lt;10%,"Proses RBT-RBL",IF(BH119=10%,"Selesai RBT-RBL",IF(BH119&lt;15%,"Proses RBT-RBTD",IF(BH119=15%,"Selesai RBT-RBTD",IF(BH119&lt;20%,"Proses RPP",IF(BH119=20%,"Selesai RPP",IF(BH119&lt;25%,"Proses KAK",IF(BH119=25%,"Selesai KAK",IF(BH119&lt;30%,"Proses Pengadaan",IF(BH119=30%,"Selesai Pengadaan",IF(BH119&lt;45%,"Proses Desain",IF(BH119=45%,"Selesai Desain",IF(BH119&lt;80%,"Proses Pengembangan",IF(BH119=80%,"Selesai Pengembangan",IF(BH119&lt;87.5%,"Proses SIT",IF(BH119=87.5%,"Selesai SIT",IF(BH119&lt;95%,"Proses UAT",IF(BH119=95%,"Selesai UAT",IF(BH119&lt;100%,"Proses Implementasi","Selesai Implementasi"))))))))))))))))))))))</f>
        <v>Selesai Implementasi</v>
      </c>
      <c r="AW119" t="str">
        <f>IF(BI119=0%,"Not Started",IF(BI119&lt;5%,"Proses RBT-RBB",IF(BI119=5%,"Selesai RBT-RBB",IF(BI119&lt;10%,"Proses RBT-RBL",IF(BI119=10%,"Selesai RBT-RBL",IF(BI119&lt;15%,"Proses RBT-RBTD",IF(BI119=15%,"Selesai RBT-RBTD",IF(BI119&lt;20%,"Proses RPP",IF(BI119=20%,"Selesai RPP",IF(BI119&lt;25%,"Proses KAK",IF(BI119=25%,"Selesai KAK",IF(BI119&lt;30%,"Proses Pengadaan",IF(BI119=30%,"Selesai Pengadaan",IF(BI119&lt;45%,"Proses Desain",IF(BI119=45%,"Selesai Desain",IF(BI119&lt;80%,"Proses Pengembangan",IF(BI119=80%,"Selesai Pengembangan",IF(BI119&lt;87.5%,"Proses SIT",IF(BI119=87.5%,"Selesai SIT",IF(BI119&lt;95%,"Proses UAT",IF(BI119=95%,"Selesai UAT",IF(BI119&lt;100%,"Proses Implementasi","Selesai Implementasi"))))))))))))))))))))))</f>
        <v>Selesai Implementasi</v>
      </c>
      <c r="AX119" t="str">
        <f>IF(BJ119=0%,"Not Started",IF(BJ119&lt;5%,"Proses RBT-RBB",IF(BJ119=5%,"Selesai RBT-RBB",IF(BJ119&lt;10%,"Proses RBT-RBL",IF(BJ119=10%,"Selesai RBT-RBL",IF(BJ119&lt;15%,"Proses RBT-RBTD",IF(BJ119=15%,"Selesai RBT-RBTD",IF(BJ119&lt;20%,"Proses RPP",IF(BJ119=20%,"Selesai RPP",IF(BJ119&lt;25%,"Proses KAK",IF(BJ119=25%,"Selesai KAK",IF(BJ119&lt;30%,"Proses Pengadaan",IF(BJ119=30%,"Selesai Pengadaan",IF(BJ119&lt;45%,"Proses Desain",IF(BJ119=45%,"Selesai Desain",IF(BJ119&lt;80%,"Proses Pengembangan",IF(BJ119=80%,"Selesai Pengembangan",IF(BJ119&lt;87.5%,"Proses SIT",IF(BJ119=87.5%,"Selesai SIT",IF(BJ119&lt;95%,"Proses UAT",IF(BJ119=95%,"Selesai UAT",IF(BJ119&lt;100%,"Proses Implementasi","Selesai Implementasi"))))))))))))))))))))))</f>
        <v>Selesai Implementasi</v>
      </c>
      <c r="AY119" t="str">
        <f>IF(BK119=0%,"Not Started",IF(BK119&lt;5%,"Proses RBT-RBB",IF(BK119=5%,"Selesai RBT-RBB",IF(BK119&lt;10%,"Proses RBT-RBL",IF(BK119=10%,"Selesai RBT-RBL",IF(BK119&lt;15%,"Proses RBT-RBTD",IF(BK119=15%,"Selesai RBT-RBTD",IF(BK119&lt;20%,"Proses RPP",IF(BK119=20%,"Selesai RPP",IF(BK119&lt;25%,"Proses KAK",IF(BK119=25%,"Selesai KAK",IF(BK119&lt;30%,"Proses Pengadaan",IF(BK119=30%,"Selesai Pengadaan",IF(BK119&lt;45%,"Proses Desain",IF(BK119=45%,"Selesai Desain",IF(BK119&lt;80%,"Proses Pengembangan",IF(BK119=80%,"Selesai Pengembangan",IF(BK119&lt;87.5%,"Proses SIT",IF(BK119=87.5%,"Selesai SIT",IF(BK119&lt;95%,"Proses UAT",IF(BK119=95%,"Selesai UAT",IF(BK119&lt;100%,"Proses Implementasi","Selesai Implementasi"))))))))))))))))))))))</f>
        <v>Selesai Implementasi</v>
      </c>
      <c r="AZ119" t="str">
        <f>IF(BL119=0%,"Not Started",IF(BL119&lt;5%,"Proses RBT-RBB",IF(BL119=5%,"Selesai RBT-RBB",IF(BL119&lt;10%,"Proses RBT-RBL",IF(BL119=10%,"Selesai RBT-RBL",IF(BL119&lt;15%,"Proses RBT-RBTD",IF(BL119=15%,"Selesai RBT-RBTD",IF(BL119&lt;20%,"Proses RPP",IF(BL119=20%,"Selesai RPP",IF(BL119&lt;25%,"Proses KAK",IF(BL119=25%,"Selesai KAK",IF(BL119&lt;30%,"Proses Pengadaan",IF(BL119=30%,"Selesai Pengadaan",IF(BL119&lt;45%,"Proses Desain",IF(BL119=45%,"Selesai Desain",IF(BL119&lt;80%,"Proses Pengembangan",IF(BL119=80%,"Selesai Pengembangan",IF(BL119&lt;87.5%,"Proses SIT",IF(BL119=87.5%,"Selesai SIT",IF(BL119&lt;95%,"Proses UAT",IF(BL119=95%,"Selesai UAT",IF(BL119&lt;100%,"Proses Implementasi","Selesai Implementasi"))))))))))))))))))))))</f>
        <v>Selesai Implementasi</v>
      </c>
      <c r="BA119" t="str">
        <f>IF(BM119=0%,"Not Started",IF(BM119&lt;5%,"Proses RBT-RBB",IF(BM119=5%,"Selesai RBT-RBB",IF(BM119&lt;10%,"Proses RBT-RBL",IF(BM119=10%,"Selesai RBT-RBL",IF(BM119&lt;15%,"Proses RBT-RBTD",IF(BM119=15%,"Selesai RBT-RBTD",IF(BM119&lt;20%,"Proses RPP",IF(BM119=20%,"Selesai RPP",IF(BM119&lt;25%,"Proses KAK",IF(BM119=25%,"Selesai KAK",IF(BM119&lt;30%,"Proses Pengadaan",IF(BM119=30%,"Selesai Pengadaan",IF(BM119&lt;45%,"Proses Desain",IF(BM119=45%,"Selesai Desain",IF(BM119&lt;80%,"Proses Pengembangan",IF(BM119=80%,"Selesai Pengembangan",IF(BM119&lt;87.5%,"Proses SIT",IF(BM119=87.5%,"Selesai SIT",IF(BM119&lt;95%,"Proses UAT",IF(BM119=95%,"Selesai UAT",IF(BM119&lt;100%,"Proses Implementasi","Selesai Implementasi"))))))))))))))))))))))</f>
        <v>Selesai Implementasi</v>
      </c>
      <c r="BB119" t="str">
        <f>IF(BN119=0%,"Not Started",IF(BN119&lt;5%,"Proses RBT-RBB",IF(BN119=5%,"Selesai RBT-RBB",IF(BN119&lt;10%,"Proses RBT-RBL",IF(BN119=10%,"Selesai RBT-RBL",IF(BN119&lt;15%,"Proses RBT-RBTD",IF(BN119=15%,"Selesai RBT-RBTD",IF(BN119&lt;20%,"Proses RPP",IF(BN119=20%,"Selesai RPP",IF(BN119&lt;25%,"Proses KAK",IF(BN119=25%,"Selesai KAK",IF(BN119&lt;30%,"Proses Pengadaan",IF(BN119=30%,"Selesai Pengadaan",IF(BN119&lt;45%,"Proses Desain",IF(BN119=45%,"Selesai Desain",IF(BN119&lt;80%,"Proses Pengembangan",IF(BN119=80%,"Selesai Pengembangan",IF(BN119&lt;87.5%,"Proses SIT",IF(BN119=87.5%,"Selesai SIT",IF(BN119&lt;95%,"Proses UAT",IF(BN119=95%,"Selesai UAT",IF(BN119&lt;100%,"Proses Implementasi","Selesai Implementasi"))))))))))))))))))))))</f>
        <v>Selesai Implementasi</v>
      </c>
      <c r="BC119" t="str">
        <f>IF(BO119=0%,"Not Started",IF(BO119&lt;5%,"Proses RBT-RBB",IF(BO119=5%,"Selesai RBT-RBB",IF(BO119&lt;10%,"Proses RBT-RBL",IF(BO119=10%,"Selesai RBT-RBL",IF(BO119&lt;15%,"Proses RBT-RBTD",IF(BO119=15%,"Selesai RBT-RBTD",IF(BO119&lt;20%,"Proses RPP",IF(BO119=20%,"Selesai RPP",IF(BO119&lt;25%,"Proses KAK",IF(BO119=25%,"Selesai KAK",IF(BO119&lt;30%,"Proses Pengadaan",IF(BO119=30%,"Selesai Pengadaan",IF(BO119&lt;45%,"Proses Desain",IF(BO119=45%,"Selesai Desain",IF(BO119&lt;80%,"Proses Pengembangan",IF(BO119=80%,"Selesai Pengembangan",IF(BO119&lt;87.5%,"Proses SIT",IF(BO119=87.5%,"Selesai SIT",IF(BO119&lt;95%,"Proses UAT",IF(BO119=95%,"Selesai UAT",IF(BO119&lt;100%,"Proses Implementasi","Selesai Implementasi"))))))))))))))))))))))</f>
        <v>Selesai Implementasi</v>
      </c>
      <c r="BD119" t="str">
        <f>IF(BP119=0%,"Not Started",IF(BP119&lt;5%,"Proses RBT-RBB",IF(BP119=5%,"Selesai RBT-RBB",IF(BP119&lt;10%,"Proses RBT-RBL",IF(BP119=10%,"Selesai RBT-RBL",IF(BP119&lt;15%,"Proses RBT-RBTD",IF(BP119=15%,"Selesai RBT-RBTD",IF(BP119&lt;20%,"Proses RPP",IF(BP119=20%,"Selesai RPP",IF(BP119&lt;25%,"Proses KAK",IF(BP119=25%,"Selesai KAK",IF(BP119&lt;30%,"Proses Pengadaan",IF(BP119=30%,"Selesai Pengadaan",IF(BP119&lt;45%,"Proses Desain",IF(BP119=45%,"Selesai Desain",IF(BP119&lt;80%,"Proses Pengembangan",IF(BP119=80%,"Selesai Pengembangan",IF(BP119&lt;87.5%,"Proses SIT",IF(BP119=87.5%,"Selesai SIT",IF(BP119&lt;95%,"Proses UAT",IF(BP119=95%,"Selesai UAT",IF(BP119&lt;100%,"Proses Implementasi","Selesai Implementasi"))))))))))))))))))))))</f>
        <v>Selesai Implementasi</v>
      </c>
      <c r="BE119">
        <v>1</v>
      </c>
      <c r="BF119">
        <v>1</v>
      </c>
      <c r="BG119">
        <v>1</v>
      </c>
      <c r="BH119">
        <v>1</v>
      </c>
      <c r="BI119">
        <v>1</v>
      </c>
      <c r="BJ119">
        <v>1</v>
      </c>
      <c r="BK119">
        <v>1</v>
      </c>
      <c r="BL119">
        <v>1</v>
      </c>
      <c r="BM119">
        <v>1</v>
      </c>
      <c r="BN119">
        <v>1</v>
      </c>
      <c r="BO119">
        <v>1</v>
      </c>
      <c r="BP119">
        <v>1</v>
      </c>
      <c r="BQ119" t="str">
        <f>IF(CC119=0%,"Not Started",IF(CC119&lt;5%,"Proses RBT-RBB",IF(CC119=5%,"Selesai RBT-RBB",IF(CC119&lt;10%,"Proses RBT-RBL",IF(CC119=10%,"Selesai RBT-RBL",IF(CC119&lt;15%,"Proses RBT-RBTD",IF(CC119=15%,"Selesai RBT-RBTD",IF(CC119&lt;20%,"Proses RPP",IF(CC119=20%,"Selesai RPP",IF(CC119&lt;25%,"Proses KAK",IF(CC119=25%,"Selesai KAK",IF(CC119&lt;30%,"Proses Pengadaan",IF(CC119=30%,"Selesai Pengadaan",IF(CC119&lt;45%,"Proses Desain",IF(CC119=45%,"Selesai Desain",IF(CC119&lt;80%,"Proses Pengembangan",IF(CC119=80%,"Selesai Pengembangan",IF(CC119&lt;87.5%,"Proses SIT",IF(CC119=87.5%,"Selesai SIT",IF(CC119&lt;95%,"Proses UAT",IF(CC119=95%,"Selesai UAT",IF(CC119&lt;100%,"Proses Implementasi","Selesai Implementasi"))))))))))))))))))))))</f>
        <v>Selesai Implementasi</v>
      </c>
      <c r="BR119" t="str">
        <f>IF(CD119=0%,"Not Started",IF(CD119&lt;5%,"Proses RBT-RBB",IF(CD119=5%,"Selesai RBT-RBB",IF(CD119&lt;10%,"Proses RBT-RBL",IF(CD119=10%,"Selesai RBT-RBL",IF(CD119&lt;15%,"Proses RBT-RBTD",IF(CD119=15%,"Selesai RBT-RBTD",IF(CD119&lt;20%,"Proses RPP",IF(CD119=20%,"Selesai RPP",IF(CD119&lt;25%,"Proses KAK",IF(CD119=25%,"Selesai KAK",IF(CD119&lt;30%,"Proses Pengadaan",IF(CD119=30%,"Selesai Pengadaan",IF(CD119&lt;45%,"Proses Desain",IF(CD119=45%,"Selesai Desain",IF(CD119&lt;80%,"Proses Pengembangan",IF(CD119=80%,"Selesai Pengembangan",IF(CD119&lt;87.5%,"Proses SIT",IF(CD119=87.5%,"Selesai SIT",IF(CD119&lt;95%,"Proses UAT",IF(CD119=95%,"Selesai UAT",IF(CD119&lt;100%,"Proses Implementasi","Selesai Implementasi"))))))))))))))))))))))</f>
        <v>Not Started</v>
      </c>
      <c r="BS119" t="str">
        <f>IF(CE119=0%,"Not Started",IF(CE119&lt;5%,"Proses RBT-RBB",IF(CE119=5%,"Selesai RBT-RBB",IF(CE119&lt;10%,"Proses RBT-RBL",IF(CE119=10%,"Selesai RBT-RBL",IF(CE119&lt;15%,"Proses RBT-RBTD",IF(CE119=15%,"Selesai RBT-RBTD",IF(CE119&lt;20%,"Proses RPP",IF(CE119=20%,"Selesai RPP",IF(CE119&lt;25%,"Proses KAK",IF(CE119=25%,"Selesai KAK",IF(CE119&lt;30%,"Proses Pengadaan",IF(CE119=30%,"Selesai Pengadaan",IF(CE119&lt;45%,"Proses Desain",IF(CE119=45%,"Selesai Desain",IF(CE119&lt;80%,"Proses Pengembangan",IF(CE119=80%,"Selesai Pengembangan",IF(CE119&lt;87.5%,"Proses SIT",IF(CE119=87.5%,"Selesai SIT",IF(CE119&lt;95%,"Proses UAT",IF(CE119=95%,"Selesai UAT",IF(CE119&lt;100%,"Proses Implementasi","Selesai Implementasi"))))))))))))))))))))))</f>
        <v>Not Started</v>
      </c>
      <c r="BT119" t="str">
        <f>IF(CF119=0%,"Not Started",IF(CF119&lt;5%,"Proses RBT-RBB",IF(CF119=5%,"Selesai RBT-RBB",IF(CF119&lt;10%,"Proses RBT-RBL",IF(CF119=10%,"Selesai RBT-RBL",IF(CF119&lt;15%,"Proses RBT-RBTD",IF(CF119=15%,"Selesai RBT-RBTD",IF(CF119&lt;20%,"Proses RPP",IF(CF119=20%,"Selesai RPP",IF(CF119&lt;25%,"Proses KAK",IF(CF119=25%,"Selesai KAK",IF(CF119&lt;30%,"Proses Pengadaan",IF(CF119=30%,"Selesai Pengadaan",IF(CF119&lt;45%,"Proses Desain",IF(CF119=45%,"Selesai Desain",IF(CF119&lt;80%,"Proses Pengembangan",IF(CF119=80%,"Selesai Pengembangan",IF(CF119&lt;87.5%,"Proses SIT",IF(CF119=87.5%,"Selesai SIT",IF(CF119&lt;95%,"Proses UAT",IF(CF119=95%,"Selesai UAT",IF(CF119&lt;100%,"Proses Implementasi","Selesai Implementasi"))))))))))))))))))))))</f>
        <v>Not Started</v>
      </c>
      <c r="BU119" t="str">
        <f>IF(CG119=0%,"Not Started",IF(CG119&lt;5%,"Proses RBT-RBB",IF(CG119=5%,"Selesai RBT-RBB",IF(CG119&lt;10%,"Proses RBT-RBL",IF(CG119=10%,"Selesai RBT-RBL",IF(CG119&lt;15%,"Proses RBT-RBTD",IF(CG119=15%,"Selesai RBT-RBTD",IF(CG119&lt;20%,"Proses RPP",IF(CG119=20%,"Selesai RPP",IF(CG119&lt;25%,"Proses KAK",IF(CG119=25%,"Selesai KAK",IF(CG119&lt;30%,"Proses Pengadaan",IF(CG119=30%,"Selesai Pengadaan",IF(CG119&lt;45%,"Proses Desain",IF(CG119=45%,"Selesai Desain",IF(CG119&lt;80%,"Proses Pengembangan",IF(CG119=80%,"Selesai Pengembangan",IF(CG119&lt;87.5%,"Proses SIT",IF(CG119=87.5%,"Selesai SIT",IF(CG119&lt;95%,"Proses UAT",IF(CG119=95%,"Selesai UAT",IF(CG119&lt;100%,"Proses Implementasi","Selesai Implementasi"))))))))))))))))))))))</f>
        <v>Not Started</v>
      </c>
      <c r="BV119" t="str">
        <f>IF(CH119=0%,"Not Started",IF(CH119&lt;5%,"Proses RBT-RBB",IF(CH119=5%,"Selesai RBT-RBB",IF(CH119&lt;10%,"Proses RBT-RBL",IF(CH119=10%,"Selesai RBT-RBL",IF(CH119&lt;15%,"Proses RBT-RBTD",IF(CH119=15%,"Selesai RBT-RBTD",IF(CH119&lt;20%,"Proses RPP",IF(CH119=20%,"Selesai RPP",IF(CH119&lt;25%,"Proses KAK",IF(CH119=25%,"Selesai KAK",IF(CH119&lt;30%,"Proses Pengadaan",IF(CH119=30%,"Selesai Pengadaan",IF(CH119&lt;45%,"Proses Desain",IF(CH119=45%,"Selesai Desain",IF(CH119&lt;80%,"Proses Pengembangan",IF(CH119=80%,"Selesai Pengembangan",IF(CH119&lt;87.5%,"Proses SIT",IF(CH119=87.5%,"Selesai SIT",IF(CH119&lt;95%,"Proses UAT",IF(CH119=95%,"Selesai UAT",IF(CH119&lt;100%,"Proses Implementasi","Selesai Implementasi"))))))))))))))))))))))</f>
        <v>Not Started</v>
      </c>
      <c r="BW119" t="str">
        <f>IF(CI119=0%,"Not Started",IF(CI119&lt;5%,"Proses RBT-RBB",IF(CI119=5%,"Selesai RBT-RBB",IF(CI119&lt;10%,"Proses RBT-RBL",IF(CI119=10%,"Selesai RBT-RBL",IF(CI119&lt;15%,"Proses RBT-RBTD",IF(CI119=15%,"Selesai RBT-RBTD",IF(CI119&lt;20%,"Proses RPP",IF(CI119=20%,"Selesai RPP",IF(CI119&lt;25%,"Proses KAK",IF(CI119=25%,"Selesai KAK",IF(CI119&lt;30%,"Proses Pengadaan",IF(CI119=30%,"Selesai Pengadaan",IF(CI119&lt;45%,"Proses Desain",IF(CI119=45%,"Selesai Desain",IF(CI119&lt;80%,"Proses Pengembangan",IF(CI119=80%,"Selesai Pengembangan",IF(CI119&lt;87.5%,"Proses SIT",IF(CI119=87.5%,"Selesai SIT",IF(CI119&lt;95%,"Proses UAT",IF(CI119=95%,"Selesai UAT",IF(CI119&lt;100%,"Proses Implementasi","Selesai Implementasi"))))))))))))))))))))))</f>
        <v>Not Started</v>
      </c>
      <c r="BX119" t="str">
        <f>IF(CJ119=0%,"Not Started",IF(CJ119&lt;5%,"Proses RBT-RBB",IF(CJ119=5%,"Selesai RBT-RBB",IF(CJ119&lt;10%,"Proses RBT-RBL",IF(CJ119=10%,"Selesai RBT-RBL",IF(CJ119&lt;15%,"Proses RBT-RBTD",IF(CJ119=15%,"Selesai RBT-RBTD",IF(CJ119&lt;20%,"Proses RPP",IF(CJ119=20%,"Selesai RPP",IF(CJ119&lt;25%,"Proses KAK",IF(CJ119=25%,"Selesai KAK",IF(CJ119&lt;30%,"Proses Pengadaan",IF(CJ119=30%,"Selesai Pengadaan",IF(CJ119&lt;45%,"Proses Desain",IF(CJ119=45%,"Selesai Desain",IF(CJ119&lt;80%,"Proses Pengembangan",IF(CJ119=80%,"Selesai Pengembangan",IF(CJ119&lt;87.5%,"Proses SIT",IF(CJ119=87.5%,"Selesai SIT",IF(CJ119&lt;95%,"Proses UAT",IF(CJ119=95%,"Selesai UAT",IF(CJ119&lt;100%,"Proses Implementasi","Selesai Implementasi"))))))))))))))))))))))</f>
        <v>Not Started</v>
      </c>
      <c r="BY119" t="str">
        <f>IF(CK119=0%,"Not Started",IF(CK119&lt;5%,"Proses RBT-RBB",IF(CK119=5%,"Selesai RBT-RBB",IF(CK119&lt;10%,"Proses RBT-RBL",IF(CK119=10%,"Selesai RBT-RBL",IF(CK119&lt;15%,"Proses RBT-RBTD",IF(CK119=15%,"Selesai RBT-RBTD",IF(CK119&lt;20%,"Proses RPP",IF(CK119=20%,"Selesai RPP",IF(CK119&lt;25%,"Proses KAK",IF(CK119=25%,"Selesai KAK",IF(CK119&lt;30%,"Proses Pengadaan",IF(CK119=30%,"Selesai Pengadaan",IF(CK119&lt;45%,"Proses Desain",IF(CK119=45%,"Selesai Desain",IF(CK119&lt;80%,"Proses Pengembangan",IF(CK119=80%,"Selesai Pengembangan",IF(CK119&lt;87.5%,"Proses SIT",IF(CK119=87.5%,"Selesai SIT",IF(CK119&lt;95%,"Proses UAT",IF(CK119=95%,"Selesai UAT",IF(CK119&lt;100%,"Proses Implementasi","Selesai Implementasi"))))))))))))))))))))))</f>
        <v>Not Started</v>
      </c>
      <c r="BZ119" t="str">
        <f>IF(CL119=0%,"Not Started",IF(CL119&lt;5%,"Proses RBT-RBB",IF(CL119=5%,"Selesai RBT-RBB",IF(CL119&lt;10%,"Proses RBT-RBL",IF(CL119=10%,"Selesai RBT-RBL",IF(CL119&lt;15%,"Proses RBT-RBTD",IF(CL119=15%,"Selesai RBT-RBTD",IF(CL119&lt;20%,"Proses RPP",IF(CL119=20%,"Selesai RPP",IF(CL119&lt;25%,"Proses KAK",IF(CL119=25%,"Selesai KAK",IF(CL119&lt;30%,"Proses Pengadaan",IF(CL119=30%,"Selesai Pengadaan",IF(CL119&lt;45%,"Proses Desain",IF(CL119=45%,"Selesai Desain",IF(CL119&lt;80%,"Proses Pengembangan",IF(CL119=80%,"Selesai Pengembangan",IF(CL119&lt;87.5%,"Proses SIT",IF(CL119=87.5%,"Selesai SIT",IF(CL119&lt;95%,"Proses UAT",IF(CL119=95%,"Selesai UAT",IF(CL119&lt;100%,"Proses Implementasi","Selesai Implementasi"))))))))))))))))))))))</f>
        <v>Not Started</v>
      </c>
      <c r="CA119" t="str">
        <f>IF(CM119=0%,"Not Started",IF(CM119&lt;5%,"Proses RBT-RBB",IF(CM119=5%,"Selesai RBT-RBB",IF(CM119&lt;10%,"Proses RBT-RBL",IF(CM119=10%,"Selesai RBT-RBL",IF(CM119&lt;15%,"Proses RBT-RBTD",IF(CM119=15%,"Selesai RBT-RBTD",IF(CM119&lt;20%,"Proses RPP",IF(CM119=20%,"Selesai RPP",IF(CM119&lt;25%,"Proses KAK",IF(CM119=25%,"Selesai KAK",IF(CM119&lt;30%,"Proses Pengadaan",IF(CM119=30%,"Selesai Pengadaan",IF(CM119&lt;45%,"Proses Desain",IF(CM119=45%,"Selesai Desain",IF(CM119&lt;80%,"Proses Pengembangan",IF(CM119=80%,"Selesai Pengembangan",IF(CM119&lt;87.5%,"Proses SIT",IF(CM119=87.5%,"Selesai SIT",IF(CM119&lt;95%,"Proses UAT",IF(CM119=95%,"Selesai UAT",IF(CM119&lt;100%,"Proses Implementasi","Selesai Implementasi"))))))))))))))))))))))</f>
        <v>Not Started</v>
      </c>
      <c r="CB119" t="str">
        <f>IF(CN119=0%,"Not Started",IF(CN119&lt;5%,"Proses RBT-RBB",IF(CN119=5%,"Selesai RBT-RBB",IF(CN119&lt;10%,"Proses RBT-RBL",IF(CN119=10%,"Selesai RBT-RBL",IF(CN119&lt;15%,"Proses RBT-RBTD",IF(CN119=15%,"Selesai RBT-RBTD",IF(CN119&lt;20%,"Proses RPP",IF(CN119=20%,"Selesai RPP",IF(CN119&lt;25%,"Proses KAK",IF(CN119=25%,"Selesai KAK",IF(CN119&lt;30%,"Proses Pengadaan",IF(CN119=30%,"Selesai Pengadaan",IF(CN119&lt;45%,"Proses Desain",IF(CN119=45%,"Selesai Desain",IF(CN119&lt;80%,"Proses Pengembangan",IF(CN119=80%,"Selesai Pengembangan",IF(CN119&lt;87.5%,"Proses SIT",IF(CN119=87.5%,"Selesai SIT",IF(CN119&lt;95%,"Proses UAT",IF(CN119=95%,"Selesai UAT",IF(CN119&lt;100%,"Proses Implementasi","Selesai Implementasi"))))))))))))))))))))))</f>
        <v>Not Started</v>
      </c>
      <c r="CC119">
        <f>(($DY119/100%)*15%)+(($DZ119/100%)*5%)+(($EA119/100%)*5%)+(($EB119/100%)*5%)+(($EC119/100%)*15%)+(($ED119/100%)*35%)+(($EE119/100%)*7.5%)+(($EF119/100%)*7.5%)+(($EG119/100%)*5%)</f>
        <v>0.9999999999999999</v>
      </c>
      <c r="CO119">
        <f>IF(BE119=0%, 100%, (CC119/BE119))</f>
        <v>0.9999999999999999</v>
      </c>
      <c r="CP119">
        <f>IF(BF119=0%, 100%, (CD119/BF119))</f>
        <v>0</v>
      </c>
      <c r="CQ119">
        <f>IF(BG119=0%, 100%, (CE119/BG119))</f>
        <v>0</v>
      </c>
      <c r="CR119">
        <f>IF(BH119=0%, 100%, (CF119/BH119))</f>
        <v>0</v>
      </c>
      <c r="CS119">
        <f>IF(BI119=0%, 100%, (CG119/BI119))</f>
        <v>0</v>
      </c>
      <c r="CT119">
        <f>IF(BJ119=0%, 100%, (CH119/BJ119))</f>
        <v>0</v>
      </c>
      <c r="CU119">
        <f>IF(BK119=0%, 100%, (CI119/BK119))</f>
        <v>0</v>
      </c>
      <c r="CV119">
        <f>IF(BL119=0%, 100%, (CJ119/BL119))</f>
        <v>0</v>
      </c>
      <c r="CW119">
        <f>IF(BM119=0%, 100%, (CK119/BM119))</f>
        <v>0</v>
      </c>
      <c r="CX119">
        <f>IF(BN119=0%, 100%, (CL119/BN119))</f>
        <v>0</v>
      </c>
      <c r="CY119">
        <f>IF(BO119=0%, 100%, (CM119/BO119))</f>
        <v>0</v>
      </c>
      <c r="DA119" t="str">
        <f>IF(BE119=0%,"NS",IF(CC119=100%,"DONE",IF(CO119&gt;100%,"AS",IF(CO119&lt;75%,"BS",IF(CO119&lt;89.9%,"AR","OS")))))</f>
        <v>DONE</v>
      </c>
      <c r="DB119" t="str">
        <f>IF(BF119=0%,"NS",IF(CD119=100%,"DONE",IF(CP119&gt;100%,"AS",IF(CP119&lt;75%,"BS",IF(CP119&lt;89.9%,"AR","OS")))))</f>
        <v>BS</v>
      </c>
      <c r="DC119" t="str">
        <f>IF(BG119=0%,"NS",IF(CE119=100%,"DONE",IF(CQ119&gt;100%,"AS",IF(CQ119&lt;75%,"BS",IF(CQ119&lt;89.9%,"AR","OS")))))</f>
        <v>BS</v>
      </c>
      <c r="DD119" t="str">
        <f>IF(BH119=0%,"NS",IF(CF119=100%,"DONE",IF(CR119&gt;100%,"AS",IF(CR119&lt;75%,"BS",IF(CR119&lt;89.9%,"AR","OS")))))</f>
        <v>BS</v>
      </c>
      <c r="DE119" t="str">
        <f>IF(BI119=0%,"NS",IF(CG119=100%,"DONE",IF(CS119&gt;100%,"AS",IF(CS119&lt;75%,"BS",IF(CS119&lt;89.9%,"AR","OS")))))</f>
        <v>BS</v>
      </c>
      <c r="DF119" t="str">
        <f>IF(BJ119=0%,"NS",IF(CH119=100%,"DONE",IF(CT119&gt;100%,"AS",IF(CT119&lt;75%,"BS",IF(CT119&lt;89.9%,"AR","OS")))))</f>
        <v>BS</v>
      </c>
      <c r="DG119" t="str">
        <f>IF(BK119=0%,"NS",IF(CI119=100%,"DONE",IF(CU119&gt;100%,"AS",IF(CU119&lt;75%,"BS",IF(CU119&lt;89.9%,"AR","OS")))))</f>
        <v>BS</v>
      </c>
      <c r="DH119" t="str">
        <f>IF(BL119=0%,"NS",IF(CJ119=100%,"DONE",IF(CV119&gt;100%,"AS",IF(CV119&lt;75%,"BS",IF(CV119&lt;89.9%,"AR","OS")))))</f>
        <v>BS</v>
      </c>
      <c r="DI119" t="str">
        <f>IF(BM119=0%,"NS",IF(CK119=100%,"DONE",IF(CW119&gt;100%,"AS",IF(CW119&lt;75%,"BS",IF(CW119&lt;89.9%,"AR","OS")))))</f>
        <v>BS</v>
      </c>
      <c r="DJ119" t="str">
        <f>IF(BN119=0%,"NS",IF(CL119=100%,"DONE",IF(CX119&gt;100%,"AS",IF(CX119&lt;75%,"BS",IF(CX119&lt;89.9%,"AR","OS")))))</f>
        <v>BS</v>
      </c>
      <c r="DK119" t="str">
        <f>IF(BO119=0%,"NS",IF(CM119=100%,"DONE",IF(CY119&gt;100%,"AS",IF(CY119&lt;75%,"BS",IF(CY119&lt;89.9%,"AR","OS")))))</f>
        <v>BS</v>
      </c>
      <c r="DL119" t="str">
        <f>IF(BP119=0%,"NS",IF(CN119=100%,"DONE",IF(CZ119&gt;100%,"AS",IF(CZ119&lt;75%,"BS",IF(CZ119&lt;89.9%,"AR","OS")))))</f>
        <v>BS</v>
      </c>
      <c r="DM119">
        <f>CC119/$BP119</f>
        <v>0.9999999999999999</v>
      </c>
      <c r="DN119">
        <f>CD119/$BP119</f>
        <v>0</v>
      </c>
      <c r="DO119">
        <f>CE119/$BP119</f>
        <v>0</v>
      </c>
      <c r="DP119">
        <f>CF119/$BP119</f>
        <v>0</v>
      </c>
      <c r="DQ119">
        <f>CG119/$BP119</f>
        <v>0</v>
      </c>
      <c r="DR119">
        <f>CH119/$BP119</f>
        <v>0</v>
      </c>
      <c r="DS119">
        <f>CI119/$BP119</f>
        <v>0</v>
      </c>
      <c r="DT119">
        <f>CJ119/$BP119</f>
        <v>0</v>
      </c>
      <c r="DU119">
        <f>CK119/$BP119</f>
        <v>0</v>
      </c>
      <c r="DV119">
        <f>CL119/$BP119</f>
        <v>0</v>
      </c>
      <c r="DW119">
        <f>CM119/$BP119</f>
        <v>0</v>
      </c>
      <c r="DX119">
        <f>CN119/$BP119</f>
        <v>0</v>
      </c>
      <c r="DY119">
        <v>1</v>
      </c>
      <c r="DZ119">
        <v>1</v>
      </c>
      <c r="EA119">
        <v>1</v>
      </c>
      <c r="EB119">
        <v>1</v>
      </c>
      <c r="EC119">
        <v>1</v>
      </c>
      <c r="ED119">
        <v>1</v>
      </c>
      <c r="EE119">
        <v>1</v>
      </c>
      <c r="EF119">
        <v>1</v>
      </c>
      <c r="EG119">
        <v>1</v>
      </c>
      <c r="EH119" t="str" xml:space="preserve">
        <v xml:space="preserve">Pengembangan Tahap 1 Go Live 22 februari 2025_x000d_
_x000d_
</v>
      </c>
      <c r="EI119">
        <v>45710</v>
      </c>
      <c r="EJ119">
        <f>AR119</f>
        <v>45716</v>
      </c>
      <c r="EL119">
        <v>45645</v>
      </c>
      <c r="EN119" t="str">
        <v>Perlu koordinasi yg lebih intensif pada saat penyusunan SRS, sehingga SRS tidak menajadi blocker tahapan selanjutnya. Hal ini seharusnya  dapat dihindari pada pengembangan-pengembangan di masa yang akan datang karena semua akan dibahas secara lengkap pada penyusunan RBT.</v>
      </c>
      <c r="EO119" t="str">
        <v>Hingga 14 Januari, SRS masih belum difinalisasi</v>
      </c>
      <c r="FA119" t="str">
        <v>Telah dilakukan finalisasi SRS pada 16 Januari, sehingga sudah bisa dilanjutkan ke tahap SIT dan saat ini proyek berjalan on schedule</v>
      </c>
      <c r="FN119" t="str">
        <v>Rifanda Yulio</v>
      </c>
      <c r="FP119" t="str" xml:space="preserve">
        <v xml:space="preserve">1. Haryani Diah_x000d_
2. Alamsyah_x000d_
3. Luluk Mukarromah</v>
      </c>
      <c r="FQ119" t="str" xml:space="preserve">
        <v xml:space="preserve">1. Erfa_x000d_
2. Dian_x000d_
3. Adam_x000d_
4. Ajeng_x000d_
5. Gumilar</v>
      </c>
      <c r="FR119" t="str">
        <v>Outsource</v>
      </c>
      <c r="FS119" t="str">
        <v>Optus Solution</v>
      </c>
      <c r="FT119" t="str" xml:space="preserve">
        <v xml:space="preserve">Fajri (KPPA)_x000d_
Timo (KPPA)_x000d_
Risda (KPPA)_x000d_
Diah (KMBD)</v>
      </c>
      <c r="FU119">
        <v>6</v>
      </c>
      <c r="GS119" t="str">
        <v>acdce6a9-4b71-4a49-ab63-aab5208b9177</v>
      </c>
    </row>
    <row r="120" xml:space="preserve">
      <c r="A120" t="str">
        <v>RIVIBI-PPA-P19-1-DLDS</v>
      </c>
      <c r="B120" t="str">
        <v>Non PT</v>
      </c>
      <c r="C120" t="str">
        <v>IDT</v>
      </c>
      <c r="D120" t="str">
        <v>Continuity Technology</v>
      </c>
      <c r="E120" t="str">
        <v>P-63</v>
      </c>
      <c r="F120">
        <f>F119+1</f>
        <v>2</v>
      </c>
      <c r="G120" t="str">
        <v>ANTASENA LBUT</v>
      </c>
      <c r="H120" t="str">
        <v>ANTASENA - LBUT</v>
      </c>
      <c r="I120" t="str">
        <v>Pengiriman data LBUT ke OJK dan LPS</v>
      </c>
      <c r="J120">
        <v>2025</v>
      </c>
      <c r="K120">
        <v>2025</v>
      </c>
      <c r="L120" t="str">
        <v>K</v>
      </c>
      <c r="M120" t="str">
        <v>K3</v>
      </c>
      <c r="N120" t="str">
        <v>Pemimpin Satker</v>
      </c>
      <c r="O120" t="str">
        <v>DKMP, DIDD</v>
      </c>
      <c r="P120" t="str">
        <v>Satker</v>
      </c>
      <c r="Q120" t="str">
        <v>Moneter</v>
      </c>
      <c r="R120" t="str">
        <v>ANTASENA, IEA</v>
      </c>
      <c r="S120" t="str">
        <f>BQ120</f>
        <v>Selesai Implementasi</v>
      </c>
      <c r="T120" t="str">
        <f>IF(V120=0%,"Not Started",IF(V120&lt;100%,"On Progress",IF(V120=100%,"DONE")))</f>
        <v>DONE</v>
      </c>
      <c r="U120" t="str">
        <f>FN120</f>
        <v>Rifanda Yulio</v>
      </c>
      <c r="V120">
        <f>CC120</f>
        <v>0.9999999999999999</v>
      </c>
      <c r="W120" t="str">
        <v>TW II 2025</v>
      </c>
      <c r="X120">
        <f>AR120</f>
        <v>46010</v>
      </c>
      <c r="Y120">
        <v>0</v>
      </c>
      <c r="AA120">
        <v>45748</v>
      </c>
      <c r="AB120">
        <v>45823</v>
      </c>
      <c r="AC120">
        <v>45824</v>
      </c>
      <c r="AD120">
        <v>45838</v>
      </c>
      <c r="AI120">
        <v>45839</v>
      </c>
      <c r="AJ120">
        <v>45869</v>
      </c>
      <c r="AK120">
        <v>45870</v>
      </c>
      <c r="AL120">
        <v>45961</v>
      </c>
      <c r="AM120">
        <v>45971</v>
      </c>
      <c r="AN120">
        <v>45982</v>
      </c>
      <c r="AO120">
        <v>45985</v>
      </c>
      <c r="AP120">
        <v>46006</v>
      </c>
      <c r="AQ120">
        <v>46007</v>
      </c>
      <c r="AR120">
        <v>46010</v>
      </c>
      <c r="AS120" t="str">
        <f>IF(BE120=0%,"Not Started",IF(BE120&lt;5%,"Proses RBT-RBB",IF(BE120=5%,"Selesai RBT-RBB",IF(BE120&lt;10%,"Proses RBT-RBL",IF(BE120=10%,"Selesai RBT-RBL",IF(BE120&lt;15%,"Proses RBT-RBTD",IF(BE120=15%,"Selesai RBT-RBTD",IF(BE120&lt;20%,"Proses RPP",IF(BE120=20%,"Selesai RPP",IF(BE120&lt;25%,"Proses KAK",IF(BE120=25%,"Selesai KAK",IF(BE120&lt;30%,"Proses Pengadaan",IF(BE120=30%,"Selesai Pengadaan",IF(BE120&lt;45%,"Proses Desain",IF(BE120=45%,"Selesai Desain",IF(BE120&lt;80%,"Proses Pengembangan",IF(BE120=80%,"Selesai Pengembangan",IF(BE120&lt;87.5%,"Proses SIT",IF(BE120=87.5%,"Selesai SIT",IF(BE120&lt;95%,"Proses UAT",IF(BE120=95%,"Selesai UAT",IF(BE120&lt;100%,"Proses Implementasi","Selesai Implementasi"))))))))))))))))))))))</f>
        <v>Selesai Implementasi</v>
      </c>
      <c r="AT120" t="str">
        <f>IF(BF120=0%,"Not Started",IF(BF120&lt;5%,"Proses RBT-RBB",IF(BF120=5%,"Selesai RBT-RBB",IF(BF120&lt;10%,"Proses RBT-RBL",IF(BF120=10%,"Selesai RBT-RBL",IF(BF120&lt;15%,"Proses RBT-RBTD",IF(BF120=15%,"Selesai RBT-RBTD",IF(BF120&lt;20%,"Proses RPP",IF(BF120=20%,"Selesai RPP",IF(BF120&lt;25%,"Proses KAK",IF(BF120=25%,"Selesai KAK",IF(BF120&lt;30%,"Proses Pengadaan",IF(BF120=30%,"Selesai Pengadaan",IF(BF120&lt;45%,"Proses Desain",IF(BF120=45%,"Selesai Desain",IF(BF120&lt;80%,"Proses Pengembangan",IF(BF120=80%,"Selesai Pengembangan",IF(BF120&lt;87.5%,"Proses SIT",IF(BF120=87.5%,"Selesai SIT",IF(BF120&lt;95%,"Proses UAT",IF(BF120=95%,"Selesai UAT",IF(BF120&lt;100%,"Proses Implementasi","Selesai Implementasi"))))))))))))))))))))))</f>
        <v>Selesai Implementasi</v>
      </c>
      <c r="AU120" t="str">
        <f>IF(BG120=0%,"Not Started",IF(BG120&lt;5%,"Proses RBT-RBB",IF(BG120=5%,"Selesai RBT-RBB",IF(BG120&lt;10%,"Proses RBT-RBL",IF(BG120=10%,"Selesai RBT-RBL",IF(BG120&lt;15%,"Proses RBT-RBTD",IF(BG120=15%,"Selesai RBT-RBTD",IF(BG120&lt;20%,"Proses RPP",IF(BG120=20%,"Selesai RPP",IF(BG120&lt;25%,"Proses KAK",IF(BG120=25%,"Selesai KAK",IF(BG120&lt;30%,"Proses Pengadaan",IF(BG120=30%,"Selesai Pengadaan",IF(BG120&lt;45%,"Proses Desain",IF(BG120=45%,"Selesai Desain",IF(BG120&lt;80%,"Proses Pengembangan",IF(BG120=80%,"Selesai Pengembangan",IF(BG120&lt;87.5%,"Proses SIT",IF(BG120=87.5%,"Selesai SIT",IF(BG120&lt;95%,"Proses UAT",IF(BG120=95%,"Selesai UAT",IF(BG120&lt;100%,"Proses Implementasi","Selesai Implementasi"))))))))))))))))))))))</f>
        <v>Selesai Implementasi</v>
      </c>
      <c r="AV120" t="str">
        <f>IF(BH120=0%,"Not Started",IF(BH120&lt;5%,"Proses RBT-RBB",IF(BH120=5%,"Selesai RBT-RBB",IF(BH120&lt;10%,"Proses RBT-RBL",IF(BH120=10%,"Selesai RBT-RBL",IF(BH120&lt;15%,"Proses RBT-RBTD",IF(BH120=15%,"Selesai RBT-RBTD",IF(BH120&lt;20%,"Proses RPP",IF(BH120=20%,"Selesai RPP",IF(BH120&lt;25%,"Proses KAK",IF(BH120=25%,"Selesai KAK",IF(BH120&lt;30%,"Proses Pengadaan",IF(BH120=30%,"Selesai Pengadaan",IF(BH120&lt;45%,"Proses Desain",IF(BH120=45%,"Selesai Desain",IF(BH120&lt;80%,"Proses Pengembangan",IF(BH120=80%,"Selesai Pengembangan",IF(BH120&lt;87.5%,"Proses SIT",IF(BH120=87.5%,"Selesai SIT",IF(BH120&lt;95%,"Proses UAT",IF(BH120=95%,"Selesai UAT",IF(BH120&lt;100%,"Proses Implementasi","Selesai Implementasi"))))))))))))))))))))))</f>
        <v>Selesai Implementasi</v>
      </c>
      <c r="AW120" t="str">
        <f>IF(BI120=0%,"Not Started",IF(BI120&lt;5%,"Proses RBT-RBB",IF(BI120=5%,"Selesai RBT-RBB",IF(BI120&lt;10%,"Proses RBT-RBL",IF(BI120=10%,"Selesai RBT-RBL",IF(BI120&lt;15%,"Proses RBT-RBTD",IF(BI120=15%,"Selesai RBT-RBTD",IF(BI120&lt;20%,"Proses RPP",IF(BI120=20%,"Selesai RPP",IF(BI120&lt;25%,"Proses KAK",IF(BI120=25%,"Selesai KAK",IF(BI120&lt;30%,"Proses Pengadaan",IF(BI120=30%,"Selesai Pengadaan",IF(BI120&lt;45%,"Proses Desain",IF(BI120=45%,"Selesai Desain",IF(BI120&lt;80%,"Proses Pengembangan",IF(BI120=80%,"Selesai Pengembangan",IF(BI120&lt;87.5%,"Proses SIT",IF(BI120=87.5%,"Selesai SIT",IF(BI120&lt;95%,"Proses UAT",IF(BI120=95%,"Selesai UAT",IF(BI120&lt;100%,"Proses Implementasi","Selesai Implementasi"))))))))))))))))))))))</f>
        <v>Selesai Implementasi</v>
      </c>
      <c r="AX120" t="str">
        <f>IF(BJ120=0%,"Not Started",IF(BJ120&lt;5%,"Proses RBT-RBB",IF(BJ120=5%,"Selesai RBT-RBB",IF(BJ120&lt;10%,"Proses RBT-RBL",IF(BJ120=10%,"Selesai RBT-RBL",IF(BJ120&lt;15%,"Proses RBT-RBTD",IF(BJ120=15%,"Selesai RBT-RBTD",IF(BJ120&lt;20%,"Proses RPP",IF(BJ120=20%,"Selesai RPP",IF(BJ120&lt;25%,"Proses KAK",IF(BJ120=25%,"Selesai KAK",IF(BJ120&lt;30%,"Proses Pengadaan",IF(BJ120=30%,"Selesai Pengadaan",IF(BJ120&lt;45%,"Proses Desain",IF(BJ120=45%,"Selesai Desain",IF(BJ120&lt;80%,"Proses Pengembangan",IF(BJ120=80%,"Selesai Pengembangan",IF(BJ120&lt;87.5%,"Proses SIT",IF(BJ120=87.5%,"Selesai SIT",IF(BJ120&lt;95%,"Proses UAT",IF(BJ120=95%,"Selesai UAT",IF(BJ120&lt;100%,"Proses Implementasi","Selesai Implementasi"))))))))))))))))))))))</f>
        <v>Selesai Implementasi</v>
      </c>
      <c r="AY120" t="str">
        <f>IF(BK120=0%,"Not Started",IF(BK120&lt;5%,"Proses RBT-RBB",IF(BK120=5%,"Selesai RBT-RBB",IF(BK120&lt;10%,"Proses RBT-RBL",IF(BK120=10%,"Selesai RBT-RBL",IF(BK120&lt;15%,"Proses RBT-RBTD",IF(BK120=15%,"Selesai RBT-RBTD",IF(BK120&lt;20%,"Proses RPP",IF(BK120=20%,"Selesai RPP",IF(BK120&lt;25%,"Proses KAK",IF(BK120=25%,"Selesai KAK",IF(BK120&lt;30%,"Proses Pengadaan",IF(BK120=30%,"Selesai Pengadaan",IF(BK120&lt;45%,"Proses Desain",IF(BK120=45%,"Selesai Desain",IF(BK120&lt;80%,"Proses Pengembangan",IF(BK120=80%,"Selesai Pengembangan",IF(BK120&lt;87.5%,"Proses SIT",IF(BK120=87.5%,"Selesai SIT",IF(BK120&lt;95%,"Proses UAT",IF(BK120=95%,"Selesai UAT",IF(BK120&lt;100%,"Proses Implementasi","Selesai Implementasi"))))))))))))))))))))))</f>
        <v>Selesai Implementasi</v>
      </c>
      <c r="AZ120" t="str">
        <f>IF(BL120=0%,"Not Started",IF(BL120&lt;5%,"Proses RBT-RBB",IF(BL120=5%,"Selesai RBT-RBB",IF(BL120&lt;10%,"Proses RBT-RBL",IF(BL120=10%,"Selesai RBT-RBL",IF(BL120&lt;15%,"Proses RBT-RBTD",IF(BL120=15%,"Selesai RBT-RBTD",IF(BL120&lt;20%,"Proses RPP",IF(BL120=20%,"Selesai RPP",IF(BL120&lt;25%,"Proses KAK",IF(BL120=25%,"Selesai KAK",IF(BL120&lt;30%,"Proses Pengadaan",IF(BL120=30%,"Selesai Pengadaan",IF(BL120&lt;45%,"Proses Desain",IF(BL120=45%,"Selesai Desain",IF(BL120&lt;80%,"Proses Pengembangan",IF(BL120=80%,"Selesai Pengembangan",IF(BL120&lt;87.5%,"Proses SIT",IF(BL120=87.5%,"Selesai SIT",IF(BL120&lt;95%,"Proses UAT",IF(BL120=95%,"Selesai UAT",IF(BL120&lt;100%,"Proses Implementasi","Selesai Implementasi"))))))))))))))))))))))</f>
        <v>Selesai Implementasi</v>
      </c>
      <c r="BA120" t="str">
        <f>IF(BM120=0%,"Not Started",IF(BM120&lt;5%,"Proses RBT-RBB",IF(BM120=5%,"Selesai RBT-RBB",IF(BM120&lt;10%,"Proses RBT-RBL",IF(BM120=10%,"Selesai RBT-RBL",IF(BM120&lt;15%,"Proses RBT-RBTD",IF(BM120=15%,"Selesai RBT-RBTD",IF(BM120&lt;20%,"Proses RPP",IF(BM120=20%,"Selesai RPP",IF(BM120&lt;25%,"Proses KAK",IF(BM120=25%,"Selesai KAK",IF(BM120&lt;30%,"Proses Pengadaan",IF(BM120=30%,"Selesai Pengadaan",IF(BM120&lt;45%,"Proses Desain",IF(BM120=45%,"Selesai Desain",IF(BM120&lt;80%,"Proses Pengembangan",IF(BM120=80%,"Selesai Pengembangan",IF(BM120&lt;87.5%,"Proses SIT",IF(BM120=87.5%,"Selesai SIT",IF(BM120&lt;95%,"Proses UAT",IF(BM120=95%,"Selesai UAT",IF(BM120&lt;100%,"Proses Implementasi","Selesai Implementasi"))))))))))))))))))))))</f>
        <v>Selesai Implementasi</v>
      </c>
      <c r="BB120" t="str">
        <f>IF(BN120=0%,"Not Started",IF(BN120&lt;5%,"Proses RBT-RBB",IF(BN120=5%,"Selesai RBT-RBB",IF(BN120&lt;10%,"Proses RBT-RBL",IF(BN120=10%,"Selesai RBT-RBL",IF(BN120&lt;15%,"Proses RBT-RBTD",IF(BN120=15%,"Selesai RBT-RBTD",IF(BN120&lt;20%,"Proses RPP",IF(BN120=20%,"Selesai RPP",IF(BN120&lt;25%,"Proses KAK",IF(BN120=25%,"Selesai KAK",IF(BN120&lt;30%,"Proses Pengadaan",IF(BN120=30%,"Selesai Pengadaan",IF(BN120&lt;45%,"Proses Desain",IF(BN120=45%,"Selesai Desain",IF(BN120&lt;80%,"Proses Pengembangan",IF(BN120=80%,"Selesai Pengembangan",IF(BN120&lt;87.5%,"Proses SIT",IF(BN120=87.5%,"Selesai SIT",IF(BN120&lt;95%,"Proses UAT",IF(BN120=95%,"Selesai UAT",IF(BN120&lt;100%,"Proses Implementasi","Selesai Implementasi"))))))))))))))))))))))</f>
        <v>Selesai Implementasi</v>
      </c>
      <c r="BC120" t="str">
        <f>IF(BO120=0%,"Not Started",IF(BO120&lt;5%,"Proses RBT-RBB",IF(BO120=5%,"Selesai RBT-RBB",IF(BO120&lt;10%,"Proses RBT-RBL",IF(BO120=10%,"Selesai RBT-RBL",IF(BO120&lt;15%,"Proses RBT-RBTD",IF(BO120=15%,"Selesai RBT-RBTD",IF(BO120&lt;20%,"Proses RPP",IF(BO120=20%,"Selesai RPP",IF(BO120&lt;25%,"Proses KAK",IF(BO120=25%,"Selesai KAK",IF(BO120&lt;30%,"Proses Pengadaan",IF(BO120=30%,"Selesai Pengadaan",IF(BO120&lt;45%,"Proses Desain",IF(BO120=45%,"Selesai Desain",IF(BO120&lt;80%,"Proses Pengembangan",IF(BO120=80%,"Selesai Pengembangan",IF(BO120&lt;87.5%,"Proses SIT",IF(BO120=87.5%,"Selesai SIT",IF(BO120&lt;95%,"Proses UAT",IF(BO120=95%,"Selesai UAT",IF(BO120&lt;100%,"Proses Implementasi","Selesai Implementasi"))))))))))))))))))))))</f>
        <v>Selesai Implementasi</v>
      </c>
      <c r="BD120" t="str">
        <f>IF(BP120=0%,"Not Started",IF(BP120&lt;5%,"Proses RBT-RBB",IF(BP120=5%,"Selesai RBT-RBB",IF(BP120&lt;10%,"Proses RBT-RBL",IF(BP120=10%,"Selesai RBT-RBL",IF(BP120&lt;15%,"Proses RBT-RBTD",IF(BP120=15%,"Selesai RBT-RBTD",IF(BP120&lt;20%,"Proses RPP",IF(BP120=20%,"Selesai RPP",IF(BP120&lt;25%,"Proses KAK",IF(BP120=25%,"Selesai KAK",IF(BP120&lt;30%,"Proses Pengadaan",IF(BP120=30%,"Selesai Pengadaan",IF(BP120&lt;45%,"Proses Desain",IF(BP120=45%,"Selesai Desain",IF(BP120&lt;80%,"Proses Pengembangan",IF(BP120=80%,"Selesai Pengembangan",IF(BP120&lt;87.5%,"Proses SIT",IF(BP120=87.5%,"Selesai SIT",IF(BP120&lt;95%,"Proses UAT",IF(BP120=95%,"Selesai UAT",IF(BP120&lt;100%,"Proses Implementasi","Selesai Implementasi"))))))))))))))))))))))</f>
        <v>Selesai Implementasi</v>
      </c>
      <c r="BE120">
        <v>1</v>
      </c>
      <c r="BF120">
        <v>1</v>
      </c>
      <c r="BG120">
        <v>1</v>
      </c>
      <c r="BH120">
        <v>1</v>
      </c>
      <c r="BI120">
        <v>1</v>
      </c>
      <c r="BJ120">
        <v>1</v>
      </c>
      <c r="BK120">
        <v>1</v>
      </c>
      <c r="BL120">
        <v>1</v>
      </c>
      <c r="BM120">
        <v>1</v>
      </c>
      <c r="BN120">
        <v>1</v>
      </c>
      <c r="BO120">
        <v>1</v>
      </c>
      <c r="BP120">
        <v>1</v>
      </c>
      <c r="BQ120" t="str">
        <f>IF(CC120=0%,"Not Started",IF(CC120&lt;5%,"Proses RBT-RBB",IF(CC120=5%,"Selesai RBT-RBB",IF(CC120&lt;10%,"Proses RBT-RBL",IF(CC120=10%,"Selesai RBT-RBL",IF(CC120&lt;15%,"Proses RBT-RBTD",IF(CC120=15%,"Selesai RBT-RBTD",IF(CC120&lt;20%,"Proses RPP",IF(CC120=20%,"Selesai RPP",IF(CC120&lt;25%,"Proses KAK",IF(CC120=25%,"Selesai KAK",IF(CC120&lt;30%,"Proses Pengadaan",IF(CC120=30%,"Selesai Pengadaan",IF(CC120&lt;45%,"Proses Desain",IF(CC120=45%,"Selesai Desain",IF(CC120&lt;80%,"Proses Pengembangan",IF(CC120=80%,"Selesai Pengembangan",IF(CC120&lt;87.5%,"Proses SIT",IF(CC120=87.5%,"Selesai SIT",IF(CC120&lt;95%,"Proses UAT",IF(CC120=95%,"Selesai UAT",IF(CC120&lt;100%,"Proses Implementasi","Selesai Implementasi"))))))))))))))))))))))</f>
        <v>Selesai Implementasi</v>
      </c>
      <c r="BR120" t="str">
        <f>IF(CD120=0%,"Not Started",IF(CD120&lt;5%,"Proses RBT-RBB",IF(CD120=5%,"Selesai RBT-RBB",IF(CD120&lt;10%,"Proses RBT-RBL",IF(CD120=10%,"Selesai RBT-RBL",IF(CD120&lt;15%,"Proses RBT-RBTD",IF(CD120=15%,"Selesai RBT-RBTD",IF(CD120&lt;20%,"Proses RPP",IF(CD120=20%,"Selesai RPP",IF(CD120&lt;25%,"Proses KAK",IF(CD120=25%,"Selesai KAK",IF(CD120&lt;30%,"Proses Pengadaan",IF(CD120=30%,"Selesai Pengadaan",IF(CD120&lt;45%,"Proses Desain",IF(CD120=45%,"Selesai Desain",IF(CD120&lt;80%,"Proses Pengembangan",IF(CD120=80%,"Selesai Pengembangan",IF(CD120&lt;87.5%,"Proses SIT",IF(CD120=87.5%,"Selesai SIT",IF(CD120&lt;95%,"Proses UAT",IF(CD120=95%,"Selesai UAT",IF(CD120&lt;100%,"Proses Implementasi","Selesai Implementasi"))))))))))))))))))))))</f>
        <v>Not Started</v>
      </c>
      <c r="BS120" t="str">
        <f>IF(CE120=0%,"Not Started",IF(CE120&lt;5%,"Proses RBT-RBB",IF(CE120=5%,"Selesai RBT-RBB",IF(CE120&lt;10%,"Proses RBT-RBL",IF(CE120=10%,"Selesai RBT-RBL",IF(CE120&lt;15%,"Proses RBT-RBTD",IF(CE120=15%,"Selesai RBT-RBTD",IF(CE120&lt;20%,"Proses RPP",IF(CE120=20%,"Selesai RPP",IF(CE120&lt;25%,"Proses KAK",IF(CE120=25%,"Selesai KAK",IF(CE120&lt;30%,"Proses Pengadaan",IF(CE120=30%,"Selesai Pengadaan",IF(CE120&lt;45%,"Proses Desain",IF(CE120=45%,"Selesai Desain",IF(CE120&lt;80%,"Proses Pengembangan",IF(CE120=80%,"Selesai Pengembangan",IF(CE120&lt;87.5%,"Proses SIT",IF(CE120=87.5%,"Selesai SIT",IF(CE120&lt;95%,"Proses UAT",IF(CE120=95%,"Selesai UAT",IF(CE120&lt;100%,"Proses Implementasi","Selesai Implementasi"))))))))))))))))))))))</f>
        <v>Not Started</v>
      </c>
      <c r="BT120" t="str">
        <f>IF(CF120=0%,"Not Started",IF(CF120&lt;5%,"Proses RBT-RBB",IF(CF120=5%,"Selesai RBT-RBB",IF(CF120&lt;10%,"Proses RBT-RBL",IF(CF120=10%,"Selesai RBT-RBL",IF(CF120&lt;15%,"Proses RBT-RBTD",IF(CF120=15%,"Selesai RBT-RBTD",IF(CF120&lt;20%,"Proses RPP",IF(CF120=20%,"Selesai RPP",IF(CF120&lt;25%,"Proses KAK",IF(CF120=25%,"Selesai KAK",IF(CF120&lt;30%,"Proses Pengadaan",IF(CF120=30%,"Selesai Pengadaan",IF(CF120&lt;45%,"Proses Desain",IF(CF120=45%,"Selesai Desain",IF(CF120&lt;80%,"Proses Pengembangan",IF(CF120=80%,"Selesai Pengembangan",IF(CF120&lt;87.5%,"Proses SIT",IF(CF120=87.5%,"Selesai SIT",IF(CF120&lt;95%,"Proses UAT",IF(CF120=95%,"Selesai UAT",IF(CF120&lt;100%,"Proses Implementasi","Selesai Implementasi"))))))))))))))))))))))</f>
        <v>Not Started</v>
      </c>
      <c r="BU120" t="str">
        <f>IF(CG120=0%,"Not Started",IF(CG120&lt;5%,"Proses RBT-RBB",IF(CG120=5%,"Selesai RBT-RBB",IF(CG120&lt;10%,"Proses RBT-RBL",IF(CG120=10%,"Selesai RBT-RBL",IF(CG120&lt;15%,"Proses RBT-RBTD",IF(CG120=15%,"Selesai RBT-RBTD",IF(CG120&lt;20%,"Proses RPP",IF(CG120=20%,"Selesai RPP",IF(CG120&lt;25%,"Proses KAK",IF(CG120=25%,"Selesai KAK",IF(CG120&lt;30%,"Proses Pengadaan",IF(CG120=30%,"Selesai Pengadaan",IF(CG120&lt;45%,"Proses Desain",IF(CG120=45%,"Selesai Desain",IF(CG120&lt;80%,"Proses Pengembangan",IF(CG120=80%,"Selesai Pengembangan",IF(CG120&lt;87.5%,"Proses SIT",IF(CG120=87.5%,"Selesai SIT",IF(CG120&lt;95%,"Proses UAT",IF(CG120=95%,"Selesai UAT",IF(CG120&lt;100%,"Proses Implementasi","Selesai Implementasi"))))))))))))))))))))))</f>
        <v>Not Started</v>
      </c>
      <c r="BV120" t="str">
        <f>IF(CH120=0%,"Not Started",IF(CH120&lt;5%,"Proses RBT-RBB",IF(CH120=5%,"Selesai RBT-RBB",IF(CH120&lt;10%,"Proses RBT-RBL",IF(CH120=10%,"Selesai RBT-RBL",IF(CH120&lt;15%,"Proses RBT-RBTD",IF(CH120=15%,"Selesai RBT-RBTD",IF(CH120&lt;20%,"Proses RPP",IF(CH120=20%,"Selesai RPP",IF(CH120&lt;25%,"Proses KAK",IF(CH120=25%,"Selesai KAK",IF(CH120&lt;30%,"Proses Pengadaan",IF(CH120=30%,"Selesai Pengadaan",IF(CH120&lt;45%,"Proses Desain",IF(CH120=45%,"Selesai Desain",IF(CH120&lt;80%,"Proses Pengembangan",IF(CH120=80%,"Selesai Pengembangan",IF(CH120&lt;87.5%,"Proses SIT",IF(CH120=87.5%,"Selesai SIT",IF(CH120&lt;95%,"Proses UAT",IF(CH120=95%,"Selesai UAT",IF(CH120&lt;100%,"Proses Implementasi","Selesai Implementasi"))))))))))))))))))))))</f>
        <v>Not Started</v>
      </c>
      <c r="BW120" t="str">
        <f>IF(CI120=0%,"Not Started",IF(CI120&lt;5%,"Proses RBT-RBB",IF(CI120=5%,"Selesai RBT-RBB",IF(CI120&lt;10%,"Proses RBT-RBL",IF(CI120=10%,"Selesai RBT-RBL",IF(CI120&lt;15%,"Proses RBT-RBTD",IF(CI120=15%,"Selesai RBT-RBTD",IF(CI120&lt;20%,"Proses RPP",IF(CI120=20%,"Selesai RPP",IF(CI120&lt;25%,"Proses KAK",IF(CI120=25%,"Selesai KAK",IF(CI120&lt;30%,"Proses Pengadaan",IF(CI120=30%,"Selesai Pengadaan",IF(CI120&lt;45%,"Proses Desain",IF(CI120=45%,"Selesai Desain",IF(CI120&lt;80%,"Proses Pengembangan",IF(CI120=80%,"Selesai Pengembangan",IF(CI120&lt;87.5%,"Proses SIT",IF(CI120=87.5%,"Selesai SIT",IF(CI120&lt;95%,"Proses UAT",IF(CI120=95%,"Selesai UAT",IF(CI120&lt;100%,"Proses Implementasi","Selesai Implementasi"))))))))))))))))))))))</f>
        <v>Not Started</v>
      </c>
      <c r="BX120" t="str">
        <f>IF(CJ120=0%,"Not Started",IF(CJ120&lt;5%,"Proses RBT-RBB",IF(CJ120=5%,"Selesai RBT-RBB",IF(CJ120&lt;10%,"Proses RBT-RBL",IF(CJ120=10%,"Selesai RBT-RBL",IF(CJ120&lt;15%,"Proses RBT-RBTD",IF(CJ120=15%,"Selesai RBT-RBTD",IF(CJ120&lt;20%,"Proses RPP",IF(CJ120=20%,"Selesai RPP",IF(CJ120&lt;25%,"Proses KAK",IF(CJ120=25%,"Selesai KAK",IF(CJ120&lt;30%,"Proses Pengadaan",IF(CJ120=30%,"Selesai Pengadaan",IF(CJ120&lt;45%,"Proses Desain",IF(CJ120=45%,"Selesai Desain",IF(CJ120&lt;80%,"Proses Pengembangan",IF(CJ120=80%,"Selesai Pengembangan",IF(CJ120&lt;87.5%,"Proses SIT",IF(CJ120=87.5%,"Selesai SIT",IF(CJ120&lt;95%,"Proses UAT",IF(CJ120=95%,"Selesai UAT",IF(CJ120&lt;100%,"Proses Implementasi","Selesai Implementasi"))))))))))))))))))))))</f>
        <v>Not Started</v>
      </c>
      <c r="BY120" t="str">
        <f>IF(CK120=0%,"Not Started",IF(CK120&lt;5%,"Proses RBT-RBB",IF(CK120=5%,"Selesai RBT-RBB",IF(CK120&lt;10%,"Proses RBT-RBL",IF(CK120=10%,"Selesai RBT-RBL",IF(CK120&lt;15%,"Proses RBT-RBTD",IF(CK120=15%,"Selesai RBT-RBTD",IF(CK120&lt;20%,"Proses RPP",IF(CK120=20%,"Selesai RPP",IF(CK120&lt;25%,"Proses KAK",IF(CK120=25%,"Selesai KAK",IF(CK120&lt;30%,"Proses Pengadaan",IF(CK120=30%,"Selesai Pengadaan",IF(CK120&lt;45%,"Proses Desain",IF(CK120=45%,"Selesai Desain",IF(CK120&lt;80%,"Proses Pengembangan",IF(CK120=80%,"Selesai Pengembangan",IF(CK120&lt;87.5%,"Proses SIT",IF(CK120=87.5%,"Selesai SIT",IF(CK120&lt;95%,"Proses UAT",IF(CK120=95%,"Selesai UAT",IF(CK120&lt;100%,"Proses Implementasi","Selesai Implementasi"))))))))))))))))))))))</f>
        <v>Not Started</v>
      </c>
      <c r="BZ120" t="str">
        <f>IF(CL120=0%,"Not Started",IF(CL120&lt;5%,"Proses RBT-RBB",IF(CL120=5%,"Selesai RBT-RBB",IF(CL120&lt;10%,"Proses RBT-RBL",IF(CL120=10%,"Selesai RBT-RBL",IF(CL120&lt;15%,"Proses RBT-RBTD",IF(CL120=15%,"Selesai RBT-RBTD",IF(CL120&lt;20%,"Proses RPP",IF(CL120=20%,"Selesai RPP",IF(CL120&lt;25%,"Proses KAK",IF(CL120=25%,"Selesai KAK",IF(CL120&lt;30%,"Proses Pengadaan",IF(CL120=30%,"Selesai Pengadaan",IF(CL120&lt;45%,"Proses Desain",IF(CL120=45%,"Selesai Desain",IF(CL120&lt;80%,"Proses Pengembangan",IF(CL120=80%,"Selesai Pengembangan",IF(CL120&lt;87.5%,"Proses SIT",IF(CL120=87.5%,"Selesai SIT",IF(CL120&lt;95%,"Proses UAT",IF(CL120=95%,"Selesai UAT",IF(CL120&lt;100%,"Proses Implementasi","Selesai Implementasi"))))))))))))))))))))))</f>
        <v>Not Started</v>
      </c>
      <c r="CA120" t="str">
        <f>IF(CM120=0%,"Not Started",IF(CM120&lt;5%,"Proses RBT-RBB",IF(CM120=5%,"Selesai RBT-RBB",IF(CM120&lt;10%,"Proses RBT-RBL",IF(CM120=10%,"Selesai RBT-RBL",IF(CM120&lt;15%,"Proses RBT-RBTD",IF(CM120=15%,"Selesai RBT-RBTD",IF(CM120&lt;20%,"Proses RPP",IF(CM120=20%,"Selesai RPP",IF(CM120&lt;25%,"Proses KAK",IF(CM120=25%,"Selesai KAK",IF(CM120&lt;30%,"Proses Pengadaan",IF(CM120=30%,"Selesai Pengadaan",IF(CM120&lt;45%,"Proses Desain",IF(CM120=45%,"Selesai Desain",IF(CM120&lt;80%,"Proses Pengembangan",IF(CM120=80%,"Selesai Pengembangan",IF(CM120&lt;87.5%,"Proses SIT",IF(CM120=87.5%,"Selesai SIT",IF(CM120&lt;95%,"Proses UAT",IF(CM120=95%,"Selesai UAT",IF(CM120&lt;100%,"Proses Implementasi","Selesai Implementasi"))))))))))))))))))))))</f>
        <v>Not Started</v>
      </c>
      <c r="CB120" t="str">
        <f>IF(CN120=0%,"Not Started",IF(CN120&lt;5%,"Proses RBT-RBB",IF(CN120=5%,"Selesai RBT-RBB",IF(CN120&lt;10%,"Proses RBT-RBL",IF(CN120=10%,"Selesai RBT-RBL",IF(CN120&lt;15%,"Proses RBT-RBTD",IF(CN120=15%,"Selesai RBT-RBTD",IF(CN120&lt;20%,"Proses RPP",IF(CN120=20%,"Selesai RPP",IF(CN120&lt;25%,"Proses KAK",IF(CN120=25%,"Selesai KAK",IF(CN120&lt;30%,"Proses Pengadaan",IF(CN120=30%,"Selesai Pengadaan",IF(CN120&lt;45%,"Proses Desain",IF(CN120=45%,"Selesai Desain",IF(CN120&lt;80%,"Proses Pengembangan",IF(CN120=80%,"Selesai Pengembangan",IF(CN120&lt;87.5%,"Proses SIT",IF(CN120=87.5%,"Selesai SIT",IF(CN120&lt;95%,"Proses UAT",IF(CN120=95%,"Selesai UAT",IF(CN120&lt;100%,"Proses Implementasi","Selesai Implementasi"))))))))))))))))))))))</f>
        <v>Not Started</v>
      </c>
      <c r="CC120">
        <f>(($DY120/100%)*15%)+(($DZ120/100%)*5%)+(($EA120/100%)*5%)+(($EB120/100%)*5%)+(($EC120/100%)*15%)+(($ED120/100%)*35%)+(($EE120/100%)*7.5%)+(($EF120/100%)*7.5%)+(($EG120/100%)*5%)</f>
        <v>0.9999999999999999</v>
      </c>
      <c r="CO120">
        <f>IF(BE120=0%, 100%, (CC120/BE120))</f>
        <v>0.9999999999999999</v>
      </c>
      <c r="CP120">
        <f>IF(BF120=0%, 100%, (CD120/BF120))</f>
        <v>0</v>
      </c>
      <c r="CQ120">
        <f>IF(BG120=0%, 100%, (CE120/BG120))</f>
        <v>0</v>
      </c>
      <c r="CR120">
        <f>IF(BH120=0%, 100%, (CF120/BH120))</f>
        <v>0</v>
      </c>
      <c r="CS120">
        <f>IF(BI120=0%, 100%, (CG120/BI120))</f>
        <v>0</v>
      </c>
      <c r="CT120">
        <f>IF(BJ120=0%, 100%, (CH120/BJ120))</f>
        <v>0</v>
      </c>
      <c r="CU120">
        <f>IF(BK120=0%, 100%, (CI120/BK120))</f>
        <v>0</v>
      </c>
      <c r="CV120">
        <f>IF(BL120=0%, 100%, (CJ120/BL120))</f>
        <v>0</v>
      </c>
      <c r="CW120">
        <f>IF(BM120=0%, 100%, (CK120/BM120))</f>
        <v>0</v>
      </c>
      <c r="CX120">
        <f>IF(BN120=0%, 100%, (CL120/BN120))</f>
        <v>0</v>
      </c>
      <c r="CY120">
        <f>IF(BO120=0%, 100%, (CM120/BO120))</f>
        <v>0</v>
      </c>
      <c r="DA120" t="str">
        <f>IF(BE120=0%,"NS",IF(CC120=100%,"DONE",IF(CO120&gt;100%,"AS",IF(CO120&lt;75%,"BS",IF(CO120&lt;89.9%,"AR","OS")))))</f>
        <v>DONE</v>
      </c>
      <c r="DB120" t="str">
        <f>IF(BF120=0%,"NS",IF(CD120=100%,"DONE",IF(CP120&gt;100%,"AS",IF(CP120&lt;75%,"BS",IF(CP120&lt;89.9%,"AR","OS")))))</f>
        <v>BS</v>
      </c>
      <c r="DC120" t="str">
        <f>IF(BG120=0%,"NS",IF(CE120=100%,"DONE",IF(CQ120&gt;100%,"AS",IF(CQ120&lt;75%,"BS",IF(CQ120&lt;89.9%,"AR","OS")))))</f>
        <v>BS</v>
      </c>
      <c r="DD120" t="str">
        <f>IF(BH120=0%,"NS",IF(CF120=100%,"DONE",IF(CR120&gt;100%,"AS",IF(CR120&lt;75%,"BS",IF(CR120&lt;89.9%,"AR","OS")))))</f>
        <v>BS</v>
      </c>
      <c r="DE120" t="str">
        <f>IF(BI120=0%,"NS",IF(CG120=100%,"DONE",IF(CS120&gt;100%,"AS",IF(CS120&lt;75%,"BS",IF(CS120&lt;89.9%,"AR","OS")))))</f>
        <v>BS</v>
      </c>
      <c r="DF120" t="str">
        <f>IF(BJ120=0%,"NS",IF(CH120=100%,"DONE",IF(CT120&gt;100%,"AS",IF(CT120&lt;75%,"BS",IF(CT120&lt;89.9%,"AR","OS")))))</f>
        <v>BS</v>
      </c>
      <c r="DG120" t="str">
        <f>IF(BK120=0%,"NS",IF(CI120=100%,"DONE",IF(CU120&gt;100%,"AS",IF(CU120&lt;75%,"BS",IF(CU120&lt;89.9%,"AR","OS")))))</f>
        <v>BS</v>
      </c>
      <c r="DH120" t="str">
        <f>IF(BL120=0%,"NS",IF(CJ120=100%,"DONE",IF(CV120&gt;100%,"AS",IF(CV120&lt;75%,"BS",IF(CV120&lt;89.9%,"AR","OS")))))</f>
        <v>BS</v>
      </c>
      <c r="DI120" t="str">
        <f>IF(BM120=0%,"NS",IF(CK120=100%,"DONE",IF(CW120&gt;100%,"AS",IF(CW120&lt;75%,"BS",IF(CW120&lt;89.9%,"AR","OS")))))</f>
        <v>BS</v>
      </c>
      <c r="DJ120" t="str">
        <f>IF(BN120=0%,"NS",IF(CL120=100%,"DONE",IF(CX120&gt;100%,"AS",IF(CX120&lt;75%,"BS",IF(CX120&lt;89.9%,"AR","OS")))))</f>
        <v>BS</v>
      </c>
      <c r="DK120" t="str">
        <f>IF(BO120=0%,"NS",IF(CM120=100%,"DONE",IF(CY120&gt;100%,"AS",IF(CY120&lt;75%,"BS",IF(CY120&lt;89.9%,"AR","OS")))))</f>
        <v>BS</v>
      </c>
      <c r="DL120" t="str">
        <f>IF(BP120=0%,"NS",IF(CN120=100%,"DONE",IF(CZ120&gt;100%,"AS",IF(CZ120&lt;75%,"BS",IF(CZ120&lt;89.9%,"AR","OS")))))</f>
        <v>BS</v>
      </c>
      <c r="DM120">
        <f>CC120/$BP120</f>
        <v>0.9999999999999999</v>
      </c>
      <c r="DN120">
        <f>CD120/$BP120</f>
        <v>0</v>
      </c>
      <c r="DO120">
        <f>CE120/$BP120</f>
        <v>0</v>
      </c>
      <c r="DP120">
        <f>CF120/$BP120</f>
        <v>0</v>
      </c>
      <c r="DQ120">
        <f>CG120/$BP120</f>
        <v>0</v>
      </c>
      <c r="DR120">
        <f>CH120/$BP120</f>
        <v>0</v>
      </c>
      <c r="DS120">
        <f>CI120/$BP120</f>
        <v>0</v>
      </c>
      <c r="DT120">
        <f>CJ120/$BP120</f>
        <v>0</v>
      </c>
      <c r="DU120">
        <f>CK120/$BP120</f>
        <v>0</v>
      </c>
      <c r="DV120">
        <f>CL120/$BP120</f>
        <v>0</v>
      </c>
      <c r="DW120">
        <f>CM120/$BP120</f>
        <v>0</v>
      </c>
      <c r="DX120">
        <f>CN120/$BP120</f>
        <v>0</v>
      </c>
      <c r="DY120">
        <v>1</v>
      </c>
      <c r="DZ120">
        <v>1</v>
      </c>
      <c r="EA120">
        <v>1</v>
      </c>
      <c r="EB120">
        <v>1</v>
      </c>
      <c r="EC120">
        <v>1</v>
      </c>
      <c r="ED120">
        <v>1</v>
      </c>
      <c r="EE120">
        <v>1</v>
      </c>
      <c r="EF120">
        <v>1</v>
      </c>
      <c r="EG120">
        <v>1</v>
      </c>
      <c r="EH120" t="str" xml:space="preserve">
        <v xml:space="preserve">- Go Live pada 20 Desember 2025_x000d_
- Parallel run selama 3 bulan pasca deployment, akan dilead oleh DIDD dan DKMP Focal Point</v>
      </c>
      <c r="EI120">
        <v>46011</v>
      </c>
      <c r="EJ120">
        <f>AR120</f>
        <v>46010</v>
      </c>
      <c r="FM120" t="str" xml:space="preserve">
        <v xml:space="preserve">1. Regi Wibowo_x000d_
2. Titik Rahayu</v>
      </c>
      <c r="FN120" t="str">
        <v>Rifanda Yulio</v>
      </c>
      <c r="FO120" t="str">
        <v>Adinda Tri Wulandari</v>
      </c>
      <c r="FP120" t="str" xml:space="preserve">
        <v xml:space="preserve">1. Haryani Diah_x000d_
2. Alamsyah_x000d_
3. Muhammad Arif Sucipto_x000d_
4. Luluk Mukarromah</v>
      </c>
      <c r="FQ120" t="str" xml:space="preserve">
        <v xml:space="preserve">1. Erfa_x000d_
2. Rifqi Husain</v>
      </c>
      <c r="FR120" t="str">
        <v>Outsource</v>
      </c>
      <c r="FS120" t="str">
        <v>Optus Solution</v>
      </c>
      <c r="FT120" t="str" xml:space="preserve">
        <v xml:space="preserve">Fajri (KPPA)_x000d_
Timo (KPPA)_x000d_
Risda (KPPA)_x000d_
Diah (KMBD)</v>
      </c>
      <c r="FU120">
        <v>7</v>
      </c>
      <c r="GS120" t="str">
        <v>28806fdf-d7a8-4bfa-ad1e-af34975d17b1</v>
      </c>
    </row>
    <row r="121" xml:space="preserve">
      <c r="A121" t="str">
        <v>RIVIBI-PPA-P19-2-DLDS</v>
      </c>
      <c r="B121" t="str">
        <v>Non PT</v>
      </c>
      <c r="C121" t="str">
        <v>IDT</v>
      </c>
      <c r="D121" t="str">
        <v>Continuity Technology</v>
      </c>
      <c r="E121" t="str">
        <v>P-63</v>
      </c>
      <c r="F121">
        <f>F120+1</f>
        <v>3</v>
      </c>
      <c r="G121" t="str">
        <v>ANTASENA LBUT</v>
      </c>
      <c r="H121" t="str">
        <v>ANTASENA - LBUT</v>
      </c>
      <c r="I121" t="str">
        <v>Penguatan LBUT untuk STP Tahap 1</v>
      </c>
      <c r="J121">
        <v>2025</v>
      </c>
      <c r="K121">
        <v>2026</v>
      </c>
      <c r="L121" t="str">
        <v>K</v>
      </c>
      <c r="M121" t="str">
        <v>K3</v>
      </c>
      <c r="N121" t="str">
        <v>Pemimpin Satker</v>
      </c>
      <c r="O121" t="str">
        <v>Dsta, DPKL, DIDD</v>
      </c>
      <c r="P121" t="str">
        <v>Satker</v>
      </c>
      <c r="Q121" t="str">
        <v>Moneter</v>
      </c>
      <c r="R121" t="str">
        <v xml:space="preserve">ANTASENA </v>
      </c>
      <c r="S121" t="str">
        <f>BQ121</f>
        <v>Proses RPP</v>
      </c>
      <c r="T121" t="str">
        <f>IF(V121=0%,"Not Started",IF(V121&lt;100%,"On Progress",IF(V121=100%,"DONE")))</f>
        <v>On Progress</v>
      </c>
      <c r="U121" t="str">
        <f>FN121</f>
        <v>Rifanda Yulio</v>
      </c>
      <c r="V121">
        <f>CC121</f>
        <v>0.18</v>
      </c>
      <c r="W121" t="str">
        <v>TW III 2025</v>
      </c>
      <c r="X121">
        <f>AR121</f>
        <v>46295</v>
      </c>
      <c r="Y121">
        <v>0</v>
      </c>
      <c r="AA121">
        <v>45839</v>
      </c>
      <c r="AB121">
        <v>45930</v>
      </c>
      <c r="AC121">
        <v>45931</v>
      </c>
      <c r="AD121">
        <v>45960</v>
      </c>
      <c r="AE121">
        <v>45931</v>
      </c>
      <c r="AF121">
        <v>45960</v>
      </c>
      <c r="AG121">
        <v>45962</v>
      </c>
      <c r="AH121">
        <v>46053</v>
      </c>
      <c r="AI121">
        <v>46054</v>
      </c>
      <c r="AJ121">
        <v>46081</v>
      </c>
      <c r="AK121">
        <v>46082</v>
      </c>
      <c r="AL121">
        <v>46203</v>
      </c>
      <c r="AM121">
        <v>46204</v>
      </c>
      <c r="AN121">
        <v>46234</v>
      </c>
      <c r="AO121">
        <v>46235</v>
      </c>
      <c r="AP121">
        <v>46265</v>
      </c>
      <c r="AQ121">
        <v>46266</v>
      </c>
      <c r="AR121">
        <v>46295</v>
      </c>
      <c r="AS121" t="str">
        <f>IF(BE121=0%,"Not Started",IF(BE121&lt;5%,"Proses RBT-RBB",IF(BE121=5%,"Selesai RBT-RBB",IF(BE121&lt;10%,"Proses RBT-RBL",IF(BE121=10%,"Selesai RBT-RBL",IF(BE121&lt;15%,"Proses RBT-RBTD",IF(BE121=15%,"Selesai RBT-RBTD",IF(BE121&lt;20%,"Proses RPP",IF(BE121=20%,"Selesai RPP",IF(BE121&lt;25%,"Proses KAK",IF(BE121=25%,"Selesai KAK",IF(BE121&lt;30%,"Proses Pengadaan",IF(BE121=30%,"Selesai Pengadaan",IF(BE121&lt;45%,"Proses Desain",IF(BE121=45%,"Selesai Desain",IF(BE121&lt;80%,"Proses Pengembangan",IF(BE121=80%,"Selesai Pengembangan",IF(BE121&lt;87.5%,"Proses SIT",IF(BE121=87.5%,"Selesai SIT",IF(BE121&lt;95%,"Proses UAT",IF(BE121=95%,"Selesai UAT",IF(BE121&lt;100%,"Proses Implementasi","Selesai Implementasi"))))))))))))))))))))))</f>
        <v>Selesai Pengadaan</v>
      </c>
      <c r="AT121" t="str">
        <f>IF(BF121=0%,"Not Started",IF(BF121&lt;5%,"Proses RBT-RBB",IF(BF121=5%,"Selesai RBT-RBB",IF(BF121&lt;10%,"Proses RBT-RBL",IF(BF121=10%,"Selesai RBT-RBL",IF(BF121&lt;15%,"Proses RBT-RBTD",IF(BF121=15%,"Selesai RBT-RBTD",IF(BF121&lt;20%,"Proses RPP",IF(BF121=20%,"Selesai RPP",IF(BF121&lt;25%,"Proses KAK",IF(BF121=25%,"Selesai KAK",IF(BF121&lt;30%,"Proses Pengadaan",IF(BF121=30%,"Selesai Pengadaan",IF(BF121&lt;45%,"Proses Desain",IF(BF121=45%,"Selesai Desain",IF(BF121&lt;80%,"Proses Pengembangan",IF(BF121=80%,"Selesai Pengembangan",IF(BF121&lt;87.5%,"Proses SIT",IF(BF121=87.5%,"Selesai SIT",IF(BF121&lt;95%,"Proses UAT",IF(BF121=95%,"Selesai UAT",IF(BF121&lt;100%,"Proses Implementasi","Selesai Implementasi"))))))))))))))))))))))</f>
        <v>Selesai Desain</v>
      </c>
      <c r="AU121" t="str">
        <f>IF(BG121=0%,"Not Started",IF(BG121&lt;5%,"Proses RBT-RBB",IF(BG121=5%,"Selesai RBT-RBB",IF(BG121&lt;10%,"Proses RBT-RBL",IF(BG121=10%,"Selesai RBT-RBL",IF(BG121&lt;15%,"Proses RBT-RBTD",IF(BG121=15%,"Selesai RBT-RBTD",IF(BG121&lt;20%,"Proses RPP",IF(BG121=20%,"Selesai RPP",IF(BG121&lt;25%,"Proses KAK",IF(BG121=25%,"Selesai KAK",IF(BG121&lt;30%,"Proses Pengadaan",IF(BG121=30%,"Selesai Pengadaan",IF(BG121&lt;45%,"Proses Desain",IF(BG121=45%,"Selesai Desain",IF(BG121&lt;80%,"Proses Pengembangan",IF(BG121=80%,"Selesai Pengembangan",IF(BG121&lt;87.5%,"Proses SIT",IF(BG121=87.5%,"Selesai SIT",IF(BG121&lt;95%,"Proses UAT",IF(BG121=95%,"Selesai UAT",IF(BG121&lt;100%,"Proses Implementasi","Selesai Implementasi"))))))))))))))))))))))</f>
        <v>Proses Pengembangan</v>
      </c>
      <c r="AV121" t="str">
        <f>IF(BH121=0%,"Not Started",IF(BH121&lt;5%,"Proses RBT-RBB",IF(BH121=5%,"Selesai RBT-RBB",IF(BH121&lt;10%,"Proses RBT-RBL",IF(BH121=10%,"Selesai RBT-RBL",IF(BH121&lt;15%,"Proses RBT-RBTD",IF(BH121=15%,"Selesai RBT-RBTD",IF(BH121&lt;20%,"Proses RPP",IF(BH121=20%,"Selesai RPP",IF(BH121&lt;25%,"Proses KAK",IF(BH121=25%,"Selesai KAK",IF(BH121&lt;30%,"Proses Pengadaan",IF(BH121=30%,"Selesai Pengadaan",IF(BH121&lt;45%,"Proses Desain",IF(BH121=45%,"Selesai Desain",IF(BH121&lt;80%,"Proses Pengembangan",IF(BH121=80%,"Selesai Pengembangan",IF(BH121&lt;87.5%,"Proses SIT",IF(BH121=87.5%,"Selesai SIT",IF(BH121&lt;95%,"Proses UAT",IF(BH121=95%,"Selesai UAT",IF(BH121&lt;100%,"Proses Implementasi","Selesai Implementasi"))))))))))))))))))))))</f>
        <v>Proses Pengembangan</v>
      </c>
      <c r="AW121" t="str">
        <f>IF(BI121=0%,"Not Started",IF(BI121&lt;5%,"Proses RBT-RBB",IF(BI121=5%,"Selesai RBT-RBB",IF(BI121&lt;10%,"Proses RBT-RBL",IF(BI121=10%,"Selesai RBT-RBL",IF(BI121&lt;15%,"Proses RBT-RBTD",IF(BI121=15%,"Selesai RBT-RBTD",IF(BI121&lt;20%,"Proses RPP",IF(BI121=20%,"Selesai RPP",IF(BI121&lt;25%,"Proses KAK",IF(BI121=25%,"Selesai KAK",IF(BI121&lt;30%,"Proses Pengadaan",IF(BI121=30%,"Selesai Pengadaan",IF(BI121&lt;45%,"Proses Desain",IF(BI121=45%,"Selesai Desain",IF(BI121&lt;80%,"Proses Pengembangan",IF(BI121=80%,"Selesai Pengembangan",IF(BI121&lt;87.5%,"Proses SIT",IF(BI121=87.5%,"Selesai SIT",IF(BI121&lt;95%,"Proses UAT",IF(BI121=95%,"Selesai UAT",IF(BI121&lt;100%,"Proses Implementasi","Selesai Implementasi"))))))))))))))))))))))</f>
        <v>Proses Pengembangan</v>
      </c>
      <c r="AX121" t="str">
        <f>IF(BJ121=0%,"Not Started",IF(BJ121&lt;5%,"Proses RBT-RBB",IF(BJ121=5%,"Selesai RBT-RBB",IF(BJ121&lt;10%,"Proses RBT-RBL",IF(BJ121=10%,"Selesai RBT-RBL",IF(BJ121&lt;15%,"Proses RBT-RBTD",IF(BJ121=15%,"Selesai RBT-RBTD",IF(BJ121&lt;20%,"Proses RPP",IF(BJ121=20%,"Selesai RPP",IF(BJ121&lt;25%,"Proses KAK",IF(BJ121=25%,"Selesai KAK",IF(BJ121&lt;30%,"Proses Pengadaan",IF(BJ121=30%,"Selesai Pengadaan",IF(BJ121&lt;45%,"Proses Desain",IF(BJ121=45%,"Selesai Desain",IF(BJ121&lt;80%,"Proses Pengembangan",IF(BJ121=80%,"Selesai Pengembangan",IF(BJ121&lt;87.5%,"Proses SIT",IF(BJ121=87.5%,"Selesai SIT",IF(BJ121&lt;95%,"Proses UAT",IF(BJ121=95%,"Selesai UAT",IF(BJ121&lt;100%,"Proses Implementasi","Selesai Implementasi"))))))))))))))))))))))</f>
        <v>Selesai Pengembangan</v>
      </c>
      <c r="AY121" t="str">
        <f>IF(BK121=0%,"Not Started",IF(BK121&lt;5%,"Proses RBT-RBB",IF(BK121=5%,"Selesai RBT-RBB",IF(BK121&lt;10%,"Proses RBT-RBL",IF(BK121=10%,"Selesai RBT-RBL",IF(BK121&lt;15%,"Proses RBT-RBTD",IF(BK121=15%,"Selesai RBT-RBTD",IF(BK121&lt;20%,"Proses RPP",IF(BK121=20%,"Selesai RPP",IF(BK121&lt;25%,"Proses KAK",IF(BK121=25%,"Selesai KAK",IF(BK121&lt;30%,"Proses Pengadaan",IF(BK121=30%,"Selesai Pengadaan",IF(BK121&lt;45%,"Proses Desain",IF(BK121=45%,"Selesai Desain",IF(BK121&lt;80%,"Proses Pengembangan",IF(BK121=80%,"Selesai Pengembangan",IF(BK121&lt;87.5%,"Proses SIT",IF(BK121=87.5%,"Selesai SIT",IF(BK121&lt;95%,"Proses UAT",IF(BK121=95%,"Selesai UAT",IF(BK121&lt;100%,"Proses Implementasi","Selesai Implementasi"))))))))))))))))))))))</f>
        <v>Proses SIT</v>
      </c>
      <c r="AZ121" t="str">
        <f>IF(BL121=0%,"Not Started",IF(BL121&lt;5%,"Proses RBT-RBB",IF(BL121=5%,"Selesai RBT-RBB",IF(BL121&lt;10%,"Proses RBT-RBL",IF(BL121=10%,"Selesai RBT-RBL",IF(BL121&lt;15%,"Proses RBT-RBTD",IF(BL121=15%,"Selesai RBT-RBTD",IF(BL121&lt;20%,"Proses RPP",IF(BL121=20%,"Selesai RPP",IF(BL121&lt;25%,"Proses KAK",IF(BL121=25%,"Selesai KAK",IF(BL121&lt;30%,"Proses Pengadaan",IF(BL121=30%,"Selesai Pengadaan",IF(BL121&lt;45%,"Proses Desain",IF(BL121=45%,"Selesai Desain",IF(BL121&lt;80%,"Proses Pengembangan",IF(BL121=80%,"Selesai Pengembangan",IF(BL121&lt;87.5%,"Proses SIT",IF(BL121=87.5%,"Selesai SIT",IF(BL121&lt;95%,"Proses UAT",IF(BL121=95%,"Selesai UAT",IF(BL121&lt;100%,"Proses Implementasi","Selesai Implementasi"))))))))))))))))))))))</f>
        <v>Selesai UAT</v>
      </c>
      <c r="BA121" t="str">
        <f>IF(BM121=0%,"Not Started",IF(BM121&lt;5%,"Proses RBT-RBB",IF(BM121=5%,"Selesai RBT-RBB",IF(BM121&lt;10%,"Proses RBT-RBL",IF(BM121=10%,"Selesai RBT-RBL",IF(BM121&lt;15%,"Proses RBT-RBTD",IF(BM121=15%,"Selesai RBT-RBTD",IF(BM121&lt;20%,"Proses RPP",IF(BM121=20%,"Selesai RPP",IF(BM121&lt;25%,"Proses KAK",IF(BM121=25%,"Selesai KAK",IF(BM121&lt;30%,"Proses Pengadaan",IF(BM121=30%,"Selesai Pengadaan",IF(BM121&lt;45%,"Proses Desain",IF(BM121=45%,"Selesai Desain",IF(BM121&lt;80%,"Proses Pengembangan",IF(BM121=80%,"Selesai Pengembangan",IF(BM121&lt;87.5%,"Proses SIT",IF(BM121=87.5%,"Selesai SIT",IF(BM121&lt;95%,"Proses UAT",IF(BM121=95%,"Selesai UAT",IF(BM121&lt;100%,"Proses Implementasi","Selesai Implementasi"))))))))))))))))))))))</f>
        <v>Selesai Implementasi</v>
      </c>
      <c r="BB121" t="str">
        <f>IF(BN121=0%,"Not Started",IF(BN121&lt;5%,"Proses RBT-RBB",IF(BN121=5%,"Selesai RBT-RBB",IF(BN121&lt;10%,"Proses RBT-RBL",IF(BN121=10%,"Selesai RBT-RBL",IF(BN121&lt;15%,"Proses RBT-RBTD",IF(BN121=15%,"Selesai RBT-RBTD",IF(BN121&lt;20%,"Proses RPP",IF(BN121=20%,"Selesai RPP",IF(BN121&lt;25%,"Proses KAK",IF(BN121=25%,"Selesai KAK",IF(BN121&lt;30%,"Proses Pengadaan",IF(BN121=30%,"Selesai Pengadaan",IF(BN121&lt;45%,"Proses Desain",IF(BN121=45%,"Selesai Desain",IF(BN121&lt;80%,"Proses Pengembangan",IF(BN121=80%,"Selesai Pengembangan",IF(BN121&lt;87.5%,"Proses SIT",IF(BN121=87.5%,"Selesai SIT",IF(BN121&lt;95%,"Proses UAT",IF(BN121=95%,"Selesai UAT",IF(BN121&lt;100%,"Proses Implementasi","Selesai Implementasi"))))))))))))))))))))))</f>
        <v>Selesai Implementasi</v>
      </c>
      <c r="BC121" t="str">
        <f>IF(BO121=0%,"Not Started",IF(BO121&lt;5%,"Proses RBT-RBB",IF(BO121=5%,"Selesai RBT-RBB",IF(BO121&lt;10%,"Proses RBT-RBL",IF(BO121=10%,"Selesai RBT-RBL",IF(BO121&lt;15%,"Proses RBT-RBTD",IF(BO121=15%,"Selesai RBT-RBTD",IF(BO121&lt;20%,"Proses RPP",IF(BO121=20%,"Selesai RPP",IF(BO121&lt;25%,"Proses KAK",IF(BO121=25%,"Selesai KAK",IF(BO121&lt;30%,"Proses Pengadaan",IF(BO121=30%,"Selesai Pengadaan",IF(BO121&lt;45%,"Proses Desain",IF(BO121=45%,"Selesai Desain",IF(BO121&lt;80%,"Proses Pengembangan",IF(BO121=80%,"Selesai Pengembangan",IF(BO121&lt;87.5%,"Proses SIT",IF(BO121=87.5%,"Selesai SIT",IF(BO121&lt;95%,"Proses UAT",IF(BO121=95%,"Selesai UAT",IF(BO121&lt;100%,"Proses Implementasi","Selesai Implementasi"))))))))))))))))))))))</f>
        <v>Selesai Implementasi</v>
      </c>
      <c r="BD121" t="str">
        <f>IF(BP121=0%,"Not Started",IF(BP121&lt;5%,"Proses RBT-RBB",IF(BP121=5%,"Selesai RBT-RBB",IF(BP121&lt;10%,"Proses RBT-RBL",IF(BP121=10%,"Selesai RBT-RBL",IF(BP121&lt;15%,"Proses RBT-RBTD",IF(BP121=15%,"Selesai RBT-RBTD",IF(BP121&lt;20%,"Proses RPP",IF(BP121=20%,"Selesai RPP",IF(BP121&lt;25%,"Proses KAK",IF(BP121=25%,"Selesai KAK",IF(BP121&lt;30%,"Proses Pengadaan",IF(BP121=30%,"Selesai Pengadaan",IF(BP121&lt;45%,"Proses Desain",IF(BP121=45%,"Selesai Desain",IF(BP121&lt;80%,"Proses Pengembangan",IF(BP121=80%,"Selesai Pengembangan",IF(BP121&lt;87.5%,"Proses SIT",IF(BP121=87.5%,"Selesai SIT",IF(BP121&lt;95%,"Proses UAT",IF(BP121=95%,"Selesai UAT",IF(BP121&lt;100%,"Proses Implementasi","Selesai Implementasi"))))))))))))))))))))))</f>
        <v>Selesai Implementasi</v>
      </c>
      <c r="BE121">
        <v>0.3</v>
      </c>
      <c r="BF121">
        <v>0.45</v>
      </c>
      <c r="BG121">
        <v>0.54</v>
      </c>
      <c r="BH121">
        <v>0.63</v>
      </c>
      <c r="BI121">
        <v>0.72</v>
      </c>
      <c r="BJ121">
        <v>0.8</v>
      </c>
      <c r="BK121">
        <v>0.87</v>
      </c>
      <c r="BL121">
        <v>0.95</v>
      </c>
      <c r="BM121">
        <v>1</v>
      </c>
      <c r="BN121">
        <v>1</v>
      </c>
      <c r="BO121">
        <v>1</v>
      </c>
      <c r="BP121">
        <v>1</v>
      </c>
      <c r="BQ121" t="str">
        <f>IF(CC121=0%,"Not Started",IF(CC121&lt;5%,"Proses RBT-RBB",IF(CC121=5%,"Selesai RBT-RBB",IF(CC121&lt;10%,"Proses RBT-RBL",IF(CC121=10%,"Selesai RBT-RBL",IF(CC121&lt;15%,"Proses RBT-RBTD",IF(CC121=15%,"Selesai RBT-RBTD",IF(CC121&lt;20%,"Proses RPP",IF(CC121=20%,"Selesai RPP",IF(CC121&lt;25%,"Proses KAK",IF(CC121=25%,"Selesai KAK",IF(CC121&lt;30%,"Proses Pengadaan",IF(CC121=30%,"Selesai Pengadaan",IF(CC121&lt;45%,"Proses Desain",IF(CC121=45%,"Selesai Desain",IF(CC121&lt;80%,"Proses Pengembangan",IF(CC121=80%,"Selesai Pengembangan",IF(CC121&lt;87.5%,"Proses SIT",IF(CC121=87.5%,"Selesai SIT",IF(CC121&lt;95%,"Proses UAT",IF(CC121=95%,"Selesai UAT",IF(CC121&lt;100%,"Proses Implementasi","Selesai Implementasi"))))))))))))))))))))))</f>
        <v>Proses RPP</v>
      </c>
      <c r="BR121" t="str">
        <f>IF(CD121=0%,"Not Started",IF(CD121&lt;5%,"Proses RBT-RBB",IF(CD121=5%,"Selesai RBT-RBB",IF(CD121&lt;10%,"Proses RBT-RBL",IF(CD121=10%,"Selesai RBT-RBL",IF(CD121&lt;15%,"Proses RBT-RBTD",IF(CD121=15%,"Selesai RBT-RBTD",IF(CD121&lt;20%,"Proses RPP",IF(CD121=20%,"Selesai RPP",IF(CD121&lt;25%,"Proses KAK",IF(CD121=25%,"Selesai KAK",IF(CD121&lt;30%,"Proses Pengadaan",IF(CD121=30%,"Selesai Pengadaan",IF(CD121&lt;45%,"Proses Desain",IF(CD121=45%,"Selesai Desain",IF(CD121&lt;80%,"Proses Pengembangan",IF(CD121=80%,"Selesai Pengembangan",IF(CD121&lt;87.5%,"Proses SIT",IF(CD121=87.5%,"Selesai SIT",IF(CD121&lt;95%,"Proses UAT",IF(CD121=95%,"Selesai UAT",IF(CD121&lt;100%,"Proses Implementasi","Selesai Implementasi"))))))))))))))))))))))</f>
        <v>Not Started</v>
      </c>
      <c r="BS121" t="str">
        <f>IF(CE121=0%,"Not Started",IF(CE121&lt;5%,"Proses RBT-RBB",IF(CE121=5%,"Selesai RBT-RBB",IF(CE121&lt;10%,"Proses RBT-RBL",IF(CE121=10%,"Selesai RBT-RBL",IF(CE121&lt;15%,"Proses RBT-RBTD",IF(CE121=15%,"Selesai RBT-RBTD",IF(CE121&lt;20%,"Proses RPP",IF(CE121=20%,"Selesai RPP",IF(CE121&lt;25%,"Proses KAK",IF(CE121=25%,"Selesai KAK",IF(CE121&lt;30%,"Proses Pengadaan",IF(CE121=30%,"Selesai Pengadaan",IF(CE121&lt;45%,"Proses Desain",IF(CE121=45%,"Selesai Desain",IF(CE121&lt;80%,"Proses Pengembangan",IF(CE121=80%,"Selesai Pengembangan",IF(CE121&lt;87.5%,"Proses SIT",IF(CE121=87.5%,"Selesai SIT",IF(CE121&lt;95%,"Proses UAT",IF(CE121=95%,"Selesai UAT",IF(CE121&lt;100%,"Proses Implementasi","Selesai Implementasi"))))))))))))))))))))))</f>
        <v>Not Started</v>
      </c>
      <c r="BT121" t="str">
        <f>IF(CF121=0%,"Not Started",IF(CF121&lt;5%,"Proses RBT-RBB",IF(CF121=5%,"Selesai RBT-RBB",IF(CF121&lt;10%,"Proses RBT-RBL",IF(CF121=10%,"Selesai RBT-RBL",IF(CF121&lt;15%,"Proses RBT-RBTD",IF(CF121=15%,"Selesai RBT-RBTD",IF(CF121&lt;20%,"Proses RPP",IF(CF121=20%,"Selesai RPP",IF(CF121&lt;25%,"Proses KAK",IF(CF121=25%,"Selesai KAK",IF(CF121&lt;30%,"Proses Pengadaan",IF(CF121=30%,"Selesai Pengadaan",IF(CF121&lt;45%,"Proses Desain",IF(CF121=45%,"Selesai Desain",IF(CF121&lt;80%,"Proses Pengembangan",IF(CF121=80%,"Selesai Pengembangan",IF(CF121&lt;87.5%,"Proses SIT",IF(CF121=87.5%,"Selesai SIT",IF(CF121&lt;95%,"Proses UAT",IF(CF121=95%,"Selesai UAT",IF(CF121&lt;100%,"Proses Implementasi","Selesai Implementasi"))))))))))))))))))))))</f>
        <v>Not Started</v>
      </c>
      <c r="BU121" t="str">
        <f>IF(CG121=0%,"Not Started",IF(CG121&lt;5%,"Proses RBT-RBB",IF(CG121=5%,"Selesai RBT-RBB",IF(CG121&lt;10%,"Proses RBT-RBL",IF(CG121=10%,"Selesai RBT-RBL",IF(CG121&lt;15%,"Proses RBT-RBTD",IF(CG121=15%,"Selesai RBT-RBTD",IF(CG121&lt;20%,"Proses RPP",IF(CG121=20%,"Selesai RPP",IF(CG121&lt;25%,"Proses KAK",IF(CG121=25%,"Selesai KAK",IF(CG121&lt;30%,"Proses Pengadaan",IF(CG121=30%,"Selesai Pengadaan",IF(CG121&lt;45%,"Proses Desain",IF(CG121=45%,"Selesai Desain",IF(CG121&lt;80%,"Proses Pengembangan",IF(CG121=80%,"Selesai Pengembangan",IF(CG121&lt;87.5%,"Proses SIT",IF(CG121=87.5%,"Selesai SIT",IF(CG121&lt;95%,"Proses UAT",IF(CG121=95%,"Selesai UAT",IF(CG121&lt;100%,"Proses Implementasi","Selesai Implementasi"))))))))))))))))))))))</f>
        <v>Not Started</v>
      </c>
      <c r="BV121" t="str">
        <f>IF(CH121=0%,"Not Started",IF(CH121&lt;5%,"Proses RBT-RBB",IF(CH121=5%,"Selesai RBT-RBB",IF(CH121&lt;10%,"Proses RBT-RBL",IF(CH121=10%,"Selesai RBT-RBL",IF(CH121&lt;15%,"Proses RBT-RBTD",IF(CH121=15%,"Selesai RBT-RBTD",IF(CH121&lt;20%,"Proses RPP",IF(CH121=20%,"Selesai RPP",IF(CH121&lt;25%,"Proses KAK",IF(CH121=25%,"Selesai KAK",IF(CH121&lt;30%,"Proses Pengadaan",IF(CH121=30%,"Selesai Pengadaan",IF(CH121&lt;45%,"Proses Desain",IF(CH121=45%,"Selesai Desain",IF(CH121&lt;80%,"Proses Pengembangan",IF(CH121=80%,"Selesai Pengembangan",IF(CH121&lt;87.5%,"Proses SIT",IF(CH121=87.5%,"Selesai SIT",IF(CH121&lt;95%,"Proses UAT",IF(CH121=95%,"Selesai UAT",IF(CH121&lt;100%,"Proses Implementasi","Selesai Implementasi"))))))))))))))))))))))</f>
        <v>Not Started</v>
      </c>
      <c r="BW121" t="str">
        <f>IF(CI121=0%,"Not Started",IF(CI121&lt;5%,"Proses RBT-RBB",IF(CI121=5%,"Selesai RBT-RBB",IF(CI121&lt;10%,"Proses RBT-RBL",IF(CI121=10%,"Selesai RBT-RBL",IF(CI121&lt;15%,"Proses RBT-RBTD",IF(CI121=15%,"Selesai RBT-RBTD",IF(CI121&lt;20%,"Proses RPP",IF(CI121=20%,"Selesai RPP",IF(CI121&lt;25%,"Proses KAK",IF(CI121=25%,"Selesai KAK",IF(CI121&lt;30%,"Proses Pengadaan",IF(CI121=30%,"Selesai Pengadaan",IF(CI121&lt;45%,"Proses Desain",IF(CI121=45%,"Selesai Desain",IF(CI121&lt;80%,"Proses Pengembangan",IF(CI121=80%,"Selesai Pengembangan",IF(CI121&lt;87.5%,"Proses SIT",IF(CI121=87.5%,"Selesai SIT",IF(CI121&lt;95%,"Proses UAT",IF(CI121=95%,"Selesai UAT",IF(CI121&lt;100%,"Proses Implementasi","Selesai Implementasi"))))))))))))))))))))))</f>
        <v>Not Started</v>
      </c>
      <c r="BX121" t="str">
        <f>IF(CJ121=0%,"Not Started",IF(CJ121&lt;5%,"Proses RBT-RBB",IF(CJ121=5%,"Selesai RBT-RBB",IF(CJ121&lt;10%,"Proses RBT-RBL",IF(CJ121=10%,"Selesai RBT-RBL",IF(CJ121&lt;15%,"Proses RBT-RBTD",IF(CJ121=15%,"Selesai RBT-RBTD",IF(CJ121&lt;20%,"Proses RPP",IF(CJ121=20%,"Selesai RPP",IF(CJ121&lt;25%,"Proses KAK",IF(CJ121=25%,"Selesai KAK",IF(CJ121&lt;30%,"Proses Pengadaan",IF(CJ121=30%,"Selesai Pengadaan",IF(CJ121&lt;45%,"Proses Desain",IF(CJ121=45%,"Selesai Desain",IF(CJ121&lt;80%,"Proses Pengembangan",IF(CJ121=80%,"Selesai Pengembangan",IF(CJ121&lt;87.5%,"Proses SIT",IF(CJ121=87.5%,"Selesai SIT",IF(CJ121&lt;95%,"Proses UAT",IF(CJ121=95%,"Selesai UAT",IF(CJ121&lt;100%,"Proses Implementasi","Selesai Implementasi"))))))))))))))))))))))</f>
        <v>Not Started</v>
      </c>
      <c r="BY121" t="str">
        <f>IF(CK121=0%,"Not Started",IF(CK121&lt;5%,"Proses RBT-RBB",IF(CK121=5%,"Selesai RBT-RBB",IF(CK121&lt;10%,"Proses RBT-RBL",IF(CK121=10%,"Selesai RBT-RBL",IF(CK121&lt;15%,"Proses RBT-RBTD",IF(CK121=15%,"Selesai RBT-RBTD",IF(CK121&lt;20%,"Proses RPP",IF(CK121=20%,"Selesai RPP",IF(CK121&lt;25%,"Proses KAK",IF(CK121=25%,"Selesai KAK",IF(CK121&lt;30%,"Proses Pengadaan",IF(CK121=30%,"Selesai Pengadaan",IF(CK121&lt;45%,"Proses Desain",IF(CK121=45%,"Selesai Desain",IF(CK121&lt;80%,"Proses Pengembangan",IF(CK121=80%,"Selesai Pengembangan",IF(CK121&lt;87.5%,"Proses SIT",IF(CK121=87.5%,"Selesai SIT",IF(CK121&lt;95%,"Proses UAT",IF(CK121=95%,"Selesai UAT",IF(CK121&lt;100%,"Proses Implementasi","Selesai Implementasi"))))))))))))))))))))))</f>
        <v>Not Started</v>
      </c>
      <c r="BZ121" t="str">
        <f>IF(CL121=0%,"Not Started",IF(CL121&lt;5%,"Proses RBT-RBB",IF(CL121=5%,"Selesai RBT-RBB",IF(CL121&lt;10%,"Proses RBT-RBL",IF(CL121=10%,"Selesai RBT-RBL",IF(CL121&lt;15%,"Proses RBT-RBTD",IF(CL121=15%,"Selesai RBT-RBTD",IF(CL121&lt;20%,"Proses RPP",IF(CL121=20%,"Selesai RPP",IF(CL121&lt;25%,"Proses KAK",IF(CL121=25%,"Selesai KAK",IF(CL121&lt;30%,"Proses Pengadaan",IF(CL121=30%,"Selesai Pengadaan",IF(CL121&lt;45%,"Proses Desain",IF(CL121=45%,"Selesai Desain",IF(CL121&lt;80%,"Proses Pengembangan",IF(CL121=80%,"Selesai Pengembangan",IF(CL121&lt;87.5%,"Proses SIT",IF(CL121=87.5%,"Selesai SIT",IF(CL121&lt;95%,"Proses UAT",IF(CL121=95%,"Selesai UAT",IF(CL121&lt;100%,"Proses Implementasi","Selesai Implementasi"))))))))))))))))))))))</f>
        <v>Not Started</v>
      </c>
      <c r="CA121" t="str">
        <f>IF(CM121=0%,"Not Started",IF(CM121&lt;5%,"Proses RBT-RBB",IF(CM121=5%,"Selesai RBT-RBB",IF(CM121&lt;10%,"Proses RBT-RBL",IF(CM121=10%,"Selesai RBT-RBL",IF(CM121&lt;15%,"Proses RBT-RBTD",IF(CM121=15%,"Selesai RBT-RBTD",IF(CM121&lt;20%,"Proses RPP",IF(CM121=20%,"Selesai RPP",IF(CM121&lt;25%,"Proses KAK",IF(CM121=25%,"Selesai KAK",IF(CM121&lt;30%,"Proses Pengadaan",IF(CM121=30%,"Selesai Pengadaan",IF(CM121&lt;45%,"Proses Desain",IF(CM121=45%,"Selesai Desain",IF(CM121&lt;80%,"Proses Pengembangan",IF(CM121=80%,"Selesai Pengembangan",IF(CM121&lt;87.5%,"Proses SIT",IF(CM121=87.5%,"Selesai SIT",IF(CM121&lt;95%,"Proses UAT",IF(CM121=95%,"Selesai UAT",IF(CM121&lt;100%,"Proses Implementasi","Selesai Implementasi"))))))))))))))))))))))</f>
        <v>Not Started</v>
      </c>
      <c r="CB121" t="str">
        <f>IF(CN121=0%,"Not Started",IF(CN121&lt;5%,"Proses RBT-RBB",IF(CN121=5%,"Selesai RBT-RBB",IF(CN121&lt;10%,"Proses RBT-RBL",IF(CN121=10%,"Selesai RBT-RBL",IF(CN121&lt;15%,"Proses RBT-RBTD",IF(CN121=15%,"Selesai RBT-RBTD",IF(CN121&lt;20%,"Proses RPP",IF(CN121=20%,"Selesai RPP",IF(CN121&lt;25%,"Proses KAK",IF(CN121=25%,"Selesai KAK",IF(CN121&lt;30%,"Proses Pengadaan",IF(CN121=30%,"Selesai Pengadaan",IF(CN121&lt;45%,"Proses Desain",IF(CN121=45%,"Selesai Desain",IF(CN121&lt;80%,"Proses Pengembangan",IF(CN121=80%,"Selesai Pengembangan",IF(CN121&lt;87.5%,"Proses SIT",IF(CN121=87.5%,"Selesai SIT",IF(CN121&lt;95%,"Proses UAT",IF(CN121=95%,"Selesai UAT",IF(CN121&lt;100%,"Proses Implementasi","Selesai Implementasi"))))))))))))))))))))))</f>
        <v>Not Started</v>
      </c>
      <c r="CC121">
        <f>(($DY121/100%)*15%)+(($DZ121/100%)*5%)+(($EA121/100%)*5%)+(($EB121/100%)*5%)+(($EC121/100%)*15%)+(($ED121/100%)*35%)+(($EE121/100%)*7.5%)+(($EF121/100%)*7.5%)+(($EG121/100%)*5%)</f>
        <v>0.18</v>
      </c>
      <c r="CO121">
        <f>IF(BE121=0%, 100%, (CC121/BE121))</f>
        <v>0.6</v>
      </c>
      <c r="CP121">
        <f>IF(BF121=0%, 100%, (CD121/BF121))</f>
        <v>0</v>
      </c>
      <c r="CQ121">
        <f>IF(BG121=0%, 100%, (CE121/BG121))</f>
        <v>0</v>
      </c>
      <c r="CR121">
        <f>IF(BH121=0%, 100%, (CF121/BH121))</f>
        <v>0</v>
      </c>
      <c r="CS121">
        <f>IF(BI121=0%, 100%, (CG121/BI121))</f>
        <v>0</v>
      </c>
      <c r="CT121">
        <f>IF(BJ121=0%, 100%, (CH121/BJ121))</f>
        <v>0</v>
      </c>
      <c r="CU121">
        <f>IF(BK121=0%, 100%, (CI121/BK121))</f>
        <v>0</v>
      </c>
      <c r="CV121">
        <f>IF(BL121=0%, 100%, (CJ121/BL121))</f>
        <v>0</v>
      </c>
      <c r="CW121">
        <f>IF(BM121=0%, 100%, (CK121/BM121))</f>
        <v>0</v>
      </c>
      <c r="CX121">
        <f>IF(BN121=0%, 100%, (CL121/BN121))</f>
        <v>0</v>
      </c>
      <c r="CY121">
        <f>IF(BO121=0%, 100%, (CM121/BO121))</f>
        <v>0</v>
      </c>
      <c r="DA121" t="str">
        <f>IF(BE121=0%,"NS",IF(CC121=100%,"DONE",IF(CO121&gt;100%,"AS",IF(CO121&lt;75%,"BS",IF(CO121&lt;89.9%,"AR","OS")))))</f>
        <v>BS</v>
      </c>
      <c r="DB121" t="str">
        <f>IF(BF121=0%,"NS",IF(CD121=100%,"DONE",IF(CP121&gt;100%,"AS",IF(CP121&lt;75%,"BS",IF(CP121&lt;89.9%,"AR","OS")))))</f>
        <v>BS</v>
      </c>
      <c r="DC121" t="str">
        <f>IF(BG121=0%,"NS",IF(CE121=100%,"DONE",IF(CQ121&gt;100%,"AS",IF(CQ121&lt;75%,"BS",IF(CQ121&lt;89.9%,"AR","OS")))))</f>
        <v>BS</v>
      </c>
      <c r="DD121" t="str">
        <f>IF(BH121=0%,"NS",IF(CF121=100%,"DONE",IF(CR121&gt;100%,"AS",IF(CR121&lt;75%,"BS",IF(CR121&lt;89.9%,"AR","OS")))))</f>
        <v>BS</v>
      </c>
      <c r="DE121" t="str">
        <f>IF(BI121=0%,"NS",IF(CG121=100%,"DONE",IF(CS121&gt;100%,"AS",IF(CS121&lt;75%,"BS",IF(CS121&lt;89.9%,"AR","OS")))))</f>
        <v>BS</v>
      </c>
      <c r="DF121" t="str">
        <f>IF(BJ121=0%,"NS",IF(CH121=100%,"DONE",IF(CT121&gt;100%,"AS",IF(CT121&lt;75%,"BS",IF(CT121&lt;89.9%,"AR","OS")))))</f>
        <v>BS</v>
      </c>
      <c r="DG121" t="str">
        <f>IF(BK121=0%,"NS",IF(CI121=100%,"DONE",IF(CU121&gt;100%,"AS",IF(CU121&lt;75%,"BS",IF(CU121&lt;89.9%,"AR","OS")))))</f>
        <v>BS</v>
      </c>
      <c r="DH121" t="str">
        <f>IF(BL121=0%,"NS",IF(CJ121=100%,"DONE",IF(CV121&gt;100%,"AS",IF(CV121&lt;75%,"BS",IF(CV121&lt;89.9%,"AR","OS")))))</f>
        <v>BS</v>
      </c>
      <c r="DI121" t="str">
        <f>IF(BM121=0%,"NS",IF(CK121=100%,"DONE",IF(CW121&gt;100%,"AS",IF(CW121&lt;75%,"BS",IF(CW121&lt;89.9%,"AR","OS")))))</f>
        <v>BS</v>
      </c>
      <c r="DJ121" t="str">
        <f>IF(BN121=0%,"NS",IF(CL121=100%,"DONE",IF(CX121&gt;100%,"AS",IF(CX121&lt;75%,"BS",IF(CX121&lt;89.9%,"AR","OS")))))</f>
        <v>BS</v>
      </c>
      <c r="DK121" t="str">
        <f>IF(BO121=0%,"NS",IF(CM121=100%,"DONE",IF(CY121&gt;100%,"AS",IF(CY121&lt;75%,"BS",IF(CY121&lt;89.9%,"AR","OS")))))</f>
        <v>BS</v>
      </c>
      <c r="DL121" t="str">
        <f>IF(BP121=0%,"NS",IF(CN121=100%,"DONE",IF(CZ121&gt;100%,"AS",IF(CZ121&lt;75%,"BS",IF(CZ121&lt;89.9%,"AR","OS")))))</f>
        <v>BS</v>
      </c>
      <c r="DM121">
        <f>CC121/$BP121</f>
        <v>0.18</v>
      </c>
      <c r="DN121">
        <f>CD121/$BP121</f>
        <v>0</v>
      </c>
      <c r="DO121">
        <f>CE121/$BP121</f>
        <v>0</v>
      </c>
      <c r="DP121">
        <f>CF121/$BP121</f>
        <v>0</v>
      </c>
      <c r="DQ121">
        <f>CG121/$BP121</f>
        <v>0</v>
      </c>
      <c r="DR121">
        <f>CH121/$BP121</f>
        <v>0</v>
      </c>
      <c r="DS121">
        <f>CI121/$BP121</f>
        <v>0</v>
      </c>
      <c r="DT121">
        <f>CJ121/$BP121</f>
        <v>0</v>
      </c>
      <c r="DU121">
        <f>CK121/$BP121</f>
        <v>0</v>
      </c>
      <c r="DV121">
        <f>CL121/$BP121</f>
        <v>0</v>
      </c>
      <c r="DW121">
        <f>CM121/$BP121</f>
        <v>0</v>
      </c>
      <c r="DX121">
        <f>CN121/$BP121</f>
        <v>0</v>
      </c>
      <c r="DY121">
        <v>1</v>
      </c>
      <c r="DZ121">
        <v>0.3</v>
      </c>
      <c r="EA121">
        <v>0.3</v>
      </c>
      <c r="EH121" t="str" xml:space="preserve">
        <v xml:space="preserve">- Sesuai dengan reprioritisasi proyek mon, penguatan LBUT untuk STP akan dipecah menjadi 2 tahap_x000d_
- RBT fullsign per M1 Oktober 2025, dan dilanjutkan dengan penyusunan RPP dan pengajuan penerbitan WO (menunggu WO retensi data LBUT dan adendum kontrak) ditargetkan pada Des - Jan 2026</v>
      </c>
      <c r="EJ121">
        <f>AR121</f>
        <v>46295</v>
      </c>
      <c r="FM121" t="str" xml:space="preserve">
        <v xml:space="preserve">1. Regi Wibowo_x000d_
2. Titik Rahayu</v>
      </c>
      <c r="FN121" t="str">
        <v>Rifanda Yulio</v>
      </c>
      <c r="FO121" t="str">
        <v>Adinda Tri Wulandari</v>
      </c>
      <c r="FP121" t="str" xml:space="preserve">
        <v xml:space="preserve">1. Haryani Diah_x000d_
2. Alamsyah_x000d_
3. Muhammad Arif Sucipto_x000d_
4. Luluk Mukarromah</v>
      </c>
      <c r="FQ121" t="str">
        <v>Erfa</v>
      </c>
      <c r="FR121" t="str">
        <v>Outsource</v>
      </c>
      <c r="FS121" t="str">
        <v>Optus Solution</v>
      </c>
      <c r="FT121" t="str" xml:space="preserve">
        <v xml:space="preserve">Fajri (KPPA)_x000d_
Timo (KPPA)_x000d_
Risda (KPPA)_x000d_
Diah (KMBD)</v>
      </c>
      <c r="FU121">
        <v>7</v>
      </c>
      <c r="GS121" t="str">
        <v>db3968c8-f12a-4379-b048-03c5db3123e4</v>
      </c>
    </row>
    <row r="122" xml:space="preserve">
      <c r="A122" t="str">
        <v>RIVIBI-PPA-P19-3-DLDS</v>
      </c>
      <c r="B122" t="str">
        <v>Non PT</v>
      </c>
      <c r="C122" t="str">
        <v>IDT</v>
      </c>
      <c r="D122" t="str">
        <v>Continuity Technology</v>
      </c>
      <c r="E122" t="str">
        <v>P-63</v>
      </c>
      <c r="F122">
        <f>F121+1</f>
        <v>4</v>
      </c>
      <c r="G122" t="str">
        <v>ANTASENA LBUT</v>
      </c>
      <c r="H122" t="str">
        <v>ANTASENA - LBUT</v>
      </c>
      <c r="I122" t="str">
        <v>Digitalisasi Laporan Offline (LBUT - RPIM &amp; PJP/PIP)</v>
      </c>
      <c r="J122">
        <v>2026</v>
      </c>
      <c r="K122">
        <v>2027</v>
      </c>
      <c r="L122" t="str">
        <v>K</v>
      </c>
      <c r="M122" t="str">
        <v>K3</v>
      </c>
      <c r="N122" t="str">
        <v>Pemimpin Satker</v>
      </c>
      <c r="O122" t="str">
        <v>DSta, DIDD, _x000b_DSPK, DSMM</v>
      </c>
      <c r="P122" t="str">
        <v>Satker</v>
      </c>
      <c r="Q122" t="str">
        <v>Moneter</v>
      </c>
      <c r="R122" t="str">
        <v>ANTASENA</v>
      </c>
      <c r="S122" t="str">
        <f>BQ122</f>
        <v>Not Started</v>
      </c>
      <c r="T122" t="str">
        <f>IF(V122=0%,"Not Started",IF(V122&lt;100%,"On Progress",IF(V122=100%,"DONE")))</f>
        <v>Not Started</v>
      </c>
      <c r="U122" t="str">
        <f>FN122</f>
        <v>Rifanda Yulio</v>
      </c>
      <c r="V122">
        <f>CC122</f>
        <v>0</v>
      </c>
      <c r="W122" t="str">
        <v>TW IV 2026</v>
      </c>
      <c r="X122">
        <f>AR122</f>
        <v>46752</v>
      </c>
      <c r="Y122">
        <v>0</v>
      </c>
      <c r="AA122">
        <v>46235</v>
      </c>
      <c r="AB122">
        <v>46325</v>
      </c>
      <c r="AC122">
        <v>46327</v>
      </c>
      <c r="AD122">
        <v>46356</v>
      </c>
      <c r="AE122">
        <v>46357</v>
      </c>
      <c r="AF122">
        <v>46387</v>
      </c>
      <c r="AI122">
        <v>46388</v>
      </c>
      <c r="AJ122">
        <v>46418</v>
      </c>
      <c r="AK122">
        <v>46419</v>
      </c>
      <c r="AL122">
        <v>46629</v>
      </c>
      <c r="AM122">
        <v>46631</v>
      </c>
      <c r="AN122">
        <v>46675</v>
      </c>
      <c r="AO122">
        <v>46676</v>
      </c>
      <c r="AP122">
        <v>46721</v>
      </c>
      <c r="AQ122">
        <v>46722</v>
      </c>
      <c r="AR122">
        <v>46752</v>
      </c>
      <c r="AS122" t="str">
        <f>IF(BE122=0%,"Not Started",IF(BE122&lt;5%,"Proses RBT-RBB",IF(BE122=5%,"Selesai RBT-RBB",IF(BE122&lt;10%,"Proses RBT-RBL",IF(BE122=10%,"Selesai RBT-RBL",IF(BE122&lt;15%,"Proses RBT-RBTD",IF(BE122=15%,"Selesai RBT-RBTD",IF(BE122&lt;20%,"Proses RPP",IF(BE122=20%,"Selesai RPP",IF(BE122&lt;25%,"Proses KAK",IF(BE122=25%,"Selesai KAK",IF(BE122&lt;30%,"Proses Pengadaan",IF(BE122=30%,"Selesai Pengadaan",IF(BE122&lt;45%,"Proses Desain",IF(BE122=45%,"Selesai Desain",IF(BE122&lt;80%,"Proses Pengembangan",IF(BE122=80%,"Selesai Pengembangan",IF(BE122&lt;87.5%,"Proses SIT",IF(BE122=87.5%,"Selesai SIT",IF(BE122&lt;95%,"Proses UAT",IF(BE122=95%,"Selesai UAT",IF(BE122&lt;100%,"Proses Implementasi","Selesai Implementasi"))))))))))))))))))))))</f>
        <v>Not Started</v>
      </c>
      <c r="AT122" t="str">
        <f>IF(BF122=0%,"Not Started",IF(BF122&lt;5%,"Proses RBT-RBB",IF(BF122=5%,"Selesai RBT-RBB",IF(BF122&lt;10%,"Proses RBT-RBL",IF(BF122=10%,"Selesai RBT-RBL",IF(BF122&lt;15%,"Proses RBT-RBTD",IF(BF122=15%,"Selesai RBT-RBTD",IF(BF122&lt;20%,"Proses RPP",IF(BF122=20%,"Selesai RPP",IF(BF122&lt;25%,"Proses KAK",IF(BF122=25%,"Selesai KAK",IF(BF122&lt;30%,"Proses Pengadaan",IF(BF122=30%,"Selesai Pengadaan",IF(BF122&lt;45%,"Proses Desain",IF(BF122=45%,"Selesai Desain",IF(BF122&lt;80%,"Proses Pengembangan",IF(BF122=80%,"Selesai Pengembangan",IF(BF122&lt;87.5%,"Proses SIT",IF(BF122=87.5%,"Selesai SIT",IF(BF122&lt;95%,"Proses UAT",IF(BF122=95%,"Selesai UAT",IF(BF122&lt;100%,"Proses Implementasi","Selesai Implementasi"))))))))))))))))))))))</f>
        <v>Not Started</v>
      </c>
      <c r="AU122" t="str">
        <f>IF(BG122=0%,"Not Started",IF(BG122&lt;5%,"Proses RBT-RBB",IF(BG122=5%,"Selesai RBT-RBB",IF(BG122&lt;10%,"Proses RBT-RBL",IF(BG122=10%,"Selesai RBT-RBL",IF(BG122&lt;15%,"Proses RBT-RBTD",IF(BG122=15%,"Selesai RBT-RBTD",IF(BG122&lt;20%,"Proses RPP",IF(BG122=20%,"Selesai RPP",IF(BG122&lt;25%,"Proses KAK",IF(BG122=25%,"Selesai KAK",IF(BG122&lt;30%,"Proses Pengadaan",IF(BG122=30%,"Selesai Pengadaan",IF(BG122&lt;45%,"Proses Desain",IF(BG122=45%,"Selesai Desain",IF(BG122&lt;80%,"Proses Pengembangan",IF(BG122=80%,"Selesai Pengembangan",IF(BG122&lt;87.5%,"Proses SIT",IF(BG122=87.5%,"Selesai SIT",IF(BG122&lt;95%,"Proses UAT",IF(BG122=95%,"Selesai UAT",IF(BG122&lt;100%,"Proses Implementasi","Selesai Implementasi"))))))))))))))))))))))</f>
        <v>Not Started</v>
      </c>
      <c r="AV122" t="str">
        <f>IF(BH122=0%,"Not Started",IF(BH122&lt;5%,"Proses RBT-RBB",IF(BH122=5%,"Selesai RBT-RBB",IF(BH122&lt;10%,"Proses RBT-RBL",IF(BH122=10%,"Selesai RBT-RBL",IF(BH122&lt;15%,"Proses RBT-RBTD",IF(BH122=15%,"Selesai RBT-RBTD",IF(BH122&lt;20%,"Proses RPP",IF(BH122=20%,"Selesai RPP",IF(BH122&lt;25%,"Proses KAK",IF(BH122=25%,"Selesai KAK",IF(BH122&lt;30%,"Proses Pengadaan",IF(BH122=30%,"Selesai Pengadaan",IF(BH122&lt;45%,"Proses Desain",IF(BH122=45%,"Selesai Desain",IF(BH122&lt;80%,"Proses Pengembangan",IF(BH122=80%,"Selesai Pengembangan",IF(BH122&lt;87.5%,"Proses SIT",IF(BH122=87.5%,"Selesai SIT",IF(BH122&lt;95%,"Proses UAT",IF(BH122=95%,"Selesai UAT",IF(BH122&lt;100%,"Proses Implementasi","Selesai Implementasi"))))))))))))))))))))))</f>
        <v>Not Started</v>
      </c>
      <c r="AW122" t="str">
        <f>IF(BI122=0%,"Not Started",IF(BI122&lt;5%,"Proses RBT-RBB",IF(BI122=5%,"Selesai RBT-RBB",IF(BI122&lt;10%,"Proses RBT-RBL",IF(BI122=10%,"Selesai RBT-RBL",IF(BI122&lt;15%,"Proses RBT-RBTD",IF(BI122=15%,"Selesai RBT-RBTD",IF(BI122&lt;20%,"Proses RPP",IF(BI122=20%,"Selesai RPP",IF(BI122&lt;25%,"Proses KAK",IF(BI122=25%,"Selesai KAK",IF(BI122&lt;30%,"Proses Pengadaan",IF(BI122=30%,"Selesai Pengadaan",IF(BI122&lt;45%,"Proses Desain",IF(BI122=45%,"Selesai Desain",IF(BI122&lt;80%,"Proses Pengembangan",IF(BI122=80%,"Selesai Pengembangan",IF(BI122&lt;87.5%,"Proses SIT",IF(BI122=87.5%,"Selesai SIT",IF(BI122&lt;95%,"Proses UAT",IF(BI122=95%,"Selesai UAT",IF(BI122&lt;100%,"Proses Implementasi","Selesai Implementasi"))))))))))))))))))))))</f>
        <v>Not Started</v>
      </c>
      <c r="AX122" t="str">
        <f>IF(BJ122=0%,"Not Started",IF(BJ122&lt;5%,"Proses RBT-RBB",IF(BJ122=5%,"Selesai RBT-RBB",IF(BJ122&lt;10%,"Proses RBT-RBL",IF(BJ122=10%,"Selesai RBT-RBL",IF(BJ122&lt;15%,"Proses RBT-RBTD",IF(BJ122=15%,"Selesai RBT-RBTD",IF(BJ122&lt;20%,"Proses RPP",IF(BJ122=20%,"Selesai RPP",IF(BJ122&lt;25%,"Proses KAK",IF(BJ122=25%,"Selesai KAK",IF(BJ122&lt;30%,"Proses Pengadaan",IF(BJ122=30%,"Selesai Pengadaan",IF(BJ122&lt;45%,"Proses Desain",IF(BJ122=45%,"Selesai Desain",IF(BJ122&lt;80%,"Proses Pengembangan",IF(BJ122=80%,"Selesai Pengembangan",IF(BJ122&lt;87.5%,"Proses SIT",IF(BJ122=87.5%,"Selesai SIT",IF(BJ122&lt;95%,"Proses UAT",IF(BJ122=95%,"Selesai UAT",IF(BJ122&lt;100%,"Proses Implementasi","Selesai Implementasi"))))))))))))))))))))))</f>
        <v>Not Started</v>
      </c>
      <c r="AY122" t="str">
        <f>IF(BK122=0%,"Not Started",IF(BK122&lt;5%,"Proses RBT-RBB",IF(BK122=5%,"Selesai RBT-RBB",IF(BK122&lt;10%,"Proses RBT-RBL",IF(BK122=10%,"Selesai RBT-RBL",IF(BK122&lt;15%,"Proses RBT-RBTD",IF(BK122=15%,"Selesai RBT-RBTD",IF(BK122&lt;20%,"Proses RPP",IF(BK122=20%,"Selesai RPP",IF(BK122&lt;25%,"Proses KAK",IF(BK122=25%,"Selesai KAK",IF(BK122&lt;30%,"Proses Pengadaan",IF(BK122=30%,"Selesai Pengadaan",IF(BK122&lt;45%,"Proses Desain",IF(BK122=45%,"Selesai Desain",IF(BK122&lt;80%,"Proses Pengembangan",IF(BK122=80%,"Selesai Pengembangan",IF(BK122&lt;87.5%,"Proses SIT",IF(BK122=87.5%,"Selesai SIT",IF(BK122&lt;95%,"Proses UAT",IF(BK122=95%,"Selesai UAT",IF(BK122&lt;100%,"Proses Implementasi","Selesai Implementasi"))))))))))))))))))))))</f>
        <v>Not Started</v>
      </c>
      <c r="AZ122" t="str">
        <f>IF(BL122=0%,"Not Started",IF(BL122&lt;5%,"Proses RBT-RBB",IF(BL122=5%,"Selesai RBT-RBB",IF(BL122&lt;10%,"Proses RBT-RBL",IF(BL122=10%,"Selesai RBT-RBL",IF(BL122&lt;15%,"Proses RBT-RBTD",IF(BL122=15%,"Selesai RBT-RBTD",IF(BL122&lt;20%,"Proses RPP",IF(BL122=20%,"Selesai RPP",IF(BL122&lt;25%,"Proses KAK",IF(BL122=25%,"Selesai KAK",IF(BL122&lt;30%,"Proses Pengadaan",IF(BL122=30%,"Selesai Pengadaan",IF(BL122&lt;45%,"Proses Desain",IF(BL122=45%,"Selesai Desain",IF(BL122&lt;80%,"Proses Pengembangan",IF(BL122=80%,"Selesai Pengembangan",IF(BL122&lt;87.5%,"Proses SIT",IF(BL122=87.5%,"Selesai SIT",IF(BL122&lt;95%,"Proses UAT",IF(BL122=95%,"Selesai UAT",IF(BL122&lt;100%,"Proses Implementasi","Selesai Implementasi"))))))))))))))))))))))</f>
        <v>Selesai RBT-RBB</v>
      </c>
      <c r="BA122" t="str">
        <f>IF(BM122=0%,"Not Started",IF(BM122&lt;5%,"Proses RBT-RBB",IF(BM122=5%,"Selesai RBT-RBB",IF(BM122&lt;10%,"Proses RBT-RBL",IF(BM122=10%,"Selesai RBT-RBL",IF(BM122&lt;15%,"Proses RBT-RBTD",IF(BM122=15%,"Selesai RBT-RBTD",IF(BM122&lt;20%,"Proses RPP",IF(BM122=20%,"Selesai RPP",IF(BM122&lt;25%,"Proses KAK",IF(BM122=25%,"Selesai KAK",IF(BM122&lt;30%,"Proses Pengadaan",IF(BM122=30%,"Selesai Pengadaan",IF(BM122&lt;45%,"Proses Desain",IF(BM122=45%,"Selesai Desain",IF(BM122&lt;80%,"Proses Pengembangan",IF(BM122=80%,"Selesai Pengembangan",IF(BM122&lt;87.5%,"Proses SIT",IF(BM122=87.5%,"Selesai SIT",IF(BM122&lt;95%,"Proses UAT",IF(BM122=95%,"Selesai UAT",IF(BM122&lt;100%,"Proses Implementasi","Selesai Implementasi"))))))))))))))))))))))</f>
        <v>Selesai RBT-RBL</v>
      </c>
      <c r="BB122" t="str">
        <f>IF(BN122=0%,"Not Started",IF(BN122&lt;5%,"Proses RBT-RBB",IF(BN122=5%,"Selesai RBT-RBB",IF(BN122&lt;10%,"Proses RBT-RBL",IF(BN122=10%,"Selesai RBT-RBL",IF(BN122&lt;15%,"Proses RBT-RBTD",IF(BN122=15%,"Selesai RBT-RBTD",IF(BN122&lt;20%,"Proses RPP",IF(BN122=20%,"Selesai RPP",IF(BN122&lt;25%,"Proses KAK",IF(BN122=25%,"Selesai KAK",IF(BN122&lt;30%,"Proses Pengadaan",IF(BN122=30%,"Selesai Pengadaan",IF(BN122&lt;45%,"Proses Desain",IF(BN122=45%,"Selesai Desain",IF(BN122&lt;80%,"Proses Pengembangan",IF(BN122=80%,"Selesai Pengembangan",IF(BN122&lt;87.5%,"Proses SIT",IF(BN122=87.5%,"Selesai SIT",IF(BN122&lt;95%,"Proses UAT",IF(BN122=95%,"Selesai UAT",IF(BN122&lt;100%,"Proses Implementasi","Selesai Implementasi"))))))))))))))))))))))</f>
        <v>Selesai RBT-RBTD</v>
      </c>
      <c r="BC122" t="str">
        <f>IF(BO122=0%,"Not Started",IF(BO122&lt;5%,"Proses RBT-RBB",IF(BO122=5%,"Selesai RBT-RBB",IF(BO122&lt;10%,"Proses RBT-RBL",IF(BO122=10%,"Selesai RBT-RBL",IF(BO122&lt;15%,"Proses RBT-RBTD",IF(BO122=15%,"Selesai RBT-RBTD",IF(BO122&lt;20%,"Proses RPP",IF(BO122=20%,"Selesai RPP",IF(BO122&lt;25%,"Proses KAK",IF(BO122=25%,"Selesai KAK",IF(BO122&lt;30%,"Proses Pengadaan",IF(BO122=30%,"Selesai Pengadaan",IF(BO122&lt;45%,"Proses Desain",IF(BO122=45%,"Selesai Desain",IF(BO122&lt;80%,"Proses Pengembangan",IF(BO122=80%,"Selesai Pengembangan",IF(BO122&lt;87.5%,"Proses SIT",IF(BO122=87.5%,"Selesai SIT",IF(BO122&lt;95%,"Proses UAT",IF(BO122=95%,"Selesai UAT",IF(BO122&lt;100%,"Proses Implementasi","Selesai Implementasi"))))))))))))))))))))))</f>
        <v>Selesai RPP</v>
      </c>
      <c r="BD122" t="str">
        <f>IF(BP122=0%,"Not Started",IF(BP122&lt;5%,"Proses RBT-RBB",IF(BP122=5%,"Selesai RBT-RBB",IF(BP122&lt;10%,"Proses RBT-RBL",IF(BP122=10%,"Selesai RBT-RBL",IF(BP122&lt;15%,"Proses RBT-RBTD",IF(BP122=15%,"Selesai RBT-RBTD",IF(BP122&lt;20%,"Proses RPP",IF(BP122=20%,"Selesai RPP",IF(BP122&lt;25%,"Proses KAK",IF(BP122=25%,"Selesai KAK",IF(BP122&lt;30%,"Proses Pengadaan",IF(BP122=30%,"Selesai Pengadaan",IF(BP122&lt;45%,"Proses Desain",IF(BP122=45%,"Selesai Desain",IF(BP122&lt;80%,"Proses Pengembangan",IF(BP122=80%,"Selesai Pengembangan",IF(BP122&lt;87.5%,"Proses SIT",IF(BP122=87.5%,"Selesai SIT",IF(BP122&lt;95%,"Proses UAT",IF(BP122=95%,"Selesai UAT",IF(BP122&lt;100%,"Proses Implementasi","Selesai Implementasi"))))))))))))))))))))))</f>
        <v>Selesai Pengadaan</v>
      </c>
      <c r="BE122">
        <v>0</v>
      </c>
      <c r="BF122">
        <v>0</v>
      </c>
      <c r="BG122">
        <v>0</v>
      </c>
      <c r="BH122">
        <v>0</v>
      </c>
      <c r="BI122">
        <v>0</v>
      </c>
      <c r="BJ122">
        <v>0</v>
      </c>
      <c r="BK122">
        <v>0</v>
      </c>
      <c r="BL122">
        <v>0.05</v>
      </c>
      <c r="BM122">
        <v>0.1</v>
      </c>
      <c r="BN122">
        <v>0.15</v>
      </c>
      <c r="BO122">
        <v>0.2</v>
      </c>
      <c r="BP122">
        <v>0.3</v>
      </c>
      <c r="BQ122" t="str">
        <f>IF(CC122=0%,"Not Started",IF(CC122&lt;5%,"Proses RBT-RBB",IF(CC122=5%,"Selesai RBT-RBB",IF(CC122&lt;10%,"Proses RBT-RBL",IF(CC122=10%,"Selesai RBT-RBL",IF(CC122&lt;15%,"Proses RBT-RBTD",IF(CC122=15%,"Selesai RBT-RBTD",IF(CC122&lt;20%,"Proses RPP",IF(CC122=20%,"Selesai RPP",IF(CC122&lt;25%,"Proses KAK",IF(CC122=25%,"Selesai KAK",IF(CC122&lt;30%,"Proses Pengadaan",IF(CC122=30%,"Selesai Pengadaan",IF(CC122&lt;45%,"Proses Desain",IF(CC122=45%,"Selesai Desain",IF(CC122&lt;80%,"Proses Pengembangan",IF(CC122=80%,"Selesai Pengembangan",IF(CC122&lt;87.5%,"Proses SIT",IF(CC122=87.5%,"Selesai SIT",IF(CC122&lt;95%,"Proses UAT",IF(CC122=95%,"Selesai UAT",IF(CC122&lt;100%,"Proses Implementasi","Selesai Implementasi"))))))))))))))))))))))</f>
        <v>Not Started</v>
      </c>
      <c r="BR122" t="str">
        <f>IF(CD122=0%,"Not Started",IF(CD122&lt;5%,"Proses RBT-RBB",IF(CD122=5%,"Selesai RBT-RBB",IF(CD122&lt;10%,"Proses RBT-RBL",IF(CD122=10%,"Selesai RBT-RBL",IF(CD122&lt;15%,"Proses RBT-RBTD",IF(CD122=15%,"Selesai RBT-RBTD",IF(CD122&lt;20%,"Proses RPP",IF(CD122=20%,"Selesai RPP",IF(CD122&lt;25%,"Proses KAK",IF(CD122=25%,"Selesai KAK",IF(CD122&lt;30%,"Proses Pengadaan",IF(CD122=30%,"Selesai Pengadaan",IF(CD122&lt;45%,"Proses Desain",IF(CD122=45%,"Selesai Desain",IF(CD122&lt;80%,"Proses Pengembangan",IF(CD122=80%,"Selesai Pengembangan",IF(CD122&lt;87.5%,"Proses SIT",IF(CD122=87.5%,"Selesai SIT",IF(CD122&lt;95%,"Proses UAT",IF(CD122=95%,"Selesai UAT",IF(CD122&lt;100%,"Proses Implementasi","Selesai Implementasi"))))))))))))))))))))))</f>
        <v>Not Started</v>
      </c>
      <c r="BS122" t="str">
        <f>IF(CE122=0%,"Not Started",IF(CE122&lt;5%,"Proses RBT-RBB",IF(CE122=5%,"Selesai RBT-RBB",IF(CE122&lt;10%,"Proses RBT-RBL",IF(CE122=10%,"Selesai RBT-RBL",IF(CE122&lt;15%,"Proses RBT-RBTD",IF(CE122=15%,"Selesai RBT-RBTD",IF(CE122&lt;20%,"Proses RPP",IF(CE122=20%,"Selesai RPP",IF(CE122&lt;25%,"Proses KAK",IF(CE122=25%,"Selesai KAK",IF(CE122&lt;30%,"Proses Pengadaan",IF(CE122=30%,"Selesai Pengadaan",IF(CE122&lt;45%,"Proses Desain",IF(CE122=45%,"Selesai Desain",IF(CE122&lt;80%,"Proses Pengembangan",IF(CE122=80%,"Selesai Pengembangan",IF(CE122&lt;87.5%,"Proses SIT",IF(CE122=87.5%,"Selesai SIT",IF(CE122&lt;95%,"Proses UAT",IF(CE122=95%,"Selesai UAT",IF(CE122&lt;100%,"Proses Implementasi","Selesai Implementasi"))))))))))))))))))))))</f>
        <v>Not Started</v>
      </c>
      <c r="BT122" t="str">
        <f>IF(CF122=0%,"Not Started",IF(CF122&lt;5%,"Proses RBT-RBB",IF(CF122=5%,"Selesai RBT-RBB",IF(CF122&lt;10%,"Proses RBT-RBL",IF(CF122=10%,"Selesai RBT-RBL",IF(CF122&lt;15%,"Proses RBT-RBTD",IF(CF122=15%,"Selesai RBT-RBTD",IF(CF122&lt;20%,"Proses RPP",IF(CF122=20%,"Selesai RPP",IF(CF122&lt;25%,"Proses KAK",IF(CF122=25%,"Selesai KAK",IF(CF122&lt;30%,"Proses Pengadaan",IF(CF122=30%,"Selesai Pengadaan",IF(CF122&lt;45%,"Proses Desain",IF(CF122=45%,"Selesai Desain",IF(CF122&lt;80%,"Proses Pengembangan",IF(CF122=80%,"Selesai Pengembangan",IF(CF122&lt;87.5%,"Proses SIT",IF(CF122=87.5%,"Selesai SIT",IF(CF122&lt;95%,"Proses UAT",IF(CF122=95%,"Selesai UAT",IF(CF122&lt;100%,"Proses Implementasi","Selesai Implementasi"))))))))))))))))))))))</f>
        <v>Not Started</v>
      </c>
      <c r="BU122" t="str">
        <f>IF(CG122=0%,"Not Started",IF(CG122&lt;5%,"Proses RBT-RBB",IF(CG122=5%,"Selesai RBT-RBB",IF(CG122&lt;10%,"Proses RBT-RBL",IF(CG122=10%,"Selesai RBT-RBL",IF(CG122&lt;15%,"Proses RBT-RBTD",IF(CG122=15%,"Selesai RBT-RBTD",IF(CG122&lt;20%,"Proses RPP",IF(CG122=20%,"Selesai RPP",IF(CG122&lt;25%,"Proses KAK",IF(CG122=25%,"Selesai KAK",IF(CG122&lt;30%,"Proses Pengadaan",IF(CG122=30%,"Selesai Pengadaan",IF(CG122&lt;45%,"Proses Desain",IF(CG122=45%,"Selesai Desain",IF(CG122&lt;80%,"Proses Pengembangan",IF(CG122=80%,"Selesai Pengembangan",IF(CG122&lt;87.5%,"Proses SIT",IF(CG122=87.5%,"Selesai SIT",IF(CG122&lt;95%,"Proses UAT",IF(CG122=95%,"Selesai UAT",IF(CG122&lt;100%,"Proses Implementasi","Selesai Implementasi"))))))))))))))))))))))</f>
        <v>Not Started</v>
      </c>
      <c r="BV122" t="str">
        <f>IF(CH122=0%,"Not Started",IF(CH122&lt;5%,"Proses RBT-RBB",IF(CH122=5%,"Selesai RBT-RBB",IF(CH122&lt;10%,"Proses RBT-RBL",IF(CH122=10%,"Selesai RBT-RBL",IF(CH122&lt;15%,"Proses RBT-RBTD",IF(CH122=15%,"Selesai RBT-RBTD",IF(CH122&lt;20%,"Proses RPP",IF(CH122=20%,"Selesai RPP",IF(CH122&lt;25%,"Proses KAK",IF(CH122=25%,"Selesai KAK",IF(CH122&lt;30%,"Proses Pengadaan",IF(CH122=30%,"Selesai Pengadaan",IF(CH122&lt;45%,"Proses Desain",IF(CH122=45%,"Selesai Desain",IF(CH122&lt;80%,"Proses Pengembangan",IF(CH122=80%,"Selesai Pengembangan",IF(CH122&lt;87.5%,"Proses SIT",IF(CH122=87.5%,"Selesai SIT",IF(CH122&lt;95%,"Proses UAT",IF(CH122=95%,"Selesai UAT",IF(CH122&lt;100%,"Proses Implementasi","Selesai Implementasi"))))))))))))))))))))))</f>
        <v>Not Started</v>
      </c>
      <c r="BW122" t="str">
        <f>IF(CI122=0%,"Not Started",IF(CI122&lt;5%,"Proses RBT-RBB",IF(CI122=5%,"Selesai RBT-RBB",IF(CI122&lt;10%,"Proses RBT-RBL",IF(CI122=10%,"Selesai RBT-RBL",IF(CI122&lt;15%,"Proses RBT-RBTD",IF(CI122=15%,"Selesai RBT-RBTD",IF(CI122&lt;20%,"Proses RPP",IF(CI122=20%,"Selesai RPP",IF(CI122&lt;25%,"Proses KAK",IF(CI122=25%,"Selesai KAK",IF(CI122&lt;30%,"Proses Pengadaan",IF(CI122=30%,"Selesai Pengadaan",IF(CI122&lt;45%,"Proses Desain",IF(CI122=45%,"Selesai Desain",IF(CI122&lt;80%,"Proses Pengembangan",IF(CI122=80%,"Selesai Pengembangan",IF(CI122&lt;87.5%,"Proses SIT",IF(CI122=87.5%,"Selesai SIT",IF(CI122&lt;95%,"Proses UAT",IF(CI122=95%,"Selesai UAT",IF(CI122&lt;100%,"Proses Implementasi","Selesai Implementasi"))))))))))))))))))))))</f>
        <v>Not Started</v>
      </c>
      <c r="BX122" t="str">
        <f>IF(CJ122=0%,"Not Started",IF(CJ122&lt;5%,"Proses RBT-RBB",IF(CJ122=5%,"Selesai RBT-RBB",IF(CJ122&lt;10%,"Proses RBT-RBL",IF(CJ122=10%,"Selesai RBT-RBL",IF(CJ122&lt;15%,"Proses RBT-RBTD",IF(CJ122=15%,"Selesai RBT-RBTD",IF(CJ122&lt;20%,"Proses RPP",IF(CJ122=20%,"Selesai RPP",IF(CJ122&lt;25%,"Proses KAK",IF(CJ122=25%,"Selesai KAK",IF(CJ122&lt;30%,"Proses Pengadaan",IF(CJ122=30%,"Selesai Pengadaan",IF(CJ122&lt;45%,"Proses Desain",IF(CJ122=45%,"Selesai Desain",IF(CJ122&lt;80%,"Proses Pengembangan",IF(CJ122=80%,"Selesai Pengembangan",IF(CJ122&lt;87.5%,"Proses SIT",IF(CJ122=87.5%,"Selesai SIT",IF(CJ122&lt;95%,"Proses UAT",IF(CJ122=95%,"Selesai UAT",IF(CJ122&lt;100%,"Proses Implementasi","Selesai Implementasi"))))))))))))))))))))))</f>
        <v>Not Started</v>
      </c>
      <c r="BY122" t="str">
        <f>IF(CK122=0%,"Not Started",IF(CK122&lt;5%,"Proses RBT-RBB",IF(CK122=5%,"Selesai RBT-RBB",IF(CK122&lt;10%,"Proses RBT-RBL",IF(CK122=10%,"Selesai RBT-RBL",IF(CK122&lt;15%,"Proses RBT-RBTD",IF(CK122=15%,"Selesai RBT-RBTD",IF(CK122&lt;20%,"Proses RPP",IF(CK122=20%,"Selesai RPP",IF(CK122&lt;25%,"Proses KAK",IF(CK122=25%,"Selesai KAK",IF(CK122&lt;30%,"Proses Pengadaan",IF(CK122=30%,"Selesai Pengadaan",IF(CK122&lt;45%,"Proses Desain",IF(CK122=45%,"Selesai Desain",IF(CK122&lt;80%,"Proses Pengembangan",IF(CK122=80%,"Selesai Pengembangan",IF(CK122&lt;87.5%,"Proses SIT",IF(CK122=87.5%,"Selesai SIT",IF(CK122&lt;95%,"Proses UAT",IF(CK122=95%,"Selesai UAT",IF(CK122&lt;100%,"Proses Implementasi","Selesai Implementasi"))))))))))))))))))))))</f>
        <v>Not Started</v>
      </c>
      <c r="BZ122" t="str">
        <f>IF(CL122=0%,"Not Started",IF(CL122&lt;5%,"Proses RBT-RBB",IF(CL122=5%,"Selesai RBT-RBB",IF(CL122&lt;10%,"Proses RBT-RBL",IF(CL122=10%,"Selesai RBT-RBL",IF(CL122&lt;15%,"Proses RBT-RBTD",IF(CL122=15%,"Selesai RBT-RBTD",IF(CL122&lt;20%,"Proses RPP",IF(CL122=20%,"Selesai RPP",IF(CL122&lt;25%,"Proses KAK",IF(CL122=25%,"Selesai KAK",IF(CL122&lt;30%,"Proses Pengadaan",IF(CL122=30%,"Selesai Pengadaan",IF(CL122&lt;45%,"Proses Desain",IF(CL122=45%,"Selesai Desain",IF(CL122&lt;80%,"Proses Pengembangan",IF(CL122=80%,"Selesai Pengembangan",IF(CL122&lt;87.5%,"Proses SIT",IF(CL122=87.5%,"Selesai SIT",IF(CL122&lt;95%,"Proses UAT",IF(CL122=95%,"Selesai UAT",IF(CL122&lt;100%,"Proses Implementasi","Selesai Implementasi"))))))))))))))))))))))</f>
        <v>Not Started</v>
      </c>
      <c r="CA122" t="str">
        <f>IF(CM122=0%,"Not Started",IF(CM122&lt;5%,"Proses RBT-RBB",IF(CM122=5%,"Selesai RBT-RBB",IF(CM122&lt;10%,"Proses RBT-RBL",IF(CM122=10%,"Selesai RBT-RBL",IF(CM122&lt;15%,"Proses RBT-RBTD",IF(CM122=15%,"Selesai RBT-RBTD",IF(CM122&lt;20%,"Proses RPP",IF(CM122=20%,"Selesai RPP",IF(CM122&lt;25%,"Proses KAK",IF(CM122=25%,"Selesai KAK",IF(CM122&lt;30%,"Proses Pengadaan",IF(CM122=30%,"Selesai Pengadaan",IF(CM122&lt;45%,"Proses Desain",IF(CM122=45%,"Selesai Desain",IF(CM122&lt;80%,"Proses Pengembangan",IF(CM122=80%,"Selesai Pengembangan",IF(CM122&lt;87.5%,"Proses SIT",IF(CM122=87.5%,"Selesai SIT",IF(CM122&lt;95%,"Proses UAT",IF(CM122=95%,"Selesai UAT",IF(CM122&lt;100%,"Proses Implementasi","Selesai Implementasi"))))))))))))))))))))))</f>
        <v>Not Started</v>
      </c>
      <c r="CB122" t="str">
        <f>IF(CN122=0%,"Not Started",IF(CN122&lt;5%,"Proses RBT-RBB",IF(CN122=5%,"Selesai RBT-RBB",IF(CN122&lt;10%,"Proses RBT-RBL",IF(CN122=10%,"Selesai RBT-RBL",IF(CN122&lt;15%,"Proses RBT-RBTD",IF(CN122=15%,"Selesai RBT-RBTD",IF(CN122&lt;20%,"Proses RPP",IF(CN122=20%,"Selesai RPP",IF(CN122&lt;25%,"Proses KAK",IF(CN122=25%,"Selesai KAK",IF(CN122&lt;30%,"Proses Pengadaan",IF(CN122=30%,"Selesai Pengadaan",IF(CN122&lt;45%,"Proses Desain",IF(CN122=45%,"Selesai Desain",IF(CN122&lt;80%,"Proses Pengembangan",IF(CN122=80%,"Selesai Pengembangan",IF(CN122&lt;87.5%,"Proses SIT",IF(CN122=87.5%,"Selesai SIT",IF(CN122&lt;95%,"Proses UAT",IF(CN122=95%,"Selesai UAT",IF(CN122&lt;100%,"Proses Implementasi","Selesai Implementasi"))))))))))))))))))))))</f>
        <v>Not Started</v>
      </c>
      <c r="CC122">
        <f>(($DY122/100%)*15%)+(($DZ122/100%)*5%)+(($EA122/100%)*5%)+(($EB122/100%)*5%)+(($EC122/100%)*15%)+(($ED122/100%)*35%)+(($EE122/100%)*7.5%)+(($EF122/100%)*7.5%)+(($EG122/100%)*5%)</f>
        <v>0</v>
      </c>
      <c r="CO122">
        <f>IF(BE122=0%, 100%, (CC122/BE122))</f>
        <v>1</v>
      </c>
      <c r="CP122">
        <f>IF(BF122=0%, 100%, (CD122/BF122))</f>
        <v>1</v>
      </c>
      <c r="CQ122">
        <f>IF(BG122=0%, 100%, (CE122/BG122))</f>
        <v>1</v>
      </c>
      <c r="CR122">
        <f>IF(BH122=0%, 100%, (CF122/BH122))</f>
        <v>1</v>
      </c>
      <c r="CS122">
        <f>IF(BI122=0%, 100%, (CG122/BI122))</f>
        <v>1</v>
      </c>
      <c r="CT122">
        <f>IF(BJ122=0%, 100%, (CH122/BJ122))</f>
        <v>1</v>
      </c>
      <c r="CU122">
        <f>IF(BK122=0%, 100%, (CI122/BK122))</f>
        <v>1</v>
      </c>
      <c r="CV122">
        <f>IF(BL122=0%, 100%, (CJ122/BL122))</f>
        <v>0</v>
      </c>
      <c r="CW122">
        <f>IF(BM122=0%, 100%, (CK122/BM122))</f>
        <v>0</v>
      </c>
      <c r="CX122">
        <f>IF(BN122=0%, 100%, (CL122/BN122))</f>
        <v>0</v>
      </c>
      <c r="CY122">
        <f>IF(BO122=0%, 100%, (CM122/BO122))</f>
        <v>0</v>
      </c>
      <c r="DA122" t="str">
        <f>IF(BE122=0%,"NS",IF(CC122=100%,"DONE",IF(CO122&gt;100%,"AS",IF(CO122&lt;75%,"BS",IF(CO122&lt;89.9%,"AR","OS")))))</f>
        <v>NS</v>
      </c>
      <c r="DB122" t="str">
        <f>IF(BF122=0%,"NS",IF(CD122=100%,"DONE",IF(CP122&gt;100%,"AS",IF(CP122&lt;75%,"BS",IF(CP122&lt;89.9%,"AR","OS")))))</f>
        <v>NS</v>
      </c>
      <c r="DC122" t="str">
        <f>IF(BG122=0%,"NS",IF(CE122=100%,"DONE",IF(CQ122&gt;100%,"AS",IF(CQ122&lt;75%,"BS",IF(CQ122&lt;89.9%,"AR","OS")))))</f>
        <v>NS</v>
      </c>
      <c r="DD122" t="str">
        <f>IF(BH122=0%,"NS",IF(CF122=100%,"DONE",IF(CR122&gt;100%,"AS",IF(CR122&lt;75%,"BS",IF(CR122&lt;89.9%,"AR","OS")))))</f>
        <v>NS</v>
      </c>
      <c r="DE122" t="str">
        <f>IF(BI122=0%,"NS",IF(CG122=100%,"DONE",IF(CS122&gt;100%,"AS",IF(CS122&lt;75%,"BS",IF(CS122&lt;89.9%,"AR","OS")))))</f>
        <v>NS</v>
      </c>
      <c r="DF122" t="str">
        <f>IF(BJ122=0%,"NS",IF(CH122=100%,"DONE",IF(CT122&gt;100%,"AS",IF(CT122&lt;75%,"BS",IF(CT122&lt;89.9%,"AR","OS")))))</f>
        <v>NS</v>
      </c>
      <c r="DG122" t="str">
        <f>IF(BK122=0%,"NS",IF(CI122=100%,"DONE",IF(CU122&gt;100%,"AS",IF(CU122&lt;75%,"BS",IF(CU122&lt;89.9%,"AR","OS")))))</f>
        <v>NS</v>
      </c>
      <c r="DH122" t="str">
        <f>IF(BL122=0%,"NS",IF(CJ122=100%,"DONE",IF(CV122&gt;100%,"AS",IF(CV122&lt;75%,"BS",IF(CV122&lt;89.9%,"AR","OS")))))</f>
        <v>BS</v>
      </c>
      <c r="DI122" t="str">
        <f>IF(BM122=0%,"NS",IF(CK122=100%,"DONE",IF(CW122&gt;100%,"AS",IF(CW122&lt;75%,"BS",IF(CW122&lt;89.9%,"AR","OS")))))</f>
        <v>BS</v>
      </c>
      <c r="DJ122" t="str">
        <f>IF(BN122=0%,"NS",IF(CL122=100%,"DONE",IF(CX122&gt;100%,"AS",IF(CX122&lt;75%,"BS",IF(CX122&lt;89.9%,"AR","OS")))))</f>
        <v>BS</v>
      </c>
      <c r="DK122" t="str">
        <f>IF(BO122=0%,"NS",IF(CM122=100%,"DONE",IF(CY122&gt;100%,"AS",IF(CY122&lt;75%,"BS",IF(CY122&lt;89.9%,"AR","OS")))))</f>
        <v>BS</v>
      </c>
      <c r="DL122" t="str">
        <f>IF(BP122=0%,"NS",IF(CN122=100%,"DONE",IF(CZ122&gt;100%,"AS",IF(CZ122&lt;75%,"BS",IF(CZ122&lt;89.9%,"AR","OS")))))</f>
        <v>BS</v>
      </c>
      <c r="DM122">
        <f>CC122/$BP122</f>
        <v>0</v>
      </c>
      <c r="DN122">
        <f>CD122/$BP122</f>
        <v>0</v>
      </c>
      <c r="DO122">
        <f>CE122/$BP122</f>
        <v>0</v>
      </c>
      <c r="DP122">
        <f>CF122/$BP122</f>
        <v>0</v>
      </c>
      <c r="DQ122">
        <f>CG122/$BP122</f>
        <v>0</v>
      </c>
      <c r="DR122">
        <f>CH122/$BP122</f>
        <v>0</v>
      </c>
      <c r="DS122">
        <f>CI122/$BP122</f>
        <v>0</v>
      </c>
      <c r="DT122">
        <f>CJ122/$BP122</f>
        <v>0</v>
      </c>
      <c r="DU122">
        <f>CK122/$BP122</f>
        <v>0</v>
      </c>
      <c r="DV122">
        <f>CL122/$BP122</f>
        <v>0</v>
      </c>
      <c r="DW122">
        <f>CM122/$BP122</f>
        <v>0</v>
      </c>
      <c r="DX122">
        <f>CN122/$BP122</f>
        <v>0</v>
      </c>
      <c r="EJ122">
        <f>AR122</f>
        <v>46752</v>
      </c>
      <c r="FM122" t="str" xml:space="preserve">
        <v xml:space="preserve">1. Regi Wibowo_x000d_
2. Titik Rahayu</v>
      </c>
      <c r="FN122" t="str">
        <v>Rifanda Yulio</v>
      </c>
      <c r="FO122" t="str">
        <v>Adinda Tri Wulandari</v>
      </c>
      <c r="FP122" t="str" xml:space="preserve">
        <v xml:space="preserve">1. Haryani Diah_x000d_
2. Alamsyah_x000d_
3. Muhammad Arif Sucipto_x000d_
4. Luluk Mukarromah</v>
      </c>
      <c r="FQ122" t="str">
        <v>Ufaira</v>
      </c>
      <c r="FR122" t="str">
        <v>Outsource</v>
      </c>
      <c r="FT122" t="str" xml:space="preserve">
        <v xml:space="preserve">Fajri (KPPA)_x000d_
Timo (KPPA)_x000d_
Risda (KPPA)_x000d_
Diah (KMBD)</v>
      </c>
      <c r="FU122">
        <v>7</v>
      </c>
      <c r="GS122" t="str">
        <v>4f42b195-0b2d-4df1-84bf-7a44f063ec76</v>
      </c>
    </row>
    <row r="123" xml:space="preserve">
      <c r="B123" t="str">
        <v>Non PT</v>
      </c>
      <c r="C123" t="str">
        <v>IDT</v>
      </c>
      <c r="D123" t="str">
        <v>Continuity Technology</v>
      </c>
      <c r="E123" t="str">
        <v>P-63</v>
      </c>
      <c r="F123">
        <f>F122+1</f>
        <v>5</v>
      </c>
      <c r="G123" t="str">
        <v>ANTASENA LBUT</v>
      </c>
      <c r="H123" t="str">
        <v>ANTASENA - LBUT</v>
      </c>
      <c r="I123" t="str">
        <v>Enhancement Antasena LBUT Tahap 2</v>
      </c>
      <c r="J123">
        <v>2024</v>
      </c>
      <c r="K123">
        <v>2025</v>
      </c>
      <c r="L123" t="str">
        <v>K</v>
      </c>
      <c r="M123" t="str">
        <v>K3</v>
      </c>
      <c r="N123" t="str">
        <v>Pemimpin Satker</v>
      </c>
      <c r="O123" t="str">
        <v>DIDD, DSta</v>
      </c>
      <c r="P123" t="str">
        <v>Satker</v>
      </c>
      <c r="Q123" t="str">
        <v>Moneter</v>
      </c>
      <c r="R123" t="str">
        <v xml:space="preserve">ANTASENA </v>
      </c>
      <c r="S123" t="str">
        <f>BQ123</f>
        <v>Selesai Implementasi</v>
      </c>
      <c r="T123" t="str">
        <f>IF(V123=0%,"Not Started",IF(V123&lt;100%,"On Progress",IF(V123=100%,"DONE")))</f>
        <v>DONE</v>
      </c>
      <c r="U123" t="str">
        <f>FN123</f>
        <v>Rifanda Yulio</v>
      </c>
      <c r="V123">
        <f>CC123</f>
        <v>0.9999999999999999</v>
      </c>
      <c r="W123" t="str">
        <v>BRD existing</v>
      </c>
      <c r="X123">
        <f>AR123</f>
        <v>45798</v>
      </c>
      <c r="Y123">
        <v>0</v>
      </c>
      <c r="AI123">
        <v>45640</v>
      </c>
      <c r="AJ123">
        <v>45657</v>
      </c>
      <c r="AK123">
        <v>45658</v>
      </c>
      <c r="AL123">
        <v>45744</v>
      </c>
      <c r="AM123">
        <v>45703</v>
      </c>
      <c r="AN123">
        <v>45765</v>
      </c>
      <c r="AO123">
        <v>45717</v>
      </c>
      <c r="AP123">
        <v>45777</v>
      </c>
      <c r="AQ123">
        <v>45778</v>
      </c>
      <c r="AR123">
        <v>45798</v>
      </c>
      <c r="AS123" t="str">
        <f>IF(BE123=0%,"Not Started",IF(BE123&lt;5%,"Proses RBT-RBB",IF(BE123=5%,"Selesai RBT-RBB",IF(BE123&lt;10%,"Proses RBT-RBL",IF(BE123=10%,"Selesai RBT-RBL",IF(BE123&lt;15%,"Proses RBT-RBTD",IF(BE123=15%,"Selesai RBT-RBTD",IF(BE123&lt;20%,"Proses RPP",IF(BE123=20%,"Selesai RPP",IF(BE123&lt;25%,"Proses KAK",IF(BE123=25%,"Selesai KAK",IF(BE123&lt;30%,"Proses Pengadaan",IF(BE123=30%,"Selesai Pengadaan",IF(BE123&lt;45%,"Proses Desain",IF(BE123=45%,"Selesai Desain",IF(BE123&lt;80%,"Proses Pengembangan",IF(BE123=80%,"Selesai Pengembangan",IF(BE123&lt;87.5%,"Proses SIT",IF(BE123=87.5%,"Selesai SIT",IF(BE123&lt;95%,"Proses UAT",IF(BE123=95%,"Selesai UAT",IF(BE123&lt;100%,"Proses Implementasi","Selesai Implementasi"))))))))))))))))))))))</f>
        <v>Selesai Implementasi</v>
      </c>
      <c r="AT123" t="str">
        <f>IF(BF123=0%,"Not Started",IF(BF123&lt;5%,"Proses RBT-RBB",IF(BF123=5%,"Selesai RBT-RBB",IF(BF123&lt;10%,"Proses RBT-RBL",IF(BF123=10%,"Selesai RBT-RBL",IF(BF123&lt;15%,"Proses RBT-RBTD",IF(BF123=15%,"Selesai RBT-RBTD",IF(BF123&lt;20%,"Proses RPP",IF(BF123=20%,"Selesai RPP",IF(BF123&lt;25%,"Proses KAK",IF(BF123=25%,"Selesai KAK",IF(BF123&lt;30%,"Proses Pengadaan",IF(BF123=30%,"Selesai Pengadaan",IF(BF123&lt;45%,"Proses Desain",IF(BF123=45%,"Selesai Desain",IF(BF123&lt;80%,"Proses Pengembangan",IF(BF123=80%,"Selesai Pengembangan",IF(BF123&lt;87.5%,"Proses SIT",IF(BF123=87.5%,"Selesai SIT",IF(BF123&lt;95%,"Proses UAT",IF(BF123=95%,"Selesai UAT",IF(BF123&lt;100%,"Proses Implementasi","Selesai Implementasi"))))))))))))))))))))))</f>
        <v>Selesai Implementasi</v>
      </c>
      <c r="AU123" t="str">
        <f>IF(BG123=0%,"Not Started",IF(BG123&lt;5%,"Proses RBT-RBB",IF(BG123=5%,"Selesai RBT-RBB",IF(BG123&lt;10%,"Proses RBT-RBL",IF(BG123=10%,"Selesai RBT-RBL",IF(BG123&lt;15%,"Proses RBT-RBTD",IF(BG123=15%,"Selesai RBT-RBTD",IF(BG123&lt;20%,"Proses RPP",IF(BG123=20%,"Selesai RPP",IF(BG123&lt;25%,"Proses KAK",IF(BG123=25%,"Selesai KAK",IF(BG123&lt;30%,"Proses Pengadaan",IF(BG123=30%,"Selesai Pengadaan",IF(BG123&lt;45%,"Proses Desain",IF(BG123=45%,"Selesai Desain",IF(BG123&lt;80%,"Proses Pengembangan",IF(BG123=80%,"Selesai Pengembangan",IF(BG123&lt;87.5%,"Proses SIT",IF(BG123=87.5%,"Selesai SIT",IF(BG123&lt;95%,"Proses UAT",IF(BG123=95%,"Selesai UAT",IF(BG123&lt;100%,"Proses Implementasi","Selesai Implementasi"))))))))))))))))))))))</f>
        <v>Selesai Implementasi</v>
      </c>
      <c r="AV123" t="str">
        <f>IF(BH123=0%,"Not Started",IF(BH123&lt;5%,"Proses RBT-RBB",IF(BH123=5%,"Selesai RBT-RBB",IF(BH123&lt;10%,"Proses RBT-RBL",IF(BH123=10%,"Selesai RBT-RBL",IF(BH123&lt;15%,"Proses RBT-RBTD",IF(BH123=15%,"Selesai RBT-RBTD",IF(BH123&lt;20%,"Proses RPP",IF(BH123=20%,"Selesai RPP",IF(BH123&lt;25%,"Proses KAK",IF(BH123=25%,"Selesai KAK",IF(BH123&lt;30%,"Proses Pengadaan",IF(BH123=30%,"Selesai Pengadaan",IF(BH123&lt;45%,"Proses Desain",IF(BH123=45%,"Selesai Desain",IF(BH123&lt;80%,"Proses Pengembangan",IF(BH123=80%,"Selesai Pengembangan",IF(BH123&lt;87.5%,"Proses SIT",IF(BH123=87.5%,"Selesai SIT",IF(BH123&lt;95%,"Proses UAT",IF(BH123=95%,"Selesai UAT",IF(BH123&lt;100%,"Proses Implementasi","Selesai Implementasi"))))))))))))))))))))))</f>
        <v>Selesai Implementasi</v>
      </c>
      <c r="AW123" t="str">
        <f>IF(BI123=0%,"Not Started",IF(BI123&lt;5%,"Proses RBT-RBB",IF(BI123=5%,"Selesai RBT-RBB",IF(BI123&lt;10%,"Proses RBT-RBL",IF(BI123=10%,"Selesai RBT-RBL",IF(BI123&lt;15%,"Proses RBT-RBTD",IF(BI123=15%,"Selesai RBT-RBTD",IF(BI123&lt;20%,"Proses RPP",IF(BI123=20%,"Selesai RPP",IF(BI123&lt;25%,"Proses KAK",IF(BI123=25%,"Selesai KAK",IF(BI123&lt;30%,"Proses Pengadaan",IF(BI123=30%,"Selesai Pengadaan",IF(BI123&lt;45%,"Proses Desain",IF(BI123=45%,"Selesai Desain",IF(BI123&lt;80%,"Proses Pengembangan",IF(BI123=80%,"Selesai Pengembangan",IF(BI123&lt;87.5%,"Proses SIT",IF(BI123=87.5%,"Selesai SIT",IF(BI123&lt;95%,"Proses UAT",IF(BI123=95%,"Selesai UAT",IF(BI123&lt;100%,"Proses Implementasi","Selesai Implementasi"))))))))))))))))))))))</f>
        <v>Selesai Implementasi</v>
      </c>
      <c r="AX123" t="str">
        <f>IF(BJ123=0%,"Not Started",IF(BJ123&lt;5%,"Proses RBT-RBB",IF(BJ123=5%,"Selesai RBT-RBB",IF(BJ123&lt;10%,"Proses RBT-RBL",IF(BJ123=10%,"Selesai RBT-RBL",IF(BJ123&lt;15%,"Proses RBT-RBTD",IF(BJ123=15%,"Selesai RBT-RBTD",IF(BJ123&lt;20%,"Proses RPP",IF(BJ123=20%,"Selesai RPP",IF(BJ123&lt;25%,"Proses KAK",IF(BJ123=25%,"Selesai KAK",IF(BJ123&lt;30%,"Proses Pengadaan",IF(BJ123=30%,"Selesai Pengadaan",IF(BJ123&lt;45%,"Proses Desain",IF(BJ123=45%,"Selesai Desain",IF(BJ123&lt;80%,"Proses Pengembangan",IF(BJ123=80%,"Selesai Pengembangan",IF(BJ123&lt;87.5%,"Proses SIT",IF(BJ123=87.5%,"Selesai SIT",IF(BJ123&lt;95%,"Proses UAT",IF(BJ123=95%,"Selesai UAT",IF(BJ123&lt;100%,"Proses Implementasi","Selesai Implementasi"))))))))))))))))))))))</f>
        <v>Selesai Implementasi</v>
      </c>
      <c r="AY123" t="str">
        <f>IF(BK123=0%,"Not Started",IF(BK123&lt;5%,"Proses RBT-RBB",IF(BK123=5%,"Selesai RBT-RBB",IF(BK123&lt;10%,"Proses RBT-RBL",IF(BK123=10%,"Selesai RBT-RBL",IF(BK123&lt;15%,"Proses RBT-RBTD",IF(BK123=15%,"Selesai RBT-RBTD",IF(BK123&lt;20%,"Proses RPP",IF(BK123=20%,"Selesai RPP",IF(BK123&lt;25%,"Proses KAK",IF(BK123=25%,"Selesai KAK",IF(BK123&lt;30%,"Proses Pengadaan",IF(BK123=30%,"Selesai Pengadaan",IF(BK123&lt;45%,"Proses Desain",IF(BK123=45%,"Selesai Desain",IF(BK123&lt;80%,"Proses Pengembangan",IF(BK123=80%,"Selesai Pengembangan",IF(BK123&lt;87.5%,"Proses SIT",IF(BK123=87.5%,"Selesai SIT",IF(BK123&lt;95%,"Proses UAT",IF(BK123=95%,"Selesai UAT",IF(BK123&lt;100%,"Proses Implementasi","Selesai Implementasi"))))))))))))))))))))))</f>
        <v>Selesai Implementasi</v>
      </c>
      <c r="AZ123" t="str">
        <f>IF(BL123=0%,"Not Started",IF(BL123&lt;5%,"Proses RBT-RBB",IF(BL123=5%,"Selesai RBT-RBB",IF(BL123&lt;10%,"Proses RBT-RBL",IF(BL123=10%,"Selesai RBT-RBL",IF(BL123&lt;15%,"Proses RBT-RBTD",IF(BL123=15%,"Selesai RBT-RBTD",IF(BL123&lt;20%,"Proses RPP",IF(BL123=20%,"Selesai RPP",IF(BL123&lt;25%,"Proses KAK",IF(BL123=25%,"Selesai KAK",IF(BL123&lt;30%,"Proses Pengadaan",IF(BL123=30%,"Selesai Pengadaan",IF(BL123&lt;45%,"Proses Desain",IF(BL123=45%,"Selesai Desain",IF(BL123&lt;80%,"Proses Pengembangan",IF(BL123=80%,"Selesai Pengembangan",IF(BL123&lt;87.5%,"Proses SIT",IF(BL123=87.5%,"Selesai SIT",IF(BL123&lt;95%,"Proses UAT",IF(BL123=95%,"Selesai UAT",IF(BL123&lt;100%,"Proses Implementasi","Selesai Implementasi"))))))))))))))))))))))</f>
        <v>Selesai Implementasi</v>
      </c>
      <c r="BA123" t="str">
        <f>IF(BM123=0%,"Not Started",IF(BM123&lt;5%,"Proses RBT-RBB",IF(BM123=5%,"Selesai RBT-RBB",IF(BM123&lt;10%,"Proses RBT-RBL",IF(BM123=10%,"Selesai RBT-RBL",IF(BM123&lt;15%,"Proses RBT-RBTD",IF(BM123=15%,"Selesai RBT-RBTD",IF(BM123&lt;20%,"Proses RPP",IF(BM123=20%,"Selesai RPP",IF(BM123&lt;25%,"Proses KAK",IF(BM123=25%,"Selesai KAK",IF(BM123&lt;30%,"Proses Pengadaan",IF(BM123=30%,"Selesai Pengadaan",IF(BM123&lt;45%,"Proses Desain",IF(BM123=45%,"Selesai Desain",IF(BM123&lt;80%,"Proses Pengembangan",IF(BM123=80%,"Selesai Pengembangan",IF(BM123&lt;87.5%,"Proses SIT",IF(BM123=87.5%,"Selesai SIT",IF(BM123&lt;95%,"Proses UAT",IF(BM123=95%,"Selesai UAT",IF(BM123&lt;100%,"Proses Implementasi","Selesai Implementasi"))))))))))))))))))))))</f>
        <v>Selesai Implementasi</v>
      </c>
      <c r="BB123" t="str">
        <f>IF(BN123=0%,"Not Started",IF(BN123&lt;5%,"Proses RBT-RBB",IF(BN123=5%,"Selesai RBT-RBB",IF(BN123&lt;10%,"Proses RBT-RBL",IF(BN123=10%,"Selesai RBT-RBL",IF(BN123&lt;15%,"Proses RBT-RBTD",IF(BN123=15%,"Selesai RBT-RBTD",IF(BN123&lt;20%,"Proses RPP",IF(BN123=20%,"Selesai RPP",IF(BN123&lt;25%,"Proses KAK",IF(BN123=25%,"Selesai KAK",IF(BN123&lt;30%,"Proses Pengadaan",IF(BN123=30%,"Selesai Pengadaan",IF(BN123&lt;45%,"Proses Desain",IF(BN123=45%,"Selesai Desain",IF(BN123&lt;80%,"Proses Pengembangan",IF(BN123=80%,"Selesai Pengembangan",IF(BN123&lt;87.5%,"Proses SIT",IF(BN123=87.5%,"Selesai SIT",IF(BN123&lt;95%,"Proses UAT",IF(BN123=95%,"Selesai UAT",IF(BN123&lt;100%,"Proses Implementasi","Selesai Implementasi"))))))))))))))))))))))</f>
        <v>Selesai Implementasi</v>
      </c>
      <c r="BC123" t="str">
        <f>IF(BO123=0%,"Not Started",IF(BO123&lt;5%,"Proses RBT-RBB",IF(BO123=5%,"Selesai RBT-RBB",IF(BO123&lt;10%,"Proses RBT-RBL",IF(BO123=10%,"Selesai RBT-RBL",IF(BO123&lt;15%,"Proses RBT-RBTD",IF(BO123=15%,"Selesai RBT-RBTD",IF(BO123&lt;20%,"Proses RPP",IF(BO123=20%,"Selesai RPP",IF(BO123&lt;25%,"Proses KAK",IF(BO123=25%,"Selesai KAK",IF(BO123&lt;30%,"Proses Pengadaan",IF(BO123=30%,"Selesai Pengadaan",IF(BO123&lt;45%,"Proses Desain",IF(BO123=45%,"Selesai Desain",IF(BO123&lt;80%,"Proses Pengembangan",IF(BO123=80%,"Selesai Pengembangan",IF(BO123&lt;87.5%,"Proses SIT",IF(BO123=87.5%,"Selesai SIT",IF(BO123&lt;95%,"Proses UAT",IF(BO123=95%,"Selesai UAT",IF(BO123&lt;100%,"Proses Implementasi","Selesai Implementasi"))))))))))))))))))))))</f>
        <v>Selesai Implementasi</v>
      </c>
      <c r="BD123" t="str">
        <f>IF(BP123=0%,"Not Started",IF(BP123&lt;5%,"Proses RBT-RBB",IF(BP123=5%,"Selesai RBT-RBB",IF(BP123&lt;10%,"Proses RBT-RBL",IF(BP123=10%,"Selesai RBT-RBL",IF(BP123&lt;15%,"Proses RBT-RBTD",IF(BP123=15%,"Selesai RBT-RBTD",IF(BP123&lt;20%,"Proses RPP",IF(BP123=20%,"Selesai RPP",IF(BP123&lt;25%,"Proses KAK",IF(BP123=25%,"Selesai KAK",IF(BP123&lt;30%,"Proses Pengadaan",IF(BP123=30%,"Selesai Pengadaan",IF(BP123&lt;45%,"Proses Desain",IF(BP123=45%,"Selesai Desain",IF(BP123&lt;80%,"Proses Pengembangan",IF(BP123=80%,"Selesai Pengembangan",IF(BP123&lt;87.5%,"Proses SIT",IF(BP123=87.5%,"Selesai SIT",IF(BP123&lt;95%,"Proses UAT",IF(BP123=95%,"Selesai UAT",IF(BP123&lt;100%,"Proses Implementasi","Selesai Implementasi"))))))))))))))))))))))</f>
        <v>Selesai Implementasi</v>
      </c>
      <c r="BE123">
        <v>1</v>
      </c>
      <c r="BF123">
        <v>1</v>
      </c>
      <c r="BG123">
        <v>1</v>
      </c>
      <c r="BH123">
        <v>1</v>
      </c>
      <c r="BI123">
        <v>1</v>
      </c>
      <c r="BJ123">
        <v>1</v>
      </c>
      <c r="BK123">
        <v>1</v>
      </c>
      <c r="BL123">
        <v>1</v>
      </c>
      <c r="BM123">
        <v>1</v>
      </c>
      <c r="BN123">
        <v>1</v>
      </c>
      <c r="BO123">
        <v>1</v>
      </c>
      <c r="BP123">
        <v>1</v>
      </c>
      <c r="BQ123" t="str">
        <f>IF(CC123=0%,"Not Started",IF(CC123&lt;5%,"Proses RBT-RBB",IF(CC123=5%,"Selesai RBT-RBB",IF(CC123&lt;10%,"Proses RBT-RBL",IF(CC123=10%,"Selesai RBT-RBL",IF(CC123&lt;15%,"Proses RBT-RBTD",IF(CC123=15%,"Selesai RBT-RBTD",IF(CC123&lt;20%,"Proses RPP",IF(CC123=20%,"Selesai RPP",IF(CC123&lt;25%,"Proses KAK",IF(CC123=25%,"Selesai KAK",IF(CC123&lt;30%,"Proses Pengadaan",IF(CC123=30%,"Selesai Pengadaan",IF(CC123&lt;45%,"Proses Desain",IF(CC123=45%,"Selesai Desain",IF(CC123&lt;80%,"Proses Pengembangan",IF(CC123=80%,"Selesai Pengembangan",IF(CC123&lt;87.5%,"Proses SIT",IF(CC123=87.5%,"Selesai SIT",IF(CC123&lt;95%,"Proses UAT",IF(CC123=95%,"Selesai UAT",IF(CC123&lt;100%,"Proses Implementasi","Selesai Implementasi"))))))))))))))))))))))</f>
        <v>Selesai Implementasi</v>
      </c>
      <c r="BR123" t="str">
        <f>IF(CD123=0%,"Not Started",IF(CD123&lt;5%,"Proses RBT-RBB",IF(CD123=5%,"Selesai RBT-RBB",IF(CD123&lt;10%,"Proses RBT-RBL",IF(CD123=10%,"Selesai RBT-RBL",IF(CD123&lt;15%,"Proses RBT-RBTD",IF(CD123=15%,"Selesai RBT-RBTD",IF(CD123&lt;20%,"Proses RPP",IF(CD123=20%,"Selesai RPP",IF(CD123&lt;25%,"Proses KAK",IF(CD123=25%,"Selesai KAK",IF(CD123&lt;30%,"Proses Pengadaan",IF(CD123=30%,"Selesai Pengadaan",IF(CD123&lt;45%,"Proses Desain",IF(CD123=45%,"Selesai Desain",IF(CD123&lt;80%,"Proses Pengembangan",IF(CD123=80%,"Selesai Pengembangan",IF(CD123&lt;87.5%,"Proses SIT",IF(CD123=87.5%,"Selesai SIT",IF(CD123&lt;95%,"Proses UAT",IF(CD123=95%,"Selesai UAT",IF(CD123&lt;100%,"Proses Implementasi","Selesai Implementasi"))))))))))))))))))))))</f>
        <v>Not Started</v>
      </c>
      <c r="BS123" t="str">
        <f>IF(CE123=0%,"Not Started",IF(CE123&lt;5%,"Proses RBT-RBB",IF(CE123=5%,"Selesai RBT-RBB",IF(CE123&lt;10%,"Proses RBT-RBL",IF(CE123=10%,"Selesai RBT-RBL",IF(CE123&lt;15%,"Proses RBT-RBTD",IF(CE123=15%,"Selesai RBT-RBTD",IF(CE123&lt;20%,"Proses RPP",IF(CE123=20%,"Selesai RPP",IF(CE123&lt;25%,"Proses KAK",IF(CE123=25%,"Selesai KAK",IF(CE123&lt;30%,"Proses Pengadaan",IF(CE123=30%,"Selesai Pengadaan",IF(CE123&lt;45%,"Proses Desain",IF(CE123=45%,"Selesai Desain",IF(CE123&lt;80%,"Proses Pengembangan",IF(CE123=80%,"Selesai Pengembangan",IF(CE123&lt;87.5%,"Proses SIT",IF(CE123=87.5%,"Selesai SIT",IF(CE123&lt;95%,"Proses UAT",IF(CE123=95%,"Selesai UAT",IF(CE123&lt;100%,"Proses Implementasi","Selesai Implementasi"))))))))))))))))))))))</f>
        <v>Not Started</v>
      </c>
      <c r="BT123" t="str">
        <f>IF(CF123=0%,"Not Started",IF(CF123&lt;5%,"Proses RBT-RBB",IF(CF123=5%,"Selesai RBT-RBB",IF(CF123&lt;10%,"Proses RBT-RBL",IF(CF123=10%,"Selesai RBT-RBL",IF(CF123&lt;15%,"Proses RBT-RBTD",IF(CF123=15%,"Selesai RBT-RBTD",IF(CF123&lt;20%,"Proses RPP",IF(CF123=20%,"Selesai RPP",IF(CF123&lt;25%,"Proses KAK",IF(CF123=25%,"Selesai KAK",IF(CF123&lt;30%,"Proses Pengadaan",IF(CF123=30%,"Selesai Pengadaan",IF(CF123&lt;45%,"Proses Desain",IF(CF123=45%,"Selesai Desain",IF(CF123&lt;80%,"Proses Pengembangan",IF(CF123=80%,"Selesai Pengembangan",IF(CF123&lt;87.5%,"Proses SIT",IF(CF123=87.5%,"Selesai SIT",IF(CF123&lt;95%,"Proses UAT",IF(CF123=95%,"Selesai UAT",IF(CF123&lt;100%,"Proses Implementasi","Selesai Implementasi"))))))))))))))))))))))</f>
        <v>Not Started</v>
      </c>
      <c r="BU123" t="str">
        <f>IF(CG123=0%,"Not Started",IF(CG123&lt;5%,"Proses RBT-RBB",IF(CG123=5%,"Selesai RBT-RBB",IF(CG123&lt;10%,"Proses RBT-RBL",IF(CG123=10%,"Selesai RBT-RBL",IF(CG123&lt;15%,"Proses RBT-RBTD",IF(CG123=15%,"Selesai RBT-RBTD",IF(CG123&lt;20%,"Proses RPP",IF(CG123=20%,"Selesai RPP",IF(CG123&lt;25%,"Proses KAK",IF(CG123=25%,"Selesai KAK",IF(CG123&lt;30%,"Proses Pengadaan",IF(CG123=30%,"Selesai Pengadaan",IF(CG123&lt;45%,"Proses Desain",IF(CG123=45%,"Selesai Desain",IF(CG123&lt;80%,"Proses Pengembangan",IF(CG123=80%,"Selesai Pengembangan",IF(CG123&lt;87.5%,"Proses SIT",IF(CG123=87.5%,"Selesai SIT",IF(CG123&lt;95%,"Proses UAT",IF(CG123=95%,"Selesai UAT",IF(CG123&lt;100%,"Proses Implementasi","Selesai Implementasi"))))))))))))))))))))))</f>
        <v>Not Started</v>
      </c>
      <c r="BV123" t="str">
        <f>IF(CH123=0%,"Not Started",IF(CH123&lt;5%,"Proses RBT-RBB",IF(CH123=5%,"Selesai RBT-RBB",IF(CH123&lt;10%,"Proses RBT-RBL",IF(CH123=10%,"Selesai RBT-RBL",IF(CH123&lt;15%,"Proses RBT-RBTD",IF(CH123=15%,"Selesai RBT-RBTD",IF(CH123&lt;20%,"Proses RPP",IF(CH123=20%,"Selesai RPP",IF(CH123&lt;25%,"Proses KAK",IF(CH123=25%,"Selesai KAK",IF(CH123&lt;30%,"Proses Pengadaan",IF(CH123=30%,"Selesai Pengadaan",IF(CH123&lt;45%,"Proses Desain",IF(CH123=45%,"Selesai Desain",IF(CH123&lt;80%,"Proses Pengembangan",IF(CH123=80%,"Selesai Pengembangan",IF(CH123&lt;87.5%,"Proses SIT",IF(CH123=87.5%,"Selesai SIT",IF(CH123&lt;95%,"Proses UAT",IF(CH123=95%,"Selesai UAT",IF(CH123&lt;100%,"Proses Implementasi","Selesai Implementasi"))))))))))))))))))))))</f>
        <v>Not Started</v>
      </c>
      <c r="BW123" t="str">
        <f>IF(CI123=0%,"Not Started",IF(CI123&lt;5%,"Proses RBT-RBB",IF(CI123=5%,"Selesai RBT-RBB",IF(CI123&lt;10%,"Proses RBT-RBL",IF(CI123=10%,"Selesai RBT-RBL",IF(CI123&lt;15%,"Proses RBT-RBTD",IF(CI123=15%,"Selesai RBT-RBTD",IF(CI123&lt;20%,"Proses RPP",IF(CI123=20%,"Selesai RPP",IF(CI123&lt;25%,"Proses KAK",IF(CI123=25%,"Selesai KAK",IF(CI123&lt;30%,"Proses Pengadaan",IF(CI123=30%,"Selesai Pengadaan",IF(CI123&lt;45%,"Proses Desain",IF(CI123=45%,"Selesai Desain",IF(CI123&lt;80%,"Proses Pengembangan",IF(CI123=80%,"Selesai Pengembangan",IF(CI123&lt;87.5%,"Proses SIT",IF(CI123=87.5%,"Selesai SIT",IF(CI123&lt;95%,"Proses UAT",IF(CI123=95%,"Selesai UAT",IF(CI123&lt;100%,"Proses Implementasi","Selesai Implementasi"))))))))))))))))))))))</f>
        <v>Not Started</v>
      </c>
      <c r="BX123" t="str">
        <f>IF(CJ123=0%,"Not Started",IF(CJ123&lt;5%,"Proses RBT-RBB",IF(CJ123=5%,"Selesai RBT-RBB",IF(CJ123&lt;10%,"Proses RBT-RBL",IF(CJ123=10%,"Selesai RBT-RBL",IF(CJ123&lt;15%,"Proses RBT-RBTD",IF(CJ123=15%,"Selesai RBT-RBTD",IF(CJ123&lt;20%,"Proses RPP",IF(CJ123=20%,"Selesai RPP",IF(CJ123&lt;25%,"Proses KAK",IF(CJ123=25%,"Selesai KAK",IF(CJ123&lt;30%,"Proses Pengadaan",IF(CJ123=30%,"Selesai Pengadaan",IF(CJ123&lt;45%,"Proses Desain",IF(CJ123=45%,"Selesai Desain",IF(CJ123&lt;80%,"Proses Pengembangan",IF(CJ123=80%,"Selesai Pengembangan",IF(CJ123&lt;87.5%,"Proses SIT",IF(CJ123=87.5%,"Selesai SIT",IF(CJ123&lt;95%,"Proses UAT",IF(CJ123=95%,"Selesai UAT",IF(CJ123&lt;100%,"Proses Implementasi","Selesai Implementasi"))))))))))))))))))))))</f>
        <v>Not Started</v>
      </c>
      <c r="BY123" t="str">
        <f>IF(CK123=0%,"Not Started",IF(CK123&lt;5%,"Proses RBT-RBB",IF(CK123=5%,"Selesai RBT-RBB",IF(CK123&lt;10%,"Proses RBT-RBL",IF(CK123=10%,"Selesai RBT-RBL",IF(CK123&lt;15%,"Proses RBT-RBTD",IF(CK123=15%,"Selesai RBT-RBTD",IF(CK123&lt;20%,"Proses RPP",IF(CK123=20%,"Selesai RPP",IF(CK123&lt;25%,"Proses KAK",IF(CK123=25%,"Selesai KAK",IF(CK123&lt;30%,"Proses Pengadaan",IF(CK123=30%,"Selesai Pengadaan",IF(CK123&lt;45%,"Proses Desain",IF(CK123=45%,"Selesai Desain",IF(CK123&lt;80%,"Proses Pengembangan",IF(CK123=80%,"Selesai Pengembangan",IF(CK123&lt;87.5%,"Proses SIT",IF(CK123=87.5%,"Selesai SIT",IF(CK123&lt;95%,"Proses UAT",IF(CK123=95%,"Selesai UAT",IF(CK123&lt;100%,"Proses Implementasi","Selesai Implementasi"))))))))))))))))))))))</f>
        <v>Not Started</v>
      </c>
      <c r="BZ123" t="str">
        <f>IF(CL123=0%,"Not Started",IF(CL123&lt;5%,"Proses RBT-RBB",IF(CL123=5%,"Selesai RBT-RBB",IF(CL123&lt;10%,"Proses RBT-RBL",IF(CL123=10%,"Selesai RBT-RBL",IF(CL123&lt;15%,"Proses RBT-RBTD",IF(CL123=15%,"Selesai RBT-RBTD",IF(CL123&lt;20%,"Proses RPP",IF(CL123=20%,"Selesai RPP",IF(CL123&lt;25%,"Proses KAK",IF(CL123=25%,"Selesai KAK",IF(CL123&lt;30%,"Proses Pengadaan",IF(CL123=30%,"Selesai Pengadaan",IF(CL123&lt;45%,"Proses Desain",IF(CL123=45%,"Selesai Desain",IF(CL123&lt;80%,"Proses Pengembangan",IF(CL123=80%,"Selesai Pengembangan",IF(CL123&lt;87.5%,"Proses SIT",IF(CL123=87.5%,"Selesai SIT",IF(CL123&lt;95%,"Proses UAT",IF(CL123=95%,"Selesai UAT",IF(CL123&lt;100%,"Proses Implementasi","Selesai Implementasi"))))))))))))))))))))))</f>
        <v>Not Started</v>
      </c>
      <c r="CA123" t="str">
        <f>IF(CM123=0%,"Not Started",IF(CM123&lt;5%,"Proses RBT-RBB",IF(CM123=5%,"Selesai RBT-RBB",IF(CM123&lt;10%,"Proses RBT-RBL",IF(CM123=10%,"Selesai RBT-RBL",IF(CM123&lt;15%,"Proses RBT-RBTD",IF(CM123=15%,"Selesai RBT-RBTD",IF(CM123&lt;20%,"Proses RPP",IF(CM123=20%,"Selesai RPP",IF(CM123&lt;25%,"Proses KAK",IF(CM123=25%,"Selesai KAK",IF(CM123&lt;30%,"Proses Pengadaan",IF(CM123=30%,"Selesai Pengadaan",IF(CM123&lt;45%,"Proses Desain",IF(CM123=45%,"Selesai Desain",IF(CM123&lt;80%,"Proses Pengembangan",IF(CM123=80%,"Selesai Pengembangan",IF(CM123&lt;87.5%,"Proses SIT",IF(CM123=87.5%,"Selesai SIT",IF(CM123&lt;95%,"Proses UAT",IF(CM123=95%,"Selesai UAT",IF(CM123&lt;100%,"Proses Implementasi","Selesai Implementasi"))))))))))))))))))))))</f>
        <v>Not Started</v>
      </c>
      <c r="CB123" t="str">
        <f>IF(CN123=0%,"Not Started",IF(CN123&lt;5%,"Proses RBT-RBB",IF(CN123=5%,"Selesai RBT-RBB",IF(CN123&lt;10%,"Proses RBT-RBL",IF(CN123=10%,"Selesai RBT-RBL",IF(CN123&lt;15%,"Proses RBT-RBTD",IF(CN123=15%,"Selesai RBT-RBTD",IF(CN123&lt;20%,"Proses RPP",IF(CN123=20%,"Selesai RPP",IF(CN123&lt;25%,"Proses KAK",IF(CN123=25%,"Selesai KAK",IF(CN123&lt;30%,"Proses Pengadaan",IF(CN123=30%,"Selesai Pengadaan",IF(CN123&lt;45%,"Proses Desain",IF(CN123=45%,"Selesai Desain",IF(CN123&lt;80%,"Proses Pengembangan",IF(CN123=80%,"Selesai Pengembangan",IF(CN123&lt;87.5%,"Proses SIT",IF(CN123=87.5%,"Selesai SIT",IF(CN123&lt;95%,"Proses UAT",IF(CN123=95%,"Selesai UAT",IF(CN123&lt;100%,"Proses Implementasi","Selesai Implementasi"))))))))))))))))))))))</f>
        <v>Not Started</v>
      </c>
      <c r="CC123">
        <f>(($DY123/100%)*15%)+(($DZ123/100%)*5%)+(($EA123/100%)*5%)+(($EB123/100%)*5%)+(($EC123/100%)*15%)+(($ED123/100%)*35%)+(($EE123/100%)*7.5%)+(($EF123/100%)*7.5%)+(($EG123/100%)*5%)</f>
        <v>0.9999999999999999</v>
      </c>
      <c r="CO123">
        <f>IF(BE123=0%, 100%, (CC123/BE123))</f>
        <v>0.9999999999999999</v>
      </c>
      <c r="CP123">
        <f>IF(BF123=0%, 100%, (CD123/BF123))</f>
        <v>0</v>
      </c>
      <c r="CQ123">
        <f>IF(BG123=0%, 100%, (CE123/BG123))</f>
        <v>0</v>
      </c>
      <c r="CR123">
        <f>IF(BH123=0%, 100%, (CF123/BH123))</f>
        <v>0</v>
      </c>
      <c r="CS123">
        <f>IF(BI123=0%, 100%, (CG123/BI123))</f>
        <v>0</v>
      </c>
      <c r="CT123">
        <f>IF(BJ123=0%, 100%, (CH123/BJ123))</f>
        <v>0</v>
      </c>
      <c r="CU123">
        <f>IF(BK123=0%, 100%, (CI123/BK123))</f>
        <v>0</v>
      </c>
      <c r="CV123">
        <f>IF(BL123=0%, 100%, (CJ123/BL123))</f>
        <v>0</v>
      </c>
      <c r="CW123">
        <f>IF(BM123=0%, 100%, (CK123/BM123))</f>
        <v>0</v>
      </c>
      <c r="CX123">
        <f>IF(BN123=0%, 100%, (CL123/BN123))</f>
        <v>0</v>
      </c>
      <c r="CY123">
        <f>IF(BO123=0%, 100%, (CM123/BO123))</f>
        <v>0</v>
      </c>
      <c r="DA123" t="str">
        <f>IF(BE123=0%,"NS",IF(CC123=100%,"DONE",IF(CO123&gt;100%,"AS",IF(CO123&lt;75%,"BS",IF(CO123&lt;89.9%,"AR","OS")))))</f>
        <v>DONE</v>
      </c>
      <c r="DB123" t="str">
        <f>IF(BF123=0%,"NS",IF(CD123=100%,"DONE",IF(CP123&gt;100%,"AS",IF(CP123&lt;75%,"BS",IF(CP123&lt;89.9%,"AR","OS")))))</f>
        <v>BS</v>
      </c>
      <c r="DC123" t="str">
        <f>IF(BG123=0%,"NS",IF(CE123=100%,"DONE",IF(CQ123&gt;100%,"AS",IF(CQ123&lt;75%,"BS",IF(CQ123&lt;89.9%,"AR","OS")))))</f>
        <v>BS</v>
      </c>
      <c r="DD123" t="str">
        <f>IF(BH123=0%,"NS",IF(CF123=100%,"DONE",IF(CR123&gt;100%,"AS",IF(CR123&lt;75%,"BS",IF(CR123&lt;89.9%,"AR","OS")))))</f>
        <v>BS</v>
      </c>
      <c r="DE123" t="str">
        <f>IF(BI123=0%,"NS",IF(CG123=100%,"DONE",IF(CS123&gt;100%,"AS",IF(CS123&lt;75%,"BS",IF(CS123&lt;89.9%,"AR","OS")))))</f>
        <v>BS</v>
      </c>
      <c r="DF123" t="str">
        <f>IF(BJ123=0%,"NS",IF(CH123=100%,"DONE",IF(CT123&gt;100%,"AS",IF(CT123&lt;75%,"BS",IF(CT123&lt;89.9%,"AR","OS")))))</f>
        <v>BS</v>
      </c>
      <c r="DG123" t="str">
        <f>IF(BK123=0%,"NS",IF(CI123=100%,"DONE",IF(CU123&gt;100%,"AS",IF(CU123&lt;75%,"BS",IF(CU123&lt;89.9%,"AR","OS")))))</f>
        <v>BS</v>
      </c>
      <c r="DH123" t="str">
        <f>IF(BL123=0%,"NS",IF(CJ123=100%,"DONE",IF(CV123&gt;100%,"AS",IF(CV123&lt;75%,"BS",IF(CV123&lt;89.9%,"AR","OS")))))</f>
        <v>BS</v>
      </c>
      <c r="DI123" t="str">
        <f>IF(BM123=0%,"NS",IF(CK123=100%,"DONE",IF(CW123&gt;100%,"AS",IF(CW123&lt;75%,"BS",IF(CW123&lt;89.9%,"AR","OS")))))</f>
        <v>BS</v>
      </c>
      <c r="DJ123" t="str">
        <f>IF(BN123=0%,"NS",IF(CL123=100%,"DONE",IF(CX123&gt;100%,"AS",IF(CX123&lt;75%,"BS",IF(CX123&lt;89.9%,"AR","OS")))))</f>
        <v>BS</v>
      </c>
      <c r="DK123" t="str">
        <f>IF(BO123=0%,"NS",IF(CM123=100%,"DONE",IF(CY123&gt;100%,"AS",IF(CY123&lt;75%,"BS",IF(CY123&lt;89.9%,"AR","OS")))))</f>
        <v>BS</v>
      </c>
      <c r="DL123" t="str">
        <f>IF(BP123=0%,"NS",IF(CN123=100%,"DONE",IF(CZ123&gt;100%,"AS",IF(CZ123&lt;75%,"BS",IF(CZ123&lt;89.9%,"AR","OS")))))</f>
        <v>BS</v>
      </c>
      <c r="DM123">
        <f>CC123/$BP123</f>
        <v>0.9999999999999999</v>
      </c>
      <c r="DN123">
        <f>CD123/$BP123</f>
        <v>0</v>
      </c>
      <c r="DO123">
        <f>CE123/$BP123</f>
        <v>0</v>
      </c>
      <c r="DP123">
        <f>CF123/$BP123</f>
        <v>0</v>
      </c>
      <c r="DQ123">
        <f>CG123/$BP123</f>
        <v>0</v>
      </c>
      <c r="DR123">
        <f>CH123/$BP123</f>
        <v>0</v>
      </c>
      <c r="DS123">
        <f>CI123/$BP123</f>
        <v>0</v>
      </c>
      <c r="DT123">
        <f>CJ123/$BP123</f>
        <v>0</v>
      </c>
      <c r="DU123">
        <f>CK123/$BP123</f>
        <v>0</v>
      </c>
      <c r="DV123">
        <f>CL123/$BP123</f>
        <v>0</v>
      </c>
      <c r="DW123">
        <f>CM123/$BP123</f>
        <v>0</v>
      </c>
      <c r="DX123">
        <f>CN123/$BP123</f>
        <v>0</v>
      </c>
      <c r="DY123">
        <v>1</v>
      </c>
      <c r="DZ123">
        <v>1</v>
      </c>
      <c r="EA123">
        <v>1</v>
      </c>
      <c r="EB123">
        <v>1</v>
      </c>
      <c r="EC123">
        <v>1</v>
      </c>
      <c r="ED123">
        <v>1</v>
      </c>
      <c r="EE123">
        <v>1</v>
      </c>
      <c r="EF123">
        <v>1</v>
      </c>
      <c r="EG123">
        <v>1</v>
      </c>
      <c r="EH123" t="str" xml:space="preserve">
        <v xml:space="preserve">- Pengembangan Tahap 2a telah deploy pada 22 maret 2025 di DRC _x000d_
- Pengembangan tahap 2b telah selesai dilakukan deployment pada 10 Juni 2025 di DRC_x000d_
- Secara keseluruhan telah live pada 21 Juni 2025 bersamaan dengan kegiatan DRP opda</v>
      </c>
      <c r="EI123">
        <v>45829</v>
      </c>
      <c r="EJ123">
        <f>AR123</f>
        <v>45798</v>
      </c>
      <c r="FN123" t="str">
        <v>Rifanda Yulio</v>
      </c>
      <c r="FP123" t="str" xml:space="preserve">
        <v xml:space="preserve">1. Haryani Diah_x000d_
2. Alamsyah_x000d_
3. Luluk Mukarromah</v>
      </c>
      <c r="FQ123" t="str" xml:space="preserve">
        <v xml:space="preserve">1. Erfa_x000d_
2. Dian_x000d_
3. Adam_x000d_
4. Ajeng</v>
      </c>
      <c r="FR123" t="str">
        <v>Outsource</v>
      </c>
      <c r="FS123" t="str">
        <v>Optus Solution</v>
      </c>
      <c r="FT123" t="str" xml:space="preserve">
        <v xml:space="preserve">Fajri (KPPA)_x000d_
Timo (KPPA)_x000d_
Risda (KPPA)_x000d_
Diah (KMBD)</v>
      </c>
      <c r="GS123" t="str">
        <v>da101f17-c192-45c6-8eef-eaac839d021b</v>
      </c>
    </row>
    <row r="124" xml:space="preserve">
      <c r="B124" t="str">
        <v>Non PT</v>
      </c>
      <c r="C124" t="str">
        <v>IDT</v>
      </c>
      <c r="D124" t="str">
        <v>Continuity Technology</v>
      </c>
      <c r="E124" t="str">
        <v>P-63</v>
      </c>
      <c r="F124">
        <f>F123+1</f>
        <v>6</v>
      </c>
      <c r="G124" t="str">
        <v>ANTASENA LBUT</v>
      </c>
      <c r="H124" t="str">
        <v>ANTASENA - LBUT</v>
      </c>
      <c r="I124" t="str">
        <v>Enhancement Antasena LBUT Tahap 3</v>
      </c>
      <c r="J124">
        <v>2024</v>
      </c>
      <c r="K124">
        <v>2026</v>
      </c>
      <c r="L124" t="str">
        <v>K</v>
      </c>
      <c r="M124" t="str">
        <v>K3</v>
      </c>
      <c r="N124" t="str">
        <v>Pemimpin Satker</v>
      </c>
      <c r="O124" t="str">
        <v>DSta, DPKL, DIDD</v>
      </c>
      <c r="P124" t="str">
        <v>Satker</v>
      </c>
      <c r="Q124" t="str">
        <v>Moneter</v>
      </c>
      <c r="R124" t="str">
        <v>ANTASENA</v>
      </c>
      <c r="S124" t="str">
        <f>BQ124</f>
        <v>Proses SIT</v>
      </c>
      <c r="T124" t="str">
        <f>IF(V124=0%,"Not Started",IF(V124&lt;100%,"On Progress",IF(V124=100%,"DONE")))</f>
        <v>On Progress</v>
      </c>
      <c r="U124" t="str">
        <f>FN124</f>
        <v>Rifanda Yulio</v>
      </c>
      <c r="V124">
        <f>CC124</f>
        <v>0.8699999999999999</v>
      </c>
      <c r="W124" t="str">
        <v>BRD existing</v>
      </c>
      <c r="X124">
        <f>AR124</f>
        <v>45991</v>
      </c>
      <c r="Y124">
        <v>0</v>
      </c>
      <c r="AI124">
        <v>45809</v>
      </c>
      <c r="AJ124">
        <v>45822</v>
      </c>
      <c r="AK124">
        <v>45823</v>
      </c>
      <c r="AL124">
        <v>45869</v>
      </c>
      <c r="AM124">
        <v>45870</v>
      </c>
      <c r="AN124">
        <v>45887</v>
      </c>
      <c r="AO124">
        <v>45888</v>
      </c>
      <c r="AP124">
        <v>45918</v>
      </c>
      <c r="AQ124">
        <v>45922</v>
      </c>
      <c r="AR124">
        <v>45991</v>
      </c>
      <c r="AS124" t="str">
        <f>IF(BE124=0%,"Not Started",IF(BE124&lt;5%,"Proses RBT-RBB",IF(BE124=5%,"Selesai RBT-RBB",IF(BE124&lt;10%,"Proses RBT-RBL",IF(BE124=10%,"Selesai RBT-RBL",IF(BE124&lt;15%,"Proses RBT-RBTD",IF(BE124=15%,"Selesai RBT-RBTD",IF(BE124&lt;20%,"Proses RPP",IF(BE124=20%,"Selesai RPP",IF(BE124&lt;25%,"Proses KAK",IF(BE124=25%,"Selesai KAK",IF(BE124&lt;30%,"Proses Pengadaan",IF(BE124=30%,"Selesai Pengadaan",IF(BE124&lt;45%,"Proses Desain",IF(BE124=45%,"Selesai Desain",IF(BE124&lt;80%,"Proses Pengembangan",IF(BE124=80%,"Selesai Pengembangan",IF(BE124&lt;87.5%,"Proses SIT",IF(BE124=87.5%,"Selesai SIT",IF(BE124&lt;95%,"Proses UAT",IF(BE124=95%,"Selesai UAT",IF(BE124&lt;100%,"Proses Implementasi","Selesai Implementasi"))))))))))))))))))))))</f>
        <v>Selesai Implementasi</v>
      </c>
      <c r="AT124" t="str">
        <f>IF(BF124=0%,"Not Started",IF(BF124&lt;5%,"Proses RBT-RBB",IF(BF124=5%,"Selesai RBT-RBB",IF(BF124&lt;10%,"Proses RBT-RBL",IF(BF124=10%,"Selesai RBT-RBL",IF(BF124&lt;15%,"Proses RBT-RBTD",IF(BF124=15%,"Selesai RBT-RBTD",IF(BF124&lt;20%,"Proses RPP",IF(BF124=20%,"Selesai RPP",IF(BF124&lt;25%,"Proses KAK",IF(BF124=25%,"Selesai KAK",IF(BF124&lt;30%,"Proses Pengadaan",IF(BF124=30%,"Selesai Pengadaan",IF(BF124&lt;45%,"Proses Desain",IF(BF124=45%,"Selesai Desain",IF(BF124&lt;80%,"Proses Pengembangan",IF(BF124=80%,"Selesai Pengembangan",IF(BF124&lt;87.5%,"Proses SIT",IF(BF124=87.5%,"Selesai SIT",IF(BF124&lt;95%,"Proses UAT",IF(BF124=95%,"Selesai UAT",IF(BF124&lt;100%,"Proses Implementasi","Selesai Implementasi"))))))))))))))))))))))</f>
        <v>Selesai Implementasi</v>
      </c>
      <c r="AU124" t="str">
        <f>IF(BG124=0%,"Not Started",IF(BG124&lt;5%,"Proses RBT-RBB",IF(BG124=5%,"Selesai RBT-RBB",IF(BG124&lt;10%,"Proses RBT-RBL",IF(BG124=10%,"Selesai RBT-RBL",IF(BG124&lt;15%,"Proses RBT-RBTD",IF(BG124=15%,"Selesai RBT-RBTD",IF(BG124&lt;20%,"Proses RPP",IF(BG124=20%,"Selesai RPP",IF(BG124&lt;25%,"Proses KAK",IF(BG124=25%,"Selesai KAK",IF(BG124&lt;30%,"Proses Pengadaan",IF(BG124=30%,"Selesai Pengadaan",IF(BG124&lt;45%,"Proses Desain",IF(BG124=45%,"Selesai Desain",IF(BG124&lt;80%,"Proses Pengembangan",IF(BG124=80%,"Selesai Pengembangan",IF(BG124&lt;87.5%,"Proses SIT",IF(BG124=87.5%,"Selesai SIT",IF(BG124&lt;95%,"Proses UAT",IF(BG124=95%,"Selesai UAT",IF(BG124&lt;100%,"Proses Implementasi","Selesai Implementasi"))))))))))))))))))))))</f>
        <v>Selesai Implementasi</v>
      </c>
      <c r="AV124" t="str">
        <f>IF(BH124=0%,"Not Started",IF(BH124&lt;5%,"Proses RBT-RBB",IF(BH124=5%,"Selesai RBT-RBB",IF(BH124&lt;10%,"Proses RBT-RBL",IF(BH124=10%,"Selesai RBT-RBL",IF(BH124&lt;15%,"Proses RBT-RBTD",IF(BH124=15%,"Selesai RBT-RBTD",IF(BH124&lt;20%,"Proses RPP",IF(BH124=20%,"Selesai RPP",IF(BH124&lt;25%,"Proses KAK",IF(BH124=25%,"Selesai KAK",IF(BH124&lt;30%,"Proses Pengadaan",IF(BH124=30%,"Selesai Pengadaan",IF(BH124&lt;45%,"Proses Desain",IF(BH124=45%,"Selesai Desain",IF(BH124&lt;80%,"Proses Pengembangan",IF(BH124=80%,"Selesai Pengembangan",IF(BH124&lt;87.5%,"Proses SIT",IF(BH124=87.5%,"Selesai SIT",IF(BH124&lt;95%,"Proses UAT",IF(BH124=95%,"Selesai UAT",IF(BH124&lt;100%,"Proses Implementasi","Selesai Implementasi"))))))))))))))))))))))</f>
        <v>Selesai Implementasi</v>
      </c>
      <c r="AW124" t="str">
        <f>IF(BI124=0%,"Not Started",IF(BI124&lt;5%,"Proses RBT-RBB",IF(BI124=5%,"Selesai RBT-RBB",IF(BI124&lt;10%,"Proses RBT-RBL",IF(BI124=10%,"Selesai RBT-RBL",IF(BI124&lt;15%,"Proses RBT-RBTD",IF(BI124=15%,"Selesai RBT-RBTD",IF(BI124&lt;20%,"Proses RPP",IF(BI124=20%,"Selesai RPP",IF(BI124&lt;25%,"Proses KAK",IF(BI124=25%,"Selesai KAK",IF(BI124&lt;30%,"Proses Pengadaan",IF(BI124=30%,"Selesai Pengadaan",IF(BI124&lt;45%,"Proses Desain",IF(BI124=45%,"Selesai Desain",IF(BI124&lt;80%,"Proses Pengembangan",IF(BI124=80%,"Selesai Pengembangan",IF(BI124&lt;87.5%,"Proses SIT",IF(BI124=87.5%,"Selesai SIT",IF(BI124&lt;95%,"Proses UAT",IF(BI124=95%,"Selesai UAT",IF(BI124&lt;100%,"Proses Implementasi","Selesai Implementasi"))))))))))))))))))))))</f>
        <v>Selesai Implementasi</v>
      </c>
      <c r="AX124" t="str">
        <f>IF(BJ124=0%,"Not Started",IF(BJ124&lt;5%,"Proses RBT-RBB",IF(BJ124=5%,"Selesai RBT-RBB",IF(BJ124&lt;10%,"Proses RBT-RBL",IF(BJ124=10%,"Selesai RBT-RBL",IF(BJ124&lt;15%,"Proses RBT-RBTD",IF(BJ124=15%,"Selesai RBT-RBTD",IF(BJ124&lt;20%,"Proses RPP",IF(BJ124=20%,"Selesai RPP",IF(BJ124&lt;25%,"Proses KAK",IF(BJ124=25%,"Selesai KAK",IF(BJ124&lt;30%,"Proses Pengadaan",IF(BJ124=30%,"Selesai Pengadaan",IF(BJ124&lt;45%,"Proses Desain",IF(BJ124=45%,"Selesai Desain",IF(BJ124&lt;80%,"Proses Pengembangan",IF(BJ124=80%,"Selesai Pengembangan",IF(BJ124&lt;87.5%,"Proses SIT",IF(BJ124=87.5%,"Selesai SIT",IF(BJ124&lt;95%,"Proses UAT",IF(BJ124=95%,"Selesai UAT",IF(BJ124&lt;100%,"Proses Implementasi","Selesai Implementasi"))))))))))))))))))))))</f>
        <v>Selesai Implementasi</v>
      </c>
      <c r="AY124" t="str">
        <f>IF(BK124=0%,"Not Started",IF(BK124&lt;5%,"Proses RBT-RBB",IF(BK124=5%,"Selesai RBT-RBB",IF(BK124&lt;10%,"Proses RBT-RBL",IF(BK124=10%,"Selesai RBT-RBL",IF(BK124&lt;15%,"Proses RBT-RBTD",IF(BK124=15%,"Selesai RBT-RBTD",IF(BK124&lt;20%,"Proses RPP",IF(BK124=20%,"Selesai RPP",IF(BK124&lt;25%,"Proses KAK",IF(BK124=25%,"Selesai KAK",IF(BK124&lt;30%,"Proses Pengadaan",IF(BK124=30%,"Selesai Pengadaan",IF(BK124&lt;45%,"Proses Desain",IF(BK124=45%,"Selesai Desain",IF(BK124&lt;80%,"Proses Pengembangan",IF(BK124=80%,"Selesai Pengembangan",IF(BK124&lt;87.5%,"Proses SIT",IF(BK124=87.5%,"Selesai SIT",IF(BK124&lt;95%,"Proses UAT",IF(BK124=95%,"Selesai UAT",IF(BK124&lt;100%,"Proses Implementasi","Selesai Implementasi"))))))))))))))))))))))</f>
        <v>Selesai Implementasi</v>
      </c>
      <c r="AZ124" t="str">
        <f>IF(BL124=0%,"Not Started",IF(BL124&lt;5%,"Proses RBT-RBB",IF(BL124=5%,"Selesai RBT-RBB",IF(BL124&lt;10%,"Proses RBT-RBL",IF(BL124=10%,"Selesai RBT-RBL",IF(BL124&lt;15%,"Proses RBT-RBTD",IF(BL124=15%,"Selesai RBT-RBTD",IF(BL124&lt;20%,"Proses RPP",IF(BL124=20%,"Selesai RPP",IF(BL124&lt;25%,"Proses KAK",IF(BL124=25%,"Selesai KAK",IF(BL124&lt;30%,"Proses Pengadaan",IF(BL124=30%,"Selesai Pengadaan",IF(BL124&lt;45%,"Proses Desain",IF(BL124=45%,"Selesai Desain",IF(BL124&lt;80%,"Proses Pengembangan",IF(BL124=80%,"Selesai Pengembangan",IF(BL124&lt;87.5%,"Proses SIT",IF(BL124=87.5%,"Selesai SIT",IF(BL124&lt;95%,"Proses UAT",IF(BL124=95%,"Selesai UAT",IF(BL124&lt;100%,"Proses Implementasi","Selesai Implementasi"))))))))))))))))))))))</f>
        <v>Selesai Implementasi</v>
      </c>
      <c r="BA124" t="str">
        <f>IF(BM124=0%,"Not Started",IF(BM124&lt;5%,"Proses RBT-RBB",IF(BM124=5%,"Selesai RBT-RBB",IF(BM124&lt;10%,"Proses RBT-RBL",IF(BM124=10%,"Selesai RBT-RBL",IF(BM124&lt;15%,"Proses RBT-RBTD",IF(BM124=15%,"Selesai RBT-RBTD",IF(BM124&lt;20%,"Proses RPP",IF(BM124=20%,"Selesai RPP",IF(BM124&lt;25%,"Proses KAK",IF(BM124=25%,"Selesai KAK",IF(BM124&lt;30%,"Proses Pengadaan",IF(BM124=30%,"Selesai Pengadaan",IF(BM124&lt;45%,"Proses Desain",IF(BM124=45%,"Selesai Desain",IF(BM124&lt;80%,"Proses Pengembangan",IF(BM124=80%,"Selesai Pengembangan",IF(BM124&lt;87.5%,"Proses SIT",IF(BM124=87.5%,"Selesai SIT",IF(BM124&lt;95%,"Proses UAT",IF(BM124=95%,"Selesai UAT",IF(BM124&lt;100%,"Proses Implementasi","Selesai Implementasi"))))))))))))))))))))))</f>
        <v>Selesai Implementasi</v>
      </c>
      <c r="BB124" t="str">
        <f>IF(BN124=0%,"Not Started",IF(BN124&lt;5%,"Proses RBT-RBB",IF(BN124=5%,"Selesai RBT-RBB",IF(BN124&lt;10%,"Proses RBT-RBL",IF(BN124=10%,"Selesai RBT-RBL",IF(BN124&lt;15%,"Proses RBT-RBTD",IF(BN124=15%,"Selesai RBT-RBTD",IF(BN124&lt;20%,"Proses RPP",IF(BN124=20%,"Selesai RPP",IF(BN124&lt;25%,"Proses KAK",IF(BN124=25%,"Selesai KAK",IF(BN124&lt;30%,"Proses Pengadaan",IF(BN124=30%,"Selesai Pengadaan",IF(BN124&lt;45%,"Proses Desain",IF(BN124=45%,"Selesai Desain",IF(BN124&lt;80%,"Proses Pengembangan",IF(BN124=80%,"Selesai Pengembangan",IF(BN124&lt;87.5%,"Proses SIT",IF(BN124=87.5%,"Selesai SIT",IF(BN124&lt;95%,"Proses UAT",IF(BN124=95%,"Selesai UAT",IF(BN124&lt;100%,"Proses Implementasi","Selesai Implementasi"))))))))))))))))))))))</f>
        <v>Selesai Implementasi</v>
      </c>
      <c r="BC124" t="str">
        <f>IF(BO124=0%,"Not Started",IF(BO124&lt;5%,"Proses RBT-RBB",IF(BO124=5%,"Selesai RBT-RBB",IF(BO124&lt;10%,"Proses RBT-RBL",IF(BO124=10%,"Selesai RBT-RBL",IF(BO124&lt;15%,"Proses RBT-RBTD",IF(BO124=15%,"Selesai RBT-RBTD",IF(BO124&lt;20%,"Proses RPP",IF(BO124=20%,"Selesai RPP",IF(BO124&lt;25%,"Proses KAK",IF(BO124=25%,"Selesai KAK",IF(BO124&lt;30%,"Proses Pengadaan",IF(BO124=30%,"Selesai Pengadaan",IF(BO124&lt;45%,"Proses Desain",IF(BO124=45%,"Selesai Desain",IF(BO124&lt;80%,"Proses Pengembangan",IF(BO124=80%,"Selesai Pengembangan",IF(BO124&lt;87.5%,"Proses SIT",IF(BO124=87.5%,"Selesai SIT",IF(BO124&lt;95%,"Proses UAT",IF(BO124=95%,"Selesai UAT",IF(BO124&lt;100%,"Proses Implementasi","Selesai Implementasi"))))))))))))))))))))))</f>
        <v>Selesai Implementasi</v>
      </c>
      <c r="BD124" t="str">
        <f>IF(BP124=0%,"Not Started",IF(BP124&lt;5%,"Proses RBT-RBB",IF(BP124=5%,"Selesai RBT-RBB",IF(BP124&lt;10%,"Proses RBT-RBL",IF(BP124=10%,"Selesai RBT-RBL",IF(BP124&lt;15%,"Proses RBT-RBTD",IF(BP124=15%,"Selesai RBT-RBTD",IF(BP124&lt;20%,"Proses RPP",IF(BP124=20%,"Selesai RPP",IF(BP124&lt;25%,"Proses KAK",IF(BP124=25%,"Selesai KAK",IF(BP124&lt;30%,"Proses Pengadaan",IF(BP124=30%,"Selesai Pengadaan",IF(BP124&lt;45%,"Proses Desain",IF(BP124=45%,"Selesai Desain",IF(BP124&lt;80%,"Proses Pengembangan",IF(BP124=80%,"Selesai Pengembangan",IF(BP124&lt;87.5%,"Proses SIT",IF(BP124=87.5%,"Selesai SIT",IF(BP124&lt;95%,"Proses UAT",IF(BP124=95%,"Selesai UAT",IF(BP124&lt;100%,"Proses Implementasi","Selesai Implementasi"))))))))))))))))))))))</f>
        <v>Selesai Implementasi</v>
      </c>
      <c r="BE124">
        <v>1</v>
      </c>
      <c r="BF124">
        <v>1</v>
      </c>
      <c r="BG124">
        <v>1</v>
      </c>
      <c r="BH124">
        <v>1</v>
      </c>
      <c r="BI124">
        <v>1</v>
      </c>
      <c r="BJ124">
        <v>1</v>
      </c>
      <c r="BK124">
        <v>1</v>
      </c>
      <c r="BL124">
        <v>1</v>
      </c>
      <c r="BM124">
        <v>1</v>
      </c>
      <c r="BN124">
        <v>1</v>
      </c>
      <c r="BO124">
        <v>1</v>
      </c>
      <c r="BP124">
        <v>1</v>
      </c>
      <c r="BQ124" t="str">
        <f>IF(CC124=0%,"Not Started",IF(CC124&lt;5%,"Proses RBT-RBB",IF(CC124=5%,"Selesai RBT-RBB",IF(CC124&lt;10%,"Proses RBT-RBL",IF(CC124=10%,"Selesai RBT-RBL",IF(CC124&lt;15%,"Proses RBT-RBTD",IF(CC124=15%,"Selesai RBT-RBTD",IF(CC124&lt;20%,"Proses RPP",IF(CC124=20%,"Selesai RPP",IF(CC124&lt;25%,"Proses KAK",IF(CC124=25%,"Selesai KAK",IF(CC124&lt;30%,"Proses Pengadaan",IF(CC124=30%,"Selesai Pengadaan",IF(CC124&lt;45%,"Proses Desain",IF(CC124=45%,"Selesai Desain",IF(CC124&lt;80%,"Proses Pengembangan",IF(CC124=80%,"Selesai Pengembangan",IF(CC124&lt;87.5%,"Proses SIT",IF(CC124=87.5%,"Selesai SIT",IF(CC124&lt;95%,"Proses UAT",IF(CC124=95%,"Selesai UAT",IF(CC124&lt;100%,"Proses Implementasi","Selesai Implementasi"))))))))))))))))))))))</f>
        <v>Proses SIT</v>
      </c>
      <c r="BR124" t="str">
        <f>IF(CD124=0%,"Not Started",IF(CD124&lt;5%,"Proses RBT-RBB",IF(CD124=5%,"Selesai RBT-RBB",IF(CD124&lt;10%,"Proses RBT-RBL",IF(CD124=10%,"Selesai RBT-RBL",IF(CD124&lt;15%,"Proses RBT-RBTD",IF(CD124=15%,"Selesai RBT-RBTD",IF(CD124&lt;20%,"Proses RPP",IF(CD124=20%,"Selesai RPP",IF(CD124&lt;25%,"Proses KAK",IF(CD124=25%,"Selesai KAK",IF(CD124&lt;30%,"Proses Pengadaan",IF(CD124=30%,"Selesai Pengadaan",IF(CD124&lt;45%,"Proses Desain",IF(CD124=45%,"Selesai Desain",IF(CD124&lt;80%,"Proses Pengembangan",IF(CD124=80%,"Selesai Pengembangan",IF(CD124&lt;87.5%,"Proses SIT",IF(CD124=87.5%,"Selesai SIT",IF(CD124&lt;95%,"Proses UAT",IF(CD124=95%,"Selesai UAT",IF(CD124&lt;100%,"Proses Implementasi","Selesai Implementasi"))))))))))))))))))))))</f>
        <v>Not Started</v>
      </c>
      <c r="BS124" t="str">
        <f>IF(CE124=0%,"Not Started",IF(CE124&lt;5%,"Proses RBT-RBB",IF(CE124=5%,"Selesai RBT-RBB",IF(CE124&lt;10%,"Proses RBT-RBL",IF(CE124=10%,"Selesai RBT-RBL",IF(CE124&lt;15%,"Proses RBT-RBTD",IF(CE124=15%,"Selesai RBT-RBTD",IF(CE124&lt;20%,"Proses RPP",IF(CE124=20%,"Selesai RPP",IF(CE124&lt;25%,"Proses KAK",IF(CE124=25%,"Selesai KAK",IF(CE124&lt;30%,"Proses Pengadaan",IF(CE124=30%,"Selesai Pengadaan",IF(CE124&lt;45%,"Proses Desain",IF(CE124=45%,"Selesai Desain",IF(CE124&lt;80%,"Proses Pengembangan",IF(CE124=80%,"Selesai Pengembangan",IF(CE124&lt;87.5%,"Proses SIT",IF(CE124=87.5%,"Selesai SIT",IF(CE124&lt;95%,"Proses UAT",IF(CE124=95%,"Selesai UAT",IF(CE124&lt;100%,"Proses Implementasi","Selesai Implementasi"))))))))))))))))))))))</f>
        <v>Not Started</v>
      </c>
      <c r="BT124" t="str">
        <f>IF(CF124=0%,"Not Started",IF(CF124&lt;5%,"Proses RBT-RBB",IF(CF124=5%,"Selesai RBT-RBB",IF(CF124&lt;10%,"Proses RBT-RBL",IF(CF124=10%,"Selesai RBT-RBL",IF(CF124&lt;15%,"Proses RBT-RBTD",IF(CF124=15%,"Selesai RBT-RBTD",IF(CF124&lt;20%,"Proses RPP",IF(CF124=20%,"Selesai RPP",IF(CF124&lt;25%,"Proses KAK",IF(CF124=25%,"Selesai KAK",IF(CF124&lt;30%,"Proses Pengadaan",IF(CF124=30%,"Selesai Pengadaan",IF(CF124&lt;45%,"Proses Desain",IF(CF124=45%,"Selesai Desain",IF(CF124&lt;80%,"Proses Pengembangan",IF(CF124=80%,"Selesai Pengembangan",IF(CF124&lt;87.5%,"Proses SIT",IF(CF124=87.5%,"Selesai SIT",IF(CF124&lt;95%,"Proses UAT",IF(CF124=95%,"Selesai UAT",IF(CF124&lt;100%,"Proses Implementasi","Selesai Implementasi"))))))))))))))))))))))</f>
        <v>Not Started</v>
      </c>
      <c r="BU124" t="str">
        <f>IF(CG124=0%,"Not Started",IF(CG124&lt;5%,"Proses RBT-RBB",IF(CG124=5%,"Selesai RBT-RBB",IF(CG124&lt;10%,"Proses RBT-RBL",IF(CG124=10%,"Selesai RBT-RBL",IF(CG124&lt;15%,"Proses RBT-RBTD",IF(CG124=15%,"Selesai RBT-RBTD",IF(CG124&lt;20%,"Proses RPP",IF(CG124=20%,"Selesai RPP",IF(CG124&lt;25%,"Proses KAK",IF(CG124=25%,"Selesai KAK",IF(CG124&lt;30%,"Proses Pengadaan",IF(CG124=30%,"Selesai Pengadaan",IF(CG124&lt;45%,"Proses Desain",IF(CG124=45%,"Selesai Desain",IF(CG124&lt;80%,"Proses Pengembangan",IF(CG124=80%,"Selesai Pengembangan",IF(CG124&lt;87.5%,"Proses SIT",IF(CG124=87.5%,"Selesai SIT",IF(CG124&lt;95%,"Proses UAT",IF(CG124=95%,"Selesai UAT",IF(CG124&lt;100%,"Proses Implementasi","Selesai Implementasi"))))))))))))))))))))))</f>
        <v>Not Started</v>
      </c>
      <c r="BV124" t="str">
        <f>IF(CH124=0%,"Not Started",IF(CH124&lt;5%,"Proses RBT-RBB",IF(CH124=5%,"Selesai RBT-RBB",IF(CH124&lt;10%,"Proses RBT-RBL",IF(CH124=10%,"Selesai RBT-RBL",IF(CH124&lt;15%,"Proses RBT-RBTD",IF(CH124=15%,"Selesai RBT-RBTD",IF(CH124&lt;20%,"Proses RPP",IF(CH124=20%,"Selesai RPP",IF(CH124&lt;25%,"Proses KAK",IF(CH124=25%,"Selesai KAK",IF(CH124&lt;30%,"Proses Pengadaan",IF(CH124=30%,"Selesai Pengadaan",IF(CH124&lt;45%,"Proses Desain",IF(CH124=45%,"Selesai Desain",IF(CH124&lt;80%,"Proses Pengembangan",IF(CH124=80%,"Selesai Pengembangan",IF(CH124&lt;87.5%,"Proses SIT",IF(CH124=87.5%,"Selesai SIT",IF(CH124&lt;95%,"Proses UAT",IF(CH124=95%,"Selesai UAT",IF(CH124&lt;100%,"Proses Implementasi","Selesai Implementasi"))))))))))))))))))))))</f>
        <v>Not Started</v>
      </c>
      <c r="BW124" t="str">
        <f>IF(CI124=0%,"Not Started",IF(CI124&lt;5%,"Proses RBT-RBB",IF(CI124=5%,"Selesai RBT-RBB",IF(CI124&lt;10%,"Proses RBT-RBL",IF(CI124=10%,"Selesai RBT-RBL",IF(CI124&lt;15%,"Proses RBT-RBTD",IF(CI124=15%,"Selesai RBT-RBTD",IF(CI124&lt;20%,"Proses RPP",IF(CI124=20%,"Selesai RPP",IF(CI124&lt;25%,"Proses KAK",IF(CI124=25%,"Selesai KAK",IF(CI124&lt;30%,"Proses Pengadaan",IF(CI124=30%,"Selesai Pengadaan",IF(CI124&lt;45%,"Proses Desain",IF(CI124=45%,"Selesai Desain",IF(CI124&lt;80%,"Proses Pengembangan",IF(CI124=80%,"Selesai Pengembangan",IF(CI124&lt;87.5%,"Proses SIT",IF(CI124=87.5%,"Selesai SIT",IF(CI124&lt;95%,"Proses UAT",IF(CI124=95%,"Selesai UAT",IF(CI124&lt;100%,"Proses Implementasi","Selesai Implementasi"))))))))))))))))))))))</f>
        <v>Not Started</v>
      </c>
      <c r="BX124" t="str">
        <f>IF(CJ124=0%,"Not Started",IF(CJ124&lt;5%,"Proses RBT-RBB",IF(CJ124=5%,"Selesai RBT-RBB",IF(CJ124&lt;10%,"Proses RBT-RBL",IF(CJ124=10%,"Selesai RBT-RBL",IF(CJ124&lt;15%,"Proses RBT-RBTD",IF(CJ124=15%,"Selesai RBT-RBTD",IF(CJ124&lt;20%,"Proses RPP",IF(CJ124=20%,"Selesai RPP",IF(CJ124&lt;25%,"Proses KAK",IF(CJ124=25%,"Selesai KAK",IF(CJ124&lt;30%,"Proses Pengadaan",IF(CJ124=30%,"Selesai Pengadaan",IF(CJ124&lt;45%,"Proses Desain",IF(CJ124=45%,"Selesai Desain",IF(CJ124&lt;80%,"Proses Pengembangan",IF(CJ124=80%,"Selesai Pengembangan",IF(CJ124&lt;87.5%,"Proses SIT",IF(CJ124=87.5%,"Selesai SIT",IF(CJ124&lt;95%,"Proses UAT",IF(CJ124=95%,"Selesai UAT",IF(CJ124&lt;100%,"Proses Implementasi","Selesai Implementasi"))))))))))))))))))))))</f>
        <v>Not Started</v>
      </c>
      <c r="BY124" t="str">
        <f>IF(CK124=0%,"Not Started",IF(CK124&lt;5%,"Proses RBT-RBB",IF(CK124=5%,"Selesai RBT-RBB",IF(CK124&lt;10%,"Proses RBT-RBL",IF(CK124=10%,"Selesai RBT-RBL",IF(CK124&lt;15%,"Proses RBT-RBTD",IF(CK124=15%,"Selesai RBT-RBTD",IF(CK124&lt;20%,"Proses RPP",IF(CK124=20%,"Selesai RPP",IF(CK124&lt;25%,"Proses KAK",IF(CK124=25%,"Selesai KAK",IF(CK124&lt;30%,"Proses Pengadaan",IF(CK124=30%,"Selesai Pengadaan",IF(CK124&lt;45%,"Proses Desain",IF(CK124=45%,"Selesai Desain",IF(CK124&lt;80%,"Proses Pengembangan",IF(CK124=80%,"Selesai Pengembangan",IF(CK124&lt;87.5%,"Proses SIT",IF(CK124=87.5%,"Selesai SIT",IF(CK124&lt;95%,"Proses UAT",IF(CK124=95%,"Selesai UAT",IF(CK124&lt;100%,"Proses Implementasi","Selesai Implementasi"))))))))))))))))))))))</f>
        <v>Not Started</v>
      </c>
      <c r="BZ124" t="str">
        <f>IF(CL124=0%,"Not Started",IF(CL124&lt;5%,"Proses RBT-RBB",IF(CL124=5%,"Selesai RBT-RBB",IF(CL124&lt;10%,"Proses RBT-RBL",IF(CL124=10%,"Selesai RBT-RBL",IF(CL124&lt;15%,"Proses RBT-RBTD",IF(CL124=15%,"Selesai RBT-RBTD",IF(CL124&lt;20%,"Proses RPP",IF(CL124=20%,"Selesai RPP",IF(CL124&lt;25%,"Proses KAK",IF(CL124=25%,"Selesai KAK",IF(CL124&lt;30%,"Proses Pengadaan",IF(CL124=30%,"Selesai Pengadaan",IF(CL124&lt;45%,"Proses Desain",IF(CL124=45%,"Selesai Desain",IF(CL124&lt;80%,"Proses Pengembangan",IF(CL124=80%,"Selesai Pengembangan",IF(CL124&lt;87.5%,"Proses SIT",IF(CL124=87.5%,"Selesai SIT",IF(CL124&lt;95%,"Proses UAT",IF(CL124=95%,"Selesai UAT",IF(CL124&lt;100%,"Proses Implementasi","Selesai Implementasi"))))))))))))))))))))))</f>
        <v>Not Started</v>
      </c>
      <c r="CA124" t="str">
        <f>IF(CM124=0%,"Not Started",IF(CM124&lt;5%,"Proses RBT-RBB",IF(CM124=5%,"Selesai RBT-RBB",IF(CM124&lt;10%,"Proses RBT-RBL",IF(CM124=10%,"Selesai RBT-RBL",IF(CM124&lt;15%,"Proses RBT-RBTD",IF(CM124=15%,"Selesai RBT-RBTD",IF(CM124&lt;20%,"Proses RPP",IF(CM124=20%,"Selesai RPP",IF(CM124&lt;25%,"Proses KAK",IF(CM124=25%,"Selesai KAK",IF(CM124&lt;30%,"Proses Pengadaan",IF(CM124=30%,"Selesai Pengadaan",IF(CM124&lt;45%,"Proses Desain",IF(CM124=45%,"Selesai Desain",IF(CM124&lt;80%,"Proses Pengembangan",IF(CM124=80%,"Selesai Pengembangan",IF(CM124&lt;87.5%,"Proses SIT",IF(CM124=87.5%,"Selesai SIT",IF(CM124&lt;95%,"Proses UAT",IF(CM124=95%,"Selesai UAT",IF(CM124&lt;100%,"Proses Implementasi","Selesai Implementasi"))))))))))))))))))))))</f>
        <v>Not Started</v>
      </c>
      <c r="CB124" t="str">
        <f>IF(CN124=0%,"Not Started",IF(CN124&lt;5%,"Proses RBT-RBB",IF(CN124=5%,"Selesai RBT-RBB",IF(CN124&lt;10%,"Proses RBT-RBL",IF(CN124=10%,"Selesai RBT-RBL",IF(CN124&lt;15%,"Proses RBT-RBTD",IF(CN124=15%,"Selesai RBT-RBTD",IF(CN124&lt;20%,"Proses RPP",IF(CN124=20%,"Selesai RPP",IF(CN124&lt;25%,"Proses KAK",IF(CN124=25%,"Selesai KAK",IF(CN124&lt;30%,"Proses Pengadaan",IF(CN124=30%,"Selesai Pengadaan",IF(CN124&lt;45%,"Proses Desain",IF(CN124=45%,"Selesai Desain",IF(CN124&lt;80%,"Proses Pengembangan",IF(CN124=80%,"Selesai Pengembangan",IF(CN124&lt;87.5%,"Proses SIT",IF(CN124=87.5%,"Selesai SIT",IF(CN124&lt;95%,"Proses UAT",IF(CN124=95%,"Selesai UAT",IF(CN124&lt;100%,"Proses Implementasi","Selesai Implementasi"))))))))))))))))))))))</f>
        <v>Not Started</v>
      </c>
      <c r="CC124">
        <f>(($DY124/100%)*15%)+(($DZ124/100%)*5%)+(($EA124/100%)*5%)+(($EB124/100%)*5%)+(($EC124/100%)*15%)+(($ED124/100%)*35%)+(($EE124/100%)*7.5%)+(($EF124/100%)*7.5%)+(($EG124/100%)*5%)</f>
        <v>0.8699999999999999</v>
      </c>
      <c r="CO124">
        <f>IF(BE124=0%, 100%, (CC124/BE124))</f>
        <v>0.8699999999999999</v>
      </c>
      <c r="CP124">
        <f>IF(BF124=0%, 100%, (CD124/BF124))</f>
        <v>0</v>
      </c>
      <c r="CQ124">
        <f>IF(BG124=0%, 100%, (CE124/BG124))</f>
        <v>0</v>
      </c>
      <c r="CR124">
        <f>IF(BH124=0%, 100%, (CF124/BH124))</f>
        <v>0</v>
      </c>
      <c r="CS124">
        <f>IF(BI124=0%, 100%, (CG124/BI124))</f>
        <v>0</v>
      </c>
      <c r="CT124">
        <f>IF(BJ124=0%, 100%, (CH124/BJ124))</f>
        <v>0</v>
      </c>
      <c r="CU124">
        <f>IF(BK124=0%, 100%, (CI124/BK124))</f>
        <v>0</v>
      </c>
      <c r="CV124">
        <f>IF(BL124=0%, 100%, (CJ124/BL124))</f>
        <v>0</v>
      </c>
      <c r="CW124">
        <f>IF(BM124=0%, 100%, (CK124/BM124))</f>
        <v>0</v>
      </c>
      <c r="CX124">
        <f>IF(BN124=0%, 100%, (CL124/BN124))</f>
        <v>0</v>
      </c>
      <c r="CY124">
        <f>IF(BO124=0%, 100%, (CM124/BO124))</f>
        <v>0</v>
      </c>
      <c r="CZ124">
        <f>IF(BP124=0%, 100%, (CN124/BP124))</f>
        <v>0</v>
      </c>
      <c r="DA124" t="str">
        <f>IF(BE124=0%,"NS",IF(CC124=100%,"DONE",IF(CO124&gt;100%,"AS",IF(CO124&lt;75%,"BS",IF(CO124&lt;89.9%,"AR","OS")))))</f>
        <v>AR</v>
      </c>
      <c r="DB124" t="str">
        <f>IF(BF124=0%,"NS",IF(CD124=100%,"DONE",IF(CP124&gt;100%,"AS",IF(CP124&lt;75%,"BS",IF(CP124&lt;89.9%,"AR","OS")))))</f>
        <v>BS</v>
      </c>
      <c r="DC124" t="str">
        <f>IF(BG124=0%,"NS",IF(CE124=100%,"DONE",IF(CQ124&gt;100%,"AS",IF(CQ124&lt;75%,"BS",IF(CQ124&lt;89.9%,"AR","OS")))))</f>
        <v>BS</v>
      </c>
      <c r="DD124" t="str">
        <f>IF(BH124=0%,"NS",IF(CF124=100%,"DONE",IF(CR124&gt;100%,"AS",IF(CR124&lt;75%,"BS",IF(CR124&lt;89.9%,"AR","OS")))))</f>
        <v>BS</v>
      </c>
      <c r="DE124" t="str">
        <f>IF(BI124=0%,"NS",IF(CG124=100%,"DONE",IF(CS124&gt;100%,"AS",IF(CS124&lt;75%,"BS",IF(CS124&lt;89.9%,"AR","OS")))))</f>
        <v>BS</v>
      </c>
      <c r="DF124" t="str">
        <f>IF(BJ124=0%,"NS",IF(CH124=100%,"DONE",IF(CT124&gt;100%,"AS",IF(CT124&lt;75%,"BS",IF(CT124&lt;89.9%,"AR","OS")))))</f>
        <v>BS</v>
      </c>
      <c r="DG124" t="str">
        <f>IF(BK124=0%,"NS",IF(CI124=100%,"DONE",IF(CU124&gt;100%,"AS",IF(CU124&lt;75%,"BS",IF(CU124&lt;89.9%,"AR","OS")))))</f>
        <v>BS</v>
      </c>
      <c r="DH124" t="str">
        <f>IF(BL124=0%,"NS",IF(CJ124=100%,"DONE",IF(CV124&gt;100%,"AS",IF(CV124&lt;75%,"BS",IF(CV124&lt;89.9%,"AR","OS")))))</f>
        <v>BS</v>
      </c>
      <c r="DI124" t="str">
        <f>IF(BM124=0%,"NS",IF(CK124=100%,"DONE",IF(CW124&gt;100%,"AS",IF(CW124&lt;75%,"BS",IF(CW124&lt;89.9%,"AR","OS")))))</f>
        <v>BS</v>
      </c>
      <c r="DJ124" t="str">
        <f>IF(BN124=0%,"NS",IF(CL124=100%,"DONE",IF(CX124&gt;100%,"AS",IF(CX124&lt;75%,"BS",IF(CX124&lt;89.9%,"AR","OS")))))</f>
        <v>BS</v>
      </c>
      <c r="DK124" t="str">
        <f>IF(BO124=0%,"NS",IF(CM124=100%,"DONE",IF(CY124&gt;100%,"AS",IF(CY124&lt;75%,"BS",IF(CY124&lt;89.9%,"AR","OS")))))</f>
        <v>BS</v>
      </c>
      <c r="DL124" t="str">
        <f>IF(BP124=0%,"NS",IF(CN124=100%,"DONE",IF(CZ124&gt;100%,"AS",IF(CZ124&lt;75%,"BS",IF(CZ124&lt;89.9%,"AR","OS")))))</f>
        <v>BS</v>
      </c>
      <c r="DM124">
        <f>CC124/$BP124</f>
        <v>0.8699999999999999</v>
      </c>
      <c r="DN124">
        <f>CD124/$BP124</f>
        <v>0</v>
      </c>
      <c r="DO124">
        <f>CE124/$BP124</f>
        <v>0</v>
      </c>
      <c r="DP124">
        <f>CF124/$BP124</f>
        <v>0</v>
      </c>
      <c r="DQ124">
        <f>CG124/$BP124</f>
        <v>0</v>
      </c>
      <c r="DR124">
        <f>CH124/$BP124</f>
        <v>0</v>
      </c>
      <c r="DS124">
        <f>CI124/$BP124</f>
        <v>0</v>
      </c>
      <c r="DT124">
        <f>CJ124/$BP124</f>
        <v>0</v>
      </c>
      <c r="DU124">
        <f>CK124/$BP124</f>
        <v>0</v>
      </c>
      <c r="DV124">
        <f>CL124/$BP124</f>
        <v>0</v>
      </c>
      <c r="DW124">
        <f>CM124/$BP124</f>
        <v>0</v>
      </c>
      <c r="DX124">
        <f>CN124/$BP124</f>
        <v>0</v>
      </c>
      <c r="DY124">
        <v>1</v>
      </c>
      <c r="DZ124">
        <v>0.9</v>
      </c>
      <c r="EA124">
        <v>1</v>
      </c>
      <c r="EB124">
        <v>1</v>
      </c>
      <c r="EC124">
        <v>1</v>
      </c>
      <c r="ED124">
        <v>1</v>
      </c>
      <c r="EE124">
        <v>1</v>
      </c>
      <c r="EH124" t="str" xml:space="preserve">
        <v xml:space="preserve">- Pengembangan tahap 3 ini berfokus pada konfigurasi sistem seperti pada tahap 1 dan 2, untuk kemudian dapat switch back ke DC dengan target dilakukan pada M3 November 2025_x000d_
- Tahapan desain telah dilakukan pada tahap 1 dan 2._x000d_
- Proses antasena tahap 3 saat ini menunggu pelaksanaan industrial test dengan Bank/Pelapor</v>
      </c>
      <c r="EJ124">
        <f>AR124</f>
        <v>45991</v>
      </c>
      <c r="FM124" t="str">
        <v xml:space="preserve">Titik Rahayu </v>
      </c>
      <c r="FN124" t="str">
        <v>Rifanda Yulio</v>
      </c>
      <c r="FO124" t="str">
        <v>Adinda Tri Wulandari</v>
      </c>
      <c r="FP124" t="str" xml:space="preserve">
        <v xml:space="preserve">1. Haryani Diah_x000d_
2. Alamsyah_x000d_
3. Luluk Mukarromah</v>
      </c>
      <c r="FQ124" t="str" xml:space="preserve">
        <v xml:space="preserve">1. Erfa_x000d_
2. Dian_x000d_
3. Adam_x000d_
4. Ajeng</v>
      </c>
      <c r="FR124" t="str">
        <v>Outsource</v>
      </c>
      <c r="FS124" t="str">
        <v>Optus Solution</v>
      </c>
      <c r="FT124" t="str" xml:space="preserve">
        <v xml:space="preserve">Fajri (KPPA)_x000d_
Timo (KPPA)_x000d_
Risda (KPPA)_x000d_
Diah (KMBD)</v>
      </c>
      <c r="GS124" t="str">
        <v>ca33f0d9-04cc-40d8-9d7f-7872a7a426dd</v>
      </c>
    </row>
    <row r="125" xml:space="preserve">
      <c r="B125" t="str">
        <v>Non PT</v>
      </c>
      <c r="C125" t="str">
        <v>IDT</v>
      </c>
      <c r="D125" t="str">
        <v>Continuity Technology</v>
      </c>
      <c r="E125" t="str">
        <v>P-63</v>
      </c>
      <c r="F125">
        <f>F124+1</f>
        <v>7</v>
      </c>
      <c r="G125" t="str">
        <v>ANTASENA LBUT</v>
      </c>
      <c r="H125" t="str">
        <v>ANTASENA - LBUT</v>
      </c>
      <c r="I125" t="str">
        <v>Enhancement Antasena LBUT : Fleksibilitas Metadata</v>
      </c>
      <c r="J125">
        <v>2024</v>
      </c>
      <c r="K125">
        <v>2025</v>
      </c>
      <c r="L125" t="str">
        <v>K</v>
      </c>
      <c r="M125" t="str">
        <v>K3</v>
      </c>
      <c r="N125" t="str">
        <v>Pemimpin Satker</v>
      </c>
      <c r="O125" t="str">
        <v>DSta, DPKL, DIDD</v>
      </c>
      <c r="P125" t="str">
        <v>Satker</v>
      </c>
      <c r="Q125" t="str">
        <v>Moneter</v>
      </c>
      <c r="R125" t="str">
        <v>ANTASENA</v>
      </c>
      <c r="S125" t="str">
        <f>BQ125</f>
        <v>Selesai Implementasi</v>
      </c>
      <c r="T125" t="str">
        <f>IF(V125=0%,"Not Started",IF(V125&lt;100%,"On Progress",IF(V125=100%,"DONE")))</f>
        <v>DONE</v>
      </c>
      <c r="U125" t="str">
        <f>FN125</f>
        <v>Rifanda Yulio</v>
      </c>
      <c r="V125">
        <f>CC125</f>
        <v>0.9999999999999999</v>
      </c>
      <c r="W125" t="str">
        <v>BRD existing</v>
      </c>
      <c r="X125">
        <f>AR125</f>
        <v>45930</v>
      </c>
      <c r="Y125">
        <v>0</v>
      </c>
      <c r="AI125">
        <v>45737</v>
      </c>
      <c r="AJ125" t="str">
        <v>31 apr 25</v>
      </c>
      <c r="AK125">
        <v>45755</v>
      </c>
      <c r="AL125">
        <v>45852</v>
      </c>
      <c r="AM125">
        <v>45853</v>
      </c>
      <c r="AN125">
        <v>45866</v>
      </c>
      <c r="AO125">
        <v>45865</v>
      </c>
      <c r="AP125">
        <v>45883</v>
      </c>
      <c r="AQ125">
        <v>45884</v>
      </c>
      <c r="AR125">
        <v>45930</v>
      </c>
      <c r="AS125" t="str">
        <f>IF(BE125=0%,"Not Started",IF(BE125&lt;5%,"Proses RBT-RBB",IF(BE125=5%,"Selesai RBT-RBB",IF(BE125&lt;10%,"Proses RBT-RBL",IF(BE125=10%,"Selesai RBT-RBL",IF(BE125&lt;15%,"Proses RBT-RBTD",IF(BE125=15%,"Selesai RBT-RBTD",IF(BE125&lt;20%,"Proses RPP",IF(BE125=20%,"Selesai RPP",IF(BE125&lt;25%,"Proses KAK",IF(BE125=25%,"Selesai KAK",IF(BE125&lt;30%,"Proses Pengadaan",IF(BE125=30%,"Selesai Pengadaan",IF(BE125&lt;45%,"Proses Desain",IF(BE125=45%,"Selesai Desain",IF(BE125&lt;80%,"Proses Pengembangan",IF(BE125=80%,"Selesai Pengembangan",IF(BE125&lt;87.5%,"Proses SIT",IF(BE125=87.5%,"Selesai SIT",IF(BE125&lt;95%,"Proses UAT",IF(BE125=95%,"Selesai UAT",IF(BE125&lt;100%,"Proses Implementasi","Selesai Implementasi"))))))))))))))))))))))</f>
        <v>Selesai Implementasi</v>
      </c>
      <c r="AT125" t="str">
        <f>IF(BF125=0%,"Not Started",IF(BF125&lt;5%,"Proses RBT-RBB",IF(BF125=5%,"Selesai RBT-RBB",IF(BF125&lt;10%,"Proses RBT-RBL",IF(BF125=10%,"Selesai RBT-RBL",IF(BF125&lt;15%,"Proses RBT-RBTD",IF(BF125=15%,"Selesai RBT-RBTD",IF(BF125&lt;20%,"Proses RPP",IF(BF125=20%,"Selesai RPP",IF(BF125&lt;25%,"Proses KAK",IF(BF125=25%,"Selesai KAK",IF(BF125&lt;30%,"Proses Pengadaan",IF(BF125=30%,"Selesai Pengadaan",IF(BF125&lt;45%,"Proses Desain",IF(BF125=45%,"Selesai Desain",IF(BF125&lt;80%,"Proses Pengembangan",IF(BF125=80%,"Selesai Pengembangan",IF(BF125&lt;87.5%,"Proses SIT",IF(BF125=87.5%,"Selesai SIT",IF(BF125&lt;95%,"Proses UAT",IF(BF125=95%,"Selesai UAT",IF(BF125&lt;100%,"Proses Implementasi","Selesai Implementasi"))))))))))))))))))))))</f>
        <v>Selesai Implementasi</v>
      </c>
      <c r="AU125" t="str">
        <f>IF(BG125=0%,"Not Started",IF(BG125&lt;5%,"Proses RBT-RBB",IF(BG125=5%,"Selesai RBT-RBB",IF(BG125&lt;10%,"Proses RBT-RBL",IF(BG125=10%,"Selesai RBT-RBL",IF(BG125&lt;15%,"Proses RBT-RBTD",IF(BG125=15%,"Selesai RBT-RBTD",IF(BG125&lt;20%,"Proses RPP",IF(BG125=20%,"Selesai RPP",IF(BG125&lt;25%,"Proses KAK",IF(BG125=25%,"Selesai KAK",IF(BG125&lt;30%,"Proses Pengadaan",IF(BG125=30%,"Selesai Pengadaan",IF(BG125&lt;45%,"Proses Desain",IF(BG125=45%,"Selesai Desain",IF(BG125&lt;80%,"Proses Pengembangan",IF(BG125=80%,"Selesai Pengembangan",IF(BG125&lt;87.5%,"Proses SIT",IF(BG125=87.5%,"Selesai SIT",IF(BG125&lt;95%,"Proses UAT",IF(BG125=95%,"Selesai UAT",IF(BG125&lt;100%,"Proses Implementasi","Selesai Implementasi"))))))))))))))))))))))</f>
        <v>Selesai Implementasi</v>
      </c>
      <c r="AV125" t="str">
        <f>IF(BH125=0%,"Not Started",IF(BH125&lt;5%,"Proses RBT-RBB",IF(BH125=5%,"Selesai RBT-RBB",IF(BH125&lt;10%,"Proses RBT-RBL",IF(BH125=10%,"Selesai RBT-RBL",IF(BH125&lt;15%,"Proses RBT-RBTD",IF(BH125=15%,"Selesai RBT-RBTD",IF(BH125&lt;20%,"Proses RPP",IF(BH125=20%,"Selesai RPP",IF(BH125&lt;25%,"Proses KAK",IF(BH125=25%,"Selesai KAK",IF(BH125&lt;30%,"Proses Pengadaan",IF(BH125=30%,"Selesai Pengadaan",IF(BH125&lt;45%,"Proses Desain",IF(BH125=45%,"Selesai Desain",IF(BH125&lt;80%,"Proses Pengembangan",IF(BH125=80%,"Selesai Pengembangan",IF(BH125&lt;87.5%,"Proses SIT",IF(BH125=87.5%,"Selesai SIT",IF(BH125&lt;95%,"Proses UAT",IF(BH125=95%,"Selesai UAT",IF(BH125&lt;100%,"Proses Implementasi","Selesai Implementasi"))))))))))))))))))))))</f>
        <v>Selesai Implementasi</v>
      </c>
      <c r="AW125" t="str">
        <f>IF(BI125=0%,"Not Started",IF(BI125&lt;5%,"Proses RBT-RBB",IF(BI125=5%,"Selesai RBT-RBB",IF(BI125&lt;10%,"Proses RBT-RBL",IF(BI125=10%,"Selesai RBT-RBL",IF(BI125&lt;15%,"Proses RBT-RBTD",IF(BI125=15%,"Selesai RBT-RBTD",IF(BI125&lt;20%,"Proses RPP",IF(BI125=20%,"Selesai RPP",IF(BI125&lt;25%,"Proses KAK",IF(BI125=25%,"Selesai KAK",IF(BI125&lt;30%,"Proses Pengadaan",IF(BI125=30%,"Selesai Pengadaan",IF(BI125&lt;45%,"Proses Desain",IF(BI125=45%,"Selesai Desain",IF(BI125&lt;80%,"Proses Pengembangan",IF(BI125=80%,"Selesai Pengembangan",IF(BI125&lt;87.5%,"Proses SIT",IF(BI125=87.5%,"Selesai SIT",IF(BI125&lt;95%,"Proses UAT",IF(BI125=95%,"Selesai UAT",IF(BI125&lt;100%,"Proses Implementasi","Selesai Implementasi"))))))))))))))))))))))</f>
        <v>Selesai Implementasi</v>
      </c>
      <c r="AX125" t="str">
        <f>IF(BJ125=0%,"Not Started",IF(BJ125&lt;5%,"Proses RBT-RBB",IF(BJ125=5%,"Selesai RBT-RBB",IF(BJ125&lt;10%,"Proses RBT-RBL",IF(BJ125=10%,"Selesai RBT-RBL",IF(BJ125&lt;15%,"Proses RBT-RBTD",IF(BJ125=15%,"Selesai RBT-RBTD",IF(BJ125&lt;20%,"Proses RPP",IF(BJ125=20%,"Selesai RPP",IF(BJ125&lt;25%,"Proses KAK",IF(BJ125=25%,"Selesai KAK",IF(BJ125&lt;30%,"Proses Pengadaan",IF(BJ125=30%,"Selesai Pengadaan",IF(BJ125&lt;45%,"Proses Desain",IF(BJ125=45%,"Selesai Desain",IF(BJ125&lt;80%,"Proses Pengembangan",IF(BJ125=80%,"Selesai Pengembangan",IF(BJ125&lt;87.5%,"Proses SIT",IF(BJ125=87.5%,"Selesai SIT",IF(BJ125&lt;95%,"Proses UAT",IF(BJ125=95%,"Selesai UAT",IF(BJ125&lt;100%,"Proses Implementasi","Selesai Implementasi"))))))))))))))))))))))</f>
        <v>Selesai Implementasi</v>
      </c>
      <c r="AY125" t="str">
        <f>IF(BK125=0%,"Not Started",IF(BK125&lt;5%,"Proses RBT-RBB",IF(BK125=5%,"Selesai RBT-RBB",IF(BK125&lt;10%,"Proses RBT-RBL",IF(BK125=10%,"Selesai RBT-RBL",IF(BK125&lt;15%,"Proses RBT-RBTD",IF(BK125=15%,"Selesai RBT-RBTD",IF(BK125&lt;20%,"Proses RPP",IF(BK125=20%,"Selesai RPP",IF(BK125&lt;25%,"Proses KAK",IF(BK125=25%,"Selesai KAK",IF(BK125&lt;30%,"Proses Pengadaan",IF(BK125=30%,"Selesai Pengadaan",IF(BK125&lt;45%,"Proses Desain",IF(BK125=45%,"Selesai Desain",IF(BK125&lt;80%,"Proses Pengembangan",IF(BK125=80%,"Selesai Pengembangan",IF(BK125&lt;87.5%,"Proses SIT",IF(BK125=87.5%,"Selesai SIT",IF(BK125&lt;95%,"Proses UAT",IF(BK125=95%,"Selesai UAT",IF(BK125&lt;100%,"Proses Implementasi","Selesai Implementasi"))))))))))))))))))))))</f>
        <v>Selesai Implementasi</v>
      </c>
      <c r="AZ125" t="str">
        <f>IF(BL125=0%,"Not Started",IF(BL125&lt;5%,"Proses RBT-RBB",IF(BL125=5%,"Selesai RBT-RBB",IF(BL125&lt;10%,"Proses RBT-RBL",IF(BL125=10%,"Selesai RBT-RBL",IF(BL125&lt;15%,"Proses RBT-RBTD",IF(BL125=15%,"Selesai RBT-RBTD",IF(BL125&lt;20%,"Proses RPP",IF(BL125=20%,"Selesai RPP",IF(BL125&lt;25%,"Proses KAK",IF(BL125=25%,"Selesai KAK",IF(BL125&lt;30%,"Proses Pengadaan",IF(BL125=30%,"Selesai Pengadaan",IF(BL125&lt;45%,"Proses Desain",IF(BL125=45%,"Selesai Desain",IF(BL125&lt;80%,"Proses Pengembangan",IF(BL125=80%,"Selesai Pengembangan",IF(BL125&lt;87.5%,"Proses SIT",IF(BL125=87.5%,"Selesai SIT",IF(BL125&lt;95%,"Proses UAT",IF(BL125=95%,"Selesai UAT",IF(BL125&lt;100%,"Proses Implementasi","Selesai Implementasi"))))))))))))))))))))))</f>
        <v>Selesai Implementasi</v>
      </c>
      <c r="BA125" t="str">
        <f>IF(BM125=0%,"Not Started",IF(BM125&lt;5%,"Proses RBT-RBB",IF(BM125=5%,"Selesai RBT-RBB",IF(BM125&lt;10%,"Proses RBT-RBL",IF(BM125=10%,"Selesai RBT-RBL",IF(BM125&lt;15%,"Proses RBT-RBTD",IF(BM125=15%,"Selesai RBT-RBTD",IF(BM125&lt;20%,"Proses RPP",IF(BM125=20%,"Selesai RPP",IF(BM125&lt;25%,"Proses KAK",IF(BM125=25%,"Selesai KAK",IF(BM125&lt;30%,"Proses Pengadaan",IF(BM125=30%,"Selesai Pengadaan",IF(BM125&lt;45%,"Proses Desain",IF(BM125=45%,"Selesai Desain",IF(BM125&lt;80%,"Proses Pengembangan",IF(BM125=80%,"Selesai Pengembangan",IF(BM125&lt;87.5%,"Proses SIT",IF(BM125=87.5%,"Selesai SIT",IF(BM125&lt;95%,"Proses UAT",IF(BM125=95%,"Selesai UAT",IF(BM125&lt;100%,"Proses Implementasi","Selesai Implementasi"))))))))))))))))))))))</f>
        <v>Selesai Implementasi</v>
      </c>
      <c r="BB125" t="str">
        <f>IF(BN125=0%,"Not Started",IF(BN125&lt;5%,"Proses RBT-RBB",IF(BN125=5%,"Selesai RBT-RBB",IF(BN125&lt;10%,"Proses RBT-RBL",IF(BN125=10%,"Selesai RBT-RBL",IF(BN125&lt;15%,"Proses RBT-RBTD",IF(BN125=15%,"Selesai RBT-RBTD",IF(BN125&lt;20%,"Proses RPP",IF(BN125=20%,"Selesai RPP",IF(BN125&lt;25%,"Proses KAK",IF(BN125=25%,"Selesai KAK",IF(BN125&lt;30%,"Proses Pengadaan",IF(BN125=30%,"Selesai Pengadaan",IF(BN125&lt;45%,"Proses Desain",IF(BN125=45%,"Selesai Desain",IF(BN125&lt;80%,"Proses Pengembangan",IF(BN125=80%,"Selesai Pengembangan",IF(BN125&lt;87.5%,"Proses SIT",IF(BN125=87.5%,"Selesai SIT",IF(BN125&lt;95%,"Proses UAT",IF(BN125=95%,"Selesai UAT",IF(BN125&lt;100%,"Proses Implementasi","Selesai Implementasi"))))))))))))))))))))))</f>
        <v>Selesai Implementasi</v>
      </c>
      <c r="BC125" t="str">
        <f>IF(BO125=0%,"Not Started",IF(BO125&lt;5%,"Proses RBT-RBB",IF(BO125=5%,"Selesai RBT-RBB",IF(BO125&lt;10%,"Proses RBT-RBL",IF(BO125=10%,"Selesai RBT-RBL",IF(BO125&lt;15%,"Proses RBT-RBTD",IF(BO125=15%,"Selesai RBT-RBTD",IF(BO125&lt;20%,"Proses RPP",IF(BO125=20%,"Selesai RPP",IF(BO125&lt;25%,"Proses KAK",IF(BO125=25%,"Selesai KAK",IF(BO125&lt;30%,"Proses Pengadaan",IF(BO125=30%,"Selesai Pengadaan",IF(BO125&lt;45%,"Proses Desain",IF(BO125=45%,"Selesai Desain",IF(BO125&lt;80%,"Proses Pengembangan",IF(BO125=80%,"Selesai Pengembangan",IF(BO125&lt;87.5%,"Proses SIT",IF(BO125=87.5%,"Selesai SIT",IF(BO125&lt;95%,"Proses UAT",IF(BO125=95%,"Selesai UAT",IF(BO125&lt;100%,"Proses Implementasi","Selesai Implementasi"))))))))))))))))))))))</f>
        <v>Selesai Implementasi</v>
      </c>
      <c r="BD125" t="str">
        <f>IF(BP125=0%,"Not Started",IF(BP125&lt;5%,"Proses RBT-RBB",IF(BP125=5%,"Selesai RBT-RBB",IF(BP125&lt;10%,"Proses RBT-RBL",IF(BP125=10%,"Selesai RBT-RBL",IF(BP125&lt;15%,"Proses RBT-RBTD",IF(BP125=15%,"Selesai RBT-RBTD",IF(BP125&lt;20%,"Proses RPP",IF(BP125=20%,"Selesai RPP",IF(BP125&lt;25%,"Proses KAK",IF(BP125=25%,"Selesai KAK",IF(BP125&lt;30%,"Proses Pengadaan",IF(BP125=30%,"Selesai Pengadaan",IF(BP125&lt;45%,"Proses Desain",IF(BP125=45%,"Selesai Desain",IF(BP125&lt;80%,"Proses Pengembangan",IF(BP125=80%,"Selesai Pengembangan",IF(BP125&lt;87.5%,"Proses SIT",IF(BP125=87.5%,"Selesai SIT",IF(BP125&lt;95%,"Proses UAT",IF(BP125=95%,"Selesai UAT",IF(BP125&lt;100%,"Proses Implementasi","Selesai Implementasi"))))))))))))))))))))))</f>
        <v>Selesai Implementasi</v>
      </c>
      <c r="BE125">
        <v>1</v>
      </c>
      <c r="BF125">
        <v>1</v>
      </c>
      <c r="BG125">
        <v>1</v>
      </c>
      <c r="BH125">
        <v>1</v>
      </c>
      <c r="BI125">
        <v>1</v>
      </c>
      <c r="BJ125">
        <v>1</v>
      </c>
      <c r="BK125">
        <v>1</v>
      </c>
      <c r="BL125">
        <v>1</v>
      </c>
      <c r="BM125">
        <v>1</v>
      </c>
      <c r="BN125">
        <v>1</v>
      </c>
      <c r="BO125">
        <v>1</v>
      </c>
      <c r="BP125">
        <v>1</v>
      </c>
      <c r="BQ125" t="str">
        <f>IF(CC125=0%,"Not Started",IF(CC125&lt;5%,"Proses RBT-RBB",IF(CC125=5%,"Selesai RBT-RBB",IF(CC125&lt;10%,"Proses RBT-RBL",IF(CC125=10%,"Selesai RBT-RBL",IF(CC125&lt;15%,"Proses RBT-RBTD",IF(CC125=15%,"Selesai RBT-RBTD",IF(CC125&lt;20%,"Proses RPP",IF(CC125=20%,"Selesai RPP",IF(CC125&lt;25%,"Proses KAK",IF(CC125=25%,"Selesai KAK",IF(CC125&lt;30%,"Proses Pengadaan",IF(CC125=30%,"Selesai Pengadaan",IF(CC125&lt;45%,"Proses Desain",IF(CC125=45%,"Selesai Desain",IF(CC125&lt;80%,"Proses Pengembangan",IF(CC125=80%,"Selesai Pengembangan",IF(CC125&lt;87.5%,"Proses SIT",IF(CC125=87.5%,"Selesai SIT",IF(CC125&lt;95%,"Proses UAT",IF(CC125=95%,"Selesai UAT",IF(CC125&lt;100%,"Proses Implementasi","Selesai Implementasi"))))))))))))))))))))))</f>
        <v>Selesai Implementasi</v>
      </c>
      <c r="BR125" t="str">
        <f>IF(CD125=0%,"Not Started",IF(CD125&lt;5%,"Proses RBT-RBB",IF(CD125=5%,"Selesai RBT-RBB",IF(CD125&lt;10%,"Proses RBT-RBL",IF(CD125=10%,"Selesai RBT-RBL",IF(CD125&lt;15%,"Proses RBT-RBTD",IF(CD125=15%,"Selesai RBT-RBTD",IF(CD125&lt;20%,"Proses RPP",IF(CD125=20%,"Selesai RPP",IF(CD125&lt;25%,"Proses KAK",IF(CD125=25%,"Selesai KAK",IF(CD125&lt;30%,"Proses Pengadaan",IF(CD125=30%,"Selesai Pengadaan",IF(CD125&lt;45%,"Proses Desain",IF(CD125=45%,"Selesai Desain",IF(CD125&lt;80%,"Proses Pengembangan",IF(CD125=80%,"Selesai Pengembangan",IF(CD125&lt;87.5%,"Proses SIT",IF(CD125=87.5%,"Selesai SIT",IF(CD125&lt;95%,"Proses UAT",IF(CD125=95%,"Selesai UAT",IF(CD125&lt;100%,"Proses Implementasi","Selesai Implementasi"))))))))))))))))))))))</f>
        <v>Not Started</v>
      </c>
      <c r="BS125" t="str">
        <f>IF(CE125=0%,"Not Started",IF(CE125&lt;5%,"Proses RBT-RBB",IF(CE125=5%,"Selesai RBT-RBB",IF(CE125&lt;10%,"Proses RBT-RBL",IF(CE125=10%,"Selesai RBT-RBL",IF(CE125&lt;15%,"Proses RBT-RBTD",IF(CE125=15%,"Selesai RBT-RBTD",IF(CE125&lt;20%,"Proses RPP",IF(CE125=20%,"Selesai RPP",IF(CE125&lt;25%,"Proses KAK",IF(CE125=25%,"Selesai KAK",IF(CE125&lt;30%,"Proses Pengadaan",IF(CE125=30%,"Selesai Pengadaan",IF(CE125&lt;45%,"Proses Desain",IF(CE125=45%,"Selesai Desain",IF(CE125&lt;80%,"Proses Pengembangan",IF(CE125=80%,"Selesai Pengembangan",IF(CE125&lt;87.5%,"Proses SIT",IF(CE125=87.5%,"Selesai SIT",IF(CE125&lt;95%,"Proses UAT",IF(CE125=95%,"Selesai UAT",IF(CE125&lt;100%,"Proses Implementasi","Selesai Implementasi"))))))))))))))))))))))</f>
        <v>Not Started</v>
      </c>
      <c r="BT125" t="str">
        <f>IF(CF125=0%,"Not Started",IF(CF125&lt;5%,"Proses RBT-RBB",IF(CF125=5%,"Selesai RBT-RBB",IF(CF125&lt;10%,"Proses RBT-RBL",IF(CF125=10%,"Selesai RBT-RBL",IF(CF125&lt;15%,"Proses RBT-RBTD",IF(CF125=15%,"Selesai RBT-RBTD",IF(CF125&lt;20%,"Proses RPP",IF(CF125=20%,"Selesai RPP",IF(CF125&lt;25%,"Proses KAK",IF(CF125=25%,"Selesai KAK",IF(CF125&lt;30%,"Proses Pengadaan",IF(CF125=30%,"Selesai Pengadaan",IF(CF125&lt;45%,"Proses Desain",IF(CF125=45%,"Selesai Desain",IF(CF125&lt;80%,"Proses Pengembangan",IF(CF125=80%,"Selesai Pengembangan",IF(CF125&lt;87.5%,"Proses SIT",IF(CF125=87.5%,"Selesai SIT",IF(CF125&lt;95%,"Proses UAT",IF(CF125=95%,"Selesai UAT",IF(CF125&lt;100%,"Proses Implementasi","Selesai Implementasi"))))))))))))))))))))))</f>
        <v>Not Started</v>
      </c>
      <c r="BU125" t="str">
        <f>IF(CG125=0%,"Not Started",IF(CG125&lt;5%,"Proses RBT-RBB",IF(CG125=5%,"Selesai RBT-RBB",IF(CG125&lt;10%,"Proses RBT-RBL",IF(CG125=10%,"Selesai RBT-RBL",IF(CG125&lt;15%,"Proses RBT-RBTD",IF(CG125=15%,"Selesai RBT-RBTD",IF(CG125&lt;20%,"Proses RPP",IF(CG125=20%,"Selesai RPP",IF(CG125&lt;25%,"Proses KAK",IF(CG125=25%,"Selesai KAK",IF(CG125&lt;30%,"Proses Pengadaan",IF(CG125=30%,"Selesai Pengadaan",IF(CG125&lt;45%,"Proses Desain",IF(CG125=45%,"Selesai Desain",IF(CG125&lt;80%,"Proses Pengembangan",IF(CG125=80%,"Selesai Pengembangan",IF(CG125&lt;87.5%,"Proses SIT",IF(CG125=87.5%,"Selesai SIT",IF(CG125&lt;95%,"Proses UAT",IF(CG125=95%,"Selesai UAT",IF(CG125&lt;100%,"Proses Implementasi","Selesai Implementasi"))))))))))))))))))))))</f>
        <v>Not Started</v>
      </c>
      <c r="BV125" t="str">
        <f>IF(CH125=0%,"Not Started",IF(CH125&lt;5%,"Proses RBT-RBB",IF(CH125=5%,"Selesai RBT-RBB",IF(CH125&lt;10%,"Proses RBT-RBL",IF(CH125=10%,"Selesai RBT-RBL",IF(CH125&lt;15%,"Proses RBT-RBTD",IF(CH125=15%,"Selesai RBT-RBTD",IF(CH125&lt;20%,"Proses RPP",IF(CH125=20%,"Selesai RPP",IF(CH125&lt;25%,"Proses KAK",IF(CH125=25%,"Selesai KAK",IF(CH125&lt;30%,"Proses Pengadaan",IF(CH125=30%,"Selesai Pengadaan",IF(CH125&lt;45%,"Proses Desain",IF(CH125=45%,"Selesai Desain",IF(CH125&lt;80%,"Proses Pengembangan",IF(CH125=80%,"Selesai Pengembangan",IF(CH125&lt;87.5%,"Proses SIT",IF(CH125=87.5%,"Selesai SIT",IF(CH125&lt;95%,"Proses UAT",IF(CH125=95%,"Selesai UAT",IF(CH125&lt;100%,"Proses Implementasi","Selesai Implementasi"))))))))))))))))))))))</f>
        <v>Not Started</v>
      </c>
      <c r="BW125" t="str">
        <f>IF(CI125=0%,"Not Started",IF(CI125&lt;5%,"Proses RBT-RBB",IF(CI125=5%,"Selesai RBT-RBB",IF(CI125&lt;10%,"Proses RBT-RBL",IF(CI125=10%,"Selesai RBT-RBL",IF(CI125&lt;15%,"Proses RBT-RBTD",IF(CI125=15%,"Selesai RBT-RBTD",IF(CI125&lt;20%,"Proses RPP",IF(CI125=20%,"Selesai RPP",IF(CI125&lt;25%,"Proses KAK",IF(CI125=25%,"Selesai KAK",IF(CI125&lt;30%,"Proses Pengadaan",IF(CI125=30%,"Selesai Pengadaan",IF(CI125&lt;45%,"Proses Desain",IF(CI125=45%,"Selesai Desain",IF(CI125&lt;80%,"Proses Pengembangan",IF(CI125=80%,"Selesai Pengembangan",IF(CI125&lt;87.5%,"Proses SIT",IF(CI125=87.5%,"Selesai SIT",IF(CI125&lt;95%,"Proses UAT",IF(CI125=95%,"Selesai UAT",IF(CI125&lt;100%,"Proses Implementasi","Selesai Implementasi"))))))))))))))))))))))</f>
        <v>Not Started</v>
      </c>
      <c r="BX125" t="str">
        <f>IF(CJ125=0%,"Not Started",IF(CJ125&lt;5%,"Proses RBT-RBB",IF(CJ125=5%,"Selesai RBT-RBB",IF(CJ125&lt;10%,"Proses RBT-RBL",IF(CJ125=10%,"Selesai RBT-RBL",IF(CJ125&lt;15%,"Proses RBT-RBTD",IF(CJ125=15%,"Selesai RBT-RBTD",IF(CJ125&lt;20%,"Proses RPP",IF(CJ125=20%,"Selesai RPP",IF(CJ125&lt;25%,"Proses KAK",IF(CJ125=25%,"Selesai KAK",IF(CJ125&lt;30%,"Proses Pengadaan",IF(CJ125=30%,"Selesai Pengadaan",IF(CJ125&lt;45%,"Proses Desain",IF(CJ125=45%,"Selesai Desain",IF(CJ125&lt;80%,"Proses Pengembangan",IF(CJ125=80%,"Selesai Pengembangan",IF(CJ125&lt;87.5%,"Proses SIT",IF(CJ125=87.5%,"Selesai SIT",IF(CJ125&lt;95%,"Proses UAT",IF(CJ125=95%,"Selesai UAT",IF(CJ125&lt;100%,"Proses Implementasi","Selesai Implementasi"))))))))))))))))))))))</f>
        <v>Not Started</v>
      </c>
      <c r="BY125" t="str">
        <f>IF(CK125=0%,"Not Started",IF(CK125&lt;5%,"Proses RBT-RBB",IF(CK125=5%,"Selesai RBT-RBB",IF(CK125&lt;10%,"Proses RBT-RBL",IF(CK125=10%,"Selesai RBT-RBL",IF(CK125&lt;15%,"Proses RBT-RBTD",IF(CK125=15%,"Selesai RBT-RBTD",IF(CK125&lt;20%,"Proses RPP",IF(CK125=20%,"Selesai RPP",IF(CK125&lt;25%,"Proses KAK",IF(CK125=25%,"Selesai KAK",IF(CK125&lt;30%,"Proses Pengadaan",IF(CK125=30%,"Selesai Pengadaan",IF(CK125&lt;45%,"Proses Desain",IF(CK125=45%,"Selesai Desain",IF(CK125&lt;80%,"Proses Pengembangan",IF(CK125=80%,"Selesai Pengembangan",IF(CK125&lt;87.5%,"Proses SIT",IF(CK125=87.5%,"Selesai SIT",IF(CK125&lt;95%,"Proses UAT",IF(CK125=95%,"Selesai UAT",IF(CK125&lt;100%,"Proses Implementasi","Selesai Implementasi"))))))))))))))))))))))</f>
        <v>Not Started</v>
      </c>
      <c r="BZ125" t="str">
        <f>IF(CL125=0%,"Not Started",IF(CL125&lt;5%,"Proses RBT-RBB",IF(CL125=5%,"Selesai RBT-RBB",IF(CL125&lt;10%,"Proses RBT-RBL",IF(CL125=10%,"Selesai RBT-RBL",IF(CL125&lt;15%,"Proses RBT-RBTD",IF(CL125=15%,"Selesai RBT-RBTD",IF(CL125&lt;20%,"Proses RPP",IF(CL125=20%,"Selesai RPP",IF(CL125&lt;25%,"Proses KAK",IF(CL125=25%,"Selesai KAK",IF(CL125&lt;30%,"Proses Pengadaan",IF(CL125=30%,"Selesai Pengadaan",IF(CL125&lt;45%,"Proses Desain",IF(CL125=45%,"Selesai Desain",IF(CL125&lt;80%,"Proses Pengembangan",IF(CL125=80%,"Selesai Pengembangan",IF(CL125&lt;87.5%,"Proses SIT",IF(CL125=87.5%,"Selesai SIT",IF(CL125&lt;95%,"Proses UAT",IF(CL125=95%,"Selesai UAT",IF(CL125&lt;100%,"Proses Implementasi","Selesai Implementasi"))))))))))))))))))))))</f>
        <v>Not Started</v>
      </c>
      <c r="CA125" t="str">
        <f>IF(CM125=0%,"Not Started",IF(CM125&lt;5%,"Proses RBT-RBB",IF(CM125=5%,"Selesai RBT-RBB",IF(CM125&lt;10%,"Proses RBT-RBL",IF(CM125=10%,"Selesai RBT-RBL",IF(CM125&lt;15%,"Proses RBT-RBTD",IF(CM125=15%,"Selesai RBT-RBTD",IF(CM125&lt;20%,"Proses RPP",IF(CM125=20%,"Selesai RPP",IF(CM125&lt;25%,"Proses KAK",IF(CM125=25%,"Selesai KAK",IF(CM125&lt;30%,"Proses Pengadaan",IF(CM125=30%,"Selesai Pengadaan",IF(CM125&lt;45%,"Proses Desain",IF(CM125=45%,"Selesai Desain",IF(CM125&lt;80%,"Proses Pengembangan",IF(CM125=80%,"Selesai Pengembangan",IF(CM125&lt;87.5%,"Proses SIT",IF(CM125=87.5%,"Selesai SIT",IF(CM125&lt;95%,"Proses UAT",IF(CM125=95%,"Selesai UAT",IF(CM125&lt;100%,"Proses Implementasi","Selesai Implementasi"))))))))))))))))))))))</f>
        <v>Not Started</v>
      </c>
      <c r="CB125" t="str">
        <f>IF(CN125=0%,"Not Started",IF(CN125&lt;5%,"Proses RBT-RBB",IF(CN125=5%,"Selesai RBT-RBB",IF(CN125&lt;10%,"Proses RBT-RBL",IF(CN125=10%,"Selesai RBT-RBL",IF(CN125&lt;15%,"Proses RBT-RBTD",IF(CN125=15%,"Selesai RBT-RBTD",IF(CN125&lt;20%,"Proses RPP",IF(CN125=20%,"Selesai RPP",IF(CN125&lt;25%,"Proses KAK",IF(CN125=25%,"Selesai KAK",IF(CN125&lt;30%,"Proses Pengadaan",IF(CN125=30%,"Selesai Pengadaan",IF(CN125&lt;45%,"Proses Desain",IF(CN125=45%,"Selesai Desain",IF(CN125&lt;80%,"Proses Pengembangan",IF(CN125=80%,"Selesai Pengembangan",IF(CN125&lt;87.5%,"Proses SIT",IF(CN125=87.5%,"Selesai SIT",IF(CN125&lt;95%,"Proses UAT",IF(CN125=95%,"Selesai UAT",IF(CN125&lt;100%,"Proses Implementasi","Selesai Implementasi"))))))))))))))))))))))</f>
        <v>Not Started</v>
      </c>
      <c r="CC125">
        <f>(($DY125/100%)*15%)+(($DZ125/100%)*5%)+(($EA125/100%)*5%)+(($EB125/100%)*5%)+(($EC125/100%)*15%)+(($ED125/100%)*35%)+(($EE125/100%)*7.5%)+(($EF125/100%)*7.5%)+(($EG125/100%)*5%)</f>
        <v>0.9999999999999999</v>
      </c>
      <c r="CO125">
        <f>IF(BE125=0%, 100%, (CC125/BE125))</f>
        <v>0.9999999999999999</v>
      </c>
      <c r="CP125">
        <f>IF(BF125=0%, 100%, (CD125/BF125))</f>
        <v>0</v>
      </c>
      <c r="CQ125">
        <f>IF(BG125=0%, 100%, (CE125/BG125))</f>
        <v>0</v>
      </c>
      <c r="CR125">
        <f>IF(BH125=0%, 100%, (CF125/BH125))</f>
        <v>0</v>
      </c>
      <c r="CS125">
        <f>IF(BI125=0%, 100%, (CG125/BI125))</f>
        <v>0</v>
      </c>
      <c r="CT125">
        <f>IF(BJ125=0%, 100%, (CH125/BJ125))</f>
        <v>0</v>
      </c>
      <c r="CU125">
        <f>IF(BK125=0%, 100%, (CI125/BK125))</f>
        <v>0</v>
      </c>
      <c r="CV125">
        <f>IF(BL125=0%, 100%, (CJ125/BL125))</f>
        <v>0</v>
      </c>
      <c r="CW125">
        <f>IF(BM125=0%, 100%, (CK125/BM125))</f>
        <v>0</v>
      </c>
      <c r="CX125">
        <f>IF(BN125=0%, 100%, (CL125/BN125))</f>
        <v>0</v>
      </c>
      <c r="CY125">
        <f>IF(BO125=0%, 100%, (CM125/BO125))</f>
        <v>0</v>
      </c>
      <c r="DA125" t="str">
        <f>IF(BE125=0%,"NS",IF(CC125=100%,"DONE",IF(CO125&gt;100%,"AS",IF(CO125&lt;75%,"BS",IF(CO125&lt;89.9%,"AR","OS")))))</f>
        <v>DONE</v>
      </c>
      <c r="DB125" t="str">
        <f>IF(BF125=0%,"NS",IF(CD125=100%,"DONE",IF(CP125&gt;100%,"AS",IF(CP125&lt;75%,"BS",IF(CP125&lt;89.9%,"AR","OS")))))</f>
        <v>BS</v>
      </c>
      <c r="DC125" t="str">
        <f>IF(BG125=0%,"NS",IF(CE125=100%,"DONE",IF(CQ125&gt;100%,"AS",IF(CQ125&lt;75%,"BS",IF(CQ125&lt;89.9%,"AR","OS")))))</f>
        <v>BS</v>
      </c>
      <c r="DD125" t="str">
        <f>IF(BH125=0%,"NS",IF(CF125=100%,"DONE",IF(CR125&gt;100%,"AS",IF(CR125&lt;75%,"BS",IF(CR125&lt;89.9%,"AR","OS")))))</f>
        <v>BS</v>
      </c>
      <c r="DE125" t="str">
        <f>IF(BI125=0%,"NS",IF(CG125=100%,"DONE",IF(CS125&gt;100%,"AS",IF(CS125&lt;75%,"BS",IF(CS125&lt;89.9%,"AR","OS")))))</f>
        <v>BS</v>
      </c>
      <c r="DF125" t="str">
        <f>IF(BJ125=0%,"NS",IF(CH125=100%,"DONE",IF(CT125&gt;100%,"AS",IF(CT125&lt;75%,"BS",IF(CT125&lt;89.9%,"AR","OS")))))</f>
        <v>BS</v>
      </c>
      <c r="DG125" t="str">
        <f>IF(BK125=0%,"NS",IF(CI125=100%,"DONE",IF(CU125&gt;100%,"AS",IF(CU125&lt;75%,"BS",IF(CU125&lt;89.9%,"AR","OS")))))</f>
        <v>BS</v>
      </c>
      <c r="DH125" t="str">
        <f>IF(BL125=0%,"NS",IF(CJ125=100%,"DONE",IF(CV125&gt;100%,"AS",IF(CV125&lt;75%,"BS",IF(CV125&lt;89.9%,"AR","OS")))))</f>
        <v>BS</v>
      </c>
      <c r="DI125" t="str">
        <f>IF(BM125=0%,"NS",IF(CK125=100%,"DONE",IF(CW125&gt;100%,"AS",IF(CW125&lt;75%,"BS",IF(CW125&lt;89.9%,"AR","OS")))))</f>
        <v>BS</v>
      </c>
      <c r="DJ125" t="str">
        <f>IF(BN125=0%,"NS",IF(CL125=100%,"DONE",IF(CX125&gt;100%,"AS",IF(CX125&lt;75%,"BS",IF(CX125&lt;89.9%,"AR","OS")))))</f>
        <v>BS</v>
      </c>
      <c r="DK125" t="str">
        <f>IF(BO125=0%,"NS",IF(CM125=100%,"DONE",IF(CY125&gt;100%,"AS",IF(CY125&lt;75%,"BS",IF(CY125&lt;89.9%,"AR","OS")))))</f>
        <v>BS</v>
      </c>
      <c r="DL125" t="str">
        <f>IF(BP125=0%,"NS",IF(CN125=100%,"DONE",IF(CZ125&gt;100%,"AS",IF(CZ125&lt;75%,"BS",IF(CZ125&lt;89.9%,"AR","OS")))))</f>
        <v>BS</v>
      </c>
      <c r="DM125">
        <f>CC125/$BP125</f>
        <v>0.9999999999999999</v>
      </c>
      <c r="DN125">
        <f>CD125/$BP125</f>
        <v>0</v>
      </c>
      <c r="DO125">
        <f>CE125/$BP125</f>
        <v>0</v>
      </c>
      <c r="DP125">
        <f>CF125/$BP125</f>
        <v>0</v>
      </c>
      <c r="DQ125">
        <f>CG125/$BP125</f>
        <v>0</v>
      </c>
      <c r="DR125">
        <f>CH125/$BP125</f>
        <v>0</v>
      </c>
      <c r="DS125">
        <f>CI125/$BP125</f>
        <v>0</v>
      </c>
      <c r="DT125">
        <f>CJ125/$BP125</f>
        <v>0</v>
      </c>
      <c r="DU125">
        <f>CK125/$BP125</f>
        <v>0</v>
      </c>
      <c r="DV125">
        <f>CL125/$BP125</f>
        <v>0</v>
      </c>
      <c r="DW125">
        <f>CM125/$BP125</f>
        <v>0</v>
      </c>
      <c r="DX125">
        <f>CN125/$BP125</f>
        <v>0</v>
      </c>
      <c r="DY125">
        <v>1</v>
      </c>
      <c r="DZ125">
        <v>1</v>
      </c>
      <c r="EA125">
        <v>1</v>
      </c>
      <c r="EB125">
        <v>1</v>
      </c>
      <c r="EC125">
        <v>1</v>
      </c>
      <c r="ED125">
        <v>1</v>
      </c>
      <c r="EE125">
        <v>1</v>
      </c>
      <c r="EF125">
        <v>1</v>
      </c>
      <c r="EG125">
        <v>1</v>
      </c>
      <c r="EH125" t="str">
        <v>Go Live 20 - 21 September 2025</v>
      </c>
      <c r="EI125">
        <v>45921</v>
      </c>
      <c r="EJ125">
        <f>AR125</f>
        <v>45930</v>
      </c>
      <c r="FM125" t="str">
        <v xml:space="preserve">Titik Rahayu </v>
      </c>
      <c r="FN125" t="str">
        <v>Rifanda Yulio</v>
      </c>
      <c r="FO125" t="str">
        <v>Adinda Tri Wulandari</v>
      </c>
      <c r="FP125" t="str" xml:space="preserve">
        <v xml:space="preserve">1. Haryani Diah_x000d_
2. Alamsyah_x000d_
3. Luluk Mukarromah</v>
      </c>
      <c r="FQ125" t="str" xml:space="preserve">
        <v xml:space="preserve">1. Erfa_x000d_
2. Agung_x000d_
3. Ajeng_x000d_
4. Joko</v>
      </c>
      <c r="FR125" t="str">
        <v>Outsource</v>
      </c>
      <c r="FS125" t="str">
        <v>Optus Solution</v>
      </c>
      <c r="FT125" t="str" xml:space="preserve">
        <v xml:space="preserve">Fajri (KPPA)_x000d_
Timo (KPPA)_x000d_
Risda (KPPA)_x000d_
Diah (KMBD)</v>
      </c>
      <c r="GS125" t="str">
        <v>6464354e-d8b0-489e-9fb3-fcc635ea7111</v>
      </c>
    </row>
    <row r="126">
      <c r="B126" t="str">
        <v>Non PT</v>
      </c>
      <c r="C126" t="str">
        <v>IDT</v>
      </c>
      <c r="D126" t="str">
        <v>Continuity Technology</v>
      </c>
      <c r="E126" t="str">
        <v>P-63</v>
      </c>
      <c r="F126">
        <f>F125+1</f>
        <v>8</v>
      </c>
      <c r="G126" t="str">
        <v>ANTASENA LBUT</v>
      </c>
      <c r="H126" t="str">
        <v>ANTASENA - LBUT</v>
      </c>
      <c r="I126" t="str">
        <v>Enhancement Antasena LBUT : Retensi Data</v>
      </c>
      <c r="J126">
        <v>2024</v>
      </c>
      <c r="K126">
        <v>2026</v>
      </c>
      <c r="L126" t="str">
        <v>K</v>
      </c>
      <c r="M126" t="str">
        <v>K3</v>
      </c>
      <c r="N126" t="str">
        <v>Pemimpin Satker</v>
      </c>
      <c r="O126" t="str">
        <v>DLDS, DIDD, DSta, DPKL</v>
      </c>
      <c r="P126" t="str">
        <v>Satker</v>
      </c>
      <c r="Q126" t="str">
        <v>Moneter</v>
      </c>
      <c r="R126" t="str">
        <v>ANTASENA</v>
      </c>
      <c r="S126" t="str">
        <f>BQ126</f>
        <v>Not Started</v>
      </c>
      <c r="T126" t="str">
        <f>IF(V126=0%,"Not Started",IF(V126&lt;100%,"On Progress",IF(V126=100%,"DONE")))</f>
        <v>Not Started</v>
      </c>
      <c r="U126" t="str">
        <f>FN126</f>
        <v>Rifanda Yulio</v>
      </c>
      <c r="V126">
        <f>CC126</f>
        <v>0</v>
      </c>
      <c r="W126" t="str">
        <v>BRD Existing</v>
      </c>
      <c r="X126">
        <f>AR126</f>
        <v>46234</v>
      </c>
      <c r="Z126" t="str">
        <v>New</v>
      </c>
      <c r="AB126" t="str">
        <v>BRD</v>
      </c>
      <c r="AE126">
        <v>45992</v>
      </c>
      <c r="AF126">
        <v>46022</v>
      </c>
      <c r="AI126">
        <v>46023</v>
      </c>
      <c r="AJ126">
        <v>46037</v>
      </c>
      <c r="AK126">
        <v>46038</v>
      </c>
      <c r="AL126">
        <v>46142</v>
      </c>
      <c r="AM126">
        <v>46143</v>
      </c>
      <c r="AN126">
        <v>46172</v>
      </c>
      <c r="AO126">
        <v>46174</v>
      </c>
      <c r="AP126">
        <v>46203</v>
      </c>
      <c r="AQ126">
        <v>46204</v>
      </c>
      <c r="AR126">
        <v>46234</v>
      </c>
      <c r="AS126" t="str">
        <f>IF(BE126=0%,"Not Started",IF(BE126&lt;5%,"Proses RBT-RBB",IF(BE126=5%,"Selesai RBT-RBB",IF(BE126&lt;10%,"Proses RBT-RBL",IF(BE126=10%,"Selesai RBT-RBL",IF(BE126&lt;15%,"Proses RBT-RBTD",IF(BE126=15%,"Selesai RBT-RBTD",IF(BE126&lt;20%,"Proses RPP",IF(BE126=20%,"Selesai RPP",IF(BE126&lt;25%,"Proses KAK",IF(BE126=25%,"Selesai KAK",IF(BE126&lt;30%,"Proses Pengadaan",IF(BE126=30%,"Selesai Pengadaan",IF(BE126&lt;45%,"Proses Desain",IF(BE126=45%,"Selesai Desain",IF(BE126&lt;80%,"Proses Pengembangan",IF(BE126=80%,"Selesai Pengembangan",IF(BE126&lt;87.5%,"Proses SIT",IF(BE126=87.5%,"Selesai SIT",IF(BE126&lt;95%,"Proses UAT",IF(BE126=95%,"Selesai UAT",IF(BE126&lt;100%,"Proses Implementasi","Selesai Implementasi"))))))))))))))))))))))</f>
        <v>Selesai Desain</v>
      </c>
      <c r="AT126" t="str">
        <f>IF(BF126=0%,"Not Started",IF(BF126&lt;5%,"Proses RBT-RBB",IF(BF126=5%,"Selesai RBT-RBB",IF(BF126&lt;10%,"Proses RBT-RBL",IF(BF126=10%,"Selesai RBT-RBL",IF(BF126&lt;15%,"Proses RBT-RBTD",IF(BF126=15%,"Selesai RBT-RBTD",IF(BF126&lt;20%,"Proses RPP",IF(BF126=20%,"Selesai RPP",IF(BF126&lt;25%,"Proses KAK",IF(BF126=25%,"Selesai KAK",IF(BF126&lt;30%,"Proses Pengadaan",IF(BF126=30%,"Selesai Pengadaan",IF(BF126&lt;45%,"Proses Desain",IF(BF126=45%,"Selesai Desain",IF(BF126&lt;80%,"Proses Pengembangan",IF(BF126=80%,"Selesai Pengembangan",IF(BF126&lt;87.5%,"Proses SIT",IF(BF126=87.5%,"Selesai SIT",IF(BF126&lt;95%,"Proses UAT",IF(BF126=95%,"Selesai UAT",IF(BF126&lt;100%,"Proses Implementasi","Selesai Implementasi"))))))))))))))))))))))</f>
        <v>Proses Pengembangan</v>
      </c>
      <c r="AU126" t="str">
        <f>IF(BG126=0%,"Not Started",IF(BG126&lt;5%,"Proses RBT-RBB",IF(BG126=5%,"Selesai RBT-RBB",IF(BG126&lt;10%,"Proses RBT-RBL",IF(BG126=10%,"Selesai RBT-RBL",IF(BG126&lt;15%,"Proses RBT-RBTD",IF(BG126=15%,"Selesai RBT-RBTD",IF(BG126&lt;20%,"Proses RPP",IF(BG126=20%,"Selesai RPP",IF(BG126&lt;25%,"Proses KAK",IF(BG126=25%,"Selesai KAK",IF(BG126&lt;30%,"Proses Pengadaan",IF(BG126=30%,"Selesai Pengadaan",IF(BG126&lt;45%,"Proses Desain",IF(BG126=45%,"Selesai Desain",IF(BG126&lt;80%,"Proses Pengembangan",IF(BG126=80%,"Selesai Pengembangan",IF(BG126&lt;87.5%,"Proses SIT",IF(BG126=87.5%,"Selesai SIT",IF(BG126&lt;95%,"Proses UAT",IF(BG126=95%,"Selesai UAT",IF(BG126&lt;100%,"Proses Implementasi","Selesai Implementasi"))))))))))))))))))))))</f>
        <v>Proses Pengembangan</v>
      </c>
      <c r="AV126" t="str">
        <f>IF(BH126=0%,"Not Started",IF(BH126&lt;5%,"Proses RBT-RBB",IF(BH126=5%,"Selesai RBT-RBB",IF(BH126&lt;10%,"Proses RBT-RBL",IF(BH126=10%,"Selesai RBT-RBL",IF(BH126&lt;15%,"Proses RBT-RBTD",IF(BH126=15%,"Selesai RBT-RBTD",IF(BH126&lt;20%,"Proses RPP",IF(BH126=20%,"Selesai RPP",IF(BH126&lt;25%,"Proses KAK",IF(BH126=25%,"Selesai KAK",IF(BH126&lt;30%,"Proses Pengadaan",IF(BH126=30%,"Selesai Pengadaan",IF(BH126&lt;45%,"Proses Desain",IF(BH126=45%,"Selesai Desain",IF(BH126&lt;80%,"Proses Pengembangan",IF(BH126=80%,"Selesai Pengembangan",IF(BH126&lt;87.5%,"Proses SIT",IF(BH126=87.5%,"Selesai SIT",IF(BH126&lt;95%,"Proses UAT",IF(BH126=95%,"Selesai UAT",IF(BH126&lt;100%,"Proses Implementasi","Selesai Implementasi"))))))))))))))))))))))</f>
        <v>Selesai Pengembangan</v>
      </c>
      <c r="AW126" t="str">
        <f>IF(BI126=0%,"Not Started",IF(BI126&lt;5%,"Proses RBT-RBB",IF(BI126=5%,"Selesai RBT-RBB",IF(BI126&lt;10%,"Proses RBT-RBL",IF(BI126=10%,"Selesai RBT-RBL",IF(BI126&lt;15%,"Proses RBT-RBTD",IF(BI126=15%,"Selesai RBT-RBTD",IF(BI126&lt;20%,"Proses RPP",IF(BI126=20%,"Selesai RPP",IF(BI126&lt;25%,"Proses KAK",IF(BI126=25%,"Selesai KAK",IF(BI126&lt;30%,"Proses Pengadaan",IF(BI126=30%,"Selesai Pengadaan",IF(BI126&lt;45%,"Proses Desain",IF(BI126=45%,"Selesai Desain",IF(BI126&lt;80%,"Proses Pengembangan",IF(BI126=80%,"Selesai Pengembangan",IF(BI126&lt;87.5%,"Proses SIT",IF(BI126=87.5%,"Selesai SIT",IF(BI126&lt;95%,"Proses UAT",IF(BI126=95%,"Selesai UAT",IF(BI126&lt;100%,"Proses Implementasi","Selesai Implementasi"))))))))))))))))))))))</f>
        <v>Proses SIT</v>
      </c>
      <c r="AX126" t="str">
        <f>IF(BJ126=0%,"Not Started",IF(BJ126&lt;5%,"Proses RBT-RBB",IF(BJ126=5%,"Selesai RBT-RBB",IF(BJ126&lt;10%,"Proses RBT-RBL",IF(BJ126=10%,"Selesai RBT-RBL",IF(BJ126&lt;15%,"Proses RBT-RBTD",IF(BJ126=15%,"Selesai RBT-RBTD",IF(BJ126&lt;20%,"Proses RPP",IF(BJ126=20%,"Selesai RPP",IF(BJ126&lt;25%,"Proses KAK",IF(BJ126=25%,"Selesai KAK",IF(BJ126&lt;30%,"Proses Pengadaan",IF(BJ126=30%,"Selesai Pengadaan",IF(BJ126&lt;45%,"Proses Desain",IF(BJ126=45%,"Selesai Desain",IF(BJ126&lt;80%,"Proses Pengembangan",IF(BJ126=80%,"Selesai Pengembangan",IF(BJ126&lt;87.5%,"Proses SIT",IF(BJ126=87.5%,"Selesai SIT",IF(BJ126&lt;95%,"Proses UAT",IF(BJ126=95%,"Selesai UAT",IF(BJ126&lt;100%,"Proses Implementasi","Selesai Implementasi"))))))))))))))))))))))</f>
        <v>Selesai UAT</v>
      </c>
      <c r="AY126" t="str">
        <f>IF(BK126=0%,"Not Started",IF(BK126&lt;5%,"Proses RBT-RBB",IF(BK126=5%,"Selesai RBT-RBB",IF(BK126&lt;10%,"Proses RBT-RBL",IF(BK126=10%,"Selesai RBT-RBL",IF(BK126&lt;15%,"Proses RBT-RBTD",IF(BK126=15%,"Selesai RBT-RBTD",IF(BK126&lt;20%,"Proses RPP",IF(BK126=20%,"Selesai RPP",IF(BK126&lt;25%,"Proses KAK",IF(BK126=25%,"Selesai KAK",IF(BK126&lt;30%,"Proses Pengadaan",IF(BK126=30%,"Selesai Pengadaan",IF(BK126&lt;45%,"Proses Desain",IF(BK126=45%,"Selesai Desain",IF(BK126&lt;80%,"Proses Pengembangan",IF(BK126=80%,"Selesai Pengembangan",IF(BK126&lt;87.5%,"Proses SIT",IF(BK126=87.5%,"Selesai SIT",IF(BK126&lt;95%,"Proses UAT",IF(BK126=95%,"Selesai UAT",IF(BK126&lt;100%,"Proses Implementasi","Selesai Implementasi"))))))))))))))))))))))</f>
        <v>Selesai Implementasi</v>
      </c>
      <c r="AZ126" t="str">
        <f>IF(BL126=0%,"Not Started",IF(BL126&lt;5%,"Proses RBT-RBB",IF(BL126=5%,"Selesai RBT-RBB",IF(BL126&lt;10%,"Proses RBT-RBL",IF(BL126=10%,"Selesai RBT-RBL",IF(BL126&lt;15%,"Proses RBT-RBTD",IF(BL126=15%,"Selesai RBT-RBTD",IF(BL126&lt;20%,"Proses RPP",IF(BL126=20%,"Selesai RPP",IF(BL126&lt;25%,"Proses KAK",IF(BL126=25%,"Selesai KAK",IF(BL126&lt;30%,"Proses Pengadaan",IF(BL126=30%,"Selesai Pengadaan",IF(BL126&lt;45%,"Proses Desain",IF(BL126=45%,"Selesai Desain",IF(BL126&lt;80%,"Proses Pengembangan",IF(BL126=80%,"Selesai Pengembangan",IF(BL126&lt;87.5%,"Proses SIT",IF(BL126=87.5%,"Selesai SIT",IF(BL126&lt;95%,"Proses UAT",IF(BL126=95%,"Selesai UAT",IF(BL126&lt;100%,"Proses Implementasi","Selesai Implementasi"))))))))))))))))))))))</f>
        <v>Selesai Implementasi</v>
      </c>
      <c r="BA126" t="str">
        <f>IF(BM126=0%,"Not Started",IF(BM126&lt;5%,"Proses RBT-RBB",IF(BM126=5%,"Selesai RBT-RBB",IF(BM126&lt;10%,"Proses RBT-RBL",IF(BM126=10%,"Selesai RBT-RBL",IF(BM126&lt;15%,"Proses RBT-RBTD",IF(BM126=15%,"Selesai RBT-RBTD",IF(BM126&lt;20%,"Proses RPP",IF(BM126=20%,"Selesai RPP",IF(BM126&lt;25%,"Proses KAK",IF(BM126=25%,"Selesai KAK",IF(BM126&lt;30%,"Proses Pengadaan",IF(BM126=30%,"Selesai Pengadaan",IF(BM126&lt;45%,"Proses Desain",IF(BM126=45%,"Selesai Desain",IF(BM126&lt;80%,"Proses Pengembangan",IF(BM126=80%,"Selesai Pengembangan",IF(BM126&lt;87.5%,"Proses SIT",IF(BM126=87.5%,"Selesai SIT",IF(BM126&lt;95%,"Proses UAT",IF(BM126=95%,"Selesai UAT",IF(BM126&lt;100%,"Proses Implementasi","Selesai Implementasi"))))))))))))))))))))))</f>
        <v>Selesai Implementasi</v>
      </c>
      <c r="BB126" t="str">
        <f>IF(BN126=0%,"Not Started",IF(BN126&lt;5%,"Proses RBT-RBB",IF(BN126=5%,"Selesai RBT-RBB",IF(BN126&lt;10%,"Proses RBT-RBL",IF(BN126=10%,"Selesai RBT-RBL",IF(BN126&lt;15%,"Proses RBT-RBTD",IF(BN126=15%,"Selesai RBT-RBTD",IF(BN126&lt;20%,"Proses RPP",IF(BN126=20%,"Selesai RPP",IF(BN126&lt;25%,"Proses KAK",IF(BN126=25%,"Selesai KAK",IF(BN126&lt;30%,"Proses Pengadaan",IF(BN126=30%,"Selesai Pengadaan",IF(BN126&lt;45%,"Proses Desain",IF(BN126=45%,"Selesai Desain",IF(BN126&lt;80%,"Proses Pengembangan",IF(BN126=80%,"Selesai Pengembangan",IF(BN126&lt;87.5%,"Proses SIT",IF(BN126=87.5%,"Selesai SIT",IF(BN126&lt;95%,"Proses UAT",IF(BN126=95%,"Selesai UAT",IF(BN126&lt;100%,"Proses Implementasi","Selesai Implementasi"))))))))))))))))))))))</f>
        <v>Selesai Implementasi</v>
      </c>
      <c r="BC126" t="str">
        <f>IF(BO126=0%,"Not Started",IF(BO126&lt;5%,"Proses RBT-RBB",IF(BO126=5%,"Selesai RBT-RBB",IF(BO126&lt;10%,"Proses RBT-RBL",IF(BO126=10%,"Selesai RBT-RBL",IF(BO126&lt;15%,"Proses RBT-RBTD",IF(BO126=15%,"Selesai RBT-RBTD",IF(BO126&lt;20%,"Proses RPP",IF(BO126=20%,"Selesai RPP",IF(BO126&lt;25%,"Proses KAK",IF(BO126=25%,"Selesai KAK",IF(BO126&lt;30%,"Proses Pengadaan",IF(BO126=30%,"Selesai Pengadaan",IF(BO126&lt;45%,"Proses Desain",IF(BO126=45%,"Selesai Desain",IF(BO126&lt;80%,"Proses Pengembangan",IF(BO126=80%,"Selesai Pengembangan",IF(BO126&lt;87.5%,"Proses SIT",IF(BO126=87.5%,"Selesai SIT",IF(BO126&lt;95%,"Proses UAT",IF(BO126=95%,"Selesai UAT",IF(BO126&lt;100%,"Proses Implementasi","Selesai Implementasi"))))))))))))))))))))))</f>
        <v>Selesai Implementasi</v>
      </c>
      <c r="BD126" t="str">
        <f>IF(BP126=0%,"Not Started",IF(BP126&lt;5%,"Proses RBT-RBB",IF(BP126=5%,"Selesai RBT-RBB",IF(BP126&lt;10%,"Proses RBT-RBL",IF(BP126=10%,"Selesai RBT-RBL",IF(BP126&lt;15%,"Proses RBT-RBTD",IF(BP126=15%,"Selesai RBT-RBTD",IF(BP126&lt;20%,"Proses RPP",IF(BP126=20%,"Selesai RPP",IF(BP126&lt;25%,"Proses KAK",IF(BP126=25%,"Selesai KAK",IF(BP126&lt;30%,"Proses Pengadaan",IF(BP126=30%,"Selesai Pengadaan",IF(BP126&lt;45%,"Proses Desain",IF(BP126=45%,"Selesai Desain",IF(BP126&lt;80%,"Proses Pengembangan",IF(BP126=80%,"Selesai Pengembangan",IF(BP126&lt;87.5%,"Proses SIT",IF(BP126=87.5%,"Selesai SIT",IF(BP126&lt;95%,"Proses UAT",IF(BP126=95%,"Selesai UAT",IF(BP126&lt;100%,"Proses Implementasi","Selesai Implementasi"))))))))))))))))))))))</f>
        <v>Selesai Implementasi</v>
      </c>
      <c r="BE126">
        <v>0.45</v>
      </c>
      <c r="BF126">
        <v>0.57</v>
      </c>
      <c r="BG126">
        <v>0.69</v>
      </c>
      <c r="BH126">
        <v>0.8</v>
      </c>
      <c r="BI126">
        <v>0.87</v>
      </c>
      <c r="BJ126">
        <v>0.95</v>
      </c>
      <c r="BK126">
        <v>1</v>
      </c>
      <c r="BL126">
        <v>1</v>
      </c>
      <c r="BM126">
        <v>1</v>
      </c>
      <c r="BN126">
        <v>1</v>
      </c>
      <c r="BO126">
        <v>1</v>
      </c>
      <c r="BP126">
        <v>1</v>
      </c>
      <c r="BQ126" t="str">
        <f>IF(CC126=0%,"Not Started",IF(CC126&lt;5%,"Proses RBT-RBB",IF(CC126=5%,"Selesai RBT-RBB",IF(CC126&lt;10%,"Proses RBT-RBL",IF(CC126=10%,"Selesai RBT-RBL",IF(CC126&lt;15%,"Proses RBT-RBTD",IF(CC126=15%,"Selesai RBT-RBTD",IF(CC126&lt;20%,"Proses RPP",IF(CC126=20%,"Selesai RPP",IF(CC126&lt;25%,"Proses KAK",IF(CC126=25%,"Selesai KAK",IF(CC126&lt;30%,"Proses Pengadaan",IF(CC126=30%,"Selesai Pengadaan",IF(CC126&lt;45%,"Proses Desain",IF(CC126=45%,"Selesai Desain",IF(CC126&lt;80%,"Proses Pengembangan",IF(CC126=80%,"Selesai Pengembangan",IF(CC126&lt;87.5%,"Proses SIT",IF(CC126=87.5%,"Selesai SIT",IF(CC126&lt;95%,"Proses UAT",IF(CC126=95%,"Selesai UAT",IF(CC126&lt;100%,"Proses Implementasi","Selesai Implementasi"))))))))))))))))))))))</f>
        <v>Not Started</v>
      </c>
      <c r="BR126" t="str">
        <f>IF(CD126=0%,"Not Started",IF(CD126&lt;5%,"Proses RBT-RBB",IF(CD126=5%,"Selesai RBT-RBB",IF(CD126&lt;10%,"Proses RBT-RBL",IF(CD126=10%,"Selesai RBT-RBL",IF(CD126&lt;15%,"Proses RBT-RBTD",IF(CD126=15%,"Selesai RBT-RBTD",IF(CD126&lt;20%,"Proses RPP",IF(CD126=20%,"Selesai RPP",IF(CD126&lt;25%,"Proses KAK",IF(CD126=25%,"Selesai KAK",IF(CD126&lt;30%,"Proses Pengadaan",IF(CD126=30%,"Selesai Pengadaan",IF(CD126&lt;45%,"Proses Desain",IF(CD126=45%,"Selesai Desain",IF(CD126&lt;80%,"Proses Pengembangan",IF(CD126=80%,"Selesai Pengembangan",IF(CD126&lt;87.5%,"Proses SIT",IF(CD126=87.5%,"Selesai SIT",IF(CD126&lt;95%,"Proses UAT",IF(CD126=95%,"Selesai UAT",IF(CD126&lt;100%,"Proses Implementasi","Selesai Implementasi"))))))))))))))))))))))</f>
        <v>Not Started</v>
      </c>
      <c r="BS126" t="str">
        <f>IF(CE126=0%,"Not Started",IF(CE126&lt;5%,"Proses RBT-RBB",IF(CE126=5%,"Selesai RBT-RBB",IF(CE126&lt;10%,"Proses RBT-RBL",IF(CE126=10%,"Selesai RBT-RBL",IF(CE126&lt;15%,"Proses RBT-RBTD",IF(CE126=15%,"Selesai RBT-RBTD",IF(CE126&lt;20%,"Proses RPP",IF(CE126=20%,"Selesai RPP",IF(CE126&lt;25%,"Proses KAK",IF(CE126=25%,"Selesai KAK",IF(CE126&lt;30%,"Proses Pengadaan",IF(CE126=30%,"Selesai Pengadaan",IF(CE126&lt;45%,"Proses Desain",IF(CE126=45%,"Selesai Desain",IF(CE126&lt;80%,"Proses Pengembangan",IF(CE126=80%,"Selesai Pengembangan",IF(CE126&lt;87.5%,"Proses SIT",IF(CE126=87.5%,"Selesai SIT",IF(CE126&lt;95%,"Proses UAT",IF(CE126=95%,"Selesai UAT",IF(CE126&lt;100%,"Proses Implementasi","Selesai Implementasi"))))))))))))))))))))))</f>
        <v>Not Started</v>
      </c>
      <c r="BT126" t="str">
        <f>IF(CF126=0%,"Not Started",IF(CF126&lt;5%,"Proses RBT-RBB",IF(CF126=5%,"Selesai RBT-RBB",IF(CF126&lt;10%,"Proses RBT-RBL",IF(CF126=10%,"Selesai RBT-RBL",IF(CF126&lt;15%,"Proses RBT-RBTD",IF(CF126=15%,"Selesai RBT-RBTD",IF(CF126&lt;20%,"Proses RPP",IF(CF126=20%,"Selesai RPP",IF(CF126&lt;25%,"Proses KAK",IF(CF126=25%,"Selesai KAK",IF(CF126&lt;30%,"Proses Pengadaan",IF(CF126=30%,"Selesai Pengadaan",IF(CF126&lt;45%,"Proses Desain",IF(CF126=45%,"Selesai Desain",IF(CF126&lt;80%,"Proses Pengembangan",IF(CF126=80%,"Selesai Pengembangan",IF(CF126&lt;87.5%,"Proses SIT",IF(CF126=87.5%,"Selesai SIT",IF(CF126&lt;95%,"Proses UAT",IF(CF126=95%,"Selesai UAT",IF(CF126&lt;100%,"Proses Implementasi","Selesai Implementasi"))))))))))))))))))))))</f>
        <v>Not Started</v>
      </c>
      <c r="BU126" t="str">
        <f>IF(CG126=0%,"Not Started",IF(CG126&lt;5%,"Proses RBT-RBB",IF(CG126=5%,"Selesai RBT-RBB",IF(CG126&lt;10%,"Proses RBT-RBL",IF(CG126=10%,"Selesai RBT-RBL",IF(CG126&lt;15%,"Proses RBT-RBTD",IF(CG126=15%,"Selesai RBT-RBTD",IF(CG126&lt;20%,"Proses RPP",IF(CG126=20%,"Selesai RPP",IF(CG126&lt;25%,"Proses KAK",IF(CG126=25%,"Selesai KAK",IF(CG126&lt;30%,"Proses Pengadaan",IF(CG126=30%,"Selesai Pengadaan",IF(CG126&lt;45%,"Proses Desain",IF(CG126=45%,"Selesai Desain",IF(CG126&lt;80%,"Proses Pengembangan",IF(CG126=80%,"Selesai Pengembangan",IF(CG126&lt;87.5%,"Proses SIT",IF(CG126=87.5%,"Selesai SIT",IF(CG126&lt;95%,"Proses UAT",IF(CG126=95%,"Selesai UAT",IF(CG126&lt;100%,"Proses Implementasi","Selesai Implementasi"))))))))))))))))))))))</f>
        <v>Not Started</v>
      </c>
      <c r="BV126" t="str">
        <f>IF(CH126=0%,"Not Started",IF(CH126&lt;5%,"Proses RBT-RBB",IF(CH126=5%,"Selesai RBT-RBB",IF(CH126&lt;10%,"Proses RBT-RBL",IF(CH126=10%,"Selesai RBT-RBL",IF(CH126&lt;15%,"Proses RBT-RBTD",IF(CH126=15%,"Selesai RBT-RBTD",IF(CH126&lt;20%,"Proses RPP",IF(CH126=20%,"Selesai RPP",IF(CH126&lt;25%,"Proses KAK",IF(CH126=25%,"Selesai KAK",IF(CH126&lt;30%,"Proses Pengadaan",IF(CH126=30%,"Selesai Pengadaan",IF(CH126&lt;45%,"Proses Desain",IF(CH126=45%,"Selesai Desain",IF(CH126&lt;80%,"Proses Pengembangan",IF(CH126=80%,"Selesai Pengembangan",IF(CH126&lt;87.5%,"Proses SIT",IF(CH126=87.5%,"Selesai SIT",IF(CH126&lt;95%,"Proses UAT",IF(CH126=95%,"Selesai UAT",IF(CH126&lt;100%,"Proses Implementasi","Selesai Implementasi"))))))))))))))))))))))</f>
        <v>Not Started</v>
      </c>
      <c r="BW126" t="str">
        <f>IF(CI126=0%,"Not Started",IF(CI126&lt;5%,"Proses RBT-RBB",IF(CI126=5%,"Selesai RBT-RBB",IF(CI126&lt;10%,"Proses RBT-RBL",IF(CI126=10%,"Selesai RBT-RBL",IF(CI126&lt;15%,"Proses RBT-RBTD",IF(CI126=15%,"Selesai RBT-RBTD",IF(CI126&lt;20%,"Proses RPP",IF(CI126=20%,"Selesai RPP",IF(CI126&lt;25%,"Proses KAK",IF(CI126=25%,"Selesai KAK",IF(CI126&lt;30%,"Proses Pengadaan",IF(CI126=30%,"Selesai Pengadaan",IF(CI126&lt;45%,"Proses Desain",IF(CI126=45%,"Selesai Desain",IF(CI126&lt;80%,"Proses Pengembangan",IF(CI126=80%,"Selesai Pengembangan",IF(CI126&lt;87.5%,"Proses SIT",IF(CI126=87.5%,"Selesai SIT",IF(CI126&lt;95%,"Proses UAT",IF(CI126=95%,"Selesai UAT",IF(CI126&lt;100%,"Proses Implementasi","Selesai Implementasi"))))))))))))))))))))))</f>
        <v>Not Started</v>
      </c>
      <c r="BX126" t="str">
        <f>IF(CJ126=0%,"Not Started",IF(CJ126&lt;5%,"Proses RBT-RBB",IF(CJ126=5%,"Selesai RBT-RBB",IF(CJ126&lt;10%,"Proses RBT-RBL",IF(CJ126=10%,"Selesai RBT-RBL",IF(CJ126&lt;15%,"Proses RBT-RBTD",IF(CJ126=15%,"Selesai RBT-RBTD",IF(CJ126&lt;20%,"Proses RPP",IF(CJ126=20%,"Selesai RPP",IF(CJ126&lt;25%,"Proses KAK",IF(CJ126=25%,"Selesai KAK",IF(CJ126&lt;30%,"Proses Pengadaan",IF(CJ126=30%,"Selesai Pengadaan",IF(CJ126&lt;45%,"Proses Desain",IF(CJ126=45%,"Selesai Desain",IF(CJ126&lt;80%,"Proses Pengembangan",IF(CJ126=80%,"Selesai Pengembangan",IF(CJ126&lt;87.5%,"Proses SIT",IF(CJ126=87.5%,"Selesai SIT",IF(CJ126&lt;95%,"Proses UAT",IF(CJ126=95%,"Selesai UAT",IF(CJ126&lt;100%,"Proses Implementasi","Selesai Implementasi"))))))))))))))))))))))</f>
        <v>Not Started</v>
      </c>
      <c r="BY126" t="str">
        <f>IF(CK126=0%,"Not Started",IF(CK126&lt;5%,"Proses RBT-RBB",IF(CK126=5%,"Selesai RBT-RBB",IF(CK126&lt;10%,"Proses RBT-RBL",IF(CK126=10%,"Selesai RBT-RBL",IF(CK126&lt;15%,"Proses RBT-RBTD",IF(CK126=15%,"Selesai RBT-RBTD",IF(CK126&lt;20%,"Proses RPP",IF(CK126=20%,"Selesai RPP",IF(CK126&lt;25%,"Proses KAK",IF(CK126=25%,"Selesai KAK",IF(CK126&lt;30%,"Proses Pengadaan",IF(CK126=30%,"Selesai Pengadaan",IF(CK126&lt;45%,"Proses Desain",IF(CK126=45%,"Selesai Desain",IF(CK126&lt;80%,"Proses Pengembangan",IF(CK126=80%,"Selesai Pengembangan",IF(CK126&lt;87.5%,"Proses SIT",IF(CK126=87.5%,"Selesai SIT",IF(CK126&lt;95%,"Proses UAT",IF(CK126=95%,"Selesai UAT",IF(CK126&lt;100%,"Proses Implementasi","Selesai Implementasi"))))))))))))))))))))))</f>
        <v>Not Started</v>
      </c>
      <c r="BZ126" t="str">
        <f>IF(CL126=0%,"Not Started",IF(CL126&lt;5%,"Proses RBT-RBB",IF(CL126=5%,"Selesai RBT-RBB",IF(CL126&lt;10%,"Proses RBT-RBL",IF(CL126=10%,"Selesai RBT-RBL",IF(CL126&lt;15%,"Proses RBT-RBTD",IF(CL126=15%,"Selesai RBT-RBTD",IF(CL126&lt;20%,"Proses RPP",IF(CL126=20%,"Selesai RPP",IF(CL126&lt;25%,"Proses KAK",IF(CL126=25%,"Selesai KAK",IF(CL126&lt;30%,"Proses Pengadaan",IF(CL126=30%,"Selesai Pengadaan",IF(CL126&lt;45%,"Proses Desain",IF(CL126=45%,"Selesai Desain",IF(CL126&lt;80%,"Proses Pengembangan",IF(CL126=80%,"Selesai Pengembangan",IF(CL126&lt;87.5%,"Proses SIT",IF(CL126=87.5%,"Selesai SIT",IF(CL126&lt;95%,"Proses UAT",IF(CL126=95%,"Selesai UAT",IF(CL126&lt;100%,"Proses Implementasi","Selesai Implementasi"))))))))))))))))))))))</f>
        <v>Not Started</v>
      </c>
      <c r="CA126" t="str">
        <f>IF(CM126=0%,"Not Started",IF(CM126&lt;5%,"Proses RBT-RBB",IF(CM126=5%,"Selesai RBT-RBB",IF(CM126&lt;10%,"Proses RBT-RBL",IF(CM126=10%,"Selesai RBT-RBL",IF(CM126&lt;15%,"Proses RBT-RBTD",IF(CM126=15%,"Selesai RBT-RBTD",IF(CM126&lt;20%,"Proses RPP",IF(CM126=20%,"Selesai RPP",IF(CM126&lt;25%,"Proses KAK",IF(CM126=25%,"Selesai KAK",IF(CM126&lt;30%,"Proses Pengadaan",IF(CM126=30%,"Selesai Pengadaan",IF(CM126&lt;45%,"Proses Desain",IF(CM126=45%,"Selesai Desain",IF(CM126&lt;80%,"Proses Pengembangan",IF(CM126=80%,"Selesai Pengembangan",IF(CM126&lt;87.5%,"Proses SIT",IF(CM126=87.5%,"Selesai SIT",IF(CM126&lt;95%,"Proses UAT",IF(CM126=95%,"Selesai UAT",IF(CM126&lt;100%,"Proses Implementasi","Selesai Implementasi"))))))))))))))))))))))</f>
        <v>Not Started</v>
      </c>
      <c r="CB126" t="str">
        <f>IF(CN126=0%,"Not Started",IF(CN126&lt;5%,"Proses RBT-RBB",IF(CN126=5%,"Selesai RBT-RBB",IF(CN126&lt;10%,"Proses RBT-RBL",IF(CN126=10%,"Selesai RBT-RBL",IF(CN126&lt;15%,"Proses RBT-RBTD",IF(CN126=15%,"Selesai RBT-RBTD",IF(CN126&lt;20%,"Proses RPP",IF(CN126=20%,"Selesai RPP",IF(CN126&lt;25%,"Proses KAK",IF(CN126=25%,"Selesai KAK",IF(CN126&lt;30%,"Proses Pengadaan",IF(CN126=30%,"Selesai Pengadaan",IF(CN126&lt;45%,"Proses Desain",IF(CN126=45%,"Selesai Desain",IF(CN126&lt;80%,"Proses Pengembangan",IF(CN126=80%,"Selesai Pengembangan",IF(CN126&lt;87.5%,"Proses SIT",IF(CN126=87.5%,"Selesai SIT",IF(CN126&lt;95%,"Proses UAT",IF(CN126=95%,"Selesai UAT",IF(CN126&lt;100%,"Proses Implementasi","Selesai Implementasi"))))))))))))))))))))))</f>
        <v>Not Started</v>
      </c>
      <c r="CC126">
        <f>(($DY126/100%)*15%)+(($DZ126/100%)*5%)+(($EA126/100%)*5%)+(($EB126/100%)*5%)+(($EC126/100%)*15%)+(($ED126/100%)*35%)+(($EE126/100%)*7.5%)+(($EF126/100%)*7.5%)+(($EG126/100%)*5%)</f>
        <v>0</v>
      </c>
      <c r="CO126">
        <f>IF(BE126=0%, 100%, (CC126/BE126))</f>
        <v>0</v>
      </c>
      <c r="CP126">
        <f>IF(BF126=0%, 100%, (CD126/BF126))</f>
        <v>0</v>
      </c>
      <c r="CQ126">
        <f>IF(BG126=0%, 100%, (CE126/BG126))</f>
        <v>0</v>
      </c>
      <c r="CR126">
        <f>IF(BH126=0%, 100%, (CF126/BH126))</f>
        <v>0</v>
      </c>
      <c r="CS126">
        <f>IF(BI126=0%, 100%, (CG126/BI126))</f>
        <v>0</v>
      </c>
      <c r="CT126">
        <f>IF(BJ126=0%, 100%, (CH126/BJ126))</f>
        <v>0</v>
      </c>
      <c r="CU126">
        <f>IF(BK126=0%, 100%, (CI126/BK126))</f>
        <v>0</v>
      </c>
      <c r="CV126">
        <f>IF(BL126=0%, 100%, (CJ126/BL126))</f>
        <v>0</v>
      </c>
      <c r="CW126">
        <f>IF(BM126=0%, 100%, (CK126/BM126))</f>
        <v>0</v>
      </c>
      <c r="CX126">
        <f>IF(BN126=0%, 100%, (CL126/BN126))</f>
        <v>0</v>
      </c>
      <c r="CY126">
        <f>IF(BO126=0%, 100%, (CM126/BO126))</f>
        <v>0</v>
      </c>
      <c r="DA126" t="str">
        <f>IF(BE126=0%,"NS",IF(CC126=100%,"DONE",IF(CO126&gt;100%,"AS",IF(CO126&lt;75%,"BS",IF(CO126&lt;89.9%,"AR","OS")))))</f>
        <v>BS</v>
      </c>
      <c r="DB126" t="str">
        <f>IF(BF126=0%,"NS",IF(CD126=100%,"DONE",IF(CP126&gt;100%,"AS",IF(CP126&lt;75%,"BS",IF(CP126&lt;89.9%,"AR","OS")))))</f>
        <v>BS</v>
      </c>
      <c r="DC126" t="str">
        <f>IF(BG126=0%,"NS",IF(CE126=100%,"DONE",IF(CQ126&gt;100%,"AS",IF(CQ126&lt;75%,"BS",IF(CQ126&lt;89.9%,"AR","OS")))))</f>
        <v>BS</v>
      </c>
      <c r="DD126" t="str">
        <f>IF(BH126=0%,"NS",IF(CF126=100%,"DONE",IF(CR126&gt;100%,"AS",IF(CR126&lt;75%,"BS",IF(CR126&lt;89.9%,"AR","OS")))))</f>
        <v>BS</v>
      </c>
      <c r="DE126" t="str">
        <f>IF(BI126=0%,"NS",IF(CG126=100%,"DONE",IF(CS126&gt;100%,"AS",IF(CS126&lt;75%,"BS",IF(CS126&lt;89.9%,"AR","OS")))))</f>
        <v>BS</v>
      </c>
      <c r="DF126" t="str">
        <f>IF(BJ126=0%,"NS",IF(CH126=100%,"DONE",IF(CT126&gt;100%,"AS",IF(CT126&lt;75%,"BS",IF(CT126&lt;89.9%,"AR","OS")))))</f>
        <v>BS</v>
      </c>
      <c r="DG126" t="str">
        <f>IF(BK126=0%,"NS",IF(CI126=100%,"DONE",IF(CU126&gt;100%,"AS",IF(CU126&lt;75%,"BS",IF(CU126&lt;89.9%,"AR","OS")))))</f>
        <v>BS</v>
      </c>
      <c r="DH126" t="str">
        <f>IF(BL126=0%,"NS",IF(CJ126=100%,"DONE",IF(CV126&gt;100%,"AS",IF(CV126&lt;75%,"BS",IF(CV126&lt;89.9%,"AR","OS")))))</f>
        <v>BS</v>
      </c>
      <c r="DI126" t="str">
        <f>IF(BM126=0%,"NS",IF(CK126=100%,"DONE",IF(CW126&gt;100%,"AS",IF(CW126&lt;75%,"BS",IF(CW126&lt;89.9%,"AR","OS")))))</f>
        <v>BS</v>
      </c>
      <c r="DJ126" t="str">
        <f>IF(BN126=0%,"NS",IF(CL126=100%,"DONE",IF(CX126&gt;100%,"AS",IF(CX126&lt;75%,"BS",IF(CX126&lt;89.9%,"AR","OS")))))</f>
        <v>BS</v>
      </c>
      <c r="DK126" t="str">
        <f>IF(BO126=0%,"NS",IF(CM126=100%,"DONE",IF(CY126&gt;100%,"AS",IF(CY126&lt;75%,"BS",IF(CY126&lt;89.9%,"AR","OS")))))</f>
        <v>BS</v>
      </c>
      <c r="DL126" t="str">
        <f>IF(BP126=0%,"NS",IF(CN126=100%,"DONE",IF(CZ126&gt;100%,"AS",IF(CZ126&lt;75%,"BS",IF(CZ126&lt;89.9%,"AR","OS")))))</f>
        <v>BS</v>
      </c>
      <c r="DM126">
        <f>CC126/$BP126</f>
        <v>0</v>
      </c>
      <c r="DN126">
        <f>CD126/$BP126</f>
        <v>0</v>
      </c>
      <c r="DO126">
        <f>CE126/$BP126</f>
        <v>0</v>
      </c>
      <c r="DP126">
        <f>CF126/$BP126</f>
        <v>0</v>
      </c>
      <c r="DQ126">
        <f>CG126/$BP126</f>
        <v>0</v>
      </c>
      <c r="DR126">
        <f>CH126/$BP126</f>
        <v>0</v>
      </c>
      <c r="DS126">
        <f>CI126/$BP126</f>
        <v>0</v>
      </c>
      <c r="DT126">
        <f>CJ126/$BP126</f>
        <v>0</v>
      </c>
      <c r="DU126">
        <f>CK126/$BP126</f>
        <v>0</v>
      </c>
      <c r="DV126">
        <f>CL126/$BP126</f>
        <v>0</v>
      </c>
      <c r="DW126">
        <f>CM126/$BP126</f>
        <v>0</v>
      </c>
      <c r="DX126">
        <f>CN126/$BP126</f>
        <v>0</v>
      </c>
      <c r="EH126" t="str">
        <v>Proyek ini masih berdasarkan BRD Enhancement Antasena LBUT 2024 eksisting, dan akan dilanjutkan dengan penerbitan WO pada Desember 2025.</v>
      </c>
      <c r="EJ126">
        <f>AR126</f>
        <v>46234</v>
      </c>
      <c r="FN126" t="str">
        <v>Rifanda Yulio</v>
      </c>
      <c r="FR126" t="str">
        <v>Outsource</v>
      </c>
      <c r="GS126" t="str">
        <v>1800e454-dac7-4536-98a0-ea4d2c2f98ab</v>
      </c>
    </row>
    <row r="127" xml:space="preserve">
      <c r="B127" t="str">
        <v>Non PT</v>
      </c>
      <c r="C127" t="str">
        <v>IDT</v>
      </c>
      <c r="D127" t="str">
        <v>Continuity Technology</v>
      </c>
      <c r="E127" t="str">
        <v>P-63</v>
      </c>
      <c r="F127">
        <f>F126+1</f>
        <v>9</v>
      </c>
      <c r="G127" t="str">
        <v>ANTASENA LBUT</v>
      </c>
      <c r="H127" t="str">
        <v>ANTASENA - LBUT</v>
      </c>
      <c r="I127" t="str">
        <v>Penguatan LBUT untuk STP Tahap 2</v>
      </c>
      <c r="J127">
        <v>2026</v>
      </c>
      <c r="K127">
        <v>2027</v>
      </c>
      <c r="L127" t="str">
        <v>K</v>
      </c>
      <c r="M127" t="str">
        <v>K3</v>
      </c>
      <c r="N127" t="str">
        <v>Pemimpin Satker</v>
      </c>
      <c r="O127" t="str">
        <v>DSta, DPKL, DIDD</v>
      </c>
      <c r="P127" t="str">
        <v>Satker</v>
      </c>
      <c r="Q127" t="str">
        <v>Moneter</v>
      </c>
      <c r="R127" t="str">
        <v>ANTASENA</v>
      </c>
      <c r="S127" t="str">
        <f>BQ127</f>
        <v>Not Started</v>
      </c>
      <c r="T127" t="str">
        <f>IF(V127=0%,"Not Started",IF(V127&lt;100%,"On Progress",IF(V127=100%,"DONE")))</f>
        <v>Not Started</v>
      </c>
      <c r="U127" t="str">
        <f>FN127</f>
        <v>Rifanda Yulio</v>
      </c>
      <c r="V127">
        <f>CC127</f>
        <v>0</v>
      </c>
      <c r="W127" t="str">
        <v>TW II 2026</v>
      </c>
      <c r="X127">
        <f>AR127</f>
        <v>46660</v>
      </c>
      <c r="Z127" t="str">
        <v>New</v>
      </c>
      <c r="AA127">
        <v>46082</v>
      </c>
      <c r="AB127">
        <v>46203</v>
      </c>
      <c r="AC127">
        <v>46204</v>
      </c>
      <c r="AD127">
        <v>46234</v>
      </c>
      <c r="AE127">
        <v>46204</v>
      </c>
      <c r="AF127">
        <v>46234</v>
      </c>
      <c r="AG127">
        <v>46235</v>
      </c>
      <c r="AH127">
        <v>46356</v>
      </c>
      <c r="AI127">
        <v>46357</v>
      </c>
      <c r="AJ127">
        <v>46371</v>
      </c>
      <c r="AK127">
        <v>46372</v>
      </c>
      <c r="AL127">
        <v>46537</v>
      </c>
      <c r="AM127">
        <v>46539</v>
      </c>
      <c r="AN127">
        <v>46583</v>
      </c>
      <c r="AO127">
        <v>46584</v>
      </c>
      <c r="AP127">
        <v>46630</v>
      </c>
      <c r="AQ127">
        <v>46631</v>
      </c>
      <c r="AR127">
        <v>46660</v>
      </c>
      <c r="AS127" t="str">
        <f>IF(BE127=0%,"Not Started",IF(BE127&lt;5%,"Proses RBT-RBB",IF(BE127=5%,"Selesai RBT-RBB",IF(BE127&lt;10%,"Proses RBT-RBL",IF(BE127=10%,"Selesai RBT-RBL",IF(BE127&lt;15%,"Proses RBT-RBTD",IF(BE127=15%,"Selesai RBT-RBTD",IF(BE127&lt;20%,"Proses RPP",IF(BE127=20%,"Selesai RPP",IF(BE127&lt;25%,"Proses KAK",IF(BE127=25%,"Selesai KAK",IF(BE127&lt;30%,"Proses Pengadaan",IF(BE127=30%,"Selesai Pengadaan",IF(BE127&lt;45%,"Proses Desain",IF(BE127=45%,"Selesai Desain",IF(BE127&lt;80%,"Proses Pengembangan",IF(BE127=80%,"Selesai Pengembangan",IF(BE127&lt;87.5%,"Proses SIT",IF(BE127=87.5%,"Selesai SIT",IF(BE127&lt;95%,"Proses UAT",IF(BE127=95%,"Selesai UAT",IF(BE127&lt;100%,"Proses Implementasi","Selesai Implementasi"))))))))))))))))))))))</f>
        <v>Not Started</v>
      </c>
      <c r="AT127" t="str">
        <f>IF(BF127=0%,"Not Started",IF(BF127&lt;5%,"Proses RBT-RBB",IF(BF127=5%,"Selesai RBT-RBB",IF(BF127&lt;10%,"Proses RBT-RBL",IF(BF127=10%,"Selesai RBT-RBL",IF(BF127&lt;15%,"Proses RBT-RBTD",IF(BF127=15%,"Selesai RBT-RBTD",IF(BF127&lt;20%,"Proses RPP",IF(BF127=20%,"Selesai RPP",IF(BF127&lt;25%,"Proses KAK",IF(BF127=25%,"Selesai KAK",IF(BF127&lt;30%,"Proses Pengadaan",IF(BF127=30%,"Selesai Pengadaan",IF(BF127&lt;45%,"Proses Desain",IF(BF127=45%,"Selesai Desain",IF(BF127&lt;80%,"Proses Pengembangan",IF(BF127=80%,"Selesai Pengembangan",IF(BF127&lt;87.5%,"Proses SIT",IF(BF127=87.5%,"Selesai SIT",IF(BF127&lt;95%,"Proses UAT",IF(BF127=95%,"Selesai UAT",IF(BF127&lt;100%,"Proses Implementasi","Selesai Implementasi"))))))))))))))))))))))</f>
        <v>Not Started</v>
      </c>
      <c r="AU127" t="str">
        <f>IF(BG127=0%,"Not Started",IF(BG127&lt;5%,"Proses RBT-RBB",IF(BG127=5%,"Selesai RBT-RBB",IF(BG127&lt;10%,"Proses RBT-RBL",IF(BG127=10%,"Selesai RBT-RBL",IF(BG127&lt;15%,"Proses RBT-RBTD",IF(BG127=15%,"Selesai RBT-RBTD",IF(BG127&lt;20%,"Proses RPP",IF(BG127=20%,"Selesai RPP",IF(BG127&lt;25%,"Proses KAK",IF(BG127=25%,"Selesai KAK",IF(BG127&lt;30%,"Proses Pengadaan",IF(BG127=30%,"Selesai Pengadaan",IF(BG127&lt;45%,"Proses Desain",IF(BG127=45%,"Selesai Desain",IF(BG127&lt;80%,"Proses Pengembangan",IF(BG127=80%,"Selesai Pengembangan",IF(BG127&lt;87.5%,"Proses SIT",IF(BG127=87.5%,"Selesai SIT",IF(BG127&lt;95%,"Proses UAT",IF(BG127=95%,"Selesai UAT",IF(BG127&lt;100%,"Proses Implementasi","Selesai Implementasi"))))))))))))))))))))))</f>
        <v>Proses RBT-RBB</v>
      </c>
      <c r="AV127" t="str">
        <f>IF(BH127=0%,"Not Started",IF(BH127&lt;5%,"Proses RBT-RBB",IF(BH127=5%,"Selesai RBT-RBB",IF(BH127&lt;10%,"Proses RBT-RBL",IF(BH127=10%,"Selesai RBT-RBL",IF(BH127&lt;15%,"Proses RBT-RBTD",IF(BH127=15%,"Selesai RBT-RBTD",IF(BH127&lt;20%,"Proses RPP",IF(BH127=20%,"Selesai RPP",IF(BH127&lt;25%,"Proses KAK",IF(BH127=25%,"Selesai KAK",IF(BH127&lt;30%,"Proses Pengadaan",IF(BH127=30%,"Selesai Pengadaan",IF(BH127&lt;45%,"Proses Desain",IF(BH127=45%,"Selesai Desain",IF(BH127&lt;80%,"Proses Pengembangan",IF(BH127=80%,"Selesai Pengembangan",IF(BH127&lt;87.5%,"Proses SIT",IF(BH127=87.5%,"Selesai SIT",IF(BH127&lt;95%,"Proses UAT",IF(BH127=95%,"Selesai UAT",IF(BH127&lt;100%,"Proses Implementasi","Selesai Implementasi"))))))))))))))))))))))</f>
        <v>Proses RBT-RBL</v>
      </c>
      <c r="AW127" t="str">
        <f>IF(BI127=0%,"Not Started",IF(BI127&lt;5%,"Proses RBT-RBB",IF(BI127=5%,"Selesai RBT-RBB",IF(BI127&lt;10%,"Proses RBT-RBL",IF(BI127=10%,"Selesai RBT-RBL",IF(BI127&lt;15%,"Proses RBT-RBTD",IF(BI127=15%,"Selesai RBT-RBTD",IF(BI127&lt;20%,"Proses RPP",IF(BI127=20%,"Selesai RPP",IF(BI127&lt;25%,"Proses KAK",IF(BI127=25%,"Selesai KAK",IF(BI127&lt;30%,"Proses Pengadaan",IF(BI127=30%,"Selesai Pengadaan",IF(BI127&lt;45%,"Proses Desain",IF(BI127=45%,"Selesai Desain",IF(BI127&lt;80%,"Proses Pengembangan",IF(BI127=80%,"Selesai Pengembangan",IF(BI127&lt;87.5%,"Proses SIT",IF(BI127=87.5%,"Selesai SIT",IF(BI127&lt;95%,"Proses UAT",IF(BI127=95%,"Selesai UAT",IF(BI127&lt;100%,"Proses Implementasi","Selesai Implementasi"))))))))))))))))))))))</f>
        <v>Proses RBT-RBTD</v>
      </c>
      <c r="AX127" t="str">
        <f>IF(BJ127=0%,"Not Started",IF(BJ127&lt;5%,"Proses RBT-RBB",IF(BJ127=5%,"Selesai RBT-RBB",IF(BJ127&lt;10%,"Proses RBT-RBL",IF(BJ127=10%,"Selesai RBT-RBL",IF(BJ127&lt;15%,"Proses RBT-RBTD",IF(BJ127=15%,"Selesai RBT-RBTD",IF(BJ127&lt;20%,"Proses RPP",IF(BJ127=20%,"Selesai RPP",IF(BJ127&lt;25%,"Proses KAK",IF(BJ127=25%,"Selesai KAK",IF(BJ127&lt;30%,"Proses Pengadaan",IF(BJ127=30%,"Selesai Pengadaan",IF(BJ127&lt;45%,"Proses Desain",IF(BJ127=45%,"Selesai Desain",IF(BJ127&lt;80%,"Proses Pengembangan",IF(BJ127=80%,"Selesai Pengembangan",IF(BJ127&lt;87.5%,"Proses SIT",IF(BJ127=87.5%,"Selesai SIT",IF(BJ127&lt;95%,"Proses UAT",IF(BJ127=95%,"Selesai UAT",IF(BJ127&lt;100%,"Proses Implementasi","Selesai Implementasi"))))))))))))))))))))))</f>
        <v>Selesai RBT-RBTD</v>
      </c>
      <c r="AY127" t="str">
        <f>IF(BK127=0%,"Not Started",IF(BK127&lt;5%,"Proses RBT-RBB",IF(BK127=5%,"Selesai RBT-RBB",IF(BK127&lt;10%,"Proses RBT-RBL",IF(BK127=10%,"Selesai RBT-RBL",IF(BK127&lt;15%,"Proses RBT-RBTD",IF(BK127=15%,"Selesai RBT-RBTD",IF(BK127&lt;20%,"Proses RPP",IF(BK127=20%,"Selesai RPP",IF(BK127&lt;25%,"Proses KAK",IF(BK127=25%,"Selesai KAK",IF(BK127&lt;30%,"Proses Pengadaan",IF(BK127=30%,"Selesai Pengadaan",IF(BK127&lt;45%,"Proses Desain",IF(BK127=45%,"Selesai Desain",IF(BK127&lt;80%,"Proses Pengembangan",IF(BK127=80%,"Selesai Pengembangan",IF(BK127&lt;87.5%,"Proses SIT",IF(BK127=87.5%,"Selesai SIT",IF(BK127&lt;95%,"Proses UAT",IF(BK127=95%,"Selesai UAT",IF(BK127&lt;100%,"Proses Implementasi","Selesai Implementasi"))))))))))))))))))))))</f>
        <v>Selesai KAK</v>
      </c>
      <c r="AZ127" t="str">
        <f>IF(BL127=0%,"Not Started",IF(BL127&lt;5%,"Proses RBT-RBB",IF(BL127=5%,"Selesai RBT-RBB",IF(BL127&lt;10%,"Proses RBT-RBL",IF(BL127=10%,"Selesai RBT-RBL",IF(BL127&lt;15%,"Proses RBT-RBTD",IF(BL127=15%,"Selesai RBT-RBTD",IF(BL127&lt;20%,"Proses RPP",IF(BL127=20%,"Selesai RPP",IF(BL127&lt;25%,"Proses KAK",IF(BL127=25%,"Selesai KAK",IF(BL127&lt;30%,"Proses Pengadaan",IF(BL127=30%,"Selesai Pengadaan",IF(BL127&lt;45%,"Proses Desain",IF(BL127=45%,"Selesai Desain",IF(BL127&lt;80%,"Proses Pengembangan",IF(BL127=80%,"Selesai Pengembangan",IF(BL127&lt;87.5%,"Proses SIT",IF(BL127=87.5%,"Selesai SIT",IF(BL127&lt;95%,"Proses UAT",IF(BL127=95%,"Selesai UAT",IF(BL127&lt;100%,"Proses Implementasi","Selesai Implementasi"))))))))))))))))))))))</f>
        <v>Proses Pengadaan</v>
      </c>
      <c r="BA127" t="str">
        <f>IF(BM127=0%,"Not Started",IF(BM127&lt;5%,"Proses RBT-RBB",IF(BM127=5%,"Selesai RBT-RBB",IF(BM127&lt;10%,"Proses RBT-RBL",IF(BM127=10%,"Selesai RBT-RBL",IF(BM127&lt;15%,"Proses RBT-RBTD",IF(BM127=15%,"Selesai RBT-RBTD",IF(BM127&lt;20%,"Proses RPP",IF(BM127=20%,"Selesai RPP",IF(BM127&lt;25%,"Proses KAK",IF(BM127=25%,"Selesai KAK",IF(BM127&lt;30%,"Proses Pengadaan",IF(BM127=30%,"Selesai Pengadaan",IF(BM127&lt;45%,"Proses Desain",IF(BM127=45%,"Selesai Desain",IF(BM127&lt;80%,"Proses Pengembangan",IF(BM127=80%,"Selesai Pengembangan",IF(BM127&lt;87.5%,"Proses SIT",IF(BM127=87.5%,"Selesai SIT",IF(BM127&lt;95%,"Proses UAT",IF(BM127=95%,"Selesai UAT",IF(BM127&lt;100%,"Proses Implementasi","Selesai Implementasi"))))))))))))))))))))))</f>
        <v>Proses Pengadaan</v>
      </c>
      <c r="BB127" t="str">
        <f>IF(BN127=0%,"Not Started",IF(BN127&lt;5%,"Proses RBT-RBB",IF(BN127=5%,"Selesai RBT-RBB",IF(BN127&lt;10%,"Proses RBT-RBL",IF(BN127=10%,"Selesai RBT-RBL",IF(BN127&lt;15%,"Proses RBT-RBTD",IF(BN127=15%,"Selesai RBT-RBTD",IF(BN127&lt;20%,"Proses RPP",IF(BN127=20%,"Selesai RPP",IF(BN127&lt;25%,"Proses KAK",IF(BN127=25%,"Selesai KAK",IF(BN127&lt;30%,"Proses Pengadaan",IF(BN127=30%,"Selesai Pengadaan",IF(BN127&lt;45%,"Proses Desain",IF(BN127=45%,"Selesai Desain",IF(BN127&lt;80%,"Proses Pengembangan",IF(BN127=80%,"Selesai Pengembangan",IF(BN127&lt;87.5%,"Proses SIT",IF(BN127=87.5%,"Selesai SIT",IF(BN127&lt;95%,"Proses UAT",IF(BN127=95%,"Selesai UAT",IF(BN127&lt;100%,"Proses Implementasi","Selesai Implementasi"))))))))))))))))))))))</f>
        <v>Proses Pengadaan</v>
      </c>
      <c r="BC127" t="str">
        <f>IF(BO127=0%,"Not Started",IF(BO127&lt;5%,"Proses RBT-RBB",IF(BO127=5%,"Selesai RBT-RBB",IF(BO127&lt;10%,"Proses RBT-RBL",IF(BO127=10%,"Selesai RBT-RBL",IF(BO127&lt;15%,"Proses RBT-RBTD",IF(BO127=15%,"Selesai RBT-RBTD",IF(BO127&lt;20%,"Proses RPP",IF(BO127=20%,"Selesai RPP",IF(BO127&lt;25%,"Proses KAK",IF(BO127=25%,"Selesai KAK",IF(BO127&lt;30%,"Proses Pengadaan",IF(BO127=30%,"Selesai Pengadaan",IF(BO127&lt;45%,"Proses Desain",IF(BO127=45%,"Selesai Desain",IF(BO127&lt;80%,"Proses Pengembangan",IF(BO127=80%,"Selesai Pengembangan",IF(BO127&lt;87.5%,"Proses SIT",IF(BO127=87.5%,"Selesai SIT",IF(BO127&lt;95%,"Proses UAT",IF(BO127=95%,"Selesai UAT",IF(BO127&lt;100%,"Proses Implementasi","Selesai Implementasi"))))))))))))))))))))))</f>
        <v>Selesai Pengadaan</v>
      </c>
      <c r="BD127" t="str">
        <f>IF(BP127=0%,"Not Started",IF(BP127&lt;5%,"Proses RBT-RBB",IF(BP127=5%,"Selesai RBT-RBB",IF(BP127&lt;10%,"Proses RBT-RBL",IF(BP127=10%,"Selesai RBT-RBL",IF(BP127&lt;15%,"Proses RBT-RBTD",IF(BP127=15%,"Selesai RBT-RBTD",IF(BP127&lt;20%,"Proses RPP",IF(BP127=20%,"Selesai RPP",IF(BP127&lt;25%,"Proses KAK",IF(BP127=25%,"Selesai KAK",IF(BP127&lt;30%,"Proses Pengadaan",IF(BP127=30%,"Selesai Pengadaan",IF(BP127&lt;45%,"Proses Desain",IF(BP127=45%,"Selesai Desain",IF(BP127&lt;80%,"Proses Pengembangan",IF(BP127=80%,"Selesai Pengembangan",IF(BP127&lt;87.5%,"Proses SIT",IF(BP127=87.5%,"Selesai SIT",IF(BP127&lt;95%,"Proses UAT",IF(BP127=95%,"Selesai UAT",IF(BP127&lt;100%,"Proses Implementasi","Selesai Implementasi"))))))))))))))))))))))</f>
        <v>Selesai Desain</v>
      </c>
      <c r="BE127">
        <v>0</v>
      </c>
      <c r="BF127">
        <v>0</v>
      </c>
      <c r="BG127">
        <v>0.04</v>
      </c>
      <c r="BH127">
        <v>0.08</v>
      </c>
      <c r="BI127">
        <v>0.12</v>
      </c>
      <c r="BJ127">
        <v>0.15</v>
      </c>
      <c r="BK127">
        <v>0.25</v>
      </c>
      <c r="BL127">
        <v>0.26</v>
      </c>
      <c r="BM127">
        <v>0.27</v>
      </c>
      <c r="BN127">
        <v>0.28</v>
      </c>
      <c r="BO127">
        <v>0.3</v>
      </c>
      <c r="BP127">
        <v>0.45</v>
      </c>
      <c r="BQ127" t="str">
        <f>IF(CC127=0%,"Not Started",IF(CC127&lt;5%,"Proses RBT-RBB",IF(CC127=5%,"Selesai RBT-RBB",IF(CC127&lt;10%,"Proses RBT-RBL",IF(CC127=10%,"Selesai RBT-RBL",IF(CC127&lt;15%,"Proses RBT-RBTD",IF(CC127=15%,"Selesai RBT-RBTD",IF(CC127&lt;20%,"Proses RPP",IF(CC127=20%,"Selesai RPP",IF(CC127&lt;25%,"Proses KAK",IF(CC127=25%,"Selesai KAK",IF(CC127&lt;30%,"Proses Pengadaan",IF(CC127=30%,"Selesai Pengadaan",IF(CC127&lt;45%,"Proses Desain",IF(CC127=45%,"Selesai Desain",IF(CC127&lt;80%,"Proses Pengembangan",IF(CC127=80%,"Selesai Pengembangan",IF(CC127&lt;87.5%,"Proses SIT",IF(CC127=87.5%,"Selesai SIT",IF(CC127&lt;95%,"Proses UAT",IF(CC127=95%,"Selesai UAT",IF(CC127&lt;100%,"Proses Implementasi","Selesai Implementasi"))))))))))))))))))))))</f>
        <v>Not Started</v>
      </c>
      <c r="BR127" t="str">
        <f>IF(CD127=0%,"Not Started",IF(CD127&lt;5%,"Proses RBT-RBB",IF(CD127=5%,"Selesai RBT-RBB",IF(CD127&lt;10%,"Proses RBT-RBL",IF(CD127=10%,"Selesai RBT-RBL",IF(CD127&lt;15%,"Proses RBT-RBTD",IF(CD127=15%,"Selesai RBT-RBTD",IF(CD127&lt;20%,"Proses RPP",IF(CD127=20%,"Selesai RPP",IF(CD127&lt;25%,"Proses KAK",IF(CD127=25%,"Selesai KAK",IF(CD127&lt;30%,"Proses Pengadaan",IF(CD127=30%,"Selesai Pengadaan",IF(CD127&lt;45%,"Proses Desain",IF(CD127=45%,"Selesai Desain",IF(CD127&lt;80%,"Proses Pengembangan",IF(CD127=80%,"Selesai Pengembangan",IF(CD127&lt;87.5%,"Proses SIT",IF(CD127=87.5%,"Selesai SIT",IF(CD127&lt;95%,"Proses UAT",IF(CD127=95%,"Selesai UAT",IF(CD127&lt;100%,"Proses Implementasi","Selesai Implementasi"))))))))))))))))))))))</f>
        <v>Not Started</v>
      </c>
      <c r="BS127" t="str">
        <f>IF(CE127=0%,"Not Started",IF(CE127&lt;5%,"Proses RBT-RBB",IF(CE127=5%,"Selesai RBT-RBB",IF(CE127&lt;10%,"Proses RBT-RBL",IF(CE127=10%,"Selesai RBT-RBL",IF(CE127&lt;15%,"Proses RBT-RBTD",IF(CE127=15%,"Selesai RBT-RBTD",IF(CE127&lt;20%,"Proses RPP",IF(CE127=20%,"Selesai RPP",IF(CE127&lt;25%,"Proses KAK",IF(CE127=25%,"Selesai KAK",IF(CE127&lt;30%,"Proses Pengadaan",IF(CE127=30%,"Selesai Pengadaan",IF(CE127&lt;45%,"Proses Desain",IF(CE127=45%,"Selesai Desain",IF(CE127&lt;80%,"Proses Pengembangan",IF(CE127=80%,"Selesai Pengembangan",IF(CE127&lt;87.5%,"Proses SIT",IF(CE127=87.5%,"Selesai SIT",IF(CE127&lt;95%,"Proses UAT",IF(CE127=95%,"Selesai UAT",IF(CE127&lt;100%,"Proses Implementasi","Selesai Implementasi"))))))))))))))))))))))</f>
        <v>Not Started</v>
      </c>
      <c r="BT127" t="str">
        <f>IF(CF127=0%,"Not Started",IF(CF127&lt;5%,"Proses RBT-RBB",IF(CF127=5%,"Selesai RBT-RBB",IF(CF127&lt;10%,"Proses RBT-RBL",IF(CF127=10%,"Selesai RBT-RBL",IF(CF127&lt;15%,"Proses RBT-RBTD",IF(CF127=15%,"Selesai RBT-RBTD",IF(CF127&lt;20%,"Proses RPP",IF(CF127=20%,"Selesai RPP",IF(CF127&lt;25%,"Proses KAK",IF(CF127=25%,"Selesai KAK",IF(CF127&lt;30%,"Proses Pengadaan",IF(CF127=30%,"Selesai Pengadaan",IF(CF127&lt;45%,"Proses Desain",IF(CF127=45%,"Selesai Desain",IF(CF127&lt;80%,"Proses Pengembangan",IF(CF127=80%,"Selesai Pengembangan",IF(CF127&lt;87.5%,"Proses SIT",IF(CF127=87.5%,"Selesai SIT",IF(CF127&lt;95%,"Proses UAT",IF(CF127=95%,"Selesai UAT",IF(CF127&lt;100%,"Proses Implementasi","Selesai Implementasi"))))))))))))))))))))))</f>
        <v>Not Started</v>
      </c>
      <c r="BU127" t="str">
        <f>IF(CG127=0%,"Not Started",IF(CG127&lt;5%,"Proses RBT-RBB",IF(CG127=5%,"Selesai RBT-RBB",IF(CG127&lt;10%,"Proses RBT-RBL",IF(CG127=10%,"Selesai RBT-RBL",IF(CG127&lt;15%,"Proses RBT-RBTD",IF(CG127=15%,"Selesai RBT-RBTD",IF(CG127&lt;20%,"Proses RPP",IF(CG127=20%,"Selesai RPP",IF(CG127&lt;25%,"Proses KAK",IF(CG127=25%,"Selesai KAK",IF(CG127&lt;30%,"Proses Pengadaan",IF(CG127=30%,"Selesai Pengadaan",IF(CG127&lt;45%,"Proses Desain",IF(CG127=45%,"Selesai Desain",IF(CG127&lt;80%,"Proses Pengembangan",IF(CG127=80%,"Selesai Pengembangan",IF(CG127&lt;87.5%,"Proses SIT",IF(CG127=87.5%,"Selesai SIT",IF(CG127&lt;95%,"Proses UAT",IF(CG127=95%,"Selesai UAT",IF(CG127&lt;100%,"Proses Implementasi","Selesai Implementasi"))))))))))))))))))))))</f>
        <v>Not Started</v>
      </c>
      <c r="BV127" t="str">
        <f>IF(CH127=0%,"Not Started",IF(CH127&lt;5%,"Proses RBT-RBB",IF(CH127=5%,"Selesai RBT-RBB",IF(CH127&lt;10%,"Proses RBT-RBL",IF(CH127=10%,"Selesai RBT-RBL",IF(CH127&lt;15%,"Proses RBT-RBTD",IF(CH127=15%,"Selesai RBT-RBTD",IF(CH127&lt;20%,"Proses RPP",IF(CH127=20%,"Selesai RPP",IF(CH127&lt;25%,"Proses KAK",IF(CH127=25%,"Selesai KAK",IF(CH127&lt;30%,"Proses Pengadaan",IF(CH127=30%,"Selesai Pengadaan",IF(CH127&lt;45%,"Proses Desain",IF(CH127=45%,"Selesai Desain",IF(CH127&lt;80%,"Proses Pengembangan",IF(CH127=80%,"Selesai Pengembangan",IF(CH127&lt;87.5%,"Proses SIT",IF(CH127=87.5%,"Selesai SIT",IF(CH127&lt;95%,"Proses UAT",IF(CH127=95%,"Selesai UAT",IF(CH127&lt;100%,"Proses Implementasi","Selesai Implementasi"))))))))))))))))))))))</f>
        <v>Not Started</v>
      </c>
      <c r="BW127" t="str">
        <f>IF(CI127=0%,"Not Started",IF(CI127&lt;5%,"Proses RBT-RBB",IF(CI127=5%,"Selesai RBT-RBB",IF(CI127&lt;10%,"Proses RBT-RBL",IF(CI127=10%,"Selesai RBT-RBL",IF(CI127&lt;15%,"Proses RBT-RBTD",IF(CI127=15%,"Selesai RBT-RBTD",IF(CI127&lt;20%,"Proses RPP",IF(CI127=20%,"Selesai RPP",IF(CI127&lt;25%,"Proses KAK",IF(CI127=25%,"Selesai KAK",IF(CI127&lt;30%,"Proses Pengadaan",IF(CI127=30%,"Selesai Pengadaan",IF(CI127&lt;45%,"Proses Desain",IF(CI127=45%,"Selesai Desain",IF(CI127&lt;80%,"Proses Pengembangan",IF(CI127=80%,"Selesai Pengembangan",IF(CI127&lt;87.5%,"Proses SIT",IF(CI127=87.5%,"Selesai SIT",IF(CI127&lt;95%,"Proses UAT",IF(CI127=95%,"Selesai UAT",IF(CI127&lt;100%,"Proses Implementasi","Selesai Implementasi"))))))))))))))))))))))</f>
        <v>Not Started</v>
      </c>
      <c r="BX127" t="str">
        <f>IF(CJ127=0%,"Not Started",IF(CJ127&lt;5%,"Proses RBT-RBB",IF(CJ127=5%,"Selesai RBT-RBB",IF(CJ127&lt;10%,"Proses RBT-RBL",IF(CJ127=10%,"Selesai RBT-RBL",IF(CJ127&lt;15%,"Proses RBT-RBTD",IF(CJ127=15%,"Selesai RBT-RBTD",IF(CJ127&lt;20%,"Proses RPP",IF(CJ127=20%,"Selesai RPP",IF(CJ127&lt;25%,"Proses KAK",IF(CJ127=25%,"Selesai KAK",IF(CJ127&lt;30%,"Proses Pengadaan",IF(CJ127=30%,"Selesai Pengadaan",IF(CJ127&lt;45%,"Proses Desain",IF(CJ127=45%,"Selesai Desain",IF(CJ127&lt;80%,"Proses Pengembangan",IF(CJ127=80%,"Selesai Pengembangan",IF(CJ127&lt;87.5%,"Proses SIT",IF(CJ127=87.5%,"Selesai SIT",IF(CJ127&lt;95%,"Proses UAT",IF(CJ127=95%,"Selesai UAT",IF(CJ127&lt;100%,"Proses Implementasi","Selesai Implementasi"))))))))))))))))))))))</f>
        <v>Not Started</v>
      </c>
      <c r="BY127" t="str">
        <f>IF(CK127=0%,"Not Started",IF(CK127&lt;5%,"Proses RBT-RBB",IF(CK127=5%,"Selesai RBT-RBB",IF(CK127&lt;10%,"Proses RBT-RBL",IF(CK127=10%,"Selesai RBT-RBL",IF(CK127&lt;15%,"Proses RBT-RBTD",IF(CK127=15%,"Selesai RBT-RBTD",IF(CK127&lt;20%,"Proses RPP",IF(CK127=20%,"Selesai RPP",IF(CK127&lt;25%,"Proses KAK",IF(CK127=25%,"Selesai KAK",IF(CK127&lt;30%,"Proses Pengadaan",IF(CK127=30%,"Selesai Pengadaan",IF(CK127&lt;45%,"Proses Desain",IF(CK127=45%,"Selesai Desain",IF(CK127&lt;80%,"Proses Pengembangan",IF(CK127=80%,"Selesai Pengembangan",IF(CK127&lt;87.5%,"Proses SIT",IF(CK127=87.5%,"Selesai SIT",IF(CK127&lt;95%,"Proses UAT",IF(CK127=95%,"Selesai UAT",IF(CK127&lt;100%,"Proses Implementasi","Selesai Implementasi"))))))))))))))))))))))</f>
        <v>Not Started</v>
      </c>
      <c r="BZ127" t="str">
        <f>IF(CL127=0%,"Not Started",IF(CL127&lt;5%,"Proses RBT-RBB",IF(CL127=5%,"Selesai RBT-RBB",IF(CL127&lt;10%,"Proses RBT-RBL",IF(CL127=10%,"Selesai RBT-RBL",IF(CL127&lt;15%,"Proses RBT-RBTD",IF(CL127=15%,"Selesai RBT-RBTD",IF(CL127&lt;20%,"Proses RPP",IF(CL127=20%,"Selesai RPP",IF(CL127&lt;25%,"Proses KAK",IF(CL127=25%,"Selesai KAK",IF(CL127&lt;30%,"Proses Pengadaan",IF(CL127=30%,"Selesai Pengadaan",IF(CL127&lt;45%,"Proses Desain",IF(CL127=45%,"Selesai Desain",IF(CL127&lt;80%,"Proses Pengembangan",IF(CL127=80%,"Selesai Pengembangan",IF(CL127&lt;87.5%,"Proses SIT",IF(CL127=87.5%,"Selesai SIT",IF(CL127&lt;95%,"Proses UAT",IF(CL127=95%,"Selesai UAT",IF(CL127&lt;100%,"Proses Implementasi","Selesai Implementasi"))))))))))))))))))))))</f>
        <v>Not Started</v>
      </c>
      <c r="CA127" t="str">
        <f>IF(CM127=0%,"Not Started",IF(CM127&lt;5%,"Proses RBT-RBB",IF(CM127=5%,"Selesai RBT-RBB",IF(CM127&lt;10%,"Proses RBT-RBL",IF(CM127=10%,"Selesai RBT-RBL",IF(CM127&lt;15%,"Proses RBT-RBTD",IF(CM127=15%,"Selesai RBT-RBTD",IF(CM127&lt;20%,"Proses RPP",IF(CM127=20%,"Selesai RPP",IF(CM127&lt;25%,"Proses KAK",IF(CM127=25%,"Selesai KAK",IF(CM127&lt;30%,"Proses Pengadaan",IF(CM127=30%,"Selesai Pengadaan",IF(CM127&lt;45%,"Proses Desain",IF(CM127=45%,"Selesai Desain",IF(CM127&lt;80%,"Proses Pengembangan",IF(CM127=80%,"Selesai Pengembangan",IF(CM127&lt;87.5%,"Proses SIT",IF(CM127=87.5%,"Selesai SIT",IF(CM127&lt;95%,"Proses UAT",IF(CM127=95%,"Selesai UAT",IF(CM127&lt;100%,"Proses Implementasi","Selesai Implementasi"))))))))))))))))))))))</f>
        <v>Not Started</v>
      </c>
      <c r="CB127" t="str">
        <f>IF(CN127=0%,"Not Started",IF(CN127&lt;5%,"Proses RBT-RBB",IF(CN127=5%,"Selesai RBT-RBB",IF(CN127&lt;10%,"Proses RBT-RBL",IF(CN127=10%,"Selesai RBT-RBL",IF(CN127&lt;15%,"Proses RBT-RBTD",IF(CN127=15%,"Selesai RBT-RBTD",IF(CN127&lt;20%,"Proses RPP",IF(CN127=20%,"Selesai RPP",IF(CN127&lt;25%,"Proses KAK",IF(CN127=25%,"Selesai KAK",IF(CN127&lt;30%,"Proses Pengadaan",IF(CN127=30%,"Selesai Pengadaan",IF(CN127&lt;45%,"Proses Desain",IF(CN127=45%,"Selesai Desain",IF(CN127&lt;80%,"Proses Pengembangan",IF(CN127=80%,"Selesai Pengembangan",IF(CN127&lt;87.5%,"Proses SIT",IF(CN127=87.5%,"Selesai SIT",IF(CN127&lt;95%,"Proses UAT",IF(CN127=95%,"Selesai UAT",IF(CN127&lt;100%,"Proses Implementasi","Selesai Implementasi"))))))))))))))))))))))</f>
        <v>Not Started</v>
      </c>
      <c r="CC127">
        <f>(($DY127/100%)*15%)+(($DZ127/100%)*5%)+(($EA127/100%)*5%)+(($EB127/100%)*5%)+(($EC127/100%)*15%)+(($ED127/100%)*35%)+(($EE127/100%)*7.5%)+(($EF127/100%)*7.5%)+(($EG127/100%)*5%)</f>
        <v>0</v>
      </c>
      <c r="CO127">
        <f>IF(BE127=0%, 100%, (CC127/BE127))</f>
        <v>1</v>
      </c>
      <c r="CP127">
        <f>IF(BF127=0%, 100%, (CD127/BF127))</f>
        <v>1</v>
      </c>
      <c r="CQ127">
        <f>IF(BG127=0%, 100%, (CE127/BG127))</f>
        <v>0</v>
      </c>
      <c r="CR127">
        <f>IF(BH127=0%, 100%, (CF127/BH127))</f>
        <v>0</v>
      </c>
      <c r="CS127">
        <f>IF(BI127=0%, 100%, (CG127/BI127))</f>
        <v>0</v>
      </c>
      <c r="CT127">
        <f>IF(BJ127=0%, 100%, (CH127/BJ127))</f>
        <v>0</v>
      </c>
      <c r="CU127">
        <f>IF(BK127=0%, 100%, (CI127/BK127))</f>
        <v>0</v>
      </c>
      <c r="CV127">
        <f>IF(BL127=0%, 100%, (CJ127/BL127))</f>
        <v>0</v>
      </c>
      <c r="CW127">
        <f>IF(BM127=0%, 100%, (CK127/BM127))</f>
        <v>0</v>
      </c>
      <c r="CX127">
        <f>IF(BN127=0%, 100%, (CL127/BN127))</f>
        <v>0</v>
      </c>
      <c r="CY127">
        <f>IF(BO127=0%, 100%, (CM127/BO127))</f>
        <v>0</v>
      </c>
      <c r="DA127" t="str">
        <f>IF(BE127=0%,"NS",IF(CC127=100%,"DONE",IF(CO127&gt;100%,"AS",IF(CO127&lt;75%,"BS",IF(CO127&lt;89.9%,"AR","OS")))))</f>
        <v>NS</v>
      </c>
      <c r="DB127" t="str">
        <f>IF(BF127=0%,"NS",IF(CD127=100%,"DONE",IF(CP127&gt;100%,"AS",IF(CP127&lt;75%,"BS",IF(CP127&lt;89.9%,"AR","OS")))))</f>
        <v>NS</v>
      </c>
      <c r="DC127" t="str">
        <f>IF(BG127=0%,"NS",IF(CE127=100%,"DONE",IF(CQ127&gt;100%,"AS",IF(CQ127&lt;75%,"BS",IF(CQ127&lt;89.9%,"AR","OS")))))</f>
        <v>BS</v>
      </c>
      <c r="DD127" t="str">
        <f>IF(BH127=0%,"NS",IF(CF127=100%,"DONE",IF(CR127&gt;100%,"AS",IF(CR127&lt;75%,"BS",IF(CR127&lt;89.9%,"AR","OS")))))</f>
        <v>BS</v>
      </c>
      <c r="DE127" t="str">
        <f>IF(BI127=0%,"NS",IF(CG127=100%,"DONE",IF(CS127&gt;100%,"AS",IF(CS127&lt;75%,"BS",IF(CS127&lt;89.9%,"AR","OS")))))</f>
        <v>BS</v>
      </c>
      <c r="DF127" t="str">
        <f>IF(BJ127=0%,"NS",IF(CH127=100%,"DONE",IF(CT127&gt;100%,"AS",IF(CT127&lt;75%,"BS",IF(CT127&lt;89.9%,"AR","OS")))))</f>
        <v>BS</v>
      </c>
      <c r="DG127" t="str">
        <f>IF(BK127=0%,"NS",IF(CI127=100%,"DONE",IF(CU127&gt;100%,"AS",IF(CU127&lt;75%,"BS",IF(CU127&lt;89.9%,"AR","OS")))))</f>
        <v>BS</v>
      </c>
      <c r="DH127" t="str">
        <f>IF(BL127=0%,"NS",IF(CJ127=100%,"DONE",IF(CV127&gt;100%,"AS",IF(CV127&lt;75%,"BS",IF(CV127&lt;89.9%,"AR","OS")))))</f>
        <v>BS</v>
      </c>
      <c r="DI127" t="str">
        <f>IF(BM127=0%,"NS",IF(CK127=100%,"DONE",IF(CW127&gt;100%,"AS",IF(CW127&lt;75%,"BS",IF(CW127&lt;89.9%,"AR","OS")))))</f>
        <v>BS</v>
      </c>
      <c r="DJ127" t="str">
        <f>IF(BN127=0%,"NS",IF(CL127=100%,"DONE",IF(CX127&gt;100%,"AS",IF(CX127&lt;75%,"BS",IF(CX127&lt;89.9%,"AR","OS")))))</f>
        <v>BS</v>
      </c>
      <c r="DK127" t="str">
        <f>IF(BO127=0%,"NS",IF(CM127=100%,"DONE",IF(CY127&gt;100%,"AS",IF(CY127&lt;75%,"BS",IF(CY127&lt;89.9%,"AR","OS")))))</f>
        <v>BS</v>
      </c>
      <c r="DL127" t="str">
        <f>IF(BP127=0%,"NS",IF(CN127=100%,"DONE",IF(CZ127&gt;100%,"AS",IF(CZ127&lt;75%,"BS",IF(CZ127&lt;89.9%,"AR","OS")))))</f>
        <v>BS</v>
      </c>
      <c r="DM127">
        <f>CC127/$BP127</f>
        <v>0</v>
      </c>
      <c r="DN127">
        <f>CD127/$BP127</f>
        <v>0</v>
      </c>
      <c r="DO127">
        <f>CE127/$BP127</f>
        <v>0</v>
      </c>
      <c r="DP127">
        <f>CF127/$BP127</f>
        <v>0</v>
      </c>
      <c r="DQ127">
        <f>CG127/$BP127</f>
        <v>0</v>
      </c>
      <c r="DR127">
        <f>CH127/$BP127</f>
        <v>0</v>
      </c>
      <c r="DS127">
        <f>CI127/$BP127</f>
        <v>0</v>
      </c>
      <c r="DT127">
        <f>CJ127/$BP127</f>
        <v>0</v>
      </c>
      <c r="DU127">
        <f>CK127/$BP127</f>
        <v>0</v>
      </c>
      <c r="DV127">
        <f>CL127/$BP127</f>
        <v>0</v>
      </c>
      <c r="DW127">
        <f>CM127/$BP127</f>
        <v>0</v>
      </c>
      <c r="DX127">
        <f>CN127/$BP127</f>
        <v>0</v>
      </c>
      <c r="EJ127">
        <f>AR127</f>
        <v>46660</v>
      </c>
      <c r="FM127" t="str" xml:space="preserve">
        <v xml:space="preserve">1. Regi Wibowo_x000d_
2. Titik Rahayu</v>
      </c>
      <c r="FN127" t="str">
        <v>Rifanda Yulio</v>
      </c>
      <c r="FO127" t="str">
        <v>Adinda Tri Wulandari</v>
      </c>
      <c r="FP127" t="str" xml:space="preserve">
        <v xml:space="preserve">1. Haryani Diah_x000d_
2. Alamsyah_x000d_
3. Muhammad Arif Sucipto_x000d_
4. Luluk Mukarromah</v>
      </c>
      <c r="FQ127" t="str">
        <v>Ufaira</v>
      </c>
      <c r="FR127" t="str">
        <v>Outsource</v>
      </c>
      <c r="GS127" t="str">
        <v>23a87747-1205-4265-a837-9cf100bf8dae</v>
      </c>
    </row>
    <row r="128">
      <c r="E128" t="str">
        <v>P-63</v>
      </c>
      <c r="F128">
        <f>F127+1</f>
        <v>10</v>
      </c>
      <c r="G128" t="str">
        <v>ANTASENA LBUT</v>
      </c>
      <c r="H128" t="str">
        <v>ANTASENA - LBUT</v>
      </c>
      <c r="I128" t="str">
        <v>Pengembangan  capturing LBUT dan LLD Terintegrasi</v>
      </c>
      <c r="J128">
        <v>2026</v>
      </c>
      <c r="K128">
        <v>2028</v>
      </c>
      <c r="L128" t="str">
        <v>K</v>
      </c>
      <c r="M128" t="str">
        <v>K3</v>
      </c>
      <c r="N128" t="str">
        <v>Pemimpin Satker</v>
      </c>
      <c r="O128" t="str">
        <v>DSta,DIDD</v>
      </c>
      <c r="P128" t="str">
        <v>WG-5</v>
      </c>
      <c r="Q128" t="str">
        <v>Moneter</v>
      </c>
      <c r="S128">
        <f>BQ128</f>
        <v>0</v>
      </c>
      <c r="T128" t="str">
        <f>IF(V128=0%,"Not Started",IF(V128&lt;100%,"On Progress",IF(V128=100%,"DONE")))</f>
        <v>Not Started</v>
      </c>
      <c r="V128">
        <f>CC128</f>
        <v>0</v>
      </c>
      <c r="W128" t="str">
        <v>TW I 2027</v>
      </c>
      <c r="AA128">
        <v>46357</v>
      </c>
      <c r="AB128">
        <v>46446</v>
      </c>
      <c r="AC128">
        <v>46447</v>
      </c>
      <c r="AD128">
        <v>46477</v>
      </c>
      <c r="AE128">
        <v>46478</v>
      </c>
      <c r="AF128">
        <v>46507</v>
      </c>
      <c r="AI128">
        <v>46508</v>
      </c>
      <c r="AJ128">
        <v>46538</v>
      </c>
      <c r="AK128">
        <v>46539</v>
      </c>
      <c r="AL128">
        <v>46721</v>
      </c>
      <c r="AM128">
        <v>46722</v>
      </c>
      <c r="AN128">
        <v>46767</v>
      </c>
      <c r="AO128">
        <v>46768</v>
      </c>
      <c r="AP128">
        <v>46811</v>
      </c>
      <c r="AQ128">
        <v>46813</v>
      </c>
      <c r="AR128">
        <v>46843</v>
      </c>
      <c r="BC128" t="str">
        <f>IF(BO128=0%,"Not Started",IF(BO128&lt;5%,"Proses RBT-RBB",IF(BO128=5%,"Selesai RBT-RBB",IF(BO128&lt;10%,"Proses RBT-RBL",IF(BO128=10%,"Selesai RBT-RBL",IF(BO128&lt;15%,"Proses RBT-RBTD",IF(BO128=15%,"Selesai RBT-RBTD",IF(BO128&lt;20%,"Proses RPP",IF(BO128=20%,"Selesai RPP",IF(BO128&lt;25%,"Proses KAK",IF(BO128=25%,"Selesai KAK",IF(BO128&lt;30%,"Proses Pengadaan",IF(BO128=30%,"Selesai Pengadaan",IF(BO128&lt;45%,"Proses Desain",IF(BO128=45%,"Selesai Desain",IF(BO128&lt;80%,"Proses Pengembangan",IF(BO128=80%,"Selesai Pengembangan",IF(BO128&lt;87.5%,"Proses SIT",IF(BO128=87.5%,"Selesai SIT",IF(BO128&lt;95%,"Proses UAT",IF(BO128=95%,"Selesai UAT",IF(BO128&lt;100%,"Proses Implementasi","Selesai Implementasi"))))))))))))))))))))))</f>
        <v>Not Started</v>
      </c>
      <c r="BD128" t="str">
        <f>IF(BP128=0%,"Not Started",IF(BP128&lt;5%,"Proses RBT-RBB",IF(BP128=5%,"Selesai RBT-RBB",IF(BP128&lt;10%,"Proses RBT-RBL",IF(BP128=10%,"Selesai RBT-RBL",IF(BP128&lt;15%,"Proses RBT-RBTD",IF(BP128=15%,"Selesai RBT-RBTD",IF(BP128&lt;20%,"Proses RPP",IF(BP128=20%,"Selesai RPP",IF(BP128&lt;25%,"Proses KAK",IF(BP128=25%,"Selesai KAK",IF(BP128&lt;30%,"Proses Pengadaan",IF(BP128=30%,"Selesai Pengadaan",IF(BP128&lt;45%,"Proses Desain",IF(BP128=45%,"Selesai Desain",IF(BP128&lt;80%,"Proses Pengembangan",IF(BP128=80%,"Selesai Pengembangan",IF(BP128&lt;87.5%,"Proses SIT",IF(BP128=87.5%,"Selesai SIT",IF(BP128&lt;95%,"Proses UAT",IF(BP128=95%,"Selesai UAT",IF(BP128&lt;100%,"Proses Implementasi","Selesai Implementasi"))))))))))))))))))))))</f>
        <v>Selesai RBT-RBB</v>
      </c>
      <c r="BE128">
        <v>0</v>
      </c>
      <c r="BF128">
        <v>0</v>
      </c>
      <c r="BG128">
        <v>0</v>
      </c>
      <c r="BH128">
        <v>0</v>
      </c>
      <c r="BI128">
        <v>0</v>
      </c>
      <c r="BJ128">
        <v>0</v>
      </c>
      <c r="BK128">
        <v>0</v>
      </c>
      <c r="BL128">
        <v>0</v>
      </c>
      <c r="BM128">
        <v>0</v>
      </c>
      <c r="BN128">
        <v>0</v>
      </c>
      <c r="BO128">
        <v>0</v>
      </c>
      <c r="BP128">
        <v>0.05</v>
      </c>
      <c r="CC128">
        <f>(($DY128/100%)*15%)+(($DZ128/100%)*5%)+(($EA128/100%)*5%)+(($EB128/100%)*5%)+(($EC128/100%)*15%)+(($ED128/100%)*35%)+(($EE128/100%)*7.5%)+(($EF128/100%)*7.5%)+(($EG128/100%)*5%)</f>
        <v>0</v>
      </c>
      <c r="CY128">
        <f>IF(BO128=0%, 100%, (CM128/BO128))</f>
        <v>1</v>
      </c>
      <c r="DK128" t="str">
        <f>IF(BO128=0%,"NS",IF(CM128=100%,"DONE",IF(CY128&gt;100%,"AS",IF(CY128&lt;75%,"BS",IF(CY128&lt;89.9%,"AR","OS")))))</f>
        <v>NS</v>
      </c>
      <c r="DM128">
        <f>CC128/$BP128</f>
        <v>0</v>
      </c>
      <c r="DN128">
        <f>CD128/$BP128</f>
        <v>0</v>
      </c>
      <c r="DO128">
        <f>CE128/$BP128</f>
        <v>0</v>
      </c>
      <c r="DP128">
        <f>CF128/$BP128</f>
        <v>0</v>
      </c>
      <c r="DQ128">
        <f>CG128/$BP128</f>
        <v>0</v>
      </c>
      <c r="DR128">
        <f>CH128/$BP128</f>
        <v>0</v>
      </c>
      <c r="DS128">
        <f>CI128/$BP128</f>
        <v>0</v>
      </c>
      <c r="DT128">
        <f>CJ128/$BP128</f>
        <v>0</v>
      </c>
      <c r="DU128">
        <f>CK128/$BP128</f>
        <v>0</v>
      </c>
      <c r="FN128" t="str">
        <v>Rifanda Yulio</v>
      </c>
      <c r="FR128" t="str">
        <v>Outsource</v>
      </c>
      <c r="GS128" t="str">
        <v>9d224b29-4b8a-4d1c-ad55-c49061ec4a7c</v>
      </c>
    </row>
    <row r="129" xml:space="preserve">
      <c r="A129" t="str">
        <v>PR-18C-2023</v>
      </c>
      <c r="B129" t="str">
        <v>Non PT</v>
      </c>
      <c r="C129" t="str">
        <v>IDT</v>
      </c>
      <c r="D129" t="str">
        <v>Continuity Technology</v>
      </c>
      <c r="E129" t="str">
        <v>P-64</v>
      </c>
      <c r="F129">
        <v>1</v>
      </c>
      <c r="G129" t="str">
        <v>Enhancement SIUMBI</v>
      </c>
      <c r="H129" t="str">
        <v>Sistem UMKM</v>
      </c>
      <c r="I129" t="str">
        <v>SIUMBI:  Pengelolaan Informasi Ketahanan Pangan pada SIKEPANG (Sistem Informasi Ketahanan Pangan)</v>
      </c>
      <c r="J129">
        <v>2024</v>
      </c>
      <c r="K129">
        <v>2025</v>
      </c>
      <c r="L129" t="str">
        <v>U</v>
      </c>
      <c r="M129" t="str">
        <v xml:space="preserve">K3 </v>
      </c>
      <c r="N129" t="str">
        <v>Pemimpin Satker</v>
      </c>
      <c r="O129" t="str">
        <v>DEIH</v>
      </c>
      <c r="P129" t="str">
        <v>Satker</v>
      </c>
      <c r="Q129" t="str">
        <v>SSK</v>
      </c>
      <c r="R129" t="str">
        <v>SIKEPANG</v>
      </c>
      <c r="S129" t="str">
        <f>BQ129</f>
        <v>Selesai Implementasi</v>
      </c>
      <c r="T129" t="str">
        <f>IF(V129=0%,"Not Started",IF(V129&lt;100%,"On Progress",IF(V129=100%,"DONE")))</f>
        <v>DONE</v>
      </c>
      <c r="U129" t="str">
        <f>FN129</f>
        <v>Rangga Dhaniarto</v>
      </c>
      <c r="V129">
        <f>CC129</f>
        <v>0.9999999999999999</v>
      </c>
      <c r="W129" t="str">
        <v>BRD existing</v>
      </c>
      <c r="X129">
        <f>AR129</f>
        <v>45716</v>
      </c>
      <c r="Y129" t="str">
        <v>Selesai pengadaan</v>
      </c>
      <c r="AA129">
        <v>45160</v>
      </c>
      <c r="AB129">
        <v>45188</v>
      </c>
      <c r="AC129">
        <v>45160</v>
      </c>
      <c r="AD129">
        <v>45188</v>
      </c>
      <c r="AI129">
        <v>45628</v>
      </c>
      <c r="AJ129">
        <v>45632</v>
      </c>
      <c r="AK129">
        <v>45635</v>
      </c>
      <c r="AL129">
        <v>45674</v>
      </c>
      <c r="AM129">
        <v>45677</v>
      </c>
      <c r="AN129">
        <v>45695</v>
      </c>
      <c r="AO129">
        <v>45698</v>
      </c>
      <c r="AP129">
        <v>45709</v>
      </c>
      <c r="AQ129">
        <v>45712</v>
      </c>
      <c r="AR129">
        <v>45716</v>
      </c>
      <c r="AS129" t="str">
        <f>IF(BE129=0%,"Not Started",IF(BE129&lt;5%,"Proses RBT-RBB",IF(BE129=5%,"Selesai RBT-RBB",IF(BE129&lt;10%,"Proses RBT-RBL",IF(BE129=10%,"Selesai RBT-RBL",IF(BE129&lt;15%,"Proses RBT-RBTD",IF(BE129=15%,"Selesai RBT-RBTD",IF(BE129&lt;20%,"Proses RPP",IF(BE129=20%,"Selesai RPP",IF(BE129&lt;25%,"Proses KAK",IF(BE129=25%,"Selesai KAK",IF(BE129&lt;30%,"Proses Pengadaan",IF(BE129=30%,"Selesai Pengadaan",IF(BE129&lt;45%,"Proses Desain",IF(BE129=45%,"Selesai Desain",IF(BE129&lt;80%,"Proses Pengembangan",IF(BE129=80%,"Selesai Pengembangan",IF(BE129&lt;87.5%,"Proses SIT",IF(BE129=87.5%,"Selesai SIT",IF(BE129&lt;95%,"Proses UAT",IF(BE129=95%,"Selesai UAT",IF(BE129&lt;100%,"Proses Implementasi","Selesai Implementasi"))))))))))))))))))))))</f>
        <v>Selesai Implementasi</v>
      </c>
      <c r="AT129" t="str">
        <f>IF(BF129=0%,"Not Started",IF(BF129&lt;5%,"Proses RBT-RBB",IF(BF129=5%,"Selesai RBT-RBB",IF(BF129&lt;10%,"Proses RBT-RBL",IF(BF129=10%,"Selesai RBT-RBL",IF(BF129&lt;15%,"Proses RBT-RBTD",IF(BF129=15%,"Selesai RBT-RBTD",IF(BF129&lt;20%,"Proses RPP",IF(BF129=20%,"Selesai RPP",IF(BF129&lt;25%,"Proses KAK",IF(BF129=25%,"Selesai KAK",IF(BF129&lt;30%,"Proses Pengadaan",IF(BF129=30%,"Selesai Pengadaan",IF(BF129&lt;45%,"Proses Desain",IF(BF129=45%,"Selesai Desain",IF(BF129&lt;80%,"Proses Pengembangan",IF(BF129=80%,"Selesai Pengembangan",IF(BF129&lt;87.5%,"Proses SIT",IF(BF129=87.5%,"Selesai SIT",IF(BF129&lt;95%,"Proses UAT",IF(BF129=95%,"Selesai UAT",IF(BF129&lt;100%,"Proses Implementasi","Selesai Implementasi"))))))))))))))))))))))</f>
        <v>Selesai Implementasi</v>
      </c>
      <c r="AU129" t="str">
        <f>IF(BG129=0%,"Not Started",IF(BG129&lt;5%,"Proses RBT-RBB",IF(BG129=5%,"Selesai RBT-RBB",IF(BG129&lt;10%,"Proses RBT-RBL",IF(BG129=10%,"Selesai RBT-RBL",IF(BG129&lt;15%,"Proses RBT-RBTD",IF(BG129=15%,"Selesai RBT-RBTD",IF(BG129&lt;20%,"Proses RPP",IF(BG129=20%,"Selesai RPP",IF(BG129&lt;25%,"Proses KAK",IF(BG129=25%,"Selesai KAK",IF(BG129&lt;30%,"Proses Pengadaan",IF(BG129=30%,"Selesai Pengadaan",IF(BG129&lt;45%,"Proses Desain",IF(BG129=45%,"Selesai Desain",IF(BG129&lt;80%,"Proses Pengembangan",IF(BG129=80%,"Selesai Pengembangan",IF(BG129&lt;87.5%,"Proses SIT",IF(BG129=87.5%,"Selesai SIT",IF(BG129&lt;95%,"Proses UAT",IF(BG129=95%,"Selesai UAT",IF(BG129&lt;100%,"Proses Implementasi","Selesai Implementasi"))))))))))))))))))))))</f>
        <v>Selesai Implementasi</v>
      </c>
      <c r="AV129" t="str">
        <f>IF(BH129=0%,"Not Started",IF(BH129&lt;5%,"Proses RBT-RBB",IF(BH129=5%,"Selesai RBT-RBB",IF(BH129&lt;10%,"Proses RBT-RBL",IF(BH129=10%,"Selesai RBT-RBL",IF(BH129&lt;15%,"Proses RBT-RBTD",IF(BH129=15%,"Selesai RBT-RBTD",IF(BH129&lt;20%,"Proses RPP",IF(BH129=20%,"Selesai RPP",IF(BH129&lt;25%,"Proses KAK",IF(BH129=25%,"Selesai KAK",IF(BH129&lt;30%,"Proses Pengadaan",IF(BH129=30%,"Selesai Pengadaan",IF(BH129&lt;45%,"Proses Desain",IF(BH129=45%,"Selesai Desain",IF(BH129&lt;80%,"Proses Pengembangan",IF(BH129=80%,"Selesai Pengembangan",IF(BH129&lt;87.5%,"Proses SIT",IF(BH129=87.5%,"Selesai SIT",IF(BH129&lt;95%,"Proses UAT",IF(BH129=95%,"Selesai UAT",IF(BH129&lt;100%,"Proses Implementasi","Selesai Implementasi"))))))))))))))))))))))</f>
        <v>Selesai Implementasi</v>
      </c>
      <c r="AW129" t="str">
        <f>IF(BI129=0%,"Not Started",IF(BI129&lt;5%,"Proses RBT-RBB",IF(BI129=5%,"Selesai RBT-RBB",IF(BI129&lt;10%,"Proses RBT-RBL",IF(BI129=10%,"Selesai RBT-RBL",IF(BI129&lt;15%,"Proses RBT-RBTD",IF(BI129=15%,"Selesai RBT-RBTD",IF(BI129&lt;20%,"Proses RPP",IF(BI129=20%,"Selesai RPP",IF(BI129&lt;25%,"Proses KAK",IF(BI129=25%,"Selesai KAK",IF(BI129&lt;30%,"Proses Pengadaan",IF(BI129=30%,"Selesai Pengadaan",IF(BI129&lt;45%,"Proses Desain",IF(BI129=45%,"Selesai Desain",IF(BI129&lt;80%,"Proses Pengembangan",IF(BI129=80%,"Selesai Pengembangan",IF(BI129&lt;87.5%,"Proses SIT",IF(BI129=87.5%,"Selesai SIT",IF(BI129&lt;95%,"Proses UAT",IF(BI129=95%,"Selesai UAT",IF(BI129&lt;100%,"Proses Implementasi","Selesai Implementasi"))))))))))))))))))))))</f>
        <v>Selesai Implementasi</v>
      </c>
      <c r="AX129" t="str">
        <f>IF(BJ129=0%,"Not Started",IF(BJ129&lt;5%,"Proses RBT-RBB",IF(BJ129=5%,"Selesai RBT-RBB",IF(BJ129&lt;10%,"Proses RBT-RBL",IF(BJ129=10%,"Selesai RBT-RBL",IF(BJ129&lt;15%,"Proses RBT-RBTD",IF(BJ129=15%,"Selesai RBT-RBTD",IF(BJ129&lt;20%,"Proses RPP",IF(BJ129=20%,"Selesai RPP",IF(BJ129&lt;25%,"Proses KAK",IF(BJ129=25%,"Selesai KAK",IF(BJ129&lt;30%,"Proses Pengadaan",IF(BJ129=30%,"Selesai Pengadaan",IF(BJ129&lt;45%,"Proses Desain",IF(BJ129=45%,"Selesai Desain",IF(BJ129&lt;80%,"Proses Pengembangan",IF(BJ129=80%,"Selesai Pengembangan",IF(BJ129&lt;87.5%,"Proses SIT",IF(BJ129=87.5%,"Selesai SIT",IF(BJ129&lt;95%,"Proses UAT",IF(BJ129=95%,"Selesai UAT",IF(BJ129&lt;100%,"Proses Implementasi","Selesai Implementasi"))))))))))))))))))))))</f>
        <v>Selesai Implementasi</v>
      </c>
      <c r="AY129" t="str">
        <f>IF(BK129=0%,"Not Started",IF(BK129&lt;5%,"Proses RBT-RBB",IF(BK129=5%,"Selesai RBT-RBB",IF(BK129&lt;10%,"Proses RBT-RBL",IF(BK129=10%,"Selesai RBT-RBL",IF(BK129&lt;15%,"Proses RBT-RBTD",IF(BK129=15%,"Selesai RBT-RBTD",IF(BK129&lt;20%,"Proses RPP",IF(BK129=20%,"Selesai RPP",IF(BK129&lt;25%,"Proses KAK",IF(BK129=25%,"Selesai KAK",IF(BK129&lt;30%,"Proses Pengadaan",IF(BK129=30%,"Selesai Pengadaan",IF(BK129&lt;45%,"Proses Desain",IF(BK129=45%,"Selesai Desain",IF(BK129&lt;80%,"Proses Pengembangan",IF(BK129=80%,"Selesai Pengembangan",IF(BK129&lt;87.5%,"Proses SIT",IF(BK129=87.5%,"Selesai SIT",IF(BK129&lt;95%,"Proses UAT",IF(BK129=95%,"Selesai UAT",IF(BK129&lt;100%,"Proses Implementasi","Selesai Implementasi"))))))))))))))))))))))</f>
        <v>Selesai Implementasi</v>
      </c>
      <c r="AZ129" t="str">
        <f>IF(BL129=0%,"Not Started",IF(BL129&lt;5%,"Proses RBT-RBB",IF(BL129=5%,"Selesai RBT-RBB",IF(BL129&lt;10%,"Proses RBT-RBL",IF(BL129=10%,"Selesai RBT-RBL",IF(BL129&lt;15%,"Proses RBT-RBTD",IF(BL129=15%,"Selesai RBT-RBTD",IF(BL129&lt;20%,"Proses RPP",IF(BL129=20%,"Selesai RPP",IF(BL129&lt;25%,"Proses KAK",IF(BL129=25%,"Selesai KAK",IF(BL129&lt;30%,"Proses Pengadaan",IF(BL129=30%,"Selesai Pengadaan",IF(BL129&lt;45%,"Proses Desain",IF(BL129=45%,"Selesai Desain",IF(BL129&lt;80%,"Proses Pengembangan",IF(BL129=80%,"Selesai Pengembangan",IF(BL129&lt;87.5%,"Proses SIT",IF(BL129=87.5%,"Selesai SIT",IF(BL129&lt;95%,"Proses UAT",IF(BL129=95%,"Selesai UAT",IF(BL129&lt;100%,"Proses Implementasi","Selesai Implementasi"))))))))))))))))))))))</f>
        <v>Selesai Implementasi</v>
      </c>
      <c r="BA129" t="str">
        <f>IF(BM129=0%,"Not Started",IF(BM129&lt;5%,"Proses RBT-RBB",IF(BM129=5%,"Selesai RBT-RBB",IF(BM129&lt;10%,"Proses RBT-RBL",IF(BM129=10%,"Selesai RBT-RBL",IF(BM129&lt;15%,"Proses RBT-RBTD",IF(BM129=15%,"Selesai RBT-RBTD",IF(BM129&lt;20%,"Proses RPP",IF(BM129=20%,"Selesai RPP",IF(BM129&lt;25%,"Proses KAK",IF(BM129=25%,"Selesai KAK",IF(BM129&lt;30%,"Proses Pengadaan",IF(BM129=30%,"Selesai Pengadaan",IF(BM129&lt;45%,"Proses Desain",IF(BM129=45%,"Selesai Desain",IF(BM129&lt;80%,"Proses Pengembangan",IF(BM129=80%,"Selesai Pengembangan",IF(BM129&lt;87.5%,"Proses SIT",IF(BM129=87.5%,"Selesai SIT",IF(BM129&lt;95%,"Proses UAT",IF(BM129=95%,"Selesai UAT",IF(BM129&lt;100%,"Proses Implementasi","Selesai Implementasi"))))))))))))))))))))))</f>
        <v>Selesai Implementasi</v>
      </c>
      <c r="BB129" t="str">
        <f>IF(BN129=0%,"Not Started",IF(BN129&lt;5%,"Proses RBT-RBB",IF(BN129=5%,"Selesai RBT-RBB",IF(BN129&lt;10%,"Proses RBT-RBL",IF(BN129=10%,"Selesai RBT-RBL",IF(BN129&lt;15%,"Proses RBT-RBTD",IF(BN129=15%,"Selesai RBT-RBTD",IF(BN129&lt;20%,"Proses RPP",IF(BN129=20%,"Selesai RPP",IF(BN129&lt;25%,"Proses KAK",IF(BN129=25%,"Selesai KAK",IF(BN129&lt;30%,"Proses Pengadaan",IF(BN129=30%,"Selesai Pengadaan",IF(BN129&lt;45%,"Proses Desain",IF(BN129=45%,"Selesai Desain",IF(BN129&lt;80%,"Proses Pengembangan",IF(BN129=80%,"Selesai Pengembangan",IF(BN129&lt;87.5%,"Proses SIT",IF(BN129=87.5%,"Selesai SIT",IF(BN129&lt;95%,"Proses UAT",IF(BN129=95%,"Selesai UAT",IF(BN129&lt;100%,"Proses Implementasi","Selesai Implementasi"))))))))))))))))))))))</f>
        <v>Selesai Implementasi</v>
      </c>
      <c r="BC129" t="str">
        <f>IF(BO129=0%,"Not Started",IF(BO129&lt;5%,"Proses RBT-RBB",IF(BO129=5%,"Selesai RBT-RBB",IF(BO129&lt;10%,"Proses RBT-RBL",IF(BO129=10%,"Selesai RBT-RBL",IF(BO129&lt;15%,"Proses RBT-RBTD",IF(BO129=15%,"Selesai RBT-RBTD",IF(BO129&lt;20%,"Proses RPP",IF(BO129=20%,"Selesai RPP",IF(BO129&lt;25%,"Proses KAK",IF(BO129=25%,"Selesai KAK",IF(BO129&lt;30%,"Proses Pengadaan",IF(BO129=30%,"Selesai Pengadaan",IF(BO129&lt;45%,"Proses Desain",IF(BO129=45%,"Selesai Desain",IF(BO129&lt;80%,"Proses Pengembangan",IF(BO129=80%,"Selesai Pengembangan",IF(BO129&lt;87.5%,"Proses SIT",IF(BO129=87.5%,"Selesai SIT",IF(BO129&lt;95%,"Proses UAT",IF(BO129=95%,"Selesai UAT",IF(BO129&lt;100%,"Proses Implementasi","Selesai Implementasi"))))))))))))))))))))))</f>
        <v>Selesai Implementasi</v>
      </c>
      <c r="BD129" t="str">
        <f>IF(BP129=0%,"Not Started",IF(BP129&lt;5%,"Proses RBT-RBB",IF(BP129=5%,"Selesai RBT-RBB",IF(BP129&lt;10%,"Proses RBT-RBL",IF(BP129=10%,"Selesai RBT-RBL",IF(BP129&lt;15%,"Proses RBT-RBTD",IF(BP129=15%,"Selesai RBT-RBTD",IF(BP129&lt;20%,"Proses RPP",IF(BP129=20%,"Selesai RPP",IF(BP129&lt;25%,"Proses KAK",IF(BP129=25%,"Selesai KAK",IF(BP129&lt;30%,"Proses Pengadaan",IF(BP129=30%,"Selesai Pengadaan",IF(BP129&lt;45%,"Proses Desain",IF(BP129=45%,"Selesai Desain",IF(BP129&lt;80%,"Proses Pengembangan",IF(BP129=80%,"Selesai Pengembangan",IF(BP129&lt;87.5%,"Proses SIT",IF(BP129=87.5%,"Selesai SIT",IF(BP129&lt;95%,"Proses UAT",IF(BP129=95%,"Selesai UAT",IF(BP129&lt;100%,"Proses Implementasi","Selesai Implementasi"))))))))))))))))))))))</f>
        <v>Selesai Implementasi</v>
      </c>
      <c r="BE129">
        <v>1</v>
      </c>
      <c r="BF129">
        <v>1</v>
      </c>
      <c r="BG129">
        <v>1</v>
      </c>
      <c r="BH129">
        <v>1</v>
      </c>
      <c r="BI129">
        <v>1</v>
      </c>
      <c r="BJ129">
        <v>1</v>
      </c>
      <c r="BK129">
        <v>1</v>
      </c>
      <c r="BL129">
        <v>1</v>
      </c>
      <c r="BM129">
        <v>1</v>
      </c>
      <c r="BN129">
        <v>1</v>
      </c>
      <c r="BO129">
        <v>1</v>
      </c>
      <c r="BP129">
        <v>1</v>
      </c>
      <c r="BQ129" t="str">
        <f>IF(CC129=0%,"Not Started",IF(CC129&lt;5%,"Proses RBT-RBB",IF(CC129=5%,"Selesai RBT-RBB",IF(CC129&lt;10%,"Proses RBT-RBL",IF(CC129=10%,"Selesai RBT-RBL",IF(CC129&lt;15%,"Proses RBT-RBTD",IF(CC129=15%,"Selesai RBT-RBTD",IF(CC129&lt;20%,"Proses RPP",IF(CC129=20%,"Selesai RPP",IF(CC129&lt;25%,"Proses KAK",IF(CC129=25%,"Selesai KAK",IF(CC129&lt;30%,"Proses Pengadaan",IF(CC129=30%,"Selesai Pengadaan",IF(CC129&lt;45%,"Proses Desain",IF(CC129=45%,"Selesai Desain",IF(CC129&lt;80%,"Proses Pengembangan",IF(CC129=80%,"Selesai Pengembangan",IF(CC129&lt;87.5%,"Proses SIT",IF(CC129=87.5%,"Selesai SIT",IF(CC129&lt;95%,"Proses UAT",IF(CC129=95%,"Selesai UAT",IF(CC129&lt;100%,"Proses Implementasi","Selesai Implementasi"))))))))))))))))))))))</f>
        <v>Selesai Implementasi</v>
      </c>
      <c r="BR129" t="str">
        <f>IF(CD129=0%,"Not Started",IF(CD129&lt;5%,"Proses RBT-RBB",IF(CD129=5%,"Selesai RBT-RBB",IF(CD129&lt;10%,"Proses RBT-RBL",IF(CD129=10%,"Selesai RBT-RBL",IF(CD129&lt;15%,"Proses RBT-RBTD",IF(CD129=15%,"Selesai RBT-RBTD",IF(CD129&lt;20%,"Proses RPP",IF(CD129=20%,"Selesai RPP",IF(CD129&lt;25%,"Proses KAK",IF(CD129=25%,"Selesai KAK",IF(CD129&lt;30%,"Proses Pengadaan",IF(CD129=30%,"Selesai Pengadaan",IF(CD129&lt;45%,"Proses Desain",IF(CD129=45%,"Selesai Desain",IF(CD129&lt;80%,"Proses Pengembangan",IF(CD129=80%,"Selesai Pengembangan",IF(CD129&lt;87.5%,"Proses SIT",IF(CD129=87.5%,"Selesai SIT",IF(CD129&lt;95%,"Proses UAT",IF(CD129=95%,"Selesai UAT",IF(CD129&lt;100%,"Proses Implementasi","Selesai Implementasi"))))))))))))))))))))))</f>
        <v>Not Started</v>
      </c>
      <c r="BS129" t="str">
        <f>IF(CE129=0%,"Not Started",IF(CE129&lt;5%,"Proses RBT-RBB",IF(CE129=5%,"Selesai RBT-RBB",IF(CE129&lt;10%,"Proses RBT-RBL",IF(CE129=10%,"Selesai RBT-RBL",IF(CE129&lt;15%,"Proses RBT-RBTD",IF(CE129=15%,"Selesai RBT-RBTD",IF(CE129&lt;20%,"Proses RPP",IF(CE129=20%,"Selesai RPP",IF(CE129&lt;25%,"Proses KAK",IF(CE129=25%,"Selesai KAK",IF(CE129&lt;30%,"Proses Pengadaan",IF(CE129=30%,"Selesai Pengadaan",IF(CE129&lt;45%,"Proses Desain",IF(CE129=45%,"Selesai Desain",IF(CE129&lt;80%,"Proses Pengembangan",IF(CE129=80%,"Selesai Pengembangan",IF(CE129&lt;87.5%,"Proses SIT",IF(CE129=87.5%,"Selesai SIT",IF(CE129&lt;95%,"Proses UAT",IF(CE129=95%,"Selesai UAT",IF(CE129&lt;100%,"Proses Implementasi","Selesai Implementasi"))))))))))))))))))))))</f>
        <v>Not Started</v>
      </c>
      <c r="BT129" t="str">
        <f>IF(CF129=0%,"Not Started",IF(CF129&lt;5%,"Proses RBT-RBB",IF(CF129=5%,"Selesai RBT-RBB",IF(CF129&lt;10%,"Proses RBT-RBL",IF(CF129=10%,"Selesai RBT-RBL",IF(CF129&lt;15%,"Proses RBT-RBTD",IF(CF129=15%,"Selesai RBT-RBTD",IF(CF129&lt;20%,"Proses RPP",IF(CF129=20%,"Selesai RPP",IF(CF129&lt;25%,"Proses KAK",IF(CF129=25%,"Selesai KAK",IF(CF129&lt;30%,"Proses Pengadaan",IF(CF129=30%,"Selesai Pengadaan",IF(CF129&lt;45%,"Proses Desain",IF(CF129=45%,"Selesai Desain",IF(CF129&lt;80%,"Proses Pengembangan",IF(CF129=80%,"Selesai Pengembangan",IF(CF129&lt;87.5%,"Proses SIT",IF(CF129=87.5%,"Selesai SIT",IF(CF129&lt;95%,"Proses UAT",IF(CF129=95%,"Selesai UAT",IF(CF129&lt;100%,"Proses Implementasi","Selesai Implementasi"))))))))))))))))))))))</f>
        <v>Not Started</v>
      </c>
      <c r="BU129" t="str">
        <f>IF(CG129=0%,"Not Started",IF(CG129&lt;5%,"Proses RBT-RBB",IF(CG129=5%,"Selesai RBT-RBB",IF(CG129&lt;10%,"Proses RBT-RBL",IF(CG129=10%,"Selesai RBT-RBL",IF(CG129&lt;15%,"Proses RBT-RBTD",IF(CG129=15%,"Selesai RBT-RBTD",IF(CG129&lt;20%,"Proses RPP",IF(CG129=20%,"Selesai RPP",IF(CG129&lt;25%,"Proses KAK",IF(CG129=25%,"Selesai KAK",IF(CG129&lt;30%,"Proses Pengadaan",IF(CG129=30%,"Selesai Pengadaan",IF(CG129&lt;45%,"Proses Desain",IF(CG129=45%,"Selesai Desain",IF(CG129&lt;80%,"Proses Pengembangan",IF(CG129=80%,"Selesai Pengembangan",IF(CG129&lt;87.5%,"Proses SIT",IF(CG129=87.5%,"Selesai SIT",IF(CG129&lt;95%,"Proses UAT",IF(CG129=95%,"Selesai UAT",IF(CG129&lt;100%,"Proses Implementasi","Selesai Implementasi"))))))))))))))))))))))</f>
        <v>Not Started</v>
      </c>
      <c r="BV129" t="str">
        <f>IF(CH129=0%,"Not Started",IF(CH129&lt;5%,"Proses RBT-RBB",IF(CH129=5%,"Selesai RBT-RBB",IF(CH129&lt;10%,"Proses RBT-RBL",IF(CH129=10%,"Selesai RBT-RBL",IF(CH129&lt;15%,"Proses RBT-RBTD",IF(CH129=15%,"Selesai RBT-RBTD",IF(CH129&lt;20%,"Proses RPP",IF(CH129=20%,"Selesai RPP",IF(CH129&lt;25%,"Proses KAK",IF(CH129=25%,"Selesai KAK",IF(CH129&lt;30%,"Proses Pengadaan",IF(CH129=30%,"Selesai Pengadaan",IF(CH129&lt;45%,"Proses Desain",IF(CH129=45%,"Selesai Desain",IF(CH129&lt;80%,"Proses Pengembangan",IF(CH129=80%,"Selesai Pengembangan",IF(CH129&lt;87.5%,"Proses SIT",IF(CH129=87.5%,"Selesai SIT",IF(CH129&lt;95%,"Proses UAT",IF(CH129=95%,"Selesai UAT",IF(CH129&lt;100%,"Proses Implementasi","Selesai Implementasi"))))))))))))))))))))))</f>
        <v>Not Started</v>
      </c>
      <c r="BW129" t="str">
        <f>IF(CI129=0%,"Not Started",IF(CI129&lt;5%,"Proses RBT-RBB",IF(CI129=5%,"Selesai RBT-RBB",IF(CI129&lt;10%,"Proses RBT-RBL",IF(CI129=10%,"Selesai RBT-RBL",IF(CI129&lt;15%,"Proses RBT-RBTD",IF(CI129=15%,"Selesai RBT-RBTD",IF(CI129&lt;20%,"Proses RPP",IF(CI129=20%,"Selesai RPP",IF(CI129&lt;25%,"Proses KAK",IF(CI129=25%,"Selesai KAK",IF(CI129&lt;30%,"Proses Pengadaan",IF(CI129=30%,"Selesai Pengadaan",IF(CI129&lt;45%,"Proses Desain",IF(CI129=45%,"Selesai Desain",IF(CI129&lt;80%,"Proses Pengembangan",IF(CI129=80%,"Selesai Pengembangan",IF(CI129&lt;87.5%,"Proses SIT",IF(CI129=87.5%,"Selesai SIT",IF(CI129&lt;95%,"Proses UAT",IF(CI129=95%,"Selesai UAT",IF(CI129&lt;100%,"Proses Implementasi","Selesai Implementasi"))))))))))))))))))))))</f>
        <v>Not Started</v>
      </c>
      <c r="BX129" t="str">
        <f>IF(CJ129=0%,"Not Started",IF(CJ129&lt;5%,"Proses RBT-RBB",IF(CJ129=5%,"Selesai RBT-RBB",IF(CJ129&lt;10%,"Proses RBT-RBL",IF(CJ129=10%,"Selesai RBT-RBL",IF(CJ129&lt;15%,"Proses RBT-RBTD",IF(CJ129=15%,"Selesai RBT-RBTD",IF(CJ129&lt;20%,"Proses RPP",IF(CJ129=20%,"Selesai RPP",IF(CJ129&lt;25%,"Proses KAK",IF(CJ129=25%,"Selesai KAK",IF(CJ129&lt;30%,"Proses Pengadaan",IF(CJ129=30%,"Selesai Pengadaan",IF(CJ129&lt;45%,"Proses Desain",IF(CJ129=45%,"Selesai Desain",IF(CJ129&lt;80%,"Proses Pengembangan",IF(CJ129=80%,"Selesai Pengembangan",IF(CJ129&lt;87.5%,"Proses SIT",IF(CJ129=87.5%,"Selesai SIT",IF(CJ129&lt;95%,"Proses UAT",IF(CJ129=95%,"Selesai UAT",IF(CJ129&lt;100%,"Proses Implementasi","Selesai Implementasi"))))))))))))))))))))))</f>
        <v>Not Started</v>
      </c>
      <c r="BY129" t="str">
        <f>IF(CK129=0%,"Not Started",IF(CK129&lt;5%,"Proses RBT-RBB",IF(CK129=5%,"Selesai RBT-RBB",IF(CK129&lt;10%,"Proses RBT-RBL",IF(CK129=10%,"Selesai RBT-RBL",IF(CK129&lt;15%,"Proses RBT-RBTD",IF(CK129=15%,"Selesai RBT-RBTD",IF(CK129&lt;20%,"Proses RPP",IF(CK129=20%,"Selesai RPP",IF(CK129&lt;25%,"Proses KAK",IF(CK129=25%,"Selesai KAK",IF(CK129&lt;30%,"Proses Pengadaan",IF(CK129=30%,"Selesai Pengadaan",IF(CK129&lt;45%,"Proses Desain",IF(CK129=45%,"Selesai Desain",IF(CK129&lt;80%,"Proses Pengembangan",IF(CK129=80%,"Selesai Pengembangan",IF(CK129&lt;87.5%,"Proses SIT",IF(CK129=87.5%,"Selesai SIT",IF(CK129&lt;95%,"Proses UAT",IF(CK129=95%,"Selesai UAT",IF(CK129&lt;100%,"Proses Implementasi","Selesai Implementasi"))))))))))))))))))))))</f>
        <v>Not Started</v>
      </c>
      <c r="BZ129" t="str">
        <f>IF(CL129=0%,"Not Started",IF(CL129&lt;5%,"Proses RBT-RBB",IF(CL129=5%,"Selesai RBT-RBB",IF(CL129&lt;10%,"Proses RBT-RBL",IF(CL129=10%,"Selesai RBT-RBL",IF(CL129&lt;15%,"Proses RBT-RBTD",IF(CL129=15%,"Selesai RBT-RBTD",IF(CL129&lt;20%,"Proses RPP",IF(CL129=20%,"Selesai RPP",IF(CL129&lt;25%,"Proses KAK",IF(CL129=25%,"Selesai KAK",IF(CL129&lt;30%,"Proses Pengadaan",IF(CL129=30%,"Selesai Pengadaan",IF(CL129&lt;45%,"Proses Desain",IF(CL129=45%,"Selesai Desain",IF(CL129&lt;80%,"Proses Pengembangan",IF(CL129=80%,"Selesai Pengembangan",IF(CL129&lt;87.5%,"Proses SIT",IF(CL129=87.5%,"Selesai SIT",IF(CL129&lt;95%,"Proses UAT",IF(CL129=95%,"Selesai UAT",IF(CL129&lt;100%,"Proses Implementasi","Selesai Implementasi"))))))))))))))))))))))</f>
        <v>Not Started</v>
      </c>
      <c r="CA129" t="str">
        <f>IF(CM129=0%,"Not Started",IF(CM129&lt;5%,"Proses RBT-RBB",IF(CM129=5%,"Selesai RBT-RBB",IF(CM129&lt;10%,"Proses RBT-RBL",IF(CM129=10%,"Selesai RBT-RBL",IF(CM129&lt;15%,"Proses RBT-RBTD",IF(CM129=15%,"Selesai RBT-RBTD",IF(CM129&lt;20%,"Proses RPP",IF(CM129=20%,"Selesai RPP",IF(CM129&lt;25%,"Proses KAK",IF(CM129=25%,"Selesai KAK",IF(CM129&lt;30%,"Proses Pengadaan",IF(CM129=30%,"Selesai Pengadaan",IF(CM129&lt;45%,"Proses Desain",IF(CM129=45%,"Selesai Desain",IF(CM129&lt;80%,"Proses Pengembangan",IF(CM129=80%,"Selesai Pengembangan",IF(CM129&lt;87.5%,"Proses SIT",IF(CM129=87.5%,"Selesai SIT",IF(CM129&lt;95%,"Proses UAT",IF(CM129=95%,"Selesai UAT",IF(CM129&lt;100%,"Proses Implementasi","Selesai Implementasi"))))))))))))))))))))))</f>
        <v>Not Started</v>
      </c>
      <c r="CB129" t="str">
        <f>IF(CN129=0%,"Not Started",IF(CN129&lt;5%,"Proses RBT-RBB",IF(CN129=5%,"Selesai RBT-RBB",IF(CN129&lt;10%,"Proses RBT-RBL",IF(CN129=10%,"Selesai RBT-RBL",IF(CN129&lt;15%,"Proses RBT-RBTD",IF(CN129=15%,"Selesai RBT-RBTD",IF(CN129&lt;20%,"Proses RPP",IF(CN129=20%,"Selesai RPP",IF(CN129&lt;25%,"Proses KAK",IF(CN129=25%,"Selesai KAK",IF(CN129&lt;30%,"Proses Pengadaan",IF(CN129=30%,"Selesai Pengadaan",IF(CN129&lt;45%,"Proses Desain",IF(CN129=45%,"Selesai Desain",IF(CN129&lt;80%,"Proses Pengembangan",IF(CN129=80%,"Selesai Pengembangan",IF(CN129&lt;87.5%,"Proses SIT",IF(CN129=87.5%,"Selesai SIT",IF(CN129&lt;95%,"Proses UAT",IF(CN129=95%,"Selesai UAT",IF(CN129&lt;100%,"Proses Implementasi","Selesai Implementasi"))))))))))))))))))))))</f>
        <v>Not Started</v>
      </c>
      <c r="CC129">
        <f>(($DY129/100%)*15%)+(($DZ129/100%)*5%)+(($EA129/100%)*5%)+(($EB129/100%)*5%)+(($EC129/100%)*15%)+(($ED129/100%)*35%)+(($EE129/100%)*7.5%)+(($EF129/100%)*7.5%)+(($EG129/100%)*5%)</f>
        <v>0.9999999999999999</v>
      </c>
      <c r="CO129">
        <f>IF(BE129=0%, 100%, (CC129/BE129))</f>
        <v>0.9999999999999999</v>
      </c>
      <c r="CP129">
        <f>IF(BF129=0%, 100%, (CD129/BF129))</f>
        <v>0</v>
      </c>
      <c r="CQ129">
        <f>IF(BG129=0%, 100%, (CE129/BG129))</f>
        <v>0</v>
      </c>
      <c r="CR129">
        <f>IF(BH129=0%, 100%, (CF129/BH129))</f>
        <v>0</v>
      </c>
      <c r="CS129">
        <f>IF(BI129=0%, 100%, (CG129/BI129))</f>
        <v>0</v>
      </c>
      <c r="CT129">
        <f>IF(BJ129=0%, 100%, (CH129/BJ129))</f>
        <v>0</v>
      </c>
      <c r="CU129">
        <f>IF(BK129=0%, 100%, (CI129/BK129))</f>
        <v>0</v>
      </c>
      <c r="CV129">
        <f>IF(BL129=0%, 100%, (CJ129/BL129))</f>
        <v>0</v>
      </c>
      <c r="CW129">
        <f>IF(BM129=0%, 100%, (CK129/BM129))</f>
        <v>0</v>
      </c>
      <c r="CX129">
        <f>IF(BN129=0%, 100%, (CL129/BN129))</f>
        <v>0</v>
      </c>
      <c r="CY129">
        <f>IF(BO129=0%, 100%, (CM129/BO129))</f>
        <v>0</v>
      </c>
      <c r="DA129" t="str">
        <f>IF(BE129=0%,"NS",IF(CC129=100%,"DONE",IF(CO129&gt;100%,"AS",IF(CO129&lt;75%,"BS",IF(CO129&lt;89.9%,"AR","OS")))))</f>
        <v>DONE</v>
      </c>
      <c r="DB129" t="str">
        <f>IF(BF129=0%,"NS",IF(CD129=100%,"DONE",IF(CP129&gt;100%,"AS",IF(CP129&lt;75%,"BS",IF(CP129&lt;89.9%,"AR","OS")))))</f>
        <v>BS</v>
      </c>
      <c r="DC129" t="str">
        <f>IF(BG129=0%,"NS",IF(CE129=100%,"DONE",IF(CQ129&gt;100%,"AS",IF(CQ129&lt;75%,"BS",IF(CQ129&lt;89.9%,"AR","OS")))))</f>
        <v>BS</v>
      </c>
      <c r="DD129" t="str">
        <f>IF(BH129=0%,"NS",IF(CF129=100%,"DONE",IF(CR129&gt;100%,"AS",IF(CR129&lt;75%,"BS",IF(CR129&lt;89.9%,"AR","OS")))))</f>
        <v>BS</v>
      </c>
      <c r="DE129" t="str">
        <f>IF(BI129=0%,"NS",IF(CG129=100%,"DONE",IF(CS129&gt;100%,"AS",IF(CS129&lt;75%,"BS",IF(CS129&lt;89.9%,"AR","OS")))))</f>
        <v>BS</v>
      </c>
      <c r="DF129" t="str">
        <f>IF(BJ129=0%,"NS",IF(CH129=100%,"DONE",IF(CT129&gt;100%,"AS",IF(CT129&lt;75%,"BS",IF(CT129&lt;89.9%,"AR","OS")))))</f>
        <v>BS</v>
      </c>
      <c r="DG129" t="str">
        <f>IF(BK129=0%,"NS",IF(CI129=100%,"DONE",IF(CU129&gt;100%,"AS",IF(CU129&lt;75%,"BS",IF(CU129&lt;89.9%,"AR","OS")))))</f>
        <v>BS</v>
      </c>
      <c r="DH129" t="str">
        <f>IF(BL129=0%,"NS",IF(CJ129=100%,"DONE",IF(CV129&gt;100%,"AS",IF(CV129&lt;75%,"BS",IF(CV129&lt;89.9%,"AR","OS")))))</f>
        <v>BS</v>
      </c>
      <c r="DI129" t="str">
        <f>IF(BM129=0%,"NS",IF(CK129=100%,"DONE",IF(CW129&gt;100%,"AS",IF(CW129&lt;75%,"BS",IF(CW129&lt;89.9%,"AR","OS")))))</f>
        <v>BS</v>
      </c>
      <c r="DJ129" t="str">
        <f>IF(BN129=0%,"NS",IF(CL129=100%,"DONE",IF(CX129&gt;100%,"AS",IF(CX129&lt;75%,"BS",IF(CX129&lt;89.9%,"AR","OS")))))</f>
        <v>BS</v>
      </c>
      <c r="DK129" t="str">
        <f>IF(BO129=0%,"NS",IF(CM129=100%,"DONE",IF(CY129&gt;100%,"AS",IF(CY129&lt;75%,"BS",IF(CY129&lt;89.9%,"AR","OS")))))</f>
        <v>BS</v>
      </c>
      <c r="DL129" t="str">
        <f>IF(BP129=0%,"NS",IF(CN129=100%,"DONE",IF(CZ129&gt;100%,"AS",IF(CZ129&lt;75%,"BS",IF(CZ129&lt;89.9%,"AR","OS")))))</f>
        <v>BS</v>
      </c>
      <c r="DM129">
        <f>CC129/$BP129</f>
        <v>0.9999999999999999</v>
      </c>
      <c r="DN129">
        <f>CD129/$BP129</f>
        <v>0</v>
      </c>
      <c r="DO129">
        <f>CE129/$BP129</f>
        <v>0</v>
      </c>
      <c r="DP129">
        <f>CF129/$BP129</f>
        <v>0</v>
      </c>
      <c r="DQ129">
        <f>CG129/$BP129</f>
        <v>0</v>
      </c>
      <c r="DR129">
        <f>CH129/$BP129</f>
        <v>0</v>
      </c>
      <c r="DS129">
        <f>CI129/$BP129</f>
        <v>0</v>
      </c>
      <c r="DT129">
        <f>CJ129/$BP129</f>
        <v>0</v>
      </c>
      <c r="DU129">
        <f>CK129/$BP129</f>
        <v>0</v>
      </c>
      <c r="DV129">
        <f>CL129/$BP129</f>
        <v>0</v>
      </c>
      <c r="DW129">
        <f>CM129/$BP129</f>
        <v>0</v>
      </c>
      <c r="DX129">
        <f>CN129/$BP129</f>
        <v>0</v>
      </c>
      <c r="DY129">
        <v>1</v>
      </c>
      <c r="DZ129">
        <v>1</v>
      </c>
      <c r="EA129">
        <v>1</v>
      </c>
      <c r="EB129">
        <v>1</v>
      </c>
      <c r="EC129">
        <v>1</v>
      </c>
      <c r="ED129">
        <v>1</v>
      </c>
      <c r="EE129">
        <v>1</v>
      </c>
      <c r="EF129">
        <v>1</v>
      </c>
      <c r="EG129">
        <v>1</v>
      </c>
      <c r="EH129" t="str">
        <v>- Go Live 27 Februari 2025</v>
      </c>
      <c r="EI129">
        <v>45715</v>
      </c>
      <c r="EJ129">
        <f>AR129</f>
        <v>45716</v>
      </c>
      <c r="EL129">
        <v>45622</v>
      </c>
      <c r="EN129" t="str">
        <v>diakarenakan user untuk siumbi-sikepang ini baru sign di proyek ini yang mana user sebelumnya DUPK dan yang sekarang DEIHjadi pada saat UAT yang mana suernya belum terlalu paham sisi bisnisnya dan usernya ang baru banyak usulan banyak perubahan2 di luar BRD ,jadi formnya banyak nyenggol sana sini sama validasi existing jadi banyak temuannya maka dari itu saat proses UAT kemarin masih mengundang user yang lama untuk peoyek siumbi-sikepang ini terkait proses bisnisnya.</v>
      </c>
      <c r="FM129" t="str">
        <v>Rifka Saskia Nurunnisa</v>
      </c>
      <c r="FN129" t="str">
        <v>Rangga Dhaniarto</v>
      </c>
      <c r="FP129" t="str" xml:space="preserve">
        <v xml:space="preserve">1. Alamsyah_x000d_
2. Muhammad Arif sucipto</v>
      </c>
      <c r="FR129" t="str">
        <v>Outsource</v>
      </c>
      <c r="FS129" t="str">
        <v>PT Mede</v>
      </c>
      <c r="FT129" t="str">
        <v>Suprianto (TKO)</v>
      </c>
      <c r="FU129">
        <v>6</v>
      </c>
      <c r="GS129" t="str">
        <v>63203cb0-1254-448f-a2b1-9480e7f9b9d7</v>
      </c>
    </row>
    <row r="130" xml:space="preserve">
      <c r="B130" t="str">
        <v>Non PT</v>
      </c>
      <c r="C130" t="str">
        <v>IDT</v>
      </c>
      <c r="D130" t="str">
        <v>Continuity Technology</v>
      </c>
      <c r="E130" t="str">
        <v>P-64</v>
      </c>
      <c r="G130" t="str">
        <v>Enhancement SIUMBI</v>
      </c>
      <c r="H130" t="str">
        <v>Sistem UMKM</v>
      </c>
      <c r="I130" t="str">
        <v>Enhancement SIUMBI Modul SIAPIK</v>
      </c>
      <c r="J130">
        <v>2025</v>
      </c>
      <c r="K130">
        <v>2027</v>
      </c>
      <c r="L130" t="str">
        <v>U</v>
      </c>
      <c r="M130" t="str">
        <v xml:space="preserve">K3 </v>
      </c>
      <c r="N130" t="str">
        <v>Pemimpin Satker</v>
      </c>
      <c r="O130" t="str">
        <v>DEIH</v>
      </c>
      <c r="P130" t="str">
        <v>Satker</v>
      </c>
      <c r="Q130" t="str">
        <v>SSK</v>
      </c>
      <c r="R130" t="str">
        <v>SIUMBI</v>
      </c>
      <c r="S130" t="str">
        <f>BQ130</f>
        <v>Proses RBT-RBTD</v>
      </c>
      <c r="T130" t="str">
        <f>IF(V130=0%,"Not Started",IF(V130&lt;100%,"On Progress",IF(V130=100%,"DONE")))</f>
        <v>On Progress</v>
      </c>
      <c r="U130" t="str">
        <f>FN130</f>
        <v>Rangga Dhaniarto</v>
      </c>
      <c r="V130">
        <f>CC130</f>
        <v>0.105</v>
      </c>
      <c r="W130" t="str">
        <v>TW I 2026</v>
      </c>
      <c r="X130">
        <f>AR130</f>
        <v>46537</v>
      </c>
      <c r="AA130">
        <v>45931</v>
      </c>
      <c r="AB130">
        <v>46081</v>
      </c>
      <c r="AC130">
        <v>46082</v>
      </c>
      <c r="AD130">
        <v>46112</v>
      </c>
      <c r="AE130">
        <v>46113</v>
      </c>
      <c r="AF130">
        <v>46142</v>
      </c>
      <c r="AI130">
        <v>46143</v>
      </c>
      <c r="AJ130">
        <v>46172</v>
      </c>
      <c r="AK130">
        <v>46174</v>
      </c>
      <c r="AL130">
        <v>46356</v>
      </c>
      <c r="AM130">
        <v>46357</v>
      </c>
      <c r="AN130">
        <v>46402</v>
      </c>
      <c r="AO130">
        <v>46403</v>
      </c>
      <c r="AP130">
        <v>46507</v>
      </c>
      <c r="AQ130">
        <v>46508</v>
      </c>
      <c r="AR130">
        <v>46537</v>
      </c>
      <c r="AS130" t="str">
        <f>IF(BE130=0%,"Not Started",IF(BE130&lt;5%,"Proses RBT-RBB",IF(BE130=5%,"Selesai RBT-RBB",IF(BE130&lt;10%,"Proses RBT-RBL",IF(BE130=10%,"Selesai RBT-RBL",IF(BE130&lt;15%,"Proses RBT-RBTD",IF(BE130=15%,"Selesai RBT-RBTD",IF(BE130&lt;20%,"Proses RPP",IF(BE130=20%,"Selesai RPP",IF(BE130&lt;25%,"Proses KAK",IF(BE130=25%,"Selesai KAK",IF(BE130&lt;30%,"Proses Pengadaan",IF(BE130=30%,"Selesai Pengadaan",IF(BE130&lt;45%,"Proses Desain",IF(BE130=45%,"Selesai Desain",IF(BE130&lt;80%,"Proses Pengembangan",IF(BE130=80%,"Selesai Pengembangan",IF(BE130&lt;87.5%,"Proses SIT",IF(BE130=87.5%,"Selesai SIT",IF(BE130&lt;95%,"Proses UAT",IF(BE130=95%,"Selesai UAT",IF(BE130&lt;100%,"Proses Implementasi","Selesai Implementasi"))))))))))))))))))))))</f>
        <v>Proses RBT-RBTD</v>
      </c>
      <c r="AT130" t="str">
        <f>IF(BF130=0%,"Not Started",IF(BF130&lt;5%,"Proses RBT-RBB",IF(BF130=5%,"Selesai RBT-RBB",IF(BF130&lt;10%,"Proses RBT-RBL",IF(BF130=10%,"Selesai RBT-RBL",IF(BF130&lt;15%,"Proses RBT-RBTD",IF(BF130=15%,"Selesai RBT-RBTD",IF(BF130&lt;20%,"Proses RPP",IF(BF130=20%,"Selesai RPP",IF(BF130&lt;25%,"Proses KAK",IF(BF130=25%,"Selesai KAK",IF(BF130&lt;30%,"Proses Pengadaan",IF(BF130=30%,"Selesai Pengadaan",IF(BF130&lt;45%,"Proses Desain",IF(BF130=45%,"Selesai Desain",IF(BF130&lt;80%,"Proses Pengembangan",IF(BF130=80%,"Selesai Pengembangan",IF(BF130&lt;87.5%,"Proses SIT",IF(BF130=87.5%,"Selesai SIT",IF(BF130&lt;95%,"Proses UAT",IF(BF130=95%,"Selesai UAT",IF(BF130&lt;100%,"Proses Implementasi","Selesai Implementasi"))))))))))))))))))))))</f>
        <v>Selesai RBT-RBTD</v>
      </c>
      <c r="AU130" t="str">
        <f>IF(BG130=0%,"Not Started",IF(BG130&lt;5%,"Proses RBT-RBB",IF(BG130=5%,"Selesai RBT-RBB",IF(BG130&lt;10%,"Proses RBT-RBL",IF(BG130=10%,"Selesai RBT-RBL",IF(BG130&lt;15%,"Proses RBT-RBTD",IF(BG130=15%,"Selesai RBT-RBTD",IF(BG130&lt;20%,"Proses RPP",IF(BG130=20%,"Selesai RPP",IF(BG130&lt;25%,"Proses KAK",IF(BG130=25%,"Selesai KAK",IF(BG130&lt;30%,"Proses Pengadaan",IF(BG130=30%,"Selesai Pengadaan",IF(BG130&lt;45%,"Proses Desain",IF(BG130=45%,"Selesai Desain",IF(BG130&lt;80%,"Proses Pengembangan",IF(BG130=80%,"Selesai Pengembangan",IF(BG130&lt;87.5%,"Proses SIT",IF(BG130=87.5%,"Selesai SIT",IF(BG130&lt;95%,"Proses UAT",IF(BG130=95%,"Selesai UAT",IF(BG130&lt;100%,"Proses Implementasi","Selesai Implementasi"))))))))))))))))))))))</f>
        <v>Selesai RPP</v>
      </c>
      <c r="AV130" t="str">
        <f>IF(BH130=0%,"Not Started",IF(BH130&lt;5%,"Proses RBT-RBB",IF(BH130=5%,"Selesai RBT-RBB",IF(BH130&lt;10%,"Proses RBT-RBL",IF(BH130=10%,"Selesai RBT-RBL",IF(BH130&lt;15%,"Proses RBT-RBTD",IF(BH130=15%,"Selesai RBT-RBTD",IF(BH130&lt;20%,"Proses RPP",IF(BH130=20%,"Selesai RPP",IF(BH130&lt;25%,"Proses KAK",IF(BH130=25%,"Selesai KAK",IF(BH130&lt;30%,"Proses Pengadaan",IF(BH130=30%,"Selesai Pengadaan",IF(BH130&lt;45%,"Proses Desain",IF(BH130=45%,"Selesai Desain",IF(BH130&lt;80%,"Proses Pengembangan",IF(BH130=80%,"Selesai Pengembangan",IF(BH130&lt;87.5%,"Proses SIT",IF(BH130=87.5%,"Selesai SIT",IF(BH130&lt;95%,"Proses UAT",IF(BH130=95%,"Selesai UAT",IF(BH130&lt;100%,"Proses Implementasi","Selesai Implementasi"))))))))))))))))))))))</f>
        <v>Selesai Pengadaan</v>
      </c>
      <c r="AW130" t="str">
        <f>IF(BI130=0%,"Not Started",IF(BI130&lt;5%,"Proses RBT-RBB",IF(BI130=5%,"Selesai RBT-RBB",IF(BI130&lt;10%,"Proses RBT-RBL",IF(BI130=10%,"Selesai RBT-RBL",IF(BI130&lt;15%,"Proses RBT-RBTD",IF(BI130=15%,"Selesai RBT-RBTD",IF(BI130&lt;20%,"Proses RPP",IF(BI130=20%,"Selesai RPP",IF(BI130&lt;25%,"Proses KAK",IF(BI130=25%,"Selesai KAK",IF(BI130&lt;30%,"Proses Pengadaan",IF(BI130=30%,"Selesai Pengadaan",IF(BI130&lt;45%,"Proses Desain",IF(BI130=45%,"Selesai Desain",IF(BI130&lt;80%,"Proses Pengembangan",IF(BI130=80%,"Selesai Pengembangan",IF(BI130&lt;87.5%,"Proses SIT",IF(BI130=87.5%,"Selesai SIT",IF(BI130&lt;95%,"Proses UAT",IF(BI130=95%,"Selesai UAT",IF(BI130&lt;100%,"Proses Implementasi","Selesai Implementasi"))))))))))))))))))))))</f>
        <v>Selesai Desain</v>
      </c>
      <c r="AX130" t="str">
        <f>IF(BJ130=0%,"Not Started",IF(BJ130&lt;5%,"Proses RBT-RBB",IF(BJ130=5%,"Selesai RBT-RBB",IF(BJ130&lt;10%,"Proses RBT-RBL",IF(BJ130=10%,"Selesai RBT-RBL",IF(BJ130&lt;15%,"Proses RBT-RBTD",IF(BJ130=15%,"Selesai RBT-RBTD",IF(BJ130&lt;20%,"Proses RPP",IF(BJ130=20%,"Selesai RPP",IF(BJ130&lt;25%,"Proses KAK",IF(BJ130=25%,"Selesai KAK",IF(BJ130&lt;30%,"Proses Pengadaan",IF(BJ130=30%,"Selesai Pengadaan",IF(BJ130&lt;45%,"Proses Desain",IF(BJ130=45%,"Selesai Desain",IF(BJ130&lt;80%,"Proses Pengembangan",IF(BJ130=80%,"Selesai Pengembangan",IF(BJ130&lt;87.5%,"Proses SIT",IF(BJ130=87.5%,"Selesai SIT",IF(BJ130&lt;95%,"Proses UAT",IF(BJ130=95%,"Selesai UAT",IF(BJ130&lt;100%,"Proses Implementasi","Selesai Implementasi"))))))))))))))))))))))</f>
        <v>Proses Pengembangan</v>
      </c>
      <c r="AY130" t="str">
        <f>IF(BK130=0%,"Not Started",IF(BK130&lt;5%,"Proses RBT-RBB",IF(BK130=5%,"Selesai RBT-RBB",IF(BK130&lt;10%,"Proses RBT-RBL",IF(BK130=10%,"Selesai RBT-RBL",IF(BK130&lt;15%,"Proses RBT-RBTD",IF(BK130=15%,"Selesai RBT-RBTD",IF(BK130&lt;20%,"Proses RPP",IF(BK130=20%,"Selesai RPP",IF(BK130&lt;25%,"Proses KAK",IF(BK130=25%,"Selesai KAK",IF(BK130&lt;30%,"Proses Pengadaan",IF(BK130=30%,"Selesai Pengadaan",IF(BK130&lt;45%,"Proses Desain",IF(BK130=45%,"Selesai Desain",IF(BK130&lt;80%,"Proses Pengembangan",IF(BK130=80%,"Selesai Pengembangan",IF(BK130&lt;87.5%,"Proses SIT",IF(BK130=87.5%,"Selesai SIT",IF(BK130&lt;95%,"Proses UAT",IF(BK130=95%,"Selesai UAT",IF(BK130&lt;100%,"Proses Implementasi","Selesai Implementasi"))))))))))))))))))))))</f>
        <v>Proses Pengembangan</v>
      </c>
      <c r="AZ130" t="str">
        <f>IF(BL130=0%,"Not Started",IF(BL130&lt;5%,"Proses RBT-RBB",IF(BL130=5%,"Selesai RBT-RBB",IF(BL130&lt;10%,"Proses RBT-RBL",IF(BL130=10%,"Selesai RBT-RBL",IF(BL130&lt;15%,"Proses RBT-RBTD",IF(BL130=15%,"Selesai RBT-RBTD",IF(BL130&lt;20%,"Proses RPP",IF(BL130=20%,"Selesai RPP",IF(BL130&lt;25%,"Proses KAK",IF(BL130=25%,"Selesai KAK",IF(BL130&lt;30%,"Proses Pengadaan",IF(BL130=30%,"Selesai Pengadaan",IF(BL130&lt;45%,"Proses Desain",IF(BL130=45%,"Selesai Desain",IF(BL130&lt;80%,"Proses Pengembangan",IF(BL130=80%,"Selesai Pengembangan",IF(BL130&lt;87.5%,"Proses SIT",IF(BL130=87.5%,"Selesai SIT",IF(BL130&lt;95%,"Proses UAT",IF(BL130=95%,"Selesai UAT",IF(BL130&lt;100%,"Proses Implementasi","Selesai Implementasi"))))))))))))))))))))))</f>
        <v>Proses Pengembangan</v>
      </c>
      <c r="BA130" t="str">
        <f>IF(BM130=0%,"Not Started",IF(BM130&lt;5%,"Proses RBT-RBB",IF(BM130=5%,"Selesai RBT-RBB",IF(BM130&lt;10%,"Proses RBT-RBL",IF(BM130=10%,"Selesai RBT-RBL",IF(BM130&lt;15%,"Proses RBT-RBTD",IF(BM130=15%,"Selesai RBT-RBTD",IF(BM130&lt;20%,"Proses RPP",IF(BM130=20%,"Selesai RPP",IF(BM130&lt;25%,"Proses KAK",IF(BM130=25%,"Selesai KAK",IF(BM130&lt;30%,"Proses Pengadaan",IF(BM130=30%,"Selesai Pengadaan",IF(BM130&lt;45%,"Proses Desain",IF(BM130=45%,"Selesai Desain",IF(BM130&lt;80%,"Proses Pengembangan",IF(BM130=80%,"Selesai Pengembangan",IF(BM130&lt;87.5%,"Proses SIT",IF(BM130=87.5%,"Selesai SIT",IF(BM130&lt;95%,"Proses UAT",IF(BM130=95%,"Selesai UAT",IF(BM130&lt;100%,"Proses Implementasi","Selesai Implementasi"))))))))))))))))))))))</f>
        <v>Proses Pengembangan</v>
      </c>
      <c r="BB130" t="str">
        <f>IF(BN130=0%,"Not Started",IF(BN130&lt;5%,"Proses RBT-RBB",IF(BN130=5%,"Selesai RBT-RBB",IF(BN130&lt;10%,"Proses RBT-RBL",IF(BN130=10%,"Selesai RBT-RBL",IF(BN130&lt;15%,"Proses RBT-RBTD",IF(BN130=15%,"Selesai RBT-RBTD",IF(BN130&lt;20%,"Proses RPP",IF(BN130=20%,"Selesai RPP",IF(BN130&lt;25%,"Proses KAK",IF(BN130=25%,"Selesai KAK",IF(BN130&lt;30%,"Proses Pengadaan",IF(BN130=30%,"Selesai Pengadaan",IF(BN130&lt;45%,"Proses Desain",IF(BN130=45%,"Selesai Desain",IF(BN130&lt;80%,"Proses Pengembangan",IF(BN130=80%,"Selesai Pengembangan",IF(BN130&lt;87.5%,"Proses SIT",IF(BN130=87.5%,"Selesai SIT",IF(BN130&lt;95%,"Proses UAT",IF(BN130=95%,"Selesai UAT",IF(BN130&lt;100%,"Proses Implementasi","Selesai Implementasi"))))))))))))))))))))))</f>
        <v>Proses Pengembangan</v>
      </c>
      <c r="BC130" t="str">
        <f>IF(BO130=0%,"Not Started",IF(BO130&lt;5%,"Proses RBT-RBB",IF(BO130=5%,"Selesai RBT-RBB",IF(BO130&lt;10%,"Proses RBT-RBL",IF(BO130=10%,"Selesai RBT-RBL",IF(BO130&lt;15%,"Proses RBT-RBTD",IF(BO130=15%,"Selesai RBT-RBTD",IF(BO130&lt;20%,"Proses RPP",IF(BO130=20%,"Selesai RPP",IF(BO130&lt;25%,"Proses KAK",IF(BO130=25%,"Selesai KAK",IF(BO130&lt;30%,"Proses Pengadaan",IF(BO130=30%,"Selesai Pengadaan",IF(BO130&lt;45%,"Proses Desain",IF(BO130=45%,"Selesai Desain",IF(BO130&lt;80%,"Proses Pengembangan",IF(BO130=80%,"Selesai Pengembangan",IF(BO130&lt;87.5%,"Proses SIT",IF(BO130=87.5%,"Selesai SIT",IF(BO130&lt;95%,"Proses UAT",IF(BO130=95%,"Selesai UAT",IF(BO130&lt;100%,"Proses Implementasi","Selesai Implementasi"))))))))))))))))))))))</f>
        <v>Selesai Pengembangan</v>
      </c>
      <c r="BD130" t="str">
        <f>IF(BP130=0%,"Not Started",IF(BP130&lt;5%,"Proses RBT-RBB",IF(BP130=5%,"Selesai RBT-RBB",IF(BP130&lt;10%,"Proses RBT-RBL",IF(BP130=10%,"Selesai RBT-RBL",IF(BP130&lt;15%,"Proses RBT-RBTD",IF(BP130=15%,"Selesai RBT-RBTD",IF(BP130&lt;20%,"Proses RPP",IF(BP130=20%,"Selesai RPP",IF(BP130&lt;25%,"Proses KAK",IF(BP130=25%,"Selesai KAK",IF(BP130&lt;30%,"Proses Pengadaan",IF(BP130=30%,"Selesai Pengadaan",IF(BP130&lt;45%,"Proses Desain",IF(BP130=45%,"Selesai Desain",IF(BP130&lt;80%,"Proses Pengembangan",IF(BP130=80%,"Selesai Pengembangan",IF(BP130&lt;87.5%,"Proses SIT",IF(BP130=87.5%,"Selesai SIT",IF(BP130&lt;95%,"Proses UAT",IF(BP130=95%,"Selesai UAT",IF(BP130&lt;100%,"Proses Implementasi","Selesai Implementasi"))))))))))))))))))))))</f>
        <v>Proses SIT</v>
      </c>
      <c r="BE130">
        <v>0.12</v>
      </c>
      <c r="BF130">
        <v>0.15</v>
      </c>
      <c r="BG130">
        <v>0.2</v>
      </c>
      <c r="BH130">
        <v>0.3</v>
      </c>
      <c r="BI130">
        <v>0.45</v>
      </c>
      <c r="BJ130">
        <v>0.51</v>
      </c>
      <c r="BK130">
        <v>0.57</v>
      </c>
      <c r="BL130">
        <v>0.63</v>
      </c>
      <c r="BM130">
        <v>0.69</v>
      </c>
      <c r="BN130">
        <v>0.75</v>
      </c>
      <c r="BO130">
        <v>0.8</v>
      </c>
      <c r="BP130">
        <v>0.84</v>
      </c>
      <c r="BQ130" t="str">
        <f>IF(CC130=0%,"Not Started",IF(CC130&lt;5%,"Proses RBT-RBB",IF(CC130=5%,"Selesai RBT-RBB",IF(CC130&lt;10%,"Proses RBT-RBL",IF(CC130=10%,"Selesai RBT-RBL",IF(CC130&lt;15%,"Proses RBT-RBTD",IF(CC130=15%,"Selesai RBT-RBTD",IF(CC130&lt;20%,"Proses RPP",IF(CC130=20%,"Selesai RPP",IF(CC130&lt;25%,"Proses KAK",IF(CC130=25%,"Selesai KAK",IF(CC130&lt;30%,"Proses Pengadaan",IF(CC130=30%,"Selesai Pengadaan",IF(CC130&lt;45%,"Proses Desain",IF(CC130=45%,"Selesai Desain",IF(CC130&lt;80%,"Proses Pengembangan",IF(CC130=80%,"Selesai Pengembangan",IF(CC130&lt;87.5%,"Proses SIT",IF(CC130=87.5%,"Selesai SIT",IF(CC130&lt;95%,"Proses UAT",IF(CC130=95%,"Selesai UAT",IF(CC130&lt;100%,"Proses Implementasi","Selesai Implementasi"))))))))))))))))))))))</f>
        <v>Proses RBT-RBTD</v>
      </c>
      <c r="BR130" t="str">
        <f>IF(CD130=0%,"Not Started",IF(CD130&lt;5%,"Proses RBT-RBB",IF(CD130=5%,"Selesai RBT-RBB",IF(CD130&lt;10%,"Proses RBT-RBL",IF(CD130=10%,"Selesai RBT-RBL",IF(CD130&lt;15%,"Proses RBT-RBTD",IF(CD130=15%,"Selesai RBT-RBTD",IF(CD130&lt;20%,"Proses RPP",IF(CD130=20%,"Selesai RPP",IF(CD130&lt;25%,"Proses KAK",IF(CD130=25%,"Selesai KAK",IF(CD130&lt;30%,"Proses Pengadaan",IF(CD130=30%,"Selesai Pengadaan",IF(CD130&lt;45%,"Proses Desain",IF(CD130=45%,"Selesai Desain",IF(CD130&lt;80%,"Proses Pengembangan",IF(CD130=80%,"Selesai Pengembangan",IF(CD130&lt;87.5%,"Proses SIT",IF(CD130=87.5%,"Selesai SIT",IF(CD130&lt;95%,"Proses UAT",IF(CD130=95%,"Selesai UAT",IF(CD130&lt;100%,"Proses Implementasi","Selesai Implementasi"))))))))))))))))))))))</f>
        <v>Not Started</v>
      </c>
      <c r="BS130" t="str">
        <f>IF(CE130=0%,"Not Started",IF(CE130&lt;5%,"Proses RBT-RBB",IF(CE130=5%,"Selesai RBT-RBB",IF(CE130&lt;10%,"Proses RBT-RBL",IF(CE130=10%,"Selesai RBT-RBL",IF(CE130&lt;15%,"Proses RBT-RBTD",IF(CE130=15%,"Selesai RBT-RBTD",IF(CE130&lt;20%,"Proses RPP",IF(CE130=20%,"Selesai RPP",IF(CE130&lt;25%,"Proses KAK",IF(CE130=25%,"Selesai KAK",IF(CE130&lt;30%,"Proses Pengadaan",IF(CE130=30%,"Selesai Pengadaan",IF(CE130&lt;45%,"Proses Desain",IF(CE130=45%,"Selesai Desain",IF(CE130&lt;80%,"Proses Pengembangan",IF(CE130=80%,"Selesai Pengembangan",IF(CE130&lt;87.5%,"Proses SIT",IF(CE130=87.5%,"Selesai SIT",IF(CE130&lt;95%,"Proses UAT",IF(CE130=95%,"Selesai UAT",IF(CE130&lt;100%,"Proses Implementasi","Selesai Implementasi"))))))))))))))))))))))</f>
        <v>Not Started</v>
      </c>
      <c r="BT130" t="str">
        <f>IF(CF130=0%,"Not Started",IF(CF130&lt;5%,"Proses RBT-RBB",IF(CF130=5%,"Selesai RBT-RBB",IF(CF130&lt;10%,"Proses RBT-RBL",IF(CF130=10%,"Selesai RBT-RBL",IF(CF130&lt;15%,"Proses RBT-RBTD",IF(CF130=15%,"Selesai RBT-RBTD",IF(CF130&lt;20%,"Proses RPP",IF(CF130=20%,"Selesai RPP",IF(CF130&lt;25%,"Proses KAK",IF(CF130=25%,"Selesai KAK",IF(CF130&lt;30%,"Proses Pengadaan",IF(CF130=30%,"Selesai Pengadaan",IF(CF130&lt;45%,"Proses Desain",IF(CF130=45%,"Selesai Desain",IF(CF130&lt;80%,"Proses Pengembangan",IF(CF130=80%,"Selesai Pengembangan",IF(CF130&lt;87.5%,"Proses SIT",IF(CF130=87.5%,"Selesai SIT",IF(CF130&lt;95%,"Proses UAT",IF(CF130=95%,"Selesai UAT",IF(CF130&lt;100%,"Proses Implementasi","Selesai Implementasi"))))))))))))))))))))))</f>
        <v>Not Started</v>
      </c>
      <c r="BU130" t="str">
        <f>IF(CG130=0%,"Not Started",IF(CG130&lt;5%,"Proses RBT-RBB",IF(CG130=5%,"Selesai RBT-RBB",IF(CG130&lt;10%,"Proses RBT-RBL",IF(CG130=10%,"Selesai RBT-RBL",IF(CG130&lt;15%,"Proses RBT-RBTD",IF(CG130=15%,"Selesai RBT-RBTD",IF(CG130&lt;20%,"Proses RPP",IF(CG130=20%,"Selesai RPP",IF(CG130&lt;25%,"Proses KAK",IF(CG130=25%,"Selesai KAK",IF(CG130&lt;30%,"Proses Pengadaan",IF(CG130=30%,"Selesai Pengadaan",IF(CG130&lt;45%,"Proses Desain",IF(CG130=45%,"Selesai Desain",IF(CG130&lt;80%,"Proses Pengembangan",IF(CG130=80%,"Selesai Pengembangan",IF(CG130&lt;87.5%,"Proses SIT",IF(CG130=87.5%,"Selesai SIT",IF(CG130&lt;95%,"Proses UAT",IF(CG130=95%,"Selesai UAT",IF(CG130&lt;100%,"Proses Implementasi","Selesai Implementasi"))))))))))))))))))))))</f>
        <v>Not Started</v>
      </c>
      <c r="BV130" t="str">
        <f>IF(CH130=0%,"Not Started",IF(CH130&lt;5%,"Proses RBT-RBB",IF(CH130=5%,"Selesai RBT-RBB",IF(CH130&lt;10%,"Proses RBT-RBL",IF(CH130=10%,"Selesai RBT-RBL",IF(CH130&lt;15%,"Proses RBT-RBTD",IF(CH130=15%,"Selesai RBT-RBTD",IF(CH130&lt;20%,"Proses RPP",IF(CH130=20%,"Selesai RPP",IF(CH130&lt;25%,"Proses KAK",IF(CH130=25%,"Selesai KAK",IF(CH130&lt;30%,"Proses Pengadaan",IF(CH130=30%,"Selesai Pengadaan",IF(CH130&lt;45%,"Proses Desain",IF(CH130=45%,"Selesai Desain",IF(CH130&lt;80%,"Proses Pengembangan",IF(CH130=80%,"Selesai Pengembangan",IF(CH130&lt;87.5%,"Proses SIT",IF(CH130=87.5%,"Selesai SIT",IF(CH130&lt;95%,"Proses UAT",IF(CH130=95%,"Selesai UAT",IF(CH130&lt;100%,"Proses Implementasi","Selesai Implementasi"))))))))))))))))))))))</f>
        <v>Not Started</v>
      </c>
      <c r="BW130" t="str">
        <f>IF(CI130=0%,"Not Started",IF(CI130&lt;5%,"Proses RBT-RBB",IF(CI130=5%,"Selesai RBT-RBB",IF(CI130&lt;10%,"Proses RBT-RBL",IF(CI130=10%,"Selesai RBT-RBL",IF(CI130&lt;15%,"Proses RBT-RBTD",IF(CI130=15%,"Selesai RBT-RBTD",IF(CI130&lt;20%,"Proses RPP",IF(CI130=20%,"Selesai RPP",IF(CI130&lt;25%,"Proses KAK",IF(CI130=25%,"Selesai KAK",IF(CI130&lt;30%,"Proses Pengadaan",IF(CI130=30%,"Selesai Pengadaan",IF(CI130&lt;45%,"Proses Desain",IF(CI130=45%,"Selesai Desain",IF(CI130&lt;80%,"Proses Pengembangan",IF(CI130=80%,"Selesai Pengembangan",IF(CI130&lt;87.5%,"Proses SIT",IF(CI130=87.5%,"Selesai SIT",IF(CI130&lt;95%,"Proses UAT",IF(CI130=95%,"Selesai UAT",IF(CI130&lt;100%,"Proses Implementasi","Selesai Implementasi"))))))))))))))))))))))</f>
        <v>Not Started</v>
      </c>
      <c r="BX130" t="str">
        <f>IF(CJ130=0%,"Not Started",IF(CJ130&lt;5%,"Proses RBT-RBB",IF(CJ130=5%,"Selesai RBT-RBB",IF(CJ130&lt;10%,"Proses RBT-RBL",IF(CJ130=10%,"Selesai RBT-RBL",IF(CJ130&lt;15%,"Proses RBT-RBTD",IF(CJ130=15%,"Selesai RBT-RBTD",IF(CJ130&lt;20%,"Proses RPP",IF(CJ130=20%,"Selesai RPP",IF(CJ130&lt;25%,"Proses KAK",IF(CJ130=25%,"Selesai KAK",IF(CJ130&lt;30%,"Proses Pengadaan",IF(CJ130=30%,"Selesai Pengadaan",IF(CJ130&lt;45%,"Proses Desain",IF(CJ130=45%,"Selesai Desain",IF(CJ130&lt;80%,"Proses Pengembangan",IF(CJ130=80%,"Selesai Pengembangan",IF(CJ130&lt;87.5%,"Proses SIT",IF(CJ130=87.5%,"Selesai SIT",IF(CJ130&lt;95%,"Proses UAT",IF(CJ130=95%,"Selesai UAT",IF(CJ130&lt;100%,"Proses Implementasi","Selesai Implementasi"))))))))))))))))))))))</f>
        <v>Not Started</v>
      </c>
      <c r="BY130" t="str">
        <f>IF(CK130=0%,"Not Started",IF(CK130&lt;5%,"Proses RBT-RBB",IF(CK130=5%,"Selesai RBT-RBB",IF(CK130&lt;10%,"Proses RBT-RBL",IF(CK130=10%,"Selesai RBT-RBL",IF(CK130&lt;15%,"Proses RBT-RBTD",IF(CK130=15%,"Selesai RBT-RBTD",IF(CK130&lt;20%,"Proses RPP",IF(CK130=20%,"Selesai RPP",IF(CK130&lt;25%,"Proses KAK",IF(CK130=25%,"Selesai KAK",IF(CK130&lt;30%,"Proses Pengadaan",IF(CK130=30%,"Selesai Pengadaan",IF(CK130&lt;45%,"Proses Desain",IF(CK130=45%,"Selesai Desain",IF(CK130&lt;80%,"Proses Pengembangan",IF(CK130=80%,"Selesai Pengembangan",IF(CK130&lt;87.5%,"Proses SIT",IF(CK130=87.5%,"Selesai SIT",IF(CK130&lt;95%,"Proses UAT",IF(CK130=95%,"Selesai UAT",IF(CK130&lt;100%,"Proses Implementasi","Selesai Implementasi"))))))))))))))))))))))</f>
        <v>Not Started</v>
      </c>
      <c r="BZ130" t="str">
        <f>IF(CL130=0%,"Not Started",IF(CL130&lt;5%,"Proses RBT-RBB",IF(CL130=5%,"Selesai RBT-RBB",IF(CL130&lt;10%,"Proses RBT-RBL",IF(CL130=10%,"Selesai RBT-RBL",IF(CL130&lt;15%,"Proses RBT-RBTD",IF(CL130=15%,"Selesai RBT-RBTD",IF(CL130&lt;20%,"Proses RPP",IF(CL130=20%,"Selesai RPP",IF(CL130&lt;25%,"Proses KAK",IF(CL130=25%,"Selesai KAK",IF(CL130&lt;30%,"Proses Pengadaan",IF(CL130=30%,"Selesai Pengadaan",IF(CL130&lt;45%,"Proses Desain",IF(CL130=45%,"Selesai Desain",IF(CL130&lt;80%,"Proses Pengembangan",IF(CL130=80%,"Selesai Pengembangan",IF(CL130&lt;87.5%,"Proses SIT",IF(CL130=87.5%,"Selesai SIT",IF(CL130&lt;95%,"Proses UAT",IF(CL130=95%,"Selesai UAT",IF(CL130&lt;100%,"Proses Implementasi","Selesai Implementasi"))))))))))))))))))))))</f>
        <v>Not Started</v>
      </c>
      <c r="CA130" t="str">
        <f>IF(CM130=0%,"Not Started",IF(CM130&lt;5%,"Proses RBT-RBB",IF(CM130=5%,"Selesai RBT-RBB",IF(CM130&lt;10%,"Proses RBT-RBL",IF(CM130=10%,"Selesai RBT-RBL",IF(CM130&lt;15%,"Proses RBT-RBTD",IF(CM130=15%,"Selesai RBT-RBTD",IF(CM130&lt;20%,"Proses RPP",IF(CM130=20%,"Selesai RPP",IF(CM130&lt;25%,"Proses KAK",IF(CM130=25%,"Selesai KAK",IF(CM130&lt;30%,"Proses Pengadaan",IF(CM130=30%,"Selesai Pengadaan",IF(CM130&lt;45%,"Proses Desain",IF(CM130=45%,"Selesai Desain",IF(CM130&lt;80%,"Proses Pengembangan",IF(CM130=80%,"Selesai Pengembangan",IF(CM130&lt;87.5%,"Proses SIT",IF(CM130=87.5%,"Selesai SIT",IF(CM130&lt;95%,"Proses UAT",IF(CM130=95%,"Selesai UAT",IF(CM130&lt;100%,"Proses Implementasi","Selesai Implementasi"))))))))))))))))))))))</f>
        <v>Not Started</v>
      </c>
      <c r="CB130" t="str">
        <f>IF(CN130=0%,"Not Started",IF(CN130&lt;5%,"Proses RBT-RBB",IF(CN130=5%,"Selesai RBT-RBB",IF(CN130&lt;10%,"Proses RBT-RBL",IF(CN130=10%,"Selesai RBT-RBL",IF(CN130&lt;15%,"Proses RBT-RBTD",IF(CN130=15%,"Selesai RBT-RBTD",IF(CN130&lt;20%,"Proses RPP",IF(CN130=20%,"Selesai RPP",IF(CN130&lt;25%,"Proses KAK",IF(CN130=25%,"Selesai KAK",IF(CN130&lt;30%,"Proses Pengadaan",IF(CN130=30%,"Selesai Pengadaan",IF(CN130&lt;45%,"Proses Desain",IF(CN130=45%,"Selesai Desain",IF(CN130&lt;80%,"Proses Pengembangan",IF(CN130=80%,"Selesai Pengembangan",IF(CN130&lt;87.5%,"Proses SIT",IF(CN130=87.5%,"Selesai SIT",IF(CN130&lt;95%,"Proses UAT",IF(CN130=95%,"Selesai UAT",IF(CN130&lt;100%,"Proses Implementasi","Selesai Implementasi"))))))))))))))))))))))</f>
        <v>Not Started</v>
      </c>
      <c r="CC130">
        <f>(($DY130/100%)*15%)+(($DZ130/100%)*5%)+(($EA130/100%)*5%)+(($EB130/100%)*5%)+(($EC130/100%)*15%)+(($ED130/100%)*35%)+(($EE130/100%)*7.5%)+(($EF130/100%)*7.5%)+(($EG130/100%)*5%)</f>
        <v>0.105</v>
      </c>
      <c r="CO130">
        <f>IF(BE130=0%, 100%, (CC130/BE130))</f>
        <v>0.875</v>
      </c>
      <c r="CP130">
        <f>IF(BF130=0%, 100%, (CD130/BF130))</f>
        <v>0</v>
      </c>
      <c r="CQ130">
        <f>IF(BG130=0%, 100%, (CE130/BG130))</f>
        <v>0</v>
      </c>
      <c r="CR130">
        <f>IF(BH130=0%, 100%, (CF130/BH130))</f>
        <v>0</v>
      </c>
      <c r="CS130">
        <f>IF(BI130=0%, 100%, (CG130/BI130))</f>
        <v>0</v>
      </c>
      <c r="CT130">
        <f>IF(BJ130=0%, 100%, (CH130/BJ130))</f>
        <v>0</v>
      </c>
      <c r="CU130">
        <f>IF(BK130=0%, 100%, (CI130/BK130))</f>
        <v>0</v>
      </c>
      <c r="CV130">
        <f>IF(BL130=0%, 100%, (CJ130/BL130))</f>
        <v>0</v>
      </c>
      <c r="CW130">
        <f>IF(BM130=0%, 100%, (CK130/BM130))</f>
        <v>0</v>
      </c>
      <c r="CX130">
        <f>IF(BN130=0%, 100%, (CL130/BN130))</f>
        <v>0</v>
      </c>
      <c r="CY130">
        <f>IF(BO130=0%, 100%, (CM130/BO130))</f>
        <v>0</v>
      </c>
      <c r="DA130" t="str">
        <f>IF(BE130=0%,"NS",IF(CC130=100%,"DONE",IF(CO130&gt;100%,"AS",IF(CO130&lt;75%,"BS",IF(CO130&lt;89.9%,"AR","OS")))))</f>
        <v>AR</v>
      </c>
      <c r="DB130" t="str">
        <f>IF(BF130=0%,"NS",IF(CD130=100%,"DONE",IF(CP130&gt;100%,"AS",IF(CP130&lt;75%,"BS",IF(CP130&lt;89.9%,"AR","OS")))))</f>
        <v>BS</v>
      </c>
      <c r="DC130" t="str">
        <f>IF(BG130=0%,"NS",IF(CE130=100%,"DONE",IF(CQ130&gt;100%,"AS",IF(CQ130&lt;75%,"BS",IF(CQ130&lt;89.9%,"AR","OS")))))</f>
        <v>BS</v>
      </c>
      <c r="DD130" t="str">
        <f>IF(BH130=0%,"NS",IF(CF130=100%,"DONE",IF(CR130&gt;100%,"AS",IF(CR130&lt;75%,"BS",IF(CR130&lt;89.9%,"AR","OS")))))</f>
        <v>BS</v>
      </c>
      <c r="DE130" t="str">
        <f>IF(BI130=0%,"NS",IF(CG130=100%,"DONE",IF(CS130&gt;100%,"AS",IF(CS130&lt;75%,"BS",IF(CS130&lt;89.9%,"AR","OS")))))</f>
        <v>BS</v>
      </c>
      <c r="DF130" t="str">
        <f>IF(BJ130=0%,"NS",IF(CH130=100%,"DONE",IF(CT130&gt;100%,"AS",IF(CT130&lt;75%,"BS",IF(CT130&lt;89.9%,"AR","OS")))))</f>
        <v>BS</v>
      </c>
      <c r="DG130" t="str">
        <f>IF(BK130=0%,"NS",IF(CI130=100%,"DONE",IF(CU130&gt;100%,"AS",IF(CU130&lt;75%,"BS",IF(CU130&lt;89.9%,"AR","OS")))))</f>
        <v>BS</v>
      </c>
      <c r="DH130" t="str">
        <f>IF(BL130=0%,"NS",IF(CJ130=100%,"DONE",IF(CV130&gt;100%,"AS",IF(CV130&lt;75%,"BS",IF(CV130&lt;89.9%,"AR","OS")))))</f>
        <v>BS</v>
      </c>
      <c r="DI130" t="str">
        <f>IF(BM130=0%,"NS",IF(CK130=100%,"DONE",IF(CW130&gt;100%,"AS",IF(CW130&lt;75%,"BS",IF(CW130&lt;89.9%,"AR","OS")))))</f>
        <v>BS</v>
      </c>
      <c r="DJ130" t="str">
        <f>IF(BN130=0%,"NS",IF(CL130=100%,"DONE",IF(CX130&gt;100%,"AS",IF(CX130&lt;75%,"BS",IF(CX130&lt;89.9%,"AR","OS")))))</f>
        <v>BS</v>
      </c>
      <c r="DK130" t="str">
        <f>IF(BO130=0%,"NS",IF(CM130=100%,"DONE",IF(CY130&gt;100%,"AS",IF(CY130&lt;75%,"BS",IF(CY130&lt;89.9%,"AR","OS")))))</f>
        <v>BS</v>
      </c>
      <c r="DL130" t="str">
        <f>IF(BP130=0%,"NS",IF(CN130=100%,"DONE",IF(CZ130&gt;100%,"AS",IF(CZ130&lt;75%,"BS",IF(CZ130&lt;89.9%,"AR","OS")))))</f>
        <v>BS</v>
      </c>
      <c r="DM130">
        <f>CC130/$BP130</f>
        <v>0.125</v>
      </c>
      <c r="DN130">
        <f>CD130/$BP130</f>
        <v>0</v>
      </c>
      <c r="DO130">
        <f>CE130/$BP130</f>
        <v>0</v>
      </c>
      <c r="DP130">
        <f>CF130/$BP130</f>
        <v>0</v>
      </c>
      <c r="DQ130">
        <f>CG130/$BP130</f>
        <v>0</v>
      </c>
      <c r="DR130">
        <f>CH130/$BP130</f>
        <v>0</v>
      </c>
      <c r="DS130">
        <f>CI130/$BP130</f>
        <v>0</v>
      </c>
      <c r="DT130">
        <f>CJ130/$BP130</f>
        <v>0</v>
      </c>
      <c r="DU130">
        <f>CK130/$BP130</f>
        <v>0</v>
      </c>
      <c r="DV130">
        <f>CL130/$BP130</f>
        <v>0</v>
      </c>
      <c r="DW130">
        <f>CM130/$BP130</f>
        <v>0</v>
      </c>
      <c r="DX130">
        <f>CN130/$BP130</f>
        <v>0</v>
      </c>
      <c r="DY130">
        <v>0.7</v>
      </c>
      <c r="EH130" t="str" xml:space="preserve">
        <v xml:space="preserve"> On progress :_x000d_
- RBT (RBB dan RBL sedang dilengkapi oleh user,blm ke bagian RBTD)</v>
      </c>
      <c r="EJ130">
        <f>AR130</f>
        <v>46537</v>
      </c>
      <c r="FM130" t="str">
        <v>Rifka Saskia Nurunnisa</v>
      </c>
      <c r="FN130" t="str">
        <v>Rangga Dhaniarto</v>
      </c>
      <c r="FP130" t="str" xml:space="preserve">
        <v xml:space="preserve">1. Alamsyah_x000d_
2. Muhammad Arif sucipto</v>
      </c>
      <c r="FR130" t="str">
        <v>Outsource</v>
      </c>
      <c r="FT130" t="str">
        <v>Suprianto (TKO)</v>
      </c>
      <c r="GS130" t="str">
        <v>3a7e333a-7edd-41ef-94d1-1ced7c967241</v>
      </c>
    </row>
    <row r="131" xml:space="preserve">
      <c r="A131" t="str">
        <v>RIVIBI-PPA-P20-1-DLDS</v>
      </c>
      <c r="C131" t="str">
        <v>IDT</v>
      </c>
      <c r="D131" t="str">
        <v>Continuity Technology</v>
      </c>
      <c r="E131" t="str">
        <v>P-65</v>
      </c>
      <c r="F131">
        <v>1</v>
      </c>
      <c r="G131" t="str">
        <v xml:space="preserve">Modernize BI Counterfeit Analysis Center </v>
      </c>
      <c r="H131" t="str">
        <v>Reporting Pengelolaan Layanan Kas</v>
      </c>
      <c r="I131" t="str">
        <v xml:space="preserve">Modernize BI Counterfeit Analysis Center </v>
      </c>
      <c r="J131">
        <v>2026</v>
      </c>
      <c r="K131">
        <v>2027</v>
      </c>
      <c r="L131" t="str">
        <v>U</v>
      </c>
      <c r="M131" t="str">
        <v>K3</v>
      </c>
      <c r="N131" t="str">
        <v>Pemimpin Satker</v>
      </c>
      <c r="O131" t="str">
        <v>DPU</v>
      </c>
      <c r="P131" t="str">
        <v>Satker</v>
      </c>
      <c r="Q131" t="str">
        <v>SP</v>
      </c>
      <c r="R131" t="str">
        <v>BI CAC Gen 2</v>
      </c>
      <c r="S131" t="str">
        <f>BQ131</f>
        <v>Not Started</v>
      </c>
      <c r="T131" t="str">
        <f>IF(V131=0%,"Not Started",IF(V131&lt;100%,"On Progress",IF(V131=100%,"DONE")))</f>
        <v>Not Started</v>
      </c>
      <c r="U131" t="str">
        <f>FN131</f>
        <v>Aldo Fernanda</v>
      </c>
      <c r="V131">
        <f>CC131</f>
        <v>0</v>
      </c>
      <c r="W131" t="str">
        <v>TW II 2026</v>
      </c>
      <c r="X131">
        <f>AR131</f>
        <v>46721</v>
      </c>
      <c r="Y131">
        <v>1</v>
      </c>
      <c r="AA131">
        <v>46023</v>
      </c>
      <c r="AB131">
        <v>46172</v>
      </c>
      <c r="AC131">
        <v>46174</v>
      </c>
      <c r="AD131">
        <v>46203</v>
      </c>
      <c r="AE131">
        <v>46174</v>
      </c>
      <c r="AF131">
        <v>46203</v>
      </c>
      <c r="AG131">
        <v>46204</v>
      </c>
      <c r="AH131">
        <v>46356</v>
      </c>
      <c r="AI131">
        <v>46357</v>
      </c>
      <c r="AJ131">
        <v>46418</v>
      </c>
      <c r="AK131">
        <v>46447</v>
      </c>
      <c r="AL131">
        <v>46568</v>
      </c>
      <c r="AM131">
        <v>46569</v>
      </c>
      <c r="AN131">
        <v>46630</v>
      </c>
      <c r="AO131">
        <v>46631</v>
      </c>
      <c r="AP131">
        <v>46690</v>
      </c>
      <c r="AQ131">
        <v>46692</v>
      </c>
      <c r="AR131">
        <v>46721</v>
      </c>
      <c r="AS131" t="str">
        <f>IF(BE131=0%,"Not Started",IF(BE131&lt;5%,"Proses RBT-RBB",IF(BE131=5%,"Selesai RBT-RBB",IF(BE131&lt;10%,"Proses RBT-RBL",IF(BE131=10%,"Selesai RBT-RBL",IF(BE131&lt;15%,"Proses RBT-RBTD",IF(BE131=15%,"Selesai RBT-RBTD",IF(BE131&lt;20%,"Proses RPP",IF(BE131=20%,"Selesai RPP",IF(BE131&lt;25%,"Proses KAK",IF(BE131=25%,"Selesai KAK",IF(BE131&lt;30%,"Proses Pengadaan",IF(BE131=30%,"Selesai Pengadaan",IF(BE131&lt;45%,"Proses Desain",IF(BE131=45%,"Selesai Desain",IF(BE131&lt;80%,"Proses Pengembangan",IF(BE131=80%,"Selesai Pengembangan",IF(BE131&lt;87.5%,"Proses SIT",IF(BE131=87.5%,"Selesai SIT",IF(BE131&lt;95%,"Proses UAT",IF(BE131=95%,"Selesai UAT",IF(BE131&lt;100%,"Proses Implementasi","Selesai Implementasi"))))))))))))))))))))))</f>
        <v>Proses RBT-RBB</v>
      </c>
      <c r="AT131" t="str">
        <f>IF(BF131=0%,"Not Started",IF(BF131&lt;5%,"Proses RBT-RBB",IF(BF131=5%,"Selesai RBT-RBB",IF(BF131&lt;10%,"Proses RBT-RBL",IF(BF131=10%,"Selesai RBT-RBL",IF(BF131&lt;15%,"Proses RBT-RBTD",IF(BF131=15%,"Selesai RBT-RBTD",IF(BF131&lt;20%,"Proses RPP",IF(BF131=20%,"Selesai RPP",IF(BF131&lt;25%,"Proses KAK",IF(BF131=25%,"Selesai KAK",IF(BF131&lt;30%,"Proses Pengadaan",IF(BF131=30%,"Selesai Pengadaan",IF(BF131&lt;45%,"Proses Desain",IF(BF131=45%,"Selesai Desain",IF(BF131&lt;80%,"Proses Pengembangan",IF(BF131=80%,"Selesai Pengembangan",IF(BF131&lt;87.5%,"Proses SIT",IF(BF131=87.5%,"Selesai SIT",IF(BF131&lt;95%,"Proses UAT",IF(BF131=95%,"Selesai UAT",IF(BF131&lt;100%,"Proses Implementasi","Selesai Implementasi"))))))))))))))))))))))</f>
        <v>Proses RBT-RBL</v>
      </c>
      <c r="AU131" t="str">
        <f>IF(BG131=0%,"Not Started",IF(BG131&lt;5%,"Proses RBT-RBB",IF(BG131=5%,"Selesai RBT-RBB",IF(BG131&lt;10%,"Proses RBT-RBL",IF(BG131=10%,"Selesai RBT-RBL",IF(BG131&lt;15%,"Proses RBT-RBTD",IF(BG131=15%,"Selesai RBT-RBTD",IF(BG131&lt;20%,"Proses RPP",IF(BG131=20%,"Selesai RPP",IF(BG131&lt;25%,"Proses KAK",IF(BG131=25%,"Selesai KAK",IF(BG131&lt;30%,"Proses Pengadaan",IF(BG131=30%,"Selesai Pengadaan",IF(BG131&lt;45%,"Proses Desain",IF(BG131=45%,"Selesai Desain",IF(BG131&lt;80%,"Proses Pengembangan",IF(BG131=80%,"Selesai Pengembangan",IF(BG131&lt;87.5%,"Proses SIT",IF(BG131=87.5%,"Selesai SIT",IF(BG131&lt;95%,"Proses UAT",IF(BG131=95%,"Selesai UAT",IF(BG131&lt;100%,"Proses Implementasi","Selesai Implementasi"))))))))))))))))))))))</f>
        <v>Proses RBT-RBL</v>
      </c>
      <c r="AV131" t="str">
        <f>IF(BH131=0%,"Not Started",IF(BH131&lt;5%,"Proses RBT-RBB",IF(BH131=5%,"Selesai RBT-RBB",IF(BH131&lt;10%,"Proses RBT-RBL",IF(BH131=10%,"Selesai RBT-RBL",IF(BH131&lt;15%,"Proses RBT-RBTD",IF(BH131=15%,"Selesai RBT-RBTD",IF(BH131&lt;20%,"Proses RPP",IF(BH131=20%,"Selesai RPP",IF(BH131&lt;25%,"Proses KAK",IF(BH131=25%,"Selesai KAK",IF(BH131&lt;30%,"Proses Pengadaan",IF(BH131=30%,"Selesai Pengadaan",IF(BH131&lt;45%,"Proses Desain",IF(BH131=45%,"Selesai Desain",IF(BH131&lt;80%,"Proses Pengembangan",IF(BH131=80%,"Selesai Pengembangan",IF(BH131&lt;87.5%,"Proses SIT",IF(BH131=87.5%,"Selesai SIT",IF(BH131&lt;95%,"Proses UAT",IF(BH131=95%,"Selesai UAT",IF(BH131&lt;100%,"Proses Implementasi","Selesai Implementasi"))))))))))))))))))))))</f>
        <v>Proses RBT-RBTD</v>
      </c>
      <c r="AW131" t="str">
        <f>IF(BI131=0%,"Not Started",IF(BI131&lt;5%,"Proses RBT-RBB",IF(BI131=5%,"Selesai RBT-RBB",IF(BI131&lt;10%,"Proses RBT-RBL",IF(BI131=10%,"Selesai RBT-RBL",IF(BI131&lt;15%,"Proses RBT-RBTD",IF(BI131=15%,"Selesai RBT-RBTD",IF(BI131&lt;20%,"Proses RPP",IF(BI131=20%,"Selesai RPP",IF(BI131&lt;25%,"Proses KAK",IF(BI131=25%,"Selesai KAK",IF(BI131&lt;30%,"Proses Pengadaan",IF(BI131=30%,"Selesai Pengadaan",IF(BI131&lt;45%,"Proses Desain",IF(BI131=45%,"Selesai Desain",IF(BI131&lt;80%,"Proses Pengembangan",IF(BI131=80%,"Selesai Pengembangan",IF(BI131&lt;87.5%,"Proses SIT",IF(BI131=87.5%,"Selesai SIT",IF(BI131&lt;95%,"Proses UAT",IF(BI131=95%,"Selesai UAT",IF(BI131&lt;100%,"Proses Implementasi","Selesai Implementasi"))))))))))))))))))))))</f>
        <v>Selesai RBT-RBTD</v>
      </c>
      <c r="AX131" t="str">
        <f>IF(BJ131=0%,"Not Started",IF(BJ131&lt;5%,"Proses RBT-RBB",IF(BJ131=5%,"Selesai RBT-RBB",IF(BJ131&lt;10%,"Proses RBT-RBL",IF(BJ131=10%,"Selesai RBT-RBL",IF(BJ131&lt;15%,"Proses RBT-RBTD",IF(BJ131=15%,"Selesai RBT-RBTD",IF(BJ131&lt;20%,"Proses RPP",IF(BJ131=20%,"Selesai RPP",IF(BJ131&lt;25%,"Proses KAK",IF(BJ131=25%,"Selesai KAK",IF(BJ131&lt;30%,"Proses Pengadaan",IF(BJ131=30%,"Selesai Pengadaan",IF(BJ131&lt;45%,"Proses Desain",IF(BJ131=45%,"Selesai Desain",IF(BJ131&lt;80%,"Proses Pengembangan",IF(BJ131=80%,"Selesai Pengembangan",IF(BJ131&lt;87.5%,"Proses SIT",IF(BJ131=87.5%,"Selesai SIT",IF(BJ131&lt;95%,"Proses UAT",IF(BJ131=95%,"Selesai UAT",IF(BJ131&lt;100%,"Proses Implementasi","Selesai Implementasi"))))))))))))))))))))))</f>
        <v>Selesai KAK</v>
      </c>
      <c r="AY131" t="str">
        <f>IF(BK131=0%,"Not Started",IF(BK131&lt;5%,"Proses RBT-RBB",IF(BK131=5%,"Selesai RBT-RBB",IF(BK131&lt;10%,"Proses RBT-RBL",IF(BK131=10%,"Selesai RBT-RBL",IF(BK131&lt;15%,"Proses RBT-RBTD",IF(BK131=15%,"Selesai RBT-RBTD",IF(BK131&lt;20%,"Proses RPP",IF(BK131=20%,"Selesai RPP",IF(BK131&lt;25%,"Proses KAK",IF(BK131=25%,"Selesai KAK",IF(BK131&lt;30%,"Proses Pengadaan",IF(BK131=30%,"Selesai Pengadaan",IF(BK131&lt;45%,"Proses Desain",IF(BK131=45%,"Selesai Desain",IF(BK131&lt;80%,"Proses Pengembangan",IF(BK131=80%,"Selesai Pengembangan",IF(BK131&lt;87.5%,"Proses SIT",IF(BK131=87.5%,"Selesai SIT",IF(BK131&lt;95%,"Proses UAT",IF(BK131=95%,"Selesai UAT",IF(BK131&lt;100%,"Proses Implementasi","Selesai Implementasi"))))))))))))))))))))))</f>
        <v>Proses Pengadaan</v>
      </c>
      <c r="AZ131" t="str">
        <f>IF(BL131=0%,"Not Started",IF(BL131&lt;5%,"Proses RBT-RBB",IF(BL131=5%,"Selesai RBT-RBB",IF(BL131&lt;10%,"Proses RBT-RBL",IF(BL131=10%,"Selesai RBT-RBL",IF(BL131&lt;15%,"Proses RBT-RBTD",IF(BL131=15%,"Selesai RBT-RBTD",IF(BL131&lt;20%,"Proses RPP",IF(BL131=20%,"Selesai RPP",IF(BL131&lt;25%,"Proses KAK",IF(BL131=25%,"Selesai KAK",IF(BL131&lt;30%,"Proses Pengadaan",IF(BL131=30%,"Selesai Pengadaan",IF(BL131&lt;45%,"Proses Desain",IF(BL131=45%,"Selesai Desain",IF(BL131&lt;80%,"Proses Pengembangan",IF(BL131=80%,"Selesai Pengembangan",IF(BL131&lt;87.5%,"Proses SIT",IF(BL131=87.5%,"Selesai SIT",IF(BL131&lt;95%,"Proses UAT",IF(BL131=95%,"Selesai UAT",IF(BL131&lt;100%,"Proses Implementasi","Selesai Implementasi"))))))))))))))))))))))</f>
        <v>Proses Pengadaan</v>
      </c>
      <c r="BA131" t="str">
        <f>IF(BM131=0%,"Not Started",IF(BM131&lt;5%,"Proses RBT-RBB",IF(BM131=5%,"Selesai RBT-RBB",IF(BM131&lt;10%,"Proses RBT-RBL",IF(BM131=10%,"Selesai RBT-RBL",IF(BM131&lt;15%,"Proses RBT-RBTD",IF(BM131=15%,"Selesai RBT-RBTD",IF(BM131&lt;20%,"Proses RPP",IF(BM131=20%,"Selesai RPP",IF(BM131&lt;25%,"Proses KAK",IF(BM131=25%,"Selesai KAK",IF(BM131&lt;30%,"Proses Pengadaan",IF(BM131=30%,"Selesai Pengadaan",IF(BM131&lt;45%,"Proses Desain",IF(BM131=45%,"Selesai Desain",IF(BM131&lt;80%,"Proses Pengembangan",IF(BM131=80%,"Selesai Pengembangan",IF(BM131&lt;87.5%,"Proses SIT",IF(BM131=87.5%,"Selesai SIT",IF(BM131&lt;95%,"Proses UAT",IF(BM131=95%,"Selesai UAT",IF(BM131&lt;100%,"Proses Implementasi","Selesai Implementasi"))))))))))))))))))))))</f>
        <v>Proses Pengadaan</v>
      </c>
      <c r="BB131" t="str">
        <f>IF(BN131=0%,"Not Started",IF(BN131&lt;5%,"Proses RBT-RBB",IF(BN131=5%,"Selesai RBT-RBB",IF(BN131&lt;10%,"Proses RBT-RBL",IF(BN131=10%,"Selesai RBT-RBL",IF(BN131&lt;15%,"Proses RBT-RBTD",IF(BN131=15%,"Selesai RBT-RBTD",IF(BN131&lt;20%,"Proses RPP",IF(BN131=20%,"Selesai RPP",IF(BN131&lt;25%,"Proses KAK",IF(BN131=25%,"Selesai KAK",IF(BN131&lt;30%,"Proses Pengadaan",IF(BN131=30%,"Selesai Pengadaan",IF(BN131&lt;45%,"Proses Desain",IF(BN131=45%,"Selesai Desain",IF(BN131&lt;80%,"Proses Pengembangan",IF(BN131=80%,"Selesai Pengembangan",IF(BN131&lt;87.5%,"Proses SIT",IF(BN131=87.5%,"Selesai SIT",IF(BN131&lt;95%,"Proses UAT",IF(BN131=95%,"Selesai UAT",IF(BN131&lt;100%,"Proses Implementasi","Selesai Implementasi"))))))))))))))))))))))</f>
        <v>Proses Pengadaan</v>
      </c>
      <c r="BC131" t="str">
        <f>IF(BO131=0%,"Not Started",IF(BO131&lt;5%,"Proses RBT-RBB",IF(BO131=5%,"Selesai RBT-RBB",IF(BO131&lt;10%,"Proses RBT-RBL",IF(BO131=10%,"Selesai RBT-RBL",IF(BO131&lt;15%,"Proses RBT-RBTD",IF(BO131=15%,"Selesai RBT-RBTD",IF(BO131&lt;20%,"Proses RPP",IF(BO131=20%,"Selesai RPP",IF(BO131&lt;25%,"Proses KAK",IF(BO131=25%,"Selesai KAK",IF(BO131&lt;30%,"Proses Pengadaan",IF(BO131=30%,"Selesai Pengadaan",IF(BO131&lt;45%,"Proses Desain",IF(BO131=45%,"Selesai Desain",IF(BO131&lt;80%,"Proses Pengembangan",IF(BO131=80%,"Selesai Pengembangan",IF(BO131&lt;87.5%,"Proses SIT",IF(BO131=87.5%,"Selesai SIT",IF(BO131&lt;95%,"Proses UAT",IF(BO131=95%,"Selesai UAT",IF(BO131&lt;100%,"Proses Implementasi","Selesai Implementasi"))))))))))))))))))))))</f>
        <v>Selesai Pengadaan</v>
      </c>
      <c r="BD131" t="str">
        <f>IF(BP131=0%,"Not Started",IF(BP131&lt;5%,"Proses RBT-RBB",IF(BP131=5%,"Selesai RBT-RBB",IF(BP131&lt;10%,"Proses RBT-RBL",IF(BP131=10%,"Selesai RBT-RBL",IF(BP131&lt;15%,"Proses RBT-RBTD",IF(BP131=15%,"Selesai RBT-RBTD",IF(BP131&lt;20%,"Proses RPP",IF(BP131=20%,"Selesai RPP",IF(BP131&lt;25%,"Proses KAK",IF(BP131=25%,"Selesai KAK",IF(BP131&lt;30%,"Proses Pengadaan",IF(BP131=30%,"Selesai Pengadaan",IF(BP131&lt;45%,"Proses Desain",IF(BP131=45%,"Selesai Desain",IF(BP131&lt;80%,"Proses Pengembangan",IF(BP131=80%,"Selesai Pengembangan",IF(BP131&lt;87.5%,"Proses SIT",IF(BP131=87.5%,"Selesai SIT",IF(BP131&lt;95%,"Proses UAT",IF(BP131=95%,"Selesai UAT",IF(BP131&lt;100%,"Proses Implementasi","Selesai Implementasi"))))))))))))))))))))))</f>
        <v>Proses Desain</v>
      </c>
      <c r="BE131">
        <v>0.03</v>
      </c>
      <c r="BF131">
        <v>0.06</v>
      </c>
      <c r="BG131">
        <v>0.09</v>
      </c>
      <c r="BH131">
        <v>0.12</v>
      </c>
      <c r="BI131">
        <v>0.15</v>
      </c>
      <c r="BJ131">
        <v>0.25</v>
      </c>
      <c r="BK131">
        <v>0.26</v>
      </c>
      <c r="BL131">
        <v>0.27</v>
      </c>
      <c r="BM131">
        <v>0.28</v>
      </c>
      <c r="BN131">
        <v>0.29</v>
      </c>
      <c r="BO131">
        <v>0.3</v>
      </c>
      <c r="BP131">
        <v>0.37</v>
      </c>
      <c r="BQ131" t="str">
        <f>IF(CC131=0%,"Not Started",IF(CC131&lt;5%,"Proses RBT-RBB",IF(CC131=5%,"Selesai RBT-RBB",IF(CC131&lt;10%,"Proses RBT-RBL",IF(CC131=10%,"Selesai RBT-RBL",IF(CC131&lt;15%,"Proses RBT-RBTD",IF(CC131=15%,"Selesai RBT-RBTD",IF(CC131&lt;20%,"Proses RPP",IF(CC131=20%,"Selesai RPP",IF(CC131&lt;25%,"Proses KAK",IF(CC131=25%,"Selesai KAK",IF(CC131&lt;30%,"Proses Pengadaan",IF(CC131=30%,"Selesai Pengadaan",IF(CC131&lt;45%,"Proses Desain",IF(CC131=45%,"Selesai Desain",IF(CC131&lt;80%,"Proses Pengembangan",IF(CC131=80%,"Selesai Pengembangan",IF(CC131&lt;87.5%,"Proses SIT",IF(CC131=87.5%,"Selesai SIT",IF(CC131&lt;95%,"Proses UAT",IF(CC131=95%,"Selesai UAT",IF(CC131&lt;100%,"Proses Implementasi","Selesai Implementasi"))))))))))))))))))))))</f>
        <v>Not Started</v>
      </c>
      <c r="BR131" t="str">
        <f>IF(CD131=0%,"Not Started",IF(CD131&lt;5%,"Proses RBT-RBB",IF(CD131=5%,"Selesai RBT-RBB",IF(CD131&lt;10%,"Proses RBT-RBL",IF(CD131=10%,"Selesai RBT-RBL",IF(CD131&lt;15%,"Proses RBT-RBTD",IF(CD131=15%,"Selesai RBT-RBTD",IF(CD131&lt;20%,"Proses RPP",IF(CD131=20%,"Selesai RPP",IF(CD131&lt;25%,"Proses KAK",IF(CD131=25%,"Selesai KAK",IF(CD131&lt;30%,"Proses Pengadaan",IF(CD131=30%,"Selesai Pengadaan",IF(CD131&lt;45%,"Proses Desain",IF(CD131=45%,"Selesai Desain",IF(CD131&lt;80%,"Proses Pengembangan",IF(CD131=80%,"Selesai Pengembangan",IF(CD131&lt;87.5%,"Proses SIT",IF(CD131=87.5%,"Selesai SIT",IF(CD131&lt;95%,"Proses UAT",IF(CD131=95%,"Selesai UAT",IF(CD131&lt;100%,"Proses Implementasi","Selesai Implementasi"))))))))))))))))))))))</f>
        <v>Not Started</v>
      </c>
      <c r="BS131" t="str">
        <f>IF(CE131=0%,"Not Started",IF(CE131&lt;5%,"Proses RBT-RBB",IF(CE131=5%,"Selesai RBT-RBB",IF(CE131&lt;10%,"Proses RBT-RBL",IF(CE131=10%,"Selesai RBT-RBL",IF(CE131&lt;15%,"Proses RBT-RBTD",IF(CE131=15%,"Selesai RBT-RBTD",IF(CE131&lt;20%,"Proses RPP",IF(CE131=20%,"Selesai RPP",IF(CE131&lt;25%,"Proses KAK",IF(CE131=25%,"Selesai KAK",IF(CE131&lt;30%,"Proses Pengadaan",IF(CE131=30%,"Selesai Pengadaan",IF(CE131&lt;45%,"Proses Desain",IF(CE131=45%,"Selesai Desain",IF(CE131&lt;80%,"Proses Pengembangan",IF(CE131=80%,"Selesai Pengembangan",IF(CE131&lt;87.5%,"Proses SIT",IF(CE131=87.5%,"Selesai SIT",IF(CE131&lt;95%,"Proses UAT",IF(CE131=95%,"Selesai UAT",IF(CE131&lt;100%,"Proses Implementasi","Selesai Implementasi"))))))))))))))))))))))</f>
        <v>Not Started</v>
      </c>
      <c r="BT131" t="str">
        <f>IF(CF131=0%,"Not Started",IF(CF131&lt;5%,"Proses RBT-RBB",IF(CF131=5%,"Selesai RBT-RBB",IF(CF131&lt;10%,"Proses RBT-RBL",IF(CF131=10%,"Selesai RBT-RBL",IF(CF131&lt;15%,"Proses RBT-RBTD",IF(CF131=15%,"Selesai RBT-RBTD",IF(CF131&lt;20%,"Proses RPP",IF(CF131=20%,"Selesai RPP",IF(CF131&lt;25%,"Proses KAK",IF(CF131=25%,"Selesai KAK",IF(CF131&lt;30%,"Proses Pengadaan",IF(CF131=30%,"Selesai Pengadaan",IF(CF131&lt;45%,"Proses Desain",IF(CF131=45%,"Selesai Desain",IF(CF131&lt;80%,"Proses Pengembangan",IF(CF131=80%,"Selesai Pengembangan",IF(CF131&lt;87.5%,"Proses SIT",IF(CF131=87.5%,"Selesai SIT",IF(CF131&lt;95%,"Proses UAT",IF(CF131=95%,"Selesai UAT",IF(CF131&lt;100%,"Proses Implementasi","Selesai Implementasi"))))))))))))))))))))))</f>
        <v>Not Started</v>
      </c>
      <c r="BU131" t="str">
        <f>IF(CG131=0%,"Not Started",IF(CG131&lt;5%,"Proses RBT-RBB",IF(CG131=5%,"Selesai RBT-RBB",IF(CG131&lt;10%,"Proses RBT-RBL",IF(CG131=10%,"Selesai RBT-RBL",IF(CG131&lt;15%,"Proses RBT-RBTD",IF(CG131=15%,"Selesai RBT-RBTD",IF(CG131&lt;20%,"Proses RPP",IF(CG131=20%,"Selesai RPP",IF(CG131&lt;25%,"Proses KAK",IF(CG131=25%,"Selesai KAK",IF(CG131&lt;30%,"Proses Pengadaan",IF(CG131=30%,"Selesai Pengadaan",IF(CG131&lt;45%,"Proses Desain",IF(CG131=45%,"Selesai Desain",IF(CG131&lt;80%,"Proses Pengembangan",IF(CG131=80%,"Selesai Pengembangan",IF(CG131&lt;87.5%,"Proses SIT",IF(CG131=87.5%,"Selesai SIT",IF(CG131&lt;95%,"Proses UAT",IF(CG131=95%,"Selesai UAT",IF(CG131&lt;100%,"Proses Implementasi","Selesai Implementasi"))))))))))))))))))))))</f>
        <v>Not Started</v>
      </c>
      <c r="BV131" t="str">
        <f>IF(CH131=0%,"Not Started",IF(CH131&lt;5%,"Proses RBT-RBB",IF(CH131=5%,"Selesai RBT-RBB",IF(CH131&lt;10%,"Proses RBT-RBL",IF(CH131=10%,"Selesai RBT-RBL",IF(CH131&lt;15%,"Proses RBT-RBTD",IF(CH131=15%,"Selesai RBT-RBTD",IF(CH131&lt;20%,"Proses RPP",IF(CH131=20%,"Selesai RPP",IF(CH131&lt;25%,"Proses KAK",IF(CH131=25%,"Selesai KAK",IF(CH131&lt;30%,"Proses Pengadaan",IF(CH131=30%,"Selesai Pengadaan",IF(CH131&lt;45%,"Proses Desain",IF(CH131=45%,"Selesai Desain",IF(CH131&lt;80%,"Proses Pengembangan",IF(CH131=80%,"Selesai Pengembangan",IF(CH131&lt;87.5%,"Proses SIT",IF(CH131=87.5%,"Selesai SIT",IF(CH131&lt;95%,"Proses UAT",IF(CH131=95%,"Selesai UAT",IF(CH131&lt;100%,"Proses Implementasi","Selesai Implementasi"))))))))))))))))))))))</f>
        <v>Not Started</v>
      </c>
      <c r="BW131" t="str">
        <f>IF(CI131=0%,"Not Started",IF(CI131&lt;5%,"Proses RBT-RBB",IF(CI131=5%,"Selesai RBT-RBB",IF(CI131&lt;10%,"Proses RBT-RBL",IF(CI131=10%,"Selesai RBT-RBL",IF(CI131&lt;15%,"Proses RBT-RBTD",IF(CI131=15%,"Selesai RBT-RBTD",IF(CI131&lt;20%,"Proses RPP",IF(CI131=20%,"Selesai RPP",IF(CI131&lt;25%,"Proses KAK",IF(CI131=25%,"Selesai KAK",IF(CI131&lt;30%,"Proses Pengadaan",IF(CI131=30%,"Selesai Pengadaan",IF(CI131&lt;45%,"Proses Desain",IF(CI131=45%,"Selesai Desain",IF(CI131&lt;80%,"Proses Pengembangan",IF(CI131=80%,"Selesai Pengembangan",IF(CI131&lt;87.5%,"Proses SIT",IF(CI131=87.5%,"Selesai SIT",IF(CI131&lt;95%,"Proses UAT",IF(CI131=95%,"Selesai UAT",IF(CI131&lt;100%,"Proses Implementasi","Selesai Implementasi"))))))))))))))))))))))</f>
        <v>Not Started</v>
      </c>
      <c r="BX131" t="str">
        <f>IF(CJ131=0%,"Not Started",IF(CJ131&lt;5%,"Proses RBT-RBB",IF(CJ131=5%,"Selesai RBT-RBB",IF(CJ131&lt;10%,"Proses RBT-RBL",IF(CJ131=10%,"Selesai RBT-RBL",IF(CJ131&lt;15%,"Proses RBT-RBTD",IF(CJ131=15%,"Selesai RBT-RBTD",IF(CJ131&lt;20%,"Proses RPP",IF(CJ131=20%,"Selesai RPP",IF(CJ131&lt;25%,"Proses KAK",IF(CJ131=25%,"Selesai KAK",IF(CJ131&lt;30%,"Proses Pengadaan",IF(CJ131=30%,"Selesai Pengadaan",IF(CJ131&lt;45%,"Proses Desain",IF(CJ131=45%,"Selesai Desain",IF(CJ131&lt;80%,"Proses Pengembangan",IF(CJ131=80%,"Selesai Pengembangan",IF(CJ131&lt;87.5%,"Proses SIT",IF(CJ131=87.5%,"Selesai SIT",IF(CJ131&lt;95%,"Proses UAT",IF(CJ131=95%,"Selesai UAT",IF(CJ131&lt;100%,"Proses Implementasi","Selesai Implementasi"))))))))))))))))))))))</f>
        <v>Not Started</v>
      </c>
      <c r="BY131" t="str">
        <f>IF(CK131=0%,"Not Started",IF(CK131&lt;5%,"Proses RBT-RBB",IF(CK131=5%,"Selesai RBT-RBB",IF(CK131&lt;10%,"Proses RBT-RBL",IF(CK131=10%,"Selesai RBT-RBL",IF(CK131&lt;15%,"Proses RBT-RBTD",IF(CK131=15%,"Selesai RBT-RBTD",IF(CK131&lt;20%,"Proses RPP",IF(CK131=20%,"Selesai RPP",IF(CK131&lt;25%,"Proses KAK",IF(CK131=25%,"Selesai KAK",IF(CK131&lt;30%,"Proses Pengadaan",IF(CK131=30%,"Selesai Pengadaan",IF(CK131&lt;45%,"Proses Desain",IF(CK131=45%,"Selesai Desain",IF(CK131&lt;80%,"Proses Pengembangan",IF(CK131=80%,"Selesai Pengembangan",IF(CK131&lt;87.5%,"Proses SIT",IF(CK131=87.5%,"Selesai SIT",IF(CK131&lt;95%,"Proses UAT",IF(CK131=95%,"Selesai UAT",IF(CK131&lt;100%,"Proses Implementasi","Selesai Implementasi"))))))))))))))))))))))</f>
        <v>Not Started</v>
      </c>
      <c r="BZ131" t="str">
        <f>IF(CL131=0%,"Not Started",IF(CL131&lt;5%,"Proses RBT-RBB",IF(CL131=5%,"Selesai RBT-RBB",IF(CL131&lt;10%,"Proses RBT-RBL",IF(CL131=10%,"Selesai RBT-RBL",IF(CL131&lt;15%,"Proses RBT-RBTD",IF(CL131=15%,"Selesai RBT-RBTD",IF(CL131&lt;20%,"Proses RPP",IF(CL131=20%,"Selesai RPP",IF(CL131&lt;25%,"Proses KAK",IF(CL131=25%,"Selesai KAK",IF(CL131&lt;30%,"Proses Pengadaan",IF(CL131=30%,"Selesai Pengadaan",IF(CL131&lt;45%,"Proses Desain",IF(CL131=45%,"Selesai Desain",IF(CL131&lt;80%,"Proses Pengembangan",IF(CL131=80%,"Selesai Pengembangan",IF(CL131&lt;87.5%,"Proses SIT",IF(CL131=87.5%,"Selesai SIT",IF(CL131&lt;95%,"Proses UAT",IF(CL131=95%,"Selesai UAT",IF(CL131&lt;100%,"Proses Implementasi","Selesai Implementasi"))))))))))))))))))))))</f>
        <v>Not Started</v>
      </c>
      <c r="CA131" t="str">
        <f>IF(CM131=0%,"Not Started",IF(CM131&lt;5%,"Proses RBT-RBB",IF(CM131=5%,"Selesai RBT-RBB",IF(CM131&lt;10%,"Proses RBT-RBL",IF(CM131=10%,"Selesai RBT-RBL",IF(CM131&lt;15%,"Proses RBT-RBTD",IF(CM131=15%,"Selesai RBT-RBTD",IF(CM131&lt;20%,"Proses RPP",IF(CM131=20%,"Selesai RPP",IF(CM131&lt;25%,"Proses KAK",IF(CM131=25%,"Selesai KAK",IF(CM131&lt;30%,"Proses Pengadaan",IF(CM131=30%,"Selesai Pengadaan",IF(CM131&lt;45%,"Proses Desain",IF(CM131=45%,"Selesai Desain",IF(CM131&lt;80%,"Proses Pengembangan",IF(CM131=80%,"Selesai Pengembangan",IF(CM131&lt;87.5%,"Proses SIT",IF(CM131=87.5%,"Selesai SIT",IF(CM131&lt;95%,"Proses UAT",IF(CM131=95%,"Selesai UAT",IF(CM131&lt;100%,"Proses Implementasi","Selesai Implementasi"))))))))))))))))))))))</f>
        <v>Not Started</v>
      </c>
      <c r="CB131" t="str">
        <f>IF(CN131=0%,"Not Started",IF(CN131&lt;5%,"Proses RBT-RBB",IF(CN131=5%,"Selesai RBT-RBB",IF(CN131&lt;10%,"Proses RBT-RBL",IF(CN131=10%,"Selesai RBT-RBL",IF(CN131&lt;15%,"Proses RBT-RBTD",IF(CN131=15%,"Selesai RBT-RBTD",IF(CN131&lt;20%,"Proses RPP",IF(CN131=20%,"Selesai RPP",IF(CN131&lt;25%,"Proses KAK",IF(CN131=25%,"Selesai KAK",IF(CN131&lt;30%,"Proses Pengadaan",IF(CN131=30%,"Selesai Pengadaan",IF(CN131&lt;45%,"Proses Desain",IF(CN131=45%,"Selesai Desain",IF(CN131&lt;80%,"Proses Pengembangan",IF(CN131=80%,"Selesai Pengembangan",IF(CN131&lt;87.5%,"Proses SIT",IF(CN131=87.5%,"Selesai SIT",IF(CN131&lt;95%,"Proses UAT",IF(CN131=95%,"Selesai UAT",IF(CN131&lt;100%,"Proses Implementasi","Selesai Implementasi"))))))))))))))))))))))</f>
        <v>Not Started</v>
      </c>
      <c r="CC131">
        <f>(($DY131/100%)*15%)+(($DZ131/100%)*5%)+(($EA131/100%)*5%)+(($EB131/100%)*5%)+(($EC131/100%)*15%)+(($ED131/100%)*35%)+(($EE131/100%)*7.5%)+(($EF131/100%)*7.5%)+(($EG131/100%)*5%)</f>
        <v>0</v>
      </c>
      <c r="CO131">
        <f>IF(BE131=0%, 100%, (CC131/BE131))</f>
        <v>0</v>
      </c>
      <c r="CP131">
        <f>IF(BF131=0%, 100%, (CD131/BF131))</f>
        <v>0</v>
      </c>
      <c r="CQ131">
        <f>IF(BG131=0%, 100%, (CE131/BG131))</f>
        <v>0</v>
      </c>
      <c r="CR131">
        <f>IF(BH131=0%, 100%, (CF131/BH131))</f>
        <v>0</v>
      </c>
      <c r="CS131">
        <f>IF(BI131=0%, 100%, (CG131/BI131))</f>
        <v>0</v>
      </c>
      <c r="CT131">
        <f>IF(BJ131=0%, 100%, (CH131/BJ131))</f>
        <v>0</v>
      </c>
      <c r="CU131">
        <f>IF(BK131=0%, 100%, (CI131/BK131))</f>
        <v>0</v>
      </c>
      <c r="CV131">
        <f>IF(BL131=0%, 100%, (CJ131/BL131))</f>
        <v>0</v>
      </c>
      <c r="CW131">
        <f>IF(BM131=0%, 100%, (CK131/BM131))</f>
        <v>0</v>
      </c>
      <c r="CX131">
        <f>IF(BN131=0%, 100%, (CL131/BN131))</f>
        <v>0</v>
      </c>
      <c r="CY131">
        <f>IF(BO131=0%, 100%, (CM131/BO131))</f>
        <v>0</v>
      </c>
      <c r="DA131" t="str">
        <f>IF(BE131=0%,"NS",IF(CC131=100%,"DONE",IF(CO131&gt;100%,"AS",IF(CO131&lt;75%,"BS",IF(CO131&lt;89.9%,"AR","OS")))))</f>
        <v>BS</v>
      </c>
      <c r="DB131" t="str">
        <f>IF(BF131=0%,"NS",IF(CD131=100%,"DONE",IF(CP131&gt;100%,"AS",IF(CP131&lt;75%,"BS",IF(CP131&lt;89.9%,"AR","OS")))))</f>
        <v>BS</v>
      </c>
      <c r="DC131" t="str">
        <f>IF(BG131=0%,"NS",IF(CE131=100%,"DONE",IF(CQ131&gt;100%,"AS",IF(CQ131&lt;75%,"BS",IF(CQ131&lt;89.9%,"AR","OS")))))</f>
        <v>BS</v>
      </c>
      <c r="DD131" t="str">
        <f>IF(BH131=0%,"NS",IF(CF131=100%,"DONE",IF(CR131&gt;100%,"AS",IF(CR131&lt;75%,"BS",IF(CR131&lt;89.9%,"AR","OS")))))</f>
        <v>BS</v>
      </c>
      <c r="DE131" t="str">
        <f>IF(BI131=0%,"NS",IF(CG131=100%,"DONE",IF(CS131&gt;100%,"AS",IF(CS131&lt;75%,"BS",IF(CS131&lt;89.9%,"AR","OS")))))</f>
        <v>BS</v>
      </c>
      <c r="DF131" t="str">
        <f>IF(BJ131=0%,"NS",IF(CH131=100%,"DONE",IF(CT131&gt;100%,"AS",IF(CT131&lt;75%,"BS",IF(CT131&lt;89.9%,"AR","OS")))))</f>
        <v>BS</v>
      </c>
      <c r="DG131" t="str">
        <f>IF(BK131=0%,"NS",IF(CI131=100%,"DONE",IF(CU131&gt;100%,"AS",IF(CU131&lt;75%,"BS",IF(CU131&lt;89.9%,"AR","OS")))))</f>
        <v>BS</v>
      </c>
      <c r="DH131" t="str">
        <f>IF(BL131=0%,"NS",IF(CJ131=100%,"DONE",IF(CV131&gt;100%,"AS",IF(CV131&lt;75%,"BS",IF(CV131&lt;89.9%,"AR","OS")))))</f>
        <v>BS</v>
      </c>
      <c r="DI131" t="str">
        <f>IF(BM131=0%,"NS",IF(CK131=100%,"DONE",IF(CW131&gt;100%,"AS",IF(CW131&lt;75%,"BS",IF(CW131&lt;89.9%,"AR","OS")))))</f>
        <v>BS</v>
      </c>
      <c r="DJ131" t="str">
        <f>IF(BN131=0%,"NS",IF(CL131=100%,"DONE",IF(CX131&gt;100%,"AS",IF(CX131&lt;75%,"BS",IF(CX131&lt;89.9%,"AR","OS")))))</f>
        <v>BS</v>
      </c>
      <c r="DK131" t="str">
        <f>IF(BO131=0%,"NS",IF(CM131=100%,"DONE",IF(CY131&gt;100%,"AS",IF(CY131&lt;75%,"BS",IF(CY131&lt;89.9%,"AR","OS")))))</f>
        <v>BS</v>
      </c>
      <c r="DL131" t="str">
        <f>IF(BP131=0%,"NS",IF(CN131=100%,"DONE",IF(CZ131&gt;100%,"AS",IF(CZ131&lt;75%,"BS",IF(CZ131&lt;89.9%,"AR","OS")))))</f>
        <v>BS</v>
      </c>
      <c r="DM131">
        <f>CC131/$BP131</f>
        <v>0</v>
      </c>
      <c r="DN131">
        <f>CD131/$BP131</f>
        <v>0</v>
      </c>
      <c r="DO131">
        <f>CE131/$BP131</f>
        <v>0</v>
      </c>
      <c r="DP131">
        <f>CF131/$BP131</f>
        <v>0</v>
      </c>
      <c r="DQ131">
        <f>CG131/$BP131</f>
        <v>0</v>
      </c>
      <c r="DR131">
        <f>CH131/$BP131</f>
        <v>0</v>
      </c>
      <c r="DS131">
        <f>CI131/$BP131</f>
        <v>0</v>
      </c>
      <c r="DT131">
        <f>CJ131/$BP131</f>
        <v>0</v>
      </c>
      <c r="DU131">
        <f>CK131/$BP131</f>
        <v>0</v>
      </c>
      <c r="DV131">
        <f>CL131/$BP131</f>
        <v>0</v>
      </c>
      <c r="DW131">
        <f>CM131/$BP131</f>
        <v>0</v>
      </c>
      <c r="DX131">
        <f>CN131/$BP131</f>
        <v>0</v>
      </c>
      <c r="EH131" t="str">
        <v>Not started</v>
      </c>
      <c r="EJ131">
        <f>AR131</f>
        <v>46721</v>
      </c>
      <c r="FM131" t="str">
        <v>Dona Kartika</v>
      </c>
      <c r="FN131" t="str">
        <v>Aldo Fernanda</v>
      </c>
      <c r="FO131" t="str">
        <v>Among Rogo Wicaksono</v>
      </c>
      <c r="FP131" t="str" xml:space="preserve">
        <v xml:space="preserve">1. Welly Ramantika_x000d_
2. Khoirul Huda PKWT_x000d_
3. Lie Tung Kiam</v>
      </c>
      <c r="FQ131" t="str" xml:space="preserve">
        <v xml:space="preserve">Erfa_x000d_
Ufaira</v>
      </c>
      <c r="FR131" t="str">
        <v xml:space="preserve">Outsource </v>
      </c>
      <c r="FS131" t="str">
        <v>TBC</v>
      </c>
      <c r="FT131" t="str">
        <v>Tidak ada THOS</v>
      </c>
      <c r="GS131" t="str">
        <v>f8e61590-4099-43a6-8014-ebeb8893db85</v>
      </c>
    </row>
    <row r="132" xml:space="preserve">
      <c r="A132" t="str">
        <v>RIVIBI-PPA-P21-1-DLDS</v>
      </c>
      <c r="B132" t="str">
        <v>Non PT</v>
      </c>
      <c r="C132" t="str">
        <v>IDT</v>
      </c>
      <c r="D132" t="str">
        <v>Continuity Technology</v>
      </c>
      <c r="E132" t="str">
        <v>P-66</v>
      </c>
      <c r="F132">
        <v>1</v>
      </c>
      <c r="G132" t="str">
        <v>Legal Information Management System (LIMS)</v>
      </c>
      <c r="H132" t="str">
        <v>Legal Information Management System</v>
      </c>
      <c r="I132" t="str">
        <v>Enh. Legal Information Management System (LIMS)</v>
      </c>
      <c r="J132">
        <v>2025</v>
      </c>
      <c r="K132">
        <v>2027</v>
      </c>
      <c r="L132" t="str">
        <v>U</v>
      </c>
      <c r="M132" t="str">
        <v>K3</v>
      </c>
      <c r="N132" t="str">
        <v>Pemimpin Satker</v>
      </c>
      <c r="O132" t="str">
        <v>DHk</v>
      </c>
      <c r="P132" t="str">
        <v>Satker</v>
      </c>
      <c r="Q132" t="str">
        <v>MI</v>
      </c>
      <c r="R132" t="str">
        <v>LIMS</v>
      </c>
      <c r="S132" t="str">
        <f>BQ132</f>
        <v>Selesai RBT-RBTD</v>
      </c>
      <c r="T132" t="str">
        <f>IF(V132=0%,"Not Started",IF(V132&lt;100%,"On Progress",IF(V132=100%,"DONE")))</f>
        <v>On Progress</v>
      </c>
      <c r="U132" t="str">
        <f>FN132</f>
        <v>Yolanda Dini</v>
      </c>
      <c r="V132">
        <f>CC132</f>
        <v>0.15</v>
      </c>
      <c r="W132" t="str">
        <v>TW IV 2025</v>
      </c>
      <c r="X132">
        <f>AR132</f>
        <v>46752</v>
      </c>
      <c r="Y132">
        <v>1</v>
      </c>
      <c r="AA132">
        <v>45839</v>
      </c>
      <c r="AB132">
        <v>46022</v>
      </c>
      <c r="AC132">
        <v>46023</v>
      </c>
      <c r="AD132">
        <v>46053</v>
      </c>
      <c r="AE132">
        <v>46023</v>
      </c>
      <c r="AF132">
        <v>46053</v>
      </c>
      <c r="AG132">
        <v>46054</v>
      </c>
      <c r="AH132">
        <v>46265</v>
      </c>
      <c r="AI132">
        <v>46266</v>
      </c>
      <c r="AJ132">
        <v>46325</v>
      </c>
      <c r="AK132">
        <v>46327</v>
      </c>
      <c r="AL132">
        <v>46599</v>
      </c>
      <c r="AM132">
        <v>46600</v>
      </c>
      <c r="AN132">
        <v>46660</v>
      </c>
      <c r="AO132">
        <v>46661</v>
      </c>
      <c r="AP132">
        <v>46721</v>
      </c>
      <c r="AQ132">
        <v>46722</v>
      </c>
      <c r="AR132">
        <v>46752</v>
      </c>
      <c r="AS132" t="str">
        <f>IF(BE132=0%,"Not Started",IF(BE132&lt;5%,"Proses RBT-RBB",IF(BE132=5%,"Selesai RBT-RBB",IF(BE132&lt;10%,"Proses RBT-RBL",IF(BE132=10%,"Selesai RBT-RBL",IF(BE132&lt;15%,"Proses RBT-RBTD",IF(BE132=15%,"Selesai RBT-RBTD",IF(BE132&lt;20%,"Proses RPP",IF(BE132=20%,"Selesai RPP",IF(BE132&lt;25%,"Proses KAK",IF(BE132=25%,"Selesai KAK",IF(BE132&lt;30%,"Proses Pengadaan",IF(BE132=30%,"Selesai Pengadaan",IF(BE132&lt;45%,"Proses Desain",IF(BE132=45%,"Selesai Desain",IF(BE132&lt;80%,"Proses Pengembangan",IF(BE132=80%,"Selesai Pengembangan",IF(BE132&lt;87.5%,"Proses SIT",IF(BE132=87.5%,"Selesai SIT",IF(BE132&lt;95%,"Proses UAT",IF(BE132=95%,"Selesai UAT",IF(BE132&lt;100%,"Proses Implementasi","Selesai Implementasi"))))))))))))))))))))))</f>
        <v>Selesai KAK</v>
      </c>
      <c r="AT132" t="str">
        <f>IF(BF132=0%,"Not Started",IF(BF132&lt;5%,"Proses RBT-RBB",IF(BF132=5%,"Selesai RBT-RBB",IF(BF132&lt;10%,"Proses RBT-RBL",IF(BF132=10%,"Selesai RBT-RBL",IF(BF132&lt;15%,"Proses RBT-RBTD",IF(BF132=15%,"Selesai RBT-RBTD",IF(BF132&lt;20%,"Proses RPP",IF(BF132=20%,"Selesai RPP",IF(BF132&lt;25%,"Proses KAK",IF(BF132=25%,"Selesai KAK",IF(BF132&lt;30%,"Proses Pengadaan",IF(BF132=30%,"Selesai Pengadaan",IF(BF132&lt;45%,"Proses Desain",IF(BF132=45%,"Selesai Desain",IF(BF132&lt;80%,"Proses Pengembangan",IF(BF132=80%,"Selesai Pengembangan",IF(BF132&lt;87.5%,"Proses SIT",IF(BF132=87.5%,"Selesai SIT",IF(BF132&lt;95%,"Proses UAT",IF(BF132=95%,"Selesai UAT",IF(BF132&lt;100%,"Proses Implementasi","Selesai Implementasi"))))))))))))))))))))))</f>
        <v>Proses Pengadaan</v>
      </c>
      <c r="AU132" t="str">
        <f>IF(BG132=0%,"Not Started",IF(BG132&lt;5%,"Proses RBT-RBB",IF(BG132=5%,"Selesai RBT-RBB",IF(BG132&lt;10%,"Proses RBT-RBL",IF(BG132=10%,"Selesai RBT-RBL",IF(BG132&lt;15%,"Proses RBT-RBTD",IF(BG132=15%,"Selesai RBT-RBTD",IF(BG132&lt;20%,"Proses RPP",IF(BG132=20%,"Selesai RPP",IF(BG132&lt;25%,"Proses KAK",IF(BG132=25%,"Selesai KAK",IF(BG132&lt;30%,"Proses Pengadaan",IF(BG132=30%,"Selesai Pengadaan",IF(BG132&lt;45%,"Proses Desain",IF(BG132=45%,"Selesai Desain",IF(BG132&lt;80%,"Proses Pengembangan",IF(BG132=80%,"Selesai Pengembangan",IF(BG132&lt;87.5%,"Proses SIT",IF(BG132=87.5%,"Selesai SIT",IF(BG132&lt;95%,"Proses UAT",IF(BG132=95%,"Selesai UAT",IF(BG132&lt;100%,"Proses Implementasi","Selesai Implementasi"))))))))))))))))))))))</f>
        <v>Proses Pengadaan</v>
      </c>
      <c r="AV132" t="str">
        <f>IF(BH132=0%,"Not Started",IF(BH132&lt;5%,"Proses RBT-RBB",IF(BH132=5%,"Selesai RBT-RBB",IF(BH132&lt;10%,"Proses RBT-RBL",IF(BH132=10%,"Selesai RBT-RBL",IF(BH132&lt;15%,"Proses RBT-RBTD",IF(BH132=15%,"Selesai RBT-RBTD",IF(BH132&lt;20%,"Proses RPP",IF(BH132=20%,"Selesai RPP",IF(BH132&lt;25%,"Proses KAK",IF(BH132=25%,"Selesai KAK",IF(BH132&lt;30%,"Proses Pengadaan",IF(BH132=30%,"Selesai Pengadaan",IF(BH132&lt;45%,"Proses Desain",IF(BH132=45%,"Selesai Desain",IF(BH132&lt;80%,"Proses Pengembangan",IF(BH132=80%,"Selesai Pengembangan",IF(BH132&lt;87.5%,"Proses SIT",IF(BH132=87.5%,"Selesai SIT",IF(BH132&lt;95%,"Proses UAT",IF(BH132=95%,"Selesai UAT",IF(BH132&lt;100%,"Proses Implementasi","Selesai Implementasi"))))))))))))))))))))))</f>
        <v>Proses Pengadaan</v>
      </c>
      <c r="AW132" t="str">
        <f>IF(BI132=0%,"Not Started",IF(BI132&lt;5%,"Proses RBT-RBB",IF(BI132=5%,"Selesai RBT-RBB",IF(BI132&lt;10%,"Proses RBT-RBL",IF(BI132=10%,"Selesai RBT-RBL",IF(BI132&lt;15%,"Proses RBT-RBTD",IF(BI132=15%,"Selesai RBT-RBTD",IF(BI132&lt;20%,"Proses RPP",IF(BI132=20%,"Selesai RPP",IF(BI132&lt;25%,"Proses KAK",IF(BI132=25%,"Selesai KAK",IF(BI132&lt;30%,"Proses Pengadaan",IF(BI132=30%,"Selesai Pengadaan",IF(BI132&lt;45%,"Proses Desain",IF(BI132=45%,"Selesai Desain",IF(BI132&lt;80%,"Proses Pengembangan",IF(BI132=80%,"Selesai Pengembangan",IF(BI132&lt;87.5%,"Proses SIT",IF(BI132=87.5%,"Selesai SIT",IF(BI132&lt;95%,"Proses UAT",IF(BI132=95%,"Selesai UAT",IF(BI132&lt;100%,"Proses Implementasi","Selesai Implementasi"))))))))))))))))))))))</f>
        <v>Proses Pengadaan</v>
      </c>
      <c r="AX132" t="str">
        <f>IF(BJ132=0%,"Not Started",IF(BJ132&lt;5%,"Proses RBT-RBB",IF(BJ132=5%,"Selesai RBT-RBB",IF(BJ132&lt;10%,"Proses RBT-RBL",IF(BJ132=10%,"Selesai RBT-RBL",IF(BJ132&lt;15%,"Proses RBT-RBTD",IF(BJ132=15%,"Selesai RBT-RBTD",IF(BJ132&lt;20%,"Proses RPP",IF(BJ132=20%,"Selesai RPP",IF(BJ132&lt;25%,"Proses KAK",IF(BJ132=25%,"Selesai KAK",IF(BJ132&lt;30%,"Proses Pengadaan",IF(BJ132=30%,"Selesai Pengadaan",IF(BJ132&lt;45%,"Proses Desain",IF(BJ132=45%,"Selesai Desain",IF(BJ132&lt;80%,"Proses Pengembangan",IF(BJ132=80%,"Selesai Pengembangan",IF(BJ132&lt;87.5%,"Proses SIT",IF(BJ132=87.5%,"Selesai SIT",IF(BJ132&lt;95%,"Proses UAT",IF(BJ132=95%,"Selesai UAT",IF(BJ132&lt;100%,"Proses Implementasi","Selesai Implementasi"))))))))))))))))))))))</f>
        <v>Proses Pengadaan</v>
      </c>
      <c r="AY132" t="str">
        <f>IF(BK132=0%,"Not Started",IF(BK132&lt;5%,"Proses RBT-RBB",IF(BK132=5%,"Selesai RBT-RBB",IF(BK132&lt;10%,"Proses RBT-RBL",IF(BK132=10%,"Selesai RBT-RBL",IF(BK132&lt;15%,"Proses RBT-RBTD",IF(BK132=15%,"Selesai RBT-RBTD",IF(BK132&lt;20%,"Proses RPP",IF(BK132=20%,"Selesai RPP",IF(BK132&lt;25%,"Proses KAK",IF(BK132=25%,"Selesai KAK",IF(BK132&lt;30%,"Proses Pengadaan",IF(BK132=30%,"Selesai Pengadaan",IF(BK132&lt;45%,"Proses Desain",IF(BK132=45%,"Selesai Desain",IF(BK132&lt;80%,"Proses Pengembangan",IF(BK132=80%,"Selesai Pengembangan",IF(BK132&lt;87.5%,"Proses SIT",IF(BK132=87.5%,"Selesai SIT",IF(BK132&lt;95%,"Proses UAT",IF(BK132=95%,"Selesai UAT",IF(BK132&lt;100%,"Proses Implementasi","Selesai Implementasi"))))))))))))))))))))))</f>
        <v>Proses Pengadaan</v>
      </c>
      <c r="AZ132" t="str">
        <f>IF(BL132=0%,"Not Started",IF(BL132&lt;5%,"Proses RBT-RBB",IF(BL132=5%,"Selesai RBT-RBB",IF(BL132&lt;10%,"Proses RBT-RBL",IF(BL132=10%,"Selesai RBT-RBL",IF(BL132&lt;15%,"Proses RBT-RBTD",IF(BL132=15%,"Selesai RBT-RBTD",IF(BL132&lt;20%,"Proses RPP",IF(BL132=20%,"Selesai RPP",IF(BL132&lt;25%,"Proses KAK",IF(BL132=25%,"Selesai KAK",IF(BL132&lt;30%,"Proses Pengadaan",IF(BL132=30%,"Selesai Pengadaan",IF(BL132&lt;45%,"Proses Desain",IF(BL132=45%,"Selesai Desain",IF(BL132&lt;80%,"Proses Pengembangan",IF(BL132=80%,"Selesai Pengembangan",IF(BL132&lt;87.5%,"Proses SIT",IF(BL132=87.5%,"Selesai SIT",IF(BL132&lt;95%,"Proses UAT",IF(BL132=95%,"Selesai UAT",IF(BL132&lt;100%,"Proses Implementasi","Selesai Implementasi"))))))))))))))))))))))</f>
        <v>Selesai Pengadaan</v>
      </c>
      <c r="BA132" t="str">
        <f>IF(BM132=0%,"Not Started",IF(BM132&lt;5%,"Proses RBT-RBB",IF(BM132=5%,"Selesai RBT-RBB",IF(BM132&lt;10%,"Proses RBT-RBL",IF(BM132=10%,"Selesai RBT-RBL",IF(BM132&lt;15%,"Proses RBT-RBTD",IF(BM132=15%,"Selesai RBT-RBTD",IF(BM132&lt;20%,"Proses RPP",IF(BM132=20%,"Selesai RPP",IF(BM132&lt;25%,"Proses KAK",IF(BM132=25%,"Selesai KAK",IF(BM132&lt;30%,"Proses Pengadaan",IF(BM132=30%,"Selesai Pengadaan",IF(BM132&lt;45%,"Proses Desain",IF(BM132=45%,"Selesai Desain",IF(BM132&lt;80%,"Proses Pengembangan",IF(BM132=80%,"Selesai Pengembangan",IF(BM132&lt;87.5%,"Proses SIT",IF(BM132=87.5%,"Selesai SIT",IF(BM132&lt;95%,"Proses UAT",IF(BM132=95%,"Selesai UAT",IF(BM132&lt;100%,"Proses Implementasi","Selesai Implementasi"))))))))))))))))))))))</f>
        <v>Proses Desain</v>
      </c>
      <c r="BB132" t="str">
        <f>IF(BN132=0%,"Not Started",IF(BN132&lt;5%,"Proses RBT-RBB",IF(BN132=5%,"Selesai RBT-RBB",IF(BN132&lt;10%,"Proses RBT-RBL",IF(BN132=10%,"Selesai RBT-RBL",IF(BN132&lt;15%,"Proses RBT-RBTD",IF(BN132=15%,"Selesai RBT-RBTD",IF(BN132&lt;20%,"Proses RPP",IF(BN132=20%,"Selesai RPP",IF(BN132&lt;25%,"Proses KAK",IF(BN132=25%,"Selesai KAK",IF(BN132&lt;30%,"Proses Pengadaan",IF(BN132=30%,"Selesai Pengadaan",IF(BN132&lt;45%,"Proses Desain",IF(BN132=45%,"Selesai Desain",IF(BN132&lt;80%,"Proses Pengembangan",IF(BN132=80%,"Selesai Pengembangan",IF(BN132&lt;87.5%,"Proses SIT",IF(BN132=87.5%,"Selesai SIT",IF(BN132&lt;95%,"Proses UAT",IF(BN132=95%,"Selesai UAT",IF(BN132&lt;100%,"Proses Implementasi","Selesai Implementasi"))))))))))))))))))))))</f>
        <v>Selesai Desain</v>
      </c>
      <c r="BC132" t="str">
        <f>IF(BO132=0%,"Not Started",IF(BO132&lt;5%,"Proses RBT-RBB",IF(BO132=5%,"Selesai RBT-RBB",IF(BO132&lt;10%,"Proses RBT-RBL",IF(BO132=10%,"Selesai RBT-RBL",IF(BO132&lt;15%,"Proses RBT-RBTD",IF(BO132=15%,"Selesai RBT-RBTD",IF(BO132&lt;20%,"Proses RPP",IF(BO132=20%,"Selesai RPP",IF(BO132&lt;25%,"Proses KAK",IF(BO132=25%,"Selesai KAK",IF(BO132&lt;30%,"Proses Pengadaan",IF(BO132=30%,"Selesai Pengadaan",IF(BO132&lt;45%,"Proses Desain",IF(BO132=45%,"Selesai Desain",IF(BO132&lt;80%,"Proses Pengembangan",IF(BO132=80%,"Selesai Pengembangan",IF(BO132&lt;87.5%,"Proses SIT",IF(BO132=87.5%,"Selesai SIT",IF(BO132&lt;95%,"Proses UAT",IF(BO132=95%,"Selesai UAT",IF(BO132&lt;100%,"Proses Implementasi","Selesai Implementasi"))))))))))))))))))))))</f>
        <v>Proses Pengembangan</v>
      </c>
      <c r="BD132" t="str">
        <f>IF(BP132=0%,"Not Started",IF(BP132&lt;5%,"Proses RBT-RBB",IF(BP132=5%,"Selesai RBT-RBB",IF(BP132&lt;10%,"Proses RBT-RBL",IF(BP132=10%,"Selesai RBT-RBL",IF(BP132&lt;15%,"Proses RBT-RBTD",IF(BP132=15%,"Selesai RBT-RBTD",IF(BP132&lt;20%,"Proses RPP",IF(BP132=20%,"Selesai RPP",IF(BP132&lt;25%,"Proses KAK",IF(BP132=25%,"Selesai KAK",IF(BP132&lt;30%,"Proses Pengadaan",IF(BP132=30%,"Selesai Pengadaan",IF(BP132&lt;45%,"Proses Desain",IF(BP132=45%,"Selesai Desain",IF(BP132&lt;80%,"Proses Pengembangan",IF(BP132=80%,"Selesai Pengembangan",IF(BP132&lt;87.5%,"Proses SIT",IF(BP132=87.5%,"Selesai SIT",IF(BP132&lt;95%,"Proses UAT",IF(BP132=95%,"Selesai UAT",IF(BP132&lt;100%,"Proses Implementasi","Selesai Implementasi"))))))))))))))))))))))</f>
        <v>Proses Pengembangan</v>
      </c>
      <c r="BE132">
        <v>0.25</v>
      </c>
      <c r="BF132">
        <v>0.255</v>
      </c>
      <c r="BG132">
        <v>0.26</v>
      </c>
      <c r="BH132">
        <v>0.265</v>
      </c>
      <c r="BI132">
        <v>0.27</v>
      </c>
      <c r="BJ132">
        <v>0.275</v>
      </c>
      <c r="BK132">
        <v>0.28</v>
      </c>
      <c r="BL132">
        <v>0.3</v>
      </c>
      <c r="BM132">
        <v>0.37</v>
      </c>
      <c r="BN132">
        <v>0.45</v>
      </c>
      <c r="BO132">
        <v>0.49</v>
      </c>
      <c r="BP132">
        <v>0.53</v>
      </c>
      <c r="BQ132" t="str">
        <f>IF(CC132=0%,"Not Started",IF(CC132&lt;5%,"Proses RBT-RBB",IF(CC132=5%,"Selesai RBT-RBB",IF(CC132&lt;10%,"Proses RBT-RBL",IF(CC132=10%,"Selesai RBT-RBL",IF(CC132&lt;15%,"Proses RBT-RBTD",IF(CC132=15%,"Selesai RBT-RBTD",IF(CC132&lt;20%,"Proses RPP",IF(CC132=20%,"Selesai RPP",IF(CC132&lt;25%,"Proses KAK",IF(CC132=25%,"Selesai KAK",IF(CC132&lt;30%,"Proses Pengadaan",IF(CC132=30%,"Selesai Pengadaan",IF(CC132&lt;45%,"Proses Desain",IF(CC132=45%,"Selesai Desain",IF(CC132&lt;80%,"Proses Pengembangan",IF(CC132=80%,"Selesai Pengembangan",IF(CC132&lt;87.5%,"Proses SIT",IF(CC132=87.5%,"Selesai SIT",IF(CC132&lt;95%,"Proses UAT",IF(CC132=95%,"Selesai UAT",IF(CC132&lt;100%,"Proses Implementasi","Selesai Implementasi"))))))))))))))))))))))</f>
        <v>Selesai RBT-RBTD</v>
      </c>
      <c r="BR132" t="str">
        <f>IF(CD132=0%,"Not Started",IF(CD132&lt;5%,"Proses RBT-RBB",IF(CD132=5%,"Selesai RBT-RBB",IF(CD132&lt;10%,"Proses RBT-RBL",IF(CD132=10%,"Selesai RBT-RBL",IF(CD132&lt;15%,"Proses RBT-RBTD",IF(CD132=15%,"Selesai RBT-RBTD",IF(CD132&lt;20%,"Proses RPP",IF(CD132=20%,"Selesai RPP",IF(CD132&lt;25%,"Proses KAK",IF(CD132=25%,"Selesai KAK",IF(CD132&lt;30%,"Proses Pengadaan",IF(CD132=30%,"Selesai Pengadaan",IF(CD132&lt;45%,"Proses Desain",IF(CD132=45%,"Selesai Desain",IF(CD132&lt;80%,"Proses Pengembangan",IF(CD132=80%,"Selesai Pengembangan",IF(CD132&lt;87.5%,"Proses SIT",IF(CD132=87.5%,"Selesai SIT",IF(CD132&lt;95%,"Proses UAT",IF(CD132=95%,"Selesai UAT",IF(CD132&lt;100%,"Proses Implementasi","Selesai Implementasi"))))))))))))))))))))))</f>
        <v>Not Started</v>
      </c>
      <c r="BS132" t="str">
        <f>IF(CE132=0%,"Not Started",IF(CE132&lt;5%,"Proses RBT-RBB",IF(CE132=5%,"Selesai RBT-RBB",IF(CE132&lt;10%,"Proses RBT-RBL",IF(CE132=10%,"Selesai RBT-RBL",IF(CE132&lt;15%,"Proses RBT-RBTD",IF(CE132=15%,"Selesai RBT-RBTD",IF(CE132&lt;20%,"Proses RPP",IF(CE132=20%,"Selesai RPP",IF(CE132&lt;25%,"Proses KAK",IF(CE132=25%,"Selesai KAK",IF(CE132&lt;30%,"Proses Pengadaan",IF(CE132=30%,"Selesai Pengadaan",IF(CE132&lt;45%,"Proses Desain",IF(CE132=45%,"Selesai Desain",IF(CE132&lt;80%,"Proses Pengembangan",IF(CE132=80%,"Selesai Pengembangan",IF(CE132&lt;87.5%,"Proses SIT",IF(CE132=87.5%,"Selesai SIT",IF(CE132&lt;95%,"Proses UAT",IF(CE132=95%,"Selesai UAT",IF(CE132&lt;100%,"Proses Implementasi","Selesai Implementasi"))))))))))))))))))))))</f>
        <v>Not Started</v>
      </c>
      <c r="BT132" t="str">
        <f>IF(CF132=0%,"Not Started",IF(CF132&lt;5%,"Proses RBT-RBB",IF(CF132=5%,"Selesai RBT-RBB",IF(CF132&lt;10%,"Proses RBT-RBL",IF(CF132=10%,"Selesai RBT-RBL",IF(CF132&lt;15%,"Proses RBT-RBTD",IF(CF132=15%,"Selesai RBT-RBTD",IF(CF132&lt;20%,"Proses RPP",IF(CF132=20%,"Selesai RPP",IF(CF132&lt;25%,"Proses KAK",IF(CF132=25%,"Selesai KAK",IF(CF132&lt;30%,"Proses Pengadaan",IF(CF132=30%,"Selesai Pengadaan",IF(CF132&lt;45%,"Proses Desain",IF(CF132=45%,"Selesai Desain",IF(CF132&lt;80%,"Proses Pengembangan",IF(CF132=80%,"Selesai Pengembangan",IF(CF132&lt;87.5%,"Proses SIT",IF(CF132=87.5%,"Selesai SIT",IF(CF132&lt;95%,"Proses UAT",IF(CF132=95%,"Selesai UAT",IF(CF132&lt;100%,"Proses Implementasi","Selesai Implementasi"))))))))))))))))))))))</f>
        <v>Not Started</v>
      </c>
      <c r="BU132" t="str">
        <f>IF(CG132=0%,"Not Started",IF(CG132&lt;5%,"Proses RBT-RBB",IF(CG132=5%,"Selesai RBT-RBB",IF(CG132&lt;10%,"Proses RBT-RBL",IF(CG132=10%,"Selesai RBT-RBL",IF(CG132&lt;15%,"Proses RBT-RBTD",IF(CG132=15%,"Selesai RBT-RBTD",IF(CG132&lt;20%,"Proses RPP",IF(CG132=20%,"Selesai RPP",IF(CG132&lt;25%,"Proses KAK",IF(CG132=25%,"Selesai KAK",IF(CG132&lt;30%,"Proses Pengadaan",IF(CG132=30%,"Selesai Pengadaan",IF(CG132&lt;45%,"Proses Desain",IF(CG132=45%,"Selesai Desain",IF(CG132&lt;80%,"Proses Pengembangan",IF(CG132=80%,"Selesai Pengembangan",IF(CG132&lt;87.5%,"Proses SIT",IF(CG132=87.5%,"Selesai SIT",IF(CG132&lt;95%,"Proses UAT",IF(CG132=95%,"Selesai UAT",IF(CG132&lt;100%,"Proses Implementasi","Selesai Implementasi"))))))))))))))))))))))</f>
        <v>Not Started</v>
      </c>
      <c r="BV132" t="str">
        <f>IF(CH132=0%,"Not Started",IF(CH132&lt;5%,"Proses RBT-RBB",IF(CH132=5%,"Selesai RBT-RBB",IF(CH132&lt;10%,"Proses RBT-RBL",IF(CH132=10%,"Selesai RBT-RBL",IF(CH132&lt;15%,"Proses RBT-RBTD",IF(CH132=15%,"Selesai RBT-RBTD",IF(CH132&lt;20%,"Proses RPP",IF(CH132=20%,"Selesai RPP",IF(CH132&lt;25%,"Proses KAK",IF(CH132=25%,"Selesai KAK",IF(CH132&lt;30%,"Proses Pengadaan",IF(CH132=30%,"Selesai Pengadaan",IF(CH132&lt;45%,"Proses Desain",IF(CH132=45%,"Selesai Desain",IF(CH132&lt;80%,"Proses Pengembangan",IF(CH132=80%,"Selesai Pengembangan",IF(CH132&lt;87.5%,"Proses SIT",IF(CH132=87.5%,"Selesai SIT",IF(CH132&lt;95%,"Proses UAT",IF(CH132=95%,"Selesai UAT",IF(CH132&lt;100%,"Proses Implementasi","Selesai Implementasi"))))))))))))))))))))))</f>
        <v>Not Started</v>
      </c>
      <c r="BW132" t="str">
        <f>IF(CI132=0%,"Not Started",IF(CI132&lt;5%,"Proses RBT-RBB",IF(CI132=5%,"Selesai RBT-RBB",IF(CI132&lt;10%,"Proses RBT-RBL",IF(CI132=10%,"Selesai RBT-RBL",IF(CI132&lt;15%,"Proses RBT-RBTD",IF(CI132=15%,"Selesai RBT-RBTD",IF(CI132&lt;20%,"Proses RPP",IF(CI132=20%,"Selesai RPP",IF(CI132&lt;25%,"Proses KAK",IF(CI132=25%,"Selesai KAK",IF(CI132&lt;30%,"Proses Pengadaan",IF(CI132=30%,"Selesai Pengadaan",IF(CI132&lt;45%,"Proses Desain",IF(CI132=45%,"Selesai Desain",IF(CI132&lt;80%,"Proses Pengembangan",IF(CI132=80%,"Selesai Pengembangan",IF(CI132&lt;87.5%,"Proses SIT",IF(CI132=87.5%,"Selesai SIT",IF(CI132&lt;95%,"Proses UAT",IF(CI132=95%,"Selesai UAT",IF(CI132&lt;100%,"Proses Implementasi","Selesai Implementasi"))))))))))))))))))))))</f>
        <v>Not Started</v>
      </c>
      <c r="BX132" t="str">
        <f>IF(CJ132=0%,"Not Started",IF(CJ132&lt;5%,"Proses RBT-RBB",IF(CJ132=5%,"Selesai RBT-RBB",IF(CJ132&lt;10%,"Proses RBT-RBL",IF(CJ132=10%,"Selesai RBT-RBL",IF(CJ132&lt;15%,"Proses RBT-RBTD",IF(CJ132=15%,"Selesai RBT-RBTD",IF(CJ132&lt;20%,"Proses RPP",IF(CJ132=20%,"Selesai RPP",IF(CJ132&lt;25%,"Proses KAK",IF(CJ132=25%,"Selesai KAK",IF(CJ132&lt;30%,"Proses Pengadaan",IF(CJ132=30%,"Selesai Pengadaan",IF(CJ132&lt;45%,"Proses Desain",IF(CJ132=45%,"Selesai Desain",IF(CJ132&lt;80%,"Proses Pengembangan",IF(CJ132=80%,"Selesai Pengembangan",IF(CJ132&lt;87.5%,"Proses SIT",IF(CJ132=87.5%,"Selesai SIT",IF(CJ132&lt;95%,"Proses UAT",IF(CJ132=95%,"Selesai UAT",IF(CJ132&lt;100%,"Proses Implementasi","Selesai Implementasi"))))))))))))))))))))))</f>
        <v>Not Started</v>
      </c>
      <c r="BY132" t="str">
        <f>IF(CK132=0%,"Not Started",IF(CK132&lt;5%,"Proses RBT-RBB",IF(CK132=5%,"Selesai RBT-RBB",IF(CK132&lt;10%,"Proses RBT-RBL",IF(CK132=10%,"Selesai RBT-RBL",IF(CK132&lt;15%,"Proses RBT-RBTD",IF(CK132=15%,"Selesai RBT-RBTD",IF(CK132&lt;20%,"Proses RPP",IF(CK132=20%,"Selesai RPP",IF(CK132&lt;25%,"Proses KAK",IF(CK132=25%,"Selesai KAK",IF(CK132&lt;30%,"Proses Pengadaan",IF(CK132=30%,"Selesai Pengadaan",IF(CK132&lt;45%,"Proses Desain",IF(CK132=45%,"Selesai Desain",IF(CK132&lt;80%,"Proses Pengembangan",IF(CK132=80%,"Selesai Pengembangan",IF(CK132&lt;87.5%,"Proses SIT",IF(CK132=87.5%,"Selesai SIT",IF(CK132&lt;95%,"Proses UAT",IF(CK132=95%,"Selesai UAT",IF(CK132&lt;100%,"Proses Implementasi","Selesai Implementasi"))))))))))))))))))))))</f>
        <v>Not Started</v>
      </c>
      <c r="BZ132" t="str">
        <f>IF(CL132=0%,"Not Started",IF(CL132&lt;5%,"Proses RBT-RBB",IF(CL132=5%,"Selesai RBT-RBB",IF(CL132&lt;10%,"Proses RBT-RBL",IF(CL132=10%,"Selesai RBT-RBL",IF(CL132&lt;15%,"Proses RBT-RBTD",IF(CL132=15%,"Selesai RBT-RBTD",IF(CL132&lt;20%,"Proses RPP",IF(CL132=20%,"Selesai RPP",IF(CL132&lt;25%,"Proses KAK",IF(CL132=25%,"Selesai KAK",IF(CL132&lt;30%,"Proses Pengadaan",IF(CL132=30%,"Selesai Pengadaan",IF(CL132&lt;45%,"Proses Desain",IF(CL132=45%,"Selesai Desain",IF(CL132&lt;80%,"Proses Pengembangan",IF(CL132=80%,"Selesai Pengembangan",IF(CL132&lt;87.5%,"Proses SIT",IF(CL132=87.5%,"Selesai SIT",IF(CL132&lt;95%,"Proses UAT",IF(CL132=95%,"Selesai UAT",IF(CL132&lt;100%,"Proses Implementasi","Selesai Implementasi"))))))))))))))))))))))</f>
        <v>Not Started</v>
      </c>
      <c r="CA132" t="str">
        <f>IF(CM132=0%,"Not Started",IF(CM132&lt;5%,"Proses RBT-RBB",IF(CM132=5%,"Selesai RBT-RBB",IF(CM132&lt;10%,"Proses RBT-RBL",IF(CM132=10%,"Selesai RBT-RBL",IF(CM132&lt;15%,"Proses RBT-RBTD",IF(CM132=15%,"Selesai RBT-RBTD",IF(CM132&lt;20%,"Proses RPP",IF(CM132=20%,"Selesai RPP",IF(CM132&lt;25%,"Proses KAK",IF(CM132=25%,"Selesai KAK",IF(CM132&lt;30%,"Proses Pengadaan",IF(CM132=30%,"Selesai Pengadaan",IF(CM132&lt;45%,"Proses Desain",IF(CM132=45%,"Selesai Desain",IF(CM132&lt;80%,"Proses Pengembangan",IF(CM132=80%,"Selesai Pengembangan",IF(CM132&lt;87.5%,"Proses SIT",IF(CM132=87.5%,"Selesai SIT",IF(CM132&lt;95%,"Proses UAT",IF(CM132=95%,"Selesai UAT",IF(CM132&lt;100%,"Proses Implementasi","Selesai Implementasi"))))))))))))))))))))))</f>
        <v>Not Started</v>
      </c>
      <c r="CB132" t="str">
        <f>IF(CN132=0%,"Not Started",IF(CN132&lt;5%,"Proses RBT-RBB",IF(CN132=5%,"Selesai RBT-RBB",IF(CN132&lt;10%,"Proses RBT-RBL",IF(CN132=10%,"Selesai RBT-RBL",IF(CN132&lt;15%,"Proses RBT-RBTD",IF(CN132=15%,"Selesai RBT-RBTD",IF(CN132&lt;20%,"Proses RPP",IF(CN132=20%,"Selesai RPP",IF(CN132&lt;25%,"Proses KAK",IF(CN132=25%,"Selesai KAK",IF(CN132&lt;30%,"Proses Pengadaan",IF(CN132=30%,"Selesai Pengadaan",IF(CN132&lt;45%,"Proses Desain",IF(CN132=45%,"Selesai Desain",IF(CN132&lt;80%,"Proses Pengembangan",IF(CN132=80%,"Selesai Pengembangan",IF(CN132&lt;87.5%,"Proses SIT",IF(CN132=87.5%,"Selesai SIT",IF(CN132&lt;95%,"Proses UAT",IF(CN132=95%,"Selesai UAT",IF(CN132&lt;100%,"Proses Implementasi","Selesai Implementasi"))))))))))))))))))))))</f>
        <v>Not Started</v>
      </c>
      <c r="CC132">
        <f>(($DY132/100%)*15%)+(($DZ132/100%)*5%)+(($EA132/100%)*5%)+(($EB132/100%)*5%)+(($EC132/100%)*15%)+(($ED132/100%)*35%)+(($EE132/100%)*7.5%)+(($EF132/100%)*7.5%)+(($EG132/100%)*5%)</f>
        <v>0.15</v>
      </c>
      <c r="CO132">
        <f>IF(BE132=0%, 100%, (CC132/BE132))</f>
        <v>0.6</v>
      </c>
      <c r="CP132">
        <f>IF(BF132=0%, 100%, (CD132/BF132))</f>
        <v>0</v>
      </c>
      <c r="CQ132">
        <f>IF(BG132=0%, 100%, (CE132/BG132))</f>
        <v>0</v>
      </c>
      <c r="CR132">
        <f>IF(BH132=0%, 100%, (CF132/BH132))</f>
        <v>0</v>
      </c>
      <c r="CS132">
        <f>IF(BI132=0%, 100%, (CG132/BI132))</f>
        <v>0</v>
      </c>
      <c r="CT132">
        <f>IF(BJ132=0%, 100%, (CH132/BJ132))</f>
        <v>0</v>
      </c>
      <c r="CU132">
        <f>IF(BK132=0%, 100%, (CI132/BK132))</f>
        <v>0</v>
      </c>
      <c r="CV132">
        <f>IF(BL132=0%, 100%, (CJ132/BL132))</f>
        <v>0</v>
      </c>
      <c r="CW132">
        <f>IF(BM132=0%, 100%, (CK132/BM132))</f>
        <v>0</v>
      </c>
      <c r="CX132">
        <f>IF(BN132=0%, 100%, (CL132/BN132))</f>
        <v>0</v>
      </c>
      <c r="CY132">
        <f>IF(BO132=0%, 100%, (CM132/BO132))</f>
        <v>0</v>
      </c>
      <c r="DA132" t="str">
        <f>IF(BE132=0%,"NS",IF(CC132=100%,"DONE",IF(CO132&gt;100%,"AS",IF(CO132&lt;75%,"BS",IF(CO132&lt;89.9%,"AR","OS")))))</f>
        <v>BS</v>
      </c>
      <c r="DB132" t="str">
        <f>IF(BF132=0%,"NS",IF(CD132=100%,"DONE",IF(CP132&gt;100%,"AS",IF(CP132&lt;75%,"BS",IF(CP132&lt;89.9%,"AR","OS")))))</f>
        <v>BS</v>
      </c>
      <c r="DC132" t="str">
        <f>IF(BG132=0%,"NS",IF(CE132=100%,"DONE",IF(CQ132&gt;100%,"AS",IF(CQ132&lt;75%,"BS",IF(CQ132&lt;89.9%,"AR","OS")))))</f>
        <v>BS</v>
      </c>
      <c r="DD132" t="str">
        <f>IF(BH132=0%,"NS",IF(CF132=100%,"DONE",IF(CR132&gt;100%,"AS",IF(CR132&lt;75%,"BS",IF(CR132&lt;89.9%,"AR","OS")))))</f>
        <v>BS</v>
      </c>
      <c r="DE132" t="str">
        <f>IF(BI132=0%,"NS",IF(CG132=100%,"DONE",IF(CS132&gt;100%,"AS",IF(CS132&lt;75%,"BS",IF(CS132&lt;89.9%,"AR","OS")))))</f>
        <v>BS</v>
      </c>
      <c r="DF132" t="str">
        <f>IF(BJ132=0%,"NS",IF(CH132=100%,"DONE",IF(CT132&gt;100%,"AS",IF(CT132&lt;75%,"BS",IF(CT132&lt;89.9%,"AR","OS")))))</f>
        <v>BS</v>
      </c>
      <c r="DG132" t="str">
        <f>IF(BK132=0%,"NS",IF(CI132=100%,"DONE",IF(CU132&gt;100%,"AS",IF(CU132&lt;75%,"BS",IF(CU132&lt;89.9%,"AR","OS")))))</f>
        <v>BS</v>
      </c>
      <c r="DH132" t="str">
        <f>IF(BL132=0%,"NS",IF(CJ132=100%,"DONE",IF(CV132&gt;100%,"AS",IF(CV132&lt;75%,"BS",IF(CV132&lt;89.9%,"AR","OS")))))</f>
        <v>BS</v>
      </c>
      <c r="DI132" t="str">
        <f>IF(BM132=0%,"NS",IF(CK132=100%,"DONE",IF(CW132&gt;100%,"AS",IF(CW132&lt;75%,"BS",IF(CW132&lt;89.9%,"AR","OS")))))</f>
        <v>BS</v>
      </c>
      <c r="DJ132" t="str">
        <f>IF(BN132=0%,"NS",IF(CL132=100%,"DONE",IF(CX132&gt;100%,"AS",IF(CX132&lt;75%,"BS",IF(CX132&lt;89.9%,"AR","OS")))))</f>
        <v>BS</v>
      </c>
      <c r="DK132" t="str">
        <f>IF(BO132=0%,"NS",IF(CM132=100%,"DONE",IF(CY132&gt;100%,"AS",IF(CY132&lt;75%,"BS",IF(CY132&lt;89.9%,"AR","OS")))))</f>
        <v>BS</v>
      </c>
      <c r="DL132" t="str">
        <f>IF(BP132=0%,"NS",IF(CN132=100%,"DONE",IF(CZ132&gt;100%,"AS",IF(CZ132&lt;75%,"BS",IF(CZ132&lt;89.9%,"AR","OS")))))</f>
        <v>BS</v>
      </c>
      <c r="DM132">
        <f>CC132/$BP132</f>
        <v>0.2830188679245283</v>
      </c>
      <c r="DN132">
        <f>CD132/$BP132</f>
        <v>0</v>
      </c>
      <c r="DO132">
        <f>CE132/$BP132</f>
        <v>0</v>
      </c>
      <c r="DP132">
        <f>CF132/$BP132</f>
        <v>0</v>
      </c>
      <c r="DQ132">
        <f>CG132/$BP132</f>
        <v>0</v>
      </c>
      <c r="DR132">
        <f>CH132/$BP132</f>
        <v>0</v>
      </c>
      <c r="DS132">
        <f>CI132/$BP132</f>
        <v>0</v>
      </c>
      <c r="DT132">
        <f>CJ132/$BP132</f>
        <v>0</v>
      </c>
      <c r="DU132">
        <f>CK132/$BP132</f>
        <v>0</v>
      </c>
      <c r="DV132">
        <f>CL132/$BP132</f>
        <v>0</v>
      </c>
      <c r="DW132">
        <f>CM132/$BP132</f>
        <v>0</v>
      </c>
      <c r="DX132">
        <f>CN132/$BP132</f>
        <v>0</v>
      </c>
      <c r="DY132">
        <v>1</v>
      </c>
      <c r="EH132" t="str">
        <v>RBT telah selesai disusun per M4 Desember 2025, namun untuk final ds di M1 Januari 2026</v>
      </c>
      <c r="EJ132">
        <f>AR132</f>
        <v>46752</v>
      </c>
      <c r="FM132" t="str" xml:space="preserve">
        <v xml:space="preserve">1. Yoe One Ariestya Niovitta (PKWT)_x000d_
2. Muhammad Daffa Alfarizqi</v>
      </c>
      <c r="FN132" t="str">
        <v>Yolanda Dini</v>
      </c>
      <c r="FO132" t="str">
        <v>Ayar Fauzan</v>
      </c>
      <c r="FP132" t="str" xml:space="preserve">
        <v xml:space="preserve">1. Rendi Budiman_x000d_
2. Aryo Suryo Nugroho</v>
      </c>
      <c r="FQ132" t="str">
        <v>Erfa</v>
      </c>
      <c r="FR132" t="str">
        <v xml:space="preserve">Outsource </v>
      </c>
      <c r="FS132" t="str">
        <v>MJT</v>
      </c>
      <c r="FT132" t="str" xml:space="preserve">
        <v xml:space="preserve">Santi_x000d_
Nindy</v>
      </c>
      <c r="FU132">
        <v>3</v>
      </c>
      <c r="GS132" t="str">
        <v>00ff0832-adb8-486a-a9bb-8edb4ba2e37c</v>
      </c>
    </row>
    <row r="133" xml:space="preserve">
      <c r="A133" t="str">
        <v>RIVIBI-PPA-P22-1-DLDS</v>
      </c>
      <c r="B133" t="str">
        <v>Non PT</v>
      </c>
      <c r="C133" t="str">
        <v>IDT</v>
      </c>
      <c r="D133" t="str">
        <v>Continuity Technology</v>
      </c>
      <c r="E133" t="str">
        <v>P-67</v>
      </c>
      <c r="F133">
        <v>1</v>
      </c>
      <c r="G133" t="str">
        <v>WBS</v>
      </c>
      <c r="H133" t="str">
        <v>Whisle Blowing System</v>
      </c>
      <c r="I133" t="str">
        <v>Modernize WBS</v>
      </c>
      <c r="J133">
        <v>2026</v>
      </c>
      <c r="K133">
        <v>2028</v>
      </c>
      <c r="L133" t="str">
        <v>U</v>
      </c>
      <c r="M133" t="str">
        <v>K3</v>
      </c>
      <c r="N133" t="str">
        <v>Pemimpin Satker</v>
      </c>
      <c r="O133" t="str">
        <v>DAI, DLDS</v>
      </c>
      <c r="P133" t="str">
        <v>Satker</v>
      </c>
      <c r="Q133" t="str">
        <v>MI</v>
      </c>
      <c r="R133" t="str">
        <v>WBS</v>
      </c>
      <c r="S133" t="str">
        <f>BQ133</f>
        <v>Not Started</v>
      </c>
      <c r="T133" t="str">
        <f>IF(V133=0%,"Not Started",IF(V133&lt;100%,"On Progress",IF(V133=100%,"DONE")))</f>
        <v>Not Started</v>
      </c>
      <c r="U133" t="str">
        <f>FN133</f>
        <v>Yolanda Dini</v>
      </c>
      <c r="V133">
        <f>CC133</f>
        <v>0</v>
      </c>
      <c r="W133" t="str">
        <v>TW IV 2026</v>
      </c>
      <c r="X133">
        <f>AR133</f>
        <v>46965</v>
      </c>
      <c r="Y133">
        <v>1</v>
      </c>
      <c r="AA133">
        <v>46113</v>
      </c>
      <c r="AB133">
        <v>46325</v>
      </c>
      <c r="AC133">
        <v>46327</v>
      </c>
      <c r="AD133">
        <v>46356</v>
      </c>
      <c r="AE133">
        <v>46327</v>
      </c>
      <c r="AF133">
        <v>46356</v>
      </c>
      <c r="AG133">
        <v>46357</v>
      </c>
      <c r="AH133">
        <v>46599</v>
      </c>
      <c r="AI133">
        <v>46600</v>
      </c>
      <c r="AJ133">
        <v>46660</v>
      </c>
      <c r="AK133">
        <v>46661</v>
      </c>
      <c r="AL133">
        <v>46843</v>
      </c>
      <c r="AM133">
        <v>46844</v>
      </c>
      <c r="AN133">
        <v>46888</v>
      </c>
      <c r="AO133">
        <v>46889</v>
      </c>
      <c r="AP133">
        <v>46934</v>
      </c>
      <c r="AQ133">
        <v>46935</v>
      </c>
      <c r="AR133">
        <v>46965</v>
      </c>
      <c r="AS133" t="str">
        <f>IF(BE133=0%,"Not Started",IF(BE133&lt;5%,"Proses RBT-RBB",IF(BE133=5%,"Selesai RBT-RBB",IF(BE133&lt;10%,"Proses RBT-RBL",IF(BE133=10%,"Selesai RBT-RBL",IF(BE133&lt;15%,"Proses RBT-RBTD",IF(BE133=15%,"Selesai RBT-RBTD",IF(BE133&lt;20%,"Proses RPP",IF(BE133=20%,"Selesai RPP",IF(BE133&lt;25%,"Proses KAK",IF(BE133=25%,"Selesai KAK",IF(BE133&lt;30%,"Proses Pengadaan",IF(BE133=30%,"Selesai Pengadaan",IF(BE133&lt;45%,"Proses Desain",IF(BE133=45%,"Selesai Desain",IF(BE133&lt;80%,"Proses Pengembangan",IF(BE133=80%,"Selesai Pengembangan",IF(BE133&lt;87.5%,"Proses SIT",IF(BE133=87.5%,"Selesai SIT",IF(BE133&lt;95%,"Proses UAT",IF(BE133=95%,"Selesai UAT",IF(BE133&lt;100%,"Proses Implementasi","Selesai Implementasi"))))))))))))))))))))))</f>
        <v>Proses RBT-RBB</v>
      </c>
      <c r="AT133" t="str">
        <f>IF(BF133=0%,"Not Started",IF(BF133&lt;5%,"Proses RBT-RBB",IF(BF133=5%,"Selesai RBT-RBB",IF(BF133&lt;10%,"Proses RBT-RBL",IF(BF133=10%,"Selesai RBT-RBL",IF(BF133&lt;15%,"Proses RBT-RBTD",IF(BF133=15%,"Selesai RBT-RBTD",IF(BF133&lt;20%,"Proses RPP",IF(BF133=20%,"Selesai RPP",IF(BF133&lt;25%,"Proses KAK",IF(BF133=25%,"Selesai KAK",IF(BF133&lt;30%,"Proses Pengadaan",IF(BF133=30%,"Selesai Pengadaan",IF(BF133&lt;45%,"Proses Desain",IF(BF133=45%,"Selesai Desain",IF(BF133&lt;80%,"Proses Pengembangan",IF(BF133=80%,"Selesai Pengembangan",IF(BF133&lt;87.5%,"Proses SIT",IF(BF133=87.5%,"Selesai SIT",IF(BF133&lt;95%,"Proses UAT",IF(BF133=95%,"Selesai UAT",IF(BF133&lt;100%,"Proses Implementasi","Selesai Implementasi"))))))))))))))))))))))</f>
        <v>Proses RBT-RBB</v>
      </c>
      <c r="AU133" t="str">
        <f>IF(BG133=0%,"Not Started",IF(BG133&lt;5%,"Proses RBT-RBB",IF(BG133=5%,"Selesai RBT-RBB",IF(BG133&lt;10%,"Proses RBT-RBL",IF(BG133=10%,"Selesai RBT-RBL",IF(BG133&lt;15%,"Proses RBT-RBTD",IF(BG133=15%,"Selesai RBT-RBTD",IF(BG133&lt;20%,"Proses RPP",IF(BG133=20%,"Selesai RPP",IF(BG133&lt;25%,"Proses KAK",IF(BG133=25%,"Selesai KAK",IF(BG133&lt;30%,"Proses Pengadaan",IF(BG133=30%,"Selesai Pengadaan",IF(BG133&lt;45%,"Proses Desain",IF(BG133=45%,"Selesai Desain",IF(BG133&lt;80%,"Proses Pengembangan",IF(BG133=80%,"Selesai Pengembangan",IF(BG133&lt;87.5%,"Proses SIT",IF(BG133=87.5%,"Selesai SIT",IF(BG133&lt;95%,"Proses UAT",IF(BG133=95%,"Selesai UAT",IF(BG133&lt;100%,"Proses Implementasi","Selesai Implementasi"))))))))))))))))))))))</f>
        <v>Proses RBT-RBB</v>
      </c>
      <c r="AV133" t="str">
        <f>IF(BH133=0%,"Not Started",IF(BH133&lt;5%,"Proses RBT-RBB",IF(BH133=5%,"Selesai RBT-RBB",IF(BH133&lt;10%,"Proses RBT-RBL",IF(BH133=10%,"Selesai RBT-RBL",IF(BH133&lt;15%,"Proses RBT-RBTD",IF(BH133=15%,"Selesai RBT-RBTD",IF(BH133&lt;20%,"Proses RPP",IF(BH133=20%,"Selesai RPP",IF(BH133&lt;25%,"Proses KAK",IF(BH133=25%,"Selesai KAK",IF(BH133&lt;30%,"Proses Pengadaan",IF(BH133=30%,"Selesai Pengadaan",IF(BH133&lt;45%,"Proses Desain",IF(BH133=45%,"Selesai Desain",IF(BH133&lt;80%,"Proses Pengembangan",IF(BH133=80%,"Selesai Pengembangan",IF(BH133&lt;87.5%,"Proses SIT",IF(BH133=87.5%,"Selesai SIT",IF(BH133&lt;95%,"Proses UAT",IF(BH133=95%,"Selesai UAT",IF(BH133&lt;100%,"Proses Implementasi","Selesai Implementasi"))))))))))))))))))))))</f>
        <v>Proses RBT-RBL</v>
      </c>
      <c r="AW133" t="str">
        <f>IF(BI133=0%,"Not Started",IF(BI133&lt;5%,"Proses RBT-RBB",IF(BI133=5%,"Selesai RBT-RBB",IF(BI133&lt;10%,"Proses RBT-RBL",IF(BI133=10%,"Selesai RBT-RBL",IF(BI133&lt;15%,"Proses RBT-RBTD",IF(BI133=15%,"Selesai RBT-RBTD",IF(BI133&lt;20%,"Proses RPP",IF(BI133=20%,"Selesai RPP",IF(BI133&lt;25%,"Proses KAK",IF(BI133=25%,"Selesai KAK",IF(BI133&lt;30%,"Proses Pengadaan",IF(BI133=30%,"Selesai Pengadaan",IF(BI133&lt;45%,"Proses Desain",IF(BI133=45%,"Selesai Desain",IF(BI133&lt;80%,"Proses Pengembangan",IF(BI133=80%,"Selesai Pengembangan",IF(BI133&lt;87.5%,"Proses SIT",IF(BI133=87.5%,"Selesai SIT",IF(BI133&lt;95%,"Proses UAT",IF(BI133=95%,"Selesai UAT",IF(BI133&lt;100%,"Proses Implementasi","Selesai Implementasi"))))))))))))))))))))))</f>
        <v>Proses RBT-RBL</v>
      </c>
      <c r="AX133" t="str">
        <f>IF(BJ133=0%,"Not Started",IF(BJ133&lt;5%,"Proses RBT-RBB",IF(BJ133=5%,"Selesai RBT-RBB",IF(BJ133&lt;10%,"Proses RBT-RBL",IF(BJ133=10%,"Selesai RBT-RBL",IF(BJ133&lt;15%,"Proses RBT-RBTD",IF(BJ133=15%,"Selesai RBT-RBTD",IF(BJ133&lt;20%,"Proses RPP",IF(BJ133=20%,"Selesai RPP",IF(BJ133&lt;25%,"Proses KAK",IF(BJ133=25%,"Selesai KAK",IF(BJ133&lt;30%,"Proses Pengadaan",IF(BJ133=30%,"Selesai Pengadaan",IF(BJ133&lt;45%,"Proses Desain",IF(BJ133=45%,"Selesai Desain",IF(BJ133&lt;80%,"Proses Pengembangan",IF(BJ133=80%,"Selesai Pengembangan",IF(BJ133&lt;87.5%,"Proses SIT",IF(BJ133=87.5%,"Selesai SIT",IF(BJ133&lt;95%,"Proses UAT",IF(BJ133=95%,"Selesai UAT",IF(BJ133&lt;100%,"Proses Implementasi","Selesai Implementasi"))))))))))))))))))))))</f>
        <v>Proses RBT-RBL</v>
      </c>
      <c r="AY133" t="str">
        <f>IF(BK133=0%,"Not Started",IF(BK133&lt;5%,"Proses RBT-RBB",IF(BK133=5%,"Selesai RBT-RBB",IF(BK133&lt;10%,"Proses RBT-RBL",IF(BK133=10%,"Selesai RBT-RBL",IF(BK133&lt;15%,"Proses RBT-RBTD",IF(BK133=15%,"Selesai RBT-RBTD",IF(BK133&lt;20%,"Proses RPP",IF(BK133=20%,"Selesai RPP",IF(BK133&lt;25%,"Proses KAK",IF(BK133=25%,"Selesai KAK",IF(BK133&lt;30%,"Proses Pengadaan",IF(BK133=30%,"Selesai Pengadaan",IF(BK133&lt;45%,"Proses Desain",IF(BK133=45%,"Selesai Desain",IF(BK133&lt;80%,"Proses Pengembangan",IF(BK133=80%,"Selesai Pengembangan",IF(BK133&lt;87.5%,"Proses SIT",IF(BK133=87.5%,"Selesai SIT",IF(BK133&lt;95%,"Proses UAT",IF(BK133=95%,"Selesai UAT",IF(BK133&lt;100%,"Proses Implementasi","Selesai Implementasi"))))))))))))))))))))))</f>
        <v>Proses RBT-RBTD</v>
      </c>
      <c r="AZ133" t="str">
        <f>IF(BL133=0%,"Not Started",IF(BL133&lt;5%,"Proses RBT-RBB",IF(BL133=5%,"Selesai RBT-RBB",IF(BL133&lt;10%,"Proses RBT-RBL",IF(BL133=10%,"Selesai RBT-RBL",IF(BL133&lt;15%,"Proses RBT-RBTD",IF(BL133=15%,"Selesai RBT-RBTD",IF(BL133&lt;20%,"Proses RPP",IF(BL133=20%,"Selesai RPP",IF(BL133&lt;25%,"Proses KAK",IF(BL133=25%,"Selesai KAK",IF(BL133&lt;30%,"Proses Pengadaan",IF(BL133=30%,"Selesai Pengadaan",IF(BL133&lt;45%,"Proses Desain",IF(BL133=45%,"Selesai Desain",IF(BL133&lt;80%,"Proses Pengembangan",IF(BL133=80%,"Selesai Pengembangan",IF(BL133&lt;87.5%,"Proses SIT",IF(BL133=87.5%,"Selesai SIT",IF(BL133&lt;95%,"Proses UAT",IF(BL133=95%,"Selesai UAT",IF(BL133&lt;100%,"Proses Implementasi","Selesai Implementasi"))))))))))))))))))))))</f>
        <v>Proses RBT-RBTD</v>
      </c>
      <c r="BA133" t="str">
        <f>IF(BM133=0%,"Not Started",IF(BM133&lt;5%,"Proses RBT-RBB",IF(BM133=5%,"Selesai RBT-RBB",IF(BM133&lt;10%,"Proses RBT-RBL",IF(BM133=10%,"Selesai RBT-RBL",IF(BM133&lt;15%,"Proses RBT-RBTD",IF(BM133=15%,"Selesai RBT-RBTD",IF(BM133&lt;20%,"Proses RPP",IF(BM133=20%,"Selesai RPP",IF(BM133&lt;25%,"Proses KAK",IF(BM133=25%,"Selesai KAK",IF(BM133&lt;30%,"Proses Pengadaan",IF(BM133=30%,"Selesai Pengadaan",IF(BM133&lt;45%,"Proses Desain",IF(BM133=45%,"Selesai Desain",IF(BM133&lt;80%,"Proses Pengembangan",IF(BM133=80%,"Selesai Pengembangan",IF(BM133&lt;87.5%,"Proses SIT",IF(BM133=87.5%,"Selesai SIT",IF(BM133&lt;95%,"Proses UAT",IF(BM133=95%,"Selesai UAT",IF(BM133&lt;100%,"Proses Implementasi","Selesai Implementasi"))))))))))))))))))))))</f>
        <v>Proses RBT-RBTD</v>
      </c>
      <c r="BB133" t="str">
        <f>IF(BN133=0%,"Not Started",IF(BN133&lt;5%,"Proses RBT-RBB",IF(BN133=5%,"Selesai RBT-RBB",IF(BN133&lt;10%,"Proses RBT-RBL",IF(BN133=10%,"Selesai RBT-RBL",IF(BN133&lt;15%,"Proses RBT-RBTD",IF(BN133=15%,"Selesai RBT-RBTD",IF(BN133&lt;20%,"Proses RPP",IF(BN133=20%,"Selesai RPP",IF(BN133&lt;25%,"Proses KAK",IF(BN133=25%,"Selesai KAK",IF(BN133&lt;30%,"Proses Pengadaan",IF(BN133=30%,"Selesai Pengadaan",IF(BN133&lt;45%,"Proses Desain",IF(BN133=45%,"Selesai Desain",IF(BN133&lt;80%,"Proses Pengembangan",IF(BN133=80%,"Selesai Pengembangan",IF(BN133&lt;87.5%,"Proses SIT",IF(BN133=87.5%,"Selesai SIT",IF(BN133&lt;95%,"Proses UAT",IF(BN133=95%,"Selesai UAT",IF(BN133&lt;100%,"Proses Implementasi","Selesai Implementasi"))))))))))))))))))))))</f>
        <v>Selesai RBT-RBTD</v>
      </c>
      <c r="BC133" t="str">
        <f>IF(BO133=0%,"Not Started",IF(BO133&lt;5%,"Proses RBT-RBB",IF(BO133=5%,"Selesai RBT-RBB",IF(BO133&lt;10%,"Proses RBT-RBL",IF(BO133=10%,"Selesai RBT-RBL",IF(BO133&lt;15%,"Proses RBT-RBTD",IF(BO133=15%,"Selesai RBT-RBTD",IF(BO133&lt;20%,"Proses RPP",IF(BO133=20%,"Selesai RPP",IF(BO133&lt;25%,"Proses KAK",IF(BO133=25%,"Selesai KAK",IF(BO133&lt;30%,"Proses Pengadaan",IF(BO133=30%,"Selesai Pengadaan",IF(BO133&lt;45%,"Proses Desain",IF(BO133=45%,"Selesai Desain",IF(BO133&lt;80%,"Proses Pengembangan",IF(BO133=80%,"Selesai Pengembangan",IF(BO133&lt;87.5%,"Proses SIT",IF(BO133=87.5%,"Selesai SIT",IF(BO133&lt;95%,"Proses UAT",IF(BO133=95%,"Selesai UAT",IF(BO133&lt;100%,"Proses Implementasi","Selesai Implementasi"))))))))))))))))))))))</f>
        <v>Selesai KAK</v>
      </c>
      <c r="BD133" t="str">
        <f>IF(BP133=0%,"Not Started",IF(BP133&lt;5%,"Proses RBT-RBB",IF(BP133=5%,"Selesai RBT-RBB",IF(BP133&lt;10%,"Proses RBT-RBL",IF(BP133=10%,"Selesai RBT-RBL",IF(BP133&lt;15%,"Proses RBT-RBTD",IF(BP133=15%,"Selesai RBT-RBTD",IF(BP133&lt;20%,"Proses RPP",IF(BP133=20%,"Selesai RPP",IF(BP133&lt;25%,"Proses KAK",IF(BP133=25%,"Selesai KAK",IF(BP133&lt;30%,"Proses Pengadaan",IF(BP133=30%,"Selesai Pengadaan",IF(BP133&lt;45%,"Proses Desain",IF(BP133=45%,"Selesai Desain",IF(BP133&lt;80%,"Proses Pengembangan",IF(BP133=80%,"Selesai Pengembangan",IF(BP133&lt;87.5%,"Proses SIT",IF(BP133=87.5%,"Selesai SIT",IF(BP133&lt;95%,"Proses UAT",IF(BP133=95%,"Selesai UAT",IF(BP133&lt;100%,"Proses Implementasi","Selesai Implementasi"))))))))))))))))))))))</f>
        <v>Proses Pengadaan</v>
      </c>
      <c r="BE133">
        <v>0.015</v>
      </c>
      <c r="BF133">
        <v>0.03</v>
      </c>
      <c r="BG133">
        <v>0.045</v>
      </c>
      <c r="BH133">
        <v>0.06</v>
      </c>
      <c r="BI133">
        <v>0.075</v>
      </c>
      <c r="BJ133">
        <v>0.09</v>
      </c>
      <c r="BK133">
        <v>0.105</v>
      </c>
      <c r="BL133">
        <v>0.12</v>
      </c>
      <c r="BM133">
        <v>0.13</v>
      </c>
      <c r="BN133">
        <v>0.15</v>
      </c>
      <c r="BO133">
        <v>0.25</v>
      </c>
      <c r="BP133">
        <v>0.255</v>
      </c>
      <c r="BQ133" t="str">
        <f>IF(CC133=0%,"Not Started",IF(CC133&lt;5%,"Proses RBT-RBB",IF(CC133=5%,"Selesai RBT-RBB",IF(CC133&lt;10%,"Proses RBT-RBL",IF(CC133=10%,"Selesai RBT-RBL",IF(CC133&lt;15%,"Proses RBT-RBTD",IF(CC133=15%,"Selesai RBT-RBTD",IF(CC133&lt;20%,"Proses RPP",IF(CC133=20%,"Selesai RPP",IF(CC133&lt;25%,"Proses KAK",IF(CC133=25%,"Selesai KAK",IF(CC133&lt;30%,"Proses Pengadaan",IF(CC133=30%,"Selesai Pengadaan",IF(CC133&lt;45%,"Proses Desain",IF(CC133=45%,"Selesai Desain",IF(CC133&lt;80%,"Proses Pengembangan",IF(CC133=80%,"Selesai Pengembangan",IF(CC133&lt;87.5%,"Proses SIT",IF(CC133=87.5%,"Selesai SIT",IF(CC133&lt;95%,"Proses UAT",IF(CC133=95%,"Selesai UAT",IF(CC133&lt;100%,"Proses Implementasi","Selesai Implementasi"))))))))))))))))))))))</f>
        <v>Not Started</v>
      </c>
      <c r="BR133" t="str">
        <f>IF(CD133=0%,"Not Started",IF(CD133&lt;5%,"Proses RBT-RBB",IF(CD133=5%,"Selesai RBT-RBB",IF(CD133&lt;10%,"Proses RBT-RBL",IF(CD133=10%,"Selesai RBT-RBL",IF(CD133&lt;15%,"Proses RBT-RBTD",IF(CD133=15%,"Selesai RBT-RBTD",IF(CD133&lt;20%,"Proses RPP",IF(CD133=20%,"Selesai RPP",IF(CD133&lt;25%,"Proses KAK",IF(CD133=25%,"Selesai KAK",IF(CD133&lt;30%,"Proses Pengadaan",IF(CD133=30%,"Selesai Pengadaan",IF(CD133&lt;45%,"Proses Desain",IF(CD133=45%,"Selesai Desain",IF(CD133&lt;80%,"Proses Pengembangan",IF(CD133=80%,"Selesai Pengembangan",IF(CD133&lt;87.5%,"Proses SIT",IF(CD133=87.5%,"Selesai SIT",IF(CD133&lt;95%,"Proses UAT",IF(CD133=95%,"Selesai UAT",IF(CD133&lt;100%,"Proses Implementasi","Selesai Implementasi"))))))))))))))))))))))</f>
        <v>Not Started</v>
      </c>
      <c r="BS133" t="str">
        <f>IF(CE133=0%,"Not Started",IF(CE133&lt;5%,"Proses RBT-RBB",IF(CE133=5%,"Selesai RBT-RBB",IF(CE133&lt;10%,"Proses RBT-RBL",IF(CE133=10%,"Selesai RBT-RBL",IF(CE133&lt;15%,"Proses RBT-RBTD",IF(CE133=15%,"Selesai RBT-RBTD",IF(CE133&lt;20%,"Proses RPP",IF(CE133=20%,"Selesai RPP",IF(CE133&lt;25%,"Proses KAK",IF(CE133=25%,"Selesai KAK",IF(CE133&lt;30%,"Proses Pengadaan",IF(CE133=30%,"Selesai Pengadaan",IF(CE133&lt;45%,"Proses Desain",IF(CE133=45%,"Selesai Desain",IF(CE133&lt;80%,"Proses Pengembangan",IF(CE133=80%,"Selesai Pengembangan",IF(CE133&lt;87.5%,"Proses SIT",IF(CE133=87.5%,"Selesai SIT",IF(CE133&lt;95%,"Proses UAT",IF(CE133=95%,"Selesai UAT",IF(CE133&lt;100%,"Proses Implementasi","Selesai Implementasi"))))))))))))))))))))))</f>
        <v>Not Started</v>
      </c>
      <c r="BT133" t="str">
        <f>IF(CF133=0%,"Not Started",IF(CF133&lt;5%,"Proses RBT-RBB",IF(CF133=5%,"Selesai RBT-RBB",IF(CF133&lt;10%,"Proses RBT-RBL",IF(CF133=10%,"Selesai RBT-RBL",IF(CF133&lt;15%,"Proses RBT-RBTD",IF(CF133=15%,"Selesai RBT-RBTD",IF(CF133&lt;20%,"Proses RPP",IF(CF133=20%,"Selesai RPP",IF(CF133&lt;25%,"Proses KAK",IF(CF133=25%,"Selesai KAK",IF(CF133&lt;30%,"Proses Pengadaan",IF(CF133=30%,"Selesai Pengadaan",IF(CF133&lt;45%,"Proses Desain",IF(CF133=45%,"Selesai Desain",IF(CF133&lt;80%,"Proses Pengembangan",IF(CF133=80%,"Selesai Pengembangan",IF(CF133&lt;87.5%,"Proses SIT",IF(CF133=87.5%,"Selesai SIT",IF(CF133&lt;95%,"Proses UAT",IF(CF133=95%,"Selesai UAT",IF(CF133&lt;100%,"Proses Implementasi","Selesai Implementasi"))))))))))))))))))))))</f>
        <v>Not Started</v>
      </c>
      <c r="BU133" t="str">
        <f>IF(CG133=0%,"Not Started",IF(CG133&lt;5%,"Proses RBT-RBB",IF(CG133=5%,"Selesai RBT-RBB",IF(CG133&lt;10%,"Proses RBT-RBL",IF(CG133=10%,"Selesai RBT-RBL",IF(CG133&lt;15%,"Proses RBT-RBTD",IF(CG133=15%,"Selesai RBT-RBTD",IF(CG133&lt;20%,"Proses RPP",IF(CG133=20%,"Selesai RPP",IF(CG133&lt;25%,"Proses KAK",IF(CG133=25%,"Selesai KAK",IF(CG133&lt;30%,"Proses Pengadaan",IF(CG133=30%,"Selesai Pengadaan",IF(CG133&lt;45%,"Proses Desain",IF(CG133=45%,"Selesai Desain",IF(CG133&lt;80%,"Proses Pengembangan",IF(CG133=80%,"Selesai Pengembangan",IF(CG133&lt;87.5%,"Proses SIT",IF(CG133=87.5%,"Selesai SIT",IF(CG133&lt;95%,"Proses UAT",IF(CG133=95%,"Selesai UAT",IF(CG133&lt;100%,"Proses Implementasi","Selesai Implementasi"))))))))))))))))))))))</f>
        <v>Not Started</v>
      </c>
      <c r="BV133" t="str">
        <f>IF(CH133=0%,"Not Started",IF(CH133&lt;5%,"Proses RBT-RBB",IF(CH133=5%,"Selesai RBT-RBB",IF(CH133&lt;10%,"Proses RBT-RBL",IF(CH133=10%,"Selesai RBT-RBL",IF(CH133&lt;15%,"Proses RBT-RBTD",IF(CH133=15%,"Selesai RBT-RBTD",IF(CH133&lt;20%,"Proses RPP",IF(CH133=20%,"Selesai RPP",IF(CH133&lt;25%,"Proses KAK",IF(CH133=25%,"Selesai KAK",IF(CH133&lt;30%,"Proses Pengadaan",IF(CH133=30%,"Selesai Pengadaan",IF(CH133&lt;45%,"Proses Desain",IF(CH133=45%,"Selesai Desain",IF(CH133&lt;80%,"Proses Pengembangan",IF(CH133=80%,"Selesai Pengembangan",IF(CH133&lt;87.5%,"Proses SIT",IF(CH133=87.5%,"Selesai SIT",IF(CH133&lt;95%,"Proses UAT",IF(CH133=95%,"Selesai UAT",IF(CH133&lt;100%,"Proses Implementasi","Selesai Implementasi"))))))))))))))))))))))</f>
        <v>Not Started</v>
      </c>
      <c r="BW133" t="str">
        <f>IF(CI133=0%,"Not Started",IF(CI133&lt;5%,"Proses RBT-RBB",IF(CI133=5%,"Selesai RBT-RBB",IF(CI133&lt;10%,"Proses RBT-RBL",IF(CI133=10%,"Selesai RBT-RBL",IF(CI133&lt;15%,"Proses RBT-RBTD",IF(CI133=15%,"Selesai RBT-RBTD",IF(CI133&lt;20%,"Proses RPP",IF(CI133=20%,"Selesai RPP",IF(CI133&lt;25%,"Proses KAK",IF(CI133=25%,"Selesai KAK",IF(CI133&lt;30%,"Proses Pengadaan",IF(CI133=30%,"Selesai Pengadaan",IF(CI133&lt;45%,"Proses Desain",IF(CI133=45%,"Selesai Desain",IF(CI133&lt;80%,"Proses Pengembangan",IF(CI133=80%,"Selesai Pengembangan",IF(CI133&lt;87.5%,"Proses SIT",IF(CI133=87.5%,"Selesai SIT",IF(CI133&lt;95%,"Proses UAT",IF(CI133=95%,"Selesai UAT",IF(CI133&lt;100%,"Proses Implementasi","Selesai Implementasi"))))))))))))))))))))))</f>
        <v>Not Started</v>
      </c>
      <c r="BX133" t="str">
        <f>IF(CJ133=0%,"Not Started",IF(CJ133&lt;5%,"Proses RBT-RBB",IF(CJ133=5%,"Selesai RBT-RBB",IF(CJ133&lt;10%,"Proses RBT-RBL",IF(CJ133=10%,"Selesai RBT-RBL",IF(CJ133&lt;15%,"Proses RBT-RBTD",IF(CJ133=15%,"Selesai RBT-RBTD",IF(CJ133&lt;20%,"Proses RPP",IF(CJ133=20%,"Selesai RPP",IF(CJ133&lt;25%,"Proses KAK",IF(CJ133=25%,"Selesai KAK",IF(CJ133&lt;30%,"Proses Pengadaan",IF(CJ133=30%,"Selesai Pengadaan",IF(CJ133&lt;45%,"Proses Desain",IF(CJ133=45%,"Selesai Desain",IF(CJ133&lt;80%,"Proses Pengembangan",IF(CJ133=80%,"Selesai Pengembangan",IF(CJ133&lt;87.5%,"Proses SIT",IF(CJ133=87.5%,"Selesai SIT",IF(CJ133&lt;95%,"Proses UAT",IF(CJ133=95%,"Selesai UAT",IF(CJ133&lt;100%,"Proses Implementasi","Selesai Implementasi"))))))))))))))))))))))</f>
        <v>Not Started</v>
      </c>
      <c r="BY133" t="str">
        <f>IF(CK133=0%,"Not Started",IF(CK133&lt;5%,"Proses RBT-RBB",IF(CK133=5%,"Selesai RBT-RBB",IF(CK133&lt;10%,"Proses RBT-RBL",IF(CK133=10%,"Selesai RBT-RBL",IF(CK133&lt;15%,"Proses RBT-RBTD",IF(CK133=15%,"Selesai RBT-RBTD",IF(CK133&lt;20%,"Proses RPP",IF(CK133=20%,"Selesai RPP",IF(CK133&lt;25%,"Proses KAK",IF(CK133=25%,"Selesai KAK",IF(CK133&lt;30%,"Proses Pengadaan",IF(CK133=30%,"Selesai Pengadaan",IF(CK133&lt;45%,"Proses Desain",IF(CK133=45%,"Selesai Desain",IF(CK133&lt;80%,"Proses Pengembangan",IF(CK133=80%,"Selesai Pengembangan",IF(CK133&lt;87.5%,"Proses SIT",IF(CK133=87.5%,"Selesai SIT",IF(CK133&lt;95%,"Proses UAT",IF(CK133=95%,"Selesai UAT",IF(CK133&lt;100%,"Proses Implementasi","Selesai Implementasi"))))))))))))))))))))))</f>
        <v>Not Started</v>
      </c>
      <c r="BZ133" t="str">
        <f>IF(CL133=0%,"Not Started",IF(CL133&lt;5%,"Proses RBT-RBB",IF(CL133=5%,"Selesai RBT-RBB",IF(CL133&lt;10%,"Proses RBT-RBL",IF(CL133=10%,"Selesai RBT-RBL",IF(CL133&lt;15%,"Proses RBT-RBTD",IF(CL133=15%,"Selesai RBT-RBTD",IF(CL133&lt;20%,"Proses RPP",IF(CL133=20%,"Selesai RPP",IF(CL133&lt;25%,"Proses KAK",IF(CL133=25%,"Selesai KAK",IF(CL133&lt;30%,"Proses Pengadaan",IF(CL133=30%,"Selesai Pengadaan",IF(CL133&lt;45%,"Proses Desain",IF(CL133=45%,"Selesai Desain",IF(CL133&lt;80%,"Proses Pengembangan",IF(CL133=80%,"Selesai Pengembangan",IF(CL133&lt;87.5%,"Proses SIT",IF(CL133=87.5%,"Selesai SIT",IF(CL133&lt;95%,"Proses UAT",IF(CL133=95%,"Selesai UAT",IF(CL133&lt;100%,"Proses Implementasi","Selesai Implementasi"))))))))))))))))))))))</f>
        <v>Not Started</v>
      </c>
      <c r="CA133" t="str">
        <f>IF(CM133=0%,"Not Started",IF(CM133&lt;5%,"Proses RBT-RBB",IF(CM133=5%,"Selesai RBT-RBB",IF(CM133&lt;10%,"Proses RBT-RBL",IF(CM133=10%,"Selesai RBT-RBL",IF(CM133&lt;15%,"Proses RBT-RBTD",IF(CM133=15%,"Selesai RBT-RBTD",IF(CM133&lt;20%,"Proses RPP",IF(CM133=20%,"Selesai RPP",IF(CM133&lt;25%,"Proses KAK",IF(CM133=25%,"Selesai KAK",IF(CM133&lt;30%,"Proses Pengadaan",IF(CM133=30%,"Selesai Pengadaan",IF(CM133&lt;45%,"Proses Desain",IF(CM133=45%,"Selesai Desain",IF(CM133&lt;80%,"Proses Pengembangan",IF(CM133=80%,"Selesai Pengembangan",IF(CM133&lt;87.5%,"Proses SIT",IF(CM133=87.5%,"Selesai SIT",IF(CM133&lt;95%,"Proses UAT",IF(CM133=95%,"Selesai UAT",IF(CM133&lt;100%,"Proses Implementasi","Selesai Implementasi"))))))))))))))))))))))</f>
        <v>Not Started</v>
      </c>
      <c r="CB133" t="str">
        <f>IF(CN133=0%,"Not Started",IF(CN133&lt;5%,"Proses RBT-RBB",IF(CN133=5%,"Selesai RBT-RBB",IF(CN133&lt;10%,"Proses RBT-RBL",IF(CN133=10%,"Selesai RBT-RBL",IF(CN133&lt;15%,"Proses RBT-RBTD",IF(CN133=15%,"Selesai RBT-RBTD",IF(CN133&lt;20%,"Proses RPP",IF(CN133=20%,"Selesai RPP",IF(CN133&lt;25%,"Proses KAK",IF(CN133=25%,"Selesai KAK",IF(CN133&lt;30%,"Proses Pengadaan",IF(CN133=30%,"Selesai Pengadaan",IF(CN133&lt;45%,"Proses Desain",IF(CN133=45%,"Selesai Desain",IF(CN133&lt;80%,"Proses Pengembangan",IF(CN133=80%,"Selesai Pengembangan",IF(CN133&lt;87.5%,"Proses SIT",IF(CN133=87.5%,"Selesai SIT",IF(CN133&lt;95%,"Proses UAT",IF(CN133=95%,"Selesai UAT",IF(CN133&lt;100%,"Proses Implementasi","Selesai Implementasi"))))))))))))))))))))))</f>
        <v>Not Started</v>
      </c>
      <c r="CC133">
        <f>(($DY133/100%)*15%)+(($DZ133/100%)*5%)+(($EA133/100%)*5%)+(($EB133/100%)*5%)+(($EC133/100%)*15%)+(($ED133/100%)*35%)+(($EE133/100%)*7.5%)+(($EF133/100%)*7.5%)+(($EG133/100%)*5%)</f>
        <v>0</v>
      </c>
      <c r="CO133">
        <f>IF(BE133=0%, 100%, (CC133/BE133))</f>
        <v>0</v>
      </c>
      <c r="CP133">
        <f>IF(BF133=0%, 100%, (CD133/BF133))</f>
        <v>0</v>
      </c>
      <c r="CQ133">
        <f>IF(BG133=0%, 100%, (CE133/BG133))</f>
        <v>0</v>
      </c>
      <c r="CR133">
        <f>IF(BH133=0%, 100%, (CF133/BH133))</f>
        <v>0</v>
      </c>
      <c r="CS133">
        <f>IF(BI133=0%, 100%, (CG133/BI133))</f>
        <v>0</v>
      </c>
      <c r="CT133">
        <f>IF(BJ133=0%, 100%, (CH133/BJ133))</f>
        <v>0</v>
      </c>
      <c r="CU133">
        <f>IF(BK133=0%, 100%, (CI133/BK133))</f>
        <v>0</v>
      </c>
      <c r="CV133">
        <f>IF(BL133=0%, 100%, (CJ133/BL133))</f>
        <v>0</v>
      </c>
      <c r="CW133">
        <f>IF(BM133=0%, 100%, (CK133/BM133))</f>
        <v>0</v>
      </c>
      <c r="CX133">
        <f>IF(BN133=0%, 100%, (CL133/BN133))</f>
        <v>0</v>
      </c>
      <c r="CY133">
        <f>IF(BO133=0%, 100%, (CM133/BO133))</f>
        <v>0</v>
      </c>
      <c r="DA133" t="str">
        <f>IF(BE133=0%,"NS",IF(CC133=100%,"DONE",IF(CO133&gt;100%,"AS",IF(CO133&lt;75%,"BS",IF(CO133&lt;89.9%,"AR","OS")))))</f>
        <v>BS</v>
      </c>
      <c r="DB133" t="str">
        <f>IF(BF133=0%,"NS",IF(CD133=100%,"DONE",IF(CP133&gt;100%,"AS",IF(CP133&lt;75%,"BS",IF(CP133&lt;89.9%,"AR","OS")))))</f>
        <v>BS</v>
      </c>
      <c r="DC133" t="str">
        <f>IF(BG133=0%,"NS",IF(CE133=100%,"DONE",IF(CQ133&gt;100%,"AS",IF(CQ133&lt;75%,"BS",IF(CQ133&lt;89.9%,"AR","OS")))))</f>
        <v>BS</v>
      </c>
      <c r="DD133" t="str">
        <f>IF(BH133=0%,"NS",IF(CF133=100%,"DONE",IF(CR133&gt;100%,"AS",IF(CR133&lt;75%,"BS",IF(CR133&lt;89.9%,"AR","OS")))))</f>
        <v>BS</v>
      </c>
      <c r="DE133" t="str">
        <f>IF(BI133=0%,"NS",IF(CG133=100%,"DONE",IF(CS133&gt;100%,"AS",IF(CS133&lt;75%,"BS",IF(CS133&lt;89.9%,"AR","OS")))))</f>
        <v>BS</v>
      </c>
      <c r="DF133" t="str">
        <f>IF(BJ133=0%,"NS",IF(CH133=100%,"DONE",IF(CT133&gt;100%,"AS",IF(CT133&lt;75%,"BS",IF(CT133&lt;89.9%,"AR","OS")))))</f>
        <v>BS</v>
      </c>
      <c r="DG133" t="str">
        <f>IF(BK133=0%,"NS",IF(CI133=100%,"DONE",IF(CU133&gt;100%,"AS",IF(CU133&lt;75%,"BS",IF(CU133&lt;89.9%,"AR","OS")))))</f>
        <v>BS</v>
      </c>
      <c r="DH133" t="str">
        <f>IF(BL133=0%,"NS",IF(CJ133=100%,"DONE",IF(CV133&gt;100%,"AS",IF(CV133&lt;75%,"BS",IF(CV133&lt;89.9%,"AR","OS")))))</f>
        <v>BS</v>
      </c>
      <c r="DI133" t="str">
        <f>IF(BM133=0%,"NS",IF(CK133=100%,"DONE",IF(CW133&gt;100%,"AS",IF(CW133&lt;75%,"BS",IF(CW133&lt;89.9%,"AR","OS")))))</f>
        <v>BS</v>
      </c>
      <c r="DJ133" t="str">
        <f>IF(BN133=0%,"NS",IF(CL133=100%,"DONE",IF(CX133&gt;100%,"AS",IF(CX133&lt;75%,"BS",IF(CX133&lt;89.9%,"AR","OS")))))</f>
        <v>BS</v>
      </c>
      <c r="DK133" t="str">
        <f>IF(BO133=0%,"NS",IF(CM133=100%,"DONE",IF(CY133&gt;100%,"AS",IF(CY133&lt;75%,"BS",IF(CY133&lt;89.9%,"AR","OS")))))</f>
        <v>BS</v>
      </c>
      <c r="DL133" t="str">
        <f>IF(BP133=0%,"NS",IF(CN133=100%,"DONE",IF(CZ133&gt;100%,"AS",IF(CZ133&lt;75%,"BS",IF(CZ133&lt;89.9%,"AR","OS")))))</f>
        <v>BS</v>
      </c>
      <c r="DM133">
        <f>CC133/$BP133</f>
        <v>0</v>
      </c>
      <c r="DN133">
        <f>CD133/$BP133</f>
        <v>0</v>
      </c>
      <c r="DO133">
        <f>CE133/$BP133</f>
        <v>0</v>
      </c>
      <c r="DP133">
        <f>CF133/$BP133</f>
        <v>0</v>
      </c>
      <c r="DQ133">
        <f>CG133/$BP133</f>
        <v>0</v>
      </c>
      <c r="DR133">
        <f>CH133/$BP133</f>
        <v>0</v>
      </c>
      <c r="DS133">
        <f>CI133/$BP133</f>
        <v>0</v>
      </c>
      <c r="DT133">
        <f>CJ133/$BP133</f>
        <v>0</v>
      </c>
      <c r="DU133">
        <f>CK133/$BP133</f>
        <v>0</v>
      </c>
      <c r="DV133">
        <f>CL133/$BP133</f>
        <v>0</v>
      </c>
      <c r="DW133">
        <f>CM133/$BP133</f>
        <v>0</v>
      </c>
      <c r="DX133">
        <f>CN133/$BP133</f>
        <v>0</v>
      </c>
      <c r="EH133" t="str">
        <v>not started</v>
      </c>
      <c r="EJ133">
        <f>AR133</f>
        <v>46965</v>
      </c>
      <c r="FM133" t="str">
        <v>TBC MI</v>
      </c>
      <c r="FN133" t="str">
        <v>Yolanda Dini</v>
      </c>
      <c r="FO133" t="str">
        <v>Ayar Fauzan</v>
      </c>
      <c r="FP133" t="str" xml:space="preserve">
        <v xml:space="preserve">1. Rendi Budiman_x000d_
2.Ahlan Hadian</v>
      </c>
      <c r="FQ133" t="str" xml:space="preserve">
        <v xml:space="preserve">Erfa_x000d_
Agung</v>
      </c>
      <c r="FR133" t="str">
        <v>Inhouse</v>
      </c>
      <c r="FS133" t="str">
        <v>-</v>
      </c>
      <c r="FT133" t="str" xml:space="preserve">
        <v xml:space="preserve">Santi_x000d_
Nindy _x000d_
Eddry _x000d_
Genda</v>
      </c>
      <c r="GS133" t="str">
        <v>f248269b-361b-4ac9-badc-74dac143d221</v>
      </c>
    </row>
    <row r="134" xml:space="preserve">
      <c r="A134" t="str">
        <v>RIVIBI-PPA-P23-1-DLDS</v>
      </c>
      <c r="B134" t="str">
        <v>Non PT</v>
      </c>
      <c r="C134" t="str">
        <v>IDT</v>
      </c>
      <c r="D134" t="str">
        <v>Continuity Technology</v>
      </c>
      <c r="E134" t="str">
        <v>P-68</v>
      </c>
      <c r="F134">
        <v>1</v>
      </c>
      <c r="G134" t="str">
        <v>BI-RMS</v>
      </c>
      <c r="H134" t="str">
        <v>Record Management System</v>
      </c>
      <c r="I134" t="str">
        <v>Modernize BI-RMS</v>
      </c>
      <c r="J134">
        <v>2026</v>
      </c>
      <c r="K134">
        <v>2029</v>
      </c>
      <c r="L134" t="str">
        <v>U</v>
      </c>
      <c r="M134" t="str">
        <v>K3</v>
      </c>
      <c r="N134" t="str">
        <v>Pemimpin Satker</v>
      </c>
      <c r="O134" t="str">
        <v>DLAF, DLDS</v>
      </c>
      <c r="P134" t="str">
        <v>Satker</v>
      </c>
      <c r="Q134" t="str">
        <v>MI</v>
      </c>
      <c r="R134" t="str">
        <v>BI-RMS</v>
      </c>
      <c r="S134" t="str">
        <f>BQ134</f>
        <v>Not Started</v>
      </c>
      <c r="T134" t="str">
        <f>IF(V134=0%,"Not Started",IF(V134&lt;100%,"On Progress",IF(V134=100%,"DONE")))</f>
        <v>Not Started</v>
      </c>
      <c r="U134" t="str">
        <f>FN134</f>
        <v>Yolanda Dini</v>
      </c>
      <c r="V134">
        <f>CC134</f>
        <v>0</v>
      </c>
      <c r="W134" t="str">
        <v>TW I 2027</v>
      </c>
      <c r="X134">
        <f>AR134</f>
        <v>47149</v>
      </c>
      <c r="Y134">
        <v>1</v>
      </c>
      <c r="AA134">
        <v>46296</v>
      </c>
      <c r="AB134">
        <v>46477</v>
      </c>
      <c r="AC134">
        <v>46478</v>
      </c>
      <c r="AD134">
        <v>46507</v>
      </c>
      <c r="AE134">
        <v>46478</v>
      </c>
      <c r="AF134">
        <v>46507</v>
      </c>
      <c r="AG134">
        <v>46508</v>
      </c>
      <c r="AH134">
        <v>46752</v>
      </c>
      <c r="AI134">
        <v>46784</v>
      </c>
      <c r="AJ134">
        <v>46811</v>
      </c>
      <c r="AK134">
        <v>46813</v>
      </c>
      <c r="AL134">
        <v>47026</v>
      </c>
      <c r="AM134">
        <v>47027</v>
      </c>
      <c r="AN134">
        <v>47072</v>
      </c>
      <c r="AO134">
        <v>47073</v>
      </c>
      <c r="AP134">
        <v>47118</v>
      </c>
      <c r="AQ134">
        <v>47119</v>
      </c>
      <c r="AR134">
        <v>47149</v>
      </c>
      <c r="AS134" t="str">
        <f>IF(BE134=0%,"Not Started",IF(BE134&lt;5%,"Proses RBT-RBB",IF(BE134=5%,"Selesai RBT-RBB",IF(BE134&lt;10%,"Proses RBT-RBL",IF(BE134=10%,"Selesai RBT-RBL",IF(BE134&lt;15%,"Proses RBT-RBTD",IF(BE134=15%,"Selesai RBT-RBTD",IF(BE134&lt;20%,"Proses RPP",IF(BE134=20%,"Selesai RPP",IF(BE134&lt;25%,"Proses KAK",IF(BE134=25%,"Selesai KAK",IF(BE134&lt;30%,"Proses Pengadaan",IF(BE134=30%,"Selesai Pengadaan",IF(BE134&lt;45%,"Proses Desain",IF(BE134=45%,"Selesai Desain",IF(BE134&lt;80%,"Proses Pengembangan",IF(BE134=80%,"Selesai Pengembangan",IF(BE134&lt;87.5%,"Proses SIT",IF(BE134=87.5%,"Selesai SIT",IF(BE134&lt;95%,"Proses UAT",IF(BE134=95%,"Selesai UAT",IF(BE134&lt;100%,"Proses Implementasi","Selesai Implementasi"))))))))))))))))))))))</f>
        <v>Not Started</v>
      </c>
      <c r="AT134" t="str">
        <f>IF(BF134=0%,"Not Started",IF(BF134&lt;5%,"Proses RBT-RBB",IF(BF134=5%,"Selesai RBT-RBB",IF(BF134&lt;10%,"Proses RBT-RBL",IF(BF134=10%,"Selesai RBT-RBL",IF(BF134&lt;15%,"Proses RBT-RBTD",IF(BF134=15%,"Selesai RBT-RBTD",IF(BF134&lt;20%,"Proses RPP",IF(BF134=20%,"Selesai RPP",IF(BF134&lt;25%,"Proses KAK",IF(BF134=25%,"Selesai KAK",IF(BF134&lt;30%,"Proses Pengadaan",IF(BF134=30%,"Selesai Pengadaan",IF(BF134&lt;45%,"Proses Desain",IF(BF134=45%,"Selesai Desain",IF(BF134&lt;80%,"Proses Pengembangan",IF(BF134=80%,"Selesai Pengembangan",IF(BF134&lt;87.5%,"Proses SIT",IF(BF134=87.5%,"Selesai SIT",IF(BF134&lt;95%,"Proses UAT",IF(BF134=95%,"Selesai UAT",IF(BF134&lt;100%,"Proses Implementasi","Selesai Implementasi"))))))))))))))))))))))</f>
        <v>Not Started</v>
      </c>
      <c r="AU134" t="str">
        <f>IF(BG134=0%,"Not Started",IF(BG134&lt;5%,"Proses RBT-RBB",IF(BG134=5%,"Selesai RBT-RBB",IF(BG134&lt;10%,"Proses RBT-RBL",IF(BG134=10%,"Selesai RBT-RBL",IF(BG134&lt;15%,"Proses RBT-RBTD",IF(BG134=15%,"Selesai RBT-RBTD",IF(BG134&lt;20%,"Proses RPP",IF(BG134=20%,"Selesai RPP",IF(BG134&lt;25%,"Proses KAK",IF(BG134=25%,"Selesai KAK",IF(BG134&lt;30%,"Proses Pengadaan",IF(BG134=30%,"Selesai Pengadaan",IF(BG134&lt;45%,"Proses Desain",IF(BG134=45%,"Selesai Desain",IF(BG134&lt;80%,"Proses Pengembangan",IF(BG134=80%,"Selesai Pengembangan",IF(BG134&lt;87.5%,"Proses SIT",IF(BG134=87.5%,"Selesai SIT",IF(BG134&lt;95%,"Proses UAT",IF(BG134=95%,"Selesai UAT",IF(BG134&lt;100%,"Proses Implementasi","Selesai Implementasi"))))))))))))))))))))))</f>
        <v>Not Started</v>
      </c>
      <c r="AV134" t="str">
        <f>IF(BH134=0%,"Not Started",IF(BH134&lt;5%,"Proses RBT-RBB",IF(BH134=5%,"Selesai RBT-RBB",IF(BH134&lt;10%,"Proses RBT-RBL",IF(BH134=10%,"Selesai RBT-RBL",IF(BH134&lt;15%,"Proses RBT-RBTD",IF(BH134=15%,"Selesai RBT-RBTD",IF(BH134&lt;20%,"Proses RPP",IF(BH134=20%,"Selesai RPP",IF(BH134&lt;25%,"Proses KAK",IF(BH134=25%,"Selesai KAK",IF(BH134&lt;30%,"Proses Pengadaan",IF(BH134=30%,"Selesai Pengadaan",IF(BH134&lt;45%,"Proses Desain",IF(BH134=45%,"Selesai Desain",IF(BH134&lt;80%,"Proses Pengembangan",IF(BH134=80%,"Selesai Pengembangan",IF(BH134&lt;87.5%,"Proses SIT",IF(BH134=87.5%,"Selesai SIT",IF(BH134&lt;95%,"Proses UAT",IF(BH134=95%,"Selesai UAT",IF(BH134&lt;100%,"Proses Implementasi","Selesai Implementasi"))))))))))))))))))))))</f>
        <v>Not Started</v>
      </c>
      <c r="AW134" t="str">
        <f>IF(BI134=0%,"Not Started",IF(BI134&lt;5%,"Proses RBT-RBB",IF(BI134=5%,"Selesai RBT-RBB",IF(BI134&lt;10%,"Proses RBT-RBL",IF(BI134=10%,"Selesai RBT-RBL",IF(BI134&lt;15%,"Proses RBT-RBTD",IF(BI134=15%,"Selesai RBT-RBTD",IF(BI134&lt;20%,"Proses RPP",IF(BI134=20%,"Selesai RPP",IF(BI134&lt;25%,"Proses KAK",IF(BI134=25%,"Selesai KAK",IF(BI134&lt;30%,"Proses Pengadaan",IF(BI134=30%,"Selesai Pengadaan",IF(BI134&lt;45%,"Proses Desain",IF(BI134=45%,"Selesai Desain",IF(BI134&lt;80%,"Proses Pengembangan",IF(BI134=80%,"Selesai Pengembangan",IF(BI134&lt;87.5%,"Proses SIT",IF(BI134=87.5%,"Selesai SIT",IF(BI134&lt;95%,"Proses UAT",IF(BI134=95%,"Selesai UAT",IF(BI134&lt;100%,"Proses Implementasi","Selesai Implementasi"))))))))))))))))))))))</f>
        <v>Not Started</v>
      </c>
      <c r="AX134" t="str">
        <f>IF(BJ134=0%,"Not Started",IF(BJ134&lt;5%,"Proses RBT-RBB",IF(BJ134=5%,"Selesai RBT-RBB",IF(BJ134&lt;10%,"Proses RBT-RBL",IF(BJ134=10%,"Selesai RBT-RBL",IF(BJ134&lt;15%,"Proses RBT-RBTD",IF(BJ134=15%,"Selesai RBT-RBTD",IF(BJ134&lt;20%,"Proses RPP",IF(BJ134=20%,"Selesai RPP",IF(BJ134&lt;25%,"Proses KAK",IF(BJ134=25%,"Selesai KAK",IF(BJ134&lt;30%,"Proses Pengadaan",IF(BJ134=30%,"Selesai Pengadaan",IF(BJ134&lt;45%,"Proses Desain",IF(BJ134=45%,"Selesai Desain",IF(BJ134&lt;80%,"Proses Pengembangan",IF(BJ134=80%,"Selesai Pengembangan",IF(BJ134&lt;87.5%,"Proses SIT",IF(BJ134=87.5%,"Selesai SIT",IF(BJ134&lt;95%,"Proses UAT",IF(BJ134=95%,"Selesai UAT",IF(BJ134&lt;100%,"Proses Implementasi","Selesai Implementasi"))))))))))))))))))))))</f>
        <v>Not Started</v>
      </c>
      <c r="AY134" t="str">
        <f>IF(BK134=0%,"Not Started",IF(BK134&lt;5%,"Proses RBT-RBB",IF(BK134=5%,"Selesai RBT-RBB",IF(BK134&lt;10%,"Proses RBT-RBL",IF(BK134=10%,"Selesai RBT-RBL",IF(BK134&lt;15%,"Proses RBT-RBTD",IF(BK134=15%,"Selesai RBT-RBTD",IF(BK134&lt;20%,"Proses RPP",IF(BK134=20%,"Selesai RPP",IF(BK134&lt;25%,"Proses KAK",IF(BK134=25%,"Selesai KAK",IF(BK134&lt;30%,"Proses Pengadaan",IF(BK134=30%,"Selesai Pengadaan",IF(BK134&lt;45%,"Proses Desain",IF(BK134=45%,"Selesai Desain",IF(BK134&lt;80%,"Proses Pengembangan",IF(BK134=80%,"Selesai Pengembangan",IF(BK134&lt;87.5%,"Proses SIT",IF(BK134=87.5%,"Selesai SIT",IF(BK134&lt;95%,"Proses UAT",IF(BK134=95%,"Selesai UAT",IF(BK134&lt;100%,"Proses Implementasi","Selesai Implementasi"))))))))))))))))))))))</f>
        <v>Not Started</v>
      </c>
      <c r="AZ134" t="str">
        <f>IF(BL134=0%,"Not Started",IF(BL134&lt;5%,"Proses RBT-RBB",IF(BL134=5%,"Selesai RBT-RBB",IF(BL134&lt;10%,"Proses RBT-RBL",IF(BL134=10%,"Selesai RBT-RBL",IF(BL134&lt;15%,"Proses RBT-RBTD",IF(BL134=15%,"Selesai RBT-RBTD",IF(BL134&lt;20%,"Proses RPP",IF(BL134=20%,"Selesai RPP",IF(BL134&lt;25%,"Proses KAK",IF(BL134=25%,"Selesai KAK",IF(BL134&lt;30%,"Proses Pengadaan",IF(BL134=30%,"Selesai Pengadaan",IF(BL134&lt;45%,"Proses Desain",IF(BL134=45%,"Selesai Desain",IF(BL134&lt;80%,"Proses Pengembangan",IF(BL134=80%,"Selesai Pengembangan",IF(BL134&lt;87.5%,"Proses SIT",IF(BL134=87.5%,"Selesai SIT",IF(BL134&lt;95%,"Proses UAT",IF(BL134=95%,"Selesai UAT",IF(BL134&lt;100%,"Proses Implementasi","Selesai Implementasi"))))))))))))))))))))))</f>
        <v>Not Started</v>
      </c>
      <c r="BA134" t="str">
        <f>IF(BM134=0%,"Not Started",IF(BM134&lt;5%,"Proses RBT-RBB",IF(BM134=5%,"Selesai RBT-RBB",IF(BM134&lt;10%,"Proses RBT-RBL",IF(BM134=10%,"Selesai RBT-RBL",IF(BM134&lt;15%,"Proses RBT-RBTD",IF(BM134=15%,"Selesai RBT-RBTD",IF(BM134&lt;20%,"Proses RPP",IF(BM134=20%,"Selesai RPP",IF(BM134&lt;25%,"Proses KAK",IF(BM134=25%,"Selesai KAK",IF(BM134&lt;30%,"Proses Pengadaan",IF(BM134=30%,"Selesai Pengadaan",IF(BM134&lt;45%,"Proses Desain",IF(BM134=45%,"Selesai Desain",IF(BM134&lt;80%,"Proses Pengembangan",IF(BM134=80%,"Selesai Pengembangan",IF(BM134&lt;87.5%,"Proses SIT",IF(BM134=87.5%,"Selesai SIT",IF(BM134&lt;95%,"Proses UAT",IF(BM134=95%,"Selesai UAT",IF(BM134&lt;100%,"Proses Implementasi","Selesai Implementasi"))))))))))))))))))))))</f>
        <v>Not Started</v>
      </c>
      <c r="BB134" t="str">
        <f>IF(BN134=0%,"Not Started",IF(BN134&lt;5%,"Proses RBT-RBB",IF(BN134=5%,"Selesai RBT-RBB",IF(BN134&lt;10%,"Proses RBT-RBL",IF(BN134=10%,"Selesai RBT-RBL",IF(BN134&lt;15%,"Proses RBT-RBTD",IF(BN134=15%,"Selesai RBT-RBTD",IF(BN134&lt;20%,"Proses RPP",IF(BN134=20%,"Selesai RPP",IF(BN134&lt;25%,"Proses KAK",IF(BN134=25%,"Selesai KAK",IF(BN134&lt;30%,"Proses Pengadaan",IF(BN134=30%,"Selesai Pengadaan",IF(BN134&lt;45%,"Proses Desain",IF(BN134=45%,"Selesai Desain",IF(BN134&lt;80%,"Proses Pengembangan",IF(BN134=80%,"Selesai Pengembangan",IF(BN134&lt;87.5%,"Proses SIT",IF(BN134=87.5%,"Selesai SIT",IF(BN134&lt;95%,"Proses UAT",IF(BN134=95%,"Selesai UAT",IF(BN134&lt;100%,"Proses Implementasi","Selesai Implementasi"))))))))))))))))))))))</f>
        <v>Not Started</v>
      </c>
      <c r="BC134" t="str">
        <f>IF(BO134=0%,"Not Started",IF(BO134&lt;5%,"Proses RBT-RBB",IF(BO134=5%,"Selesai RBT-RBB",IF(BO134&lt;10%,"Proses RBT-RBL",IF(BO134=10%,"Selesai RBT-RBL",IF(BO134&lt;15%,"Proses RBT-RBTD",IF(BO134=15%,"Selesai RBT-RBTD",IF(BO134&lt;20%,"Proses RPP",IF(BO134=20%,"Selesai RPP",IF(BO134&lt;25%,"Proses KAK",IF(BO134=25%,"Selesai KAK",IF(BO134&lt;30%,"Proses Pengadaan",IF(BO134=30%,"Selesai Pengadaan",IF(BO134&lt;45%,"Proses Desain",IF(BO134=45%,"Selesai Desain",IF(BO134&lt;80%,"Proses Pengembangan",IF(BO134=80%,"Selesai Pengembangan",IF(BO134&lt;87.5%,"Proses SIT",IF(BO134=87.5%,"Selesai SIT",IF(BO134&lt;95%,"Proses UAT",IF(BO134=95%,"Selesai UAT",IF(BO134&lt;100%,"Proses Implementasi","Selesai Implementasi"))))))))))))))))))))))</f>
        <v>Proses RBT-RBB</v>
      </c>
      <c r="BD134" t="str">
        <f>IF(BP134=0%,"Not Started",IF(BP134&lt;5%,"Proses RBT-RBB",IF(BP134=5%,"Selesai RBT-RBB",IF(BP134&lt;10%,"Proses RBT-RBL",IF(BP134=10%,"Selesai RBT-RBL",IF(BP134&lt;15%,"Proses RBT-RBTD",IF(BP134=15%,"Selesai RBT-RBTD",IF(BP134&lt;20%,"Proses RPP",IF(BP134=20%,"Selesai RPP",IF(BP134&lt;25%,"Proses KAK",IF(BP134=25%,"Selesai KAK",IF(BP134&lt;30%,"Proses Pengadaan",IF(BP134=30%,"Selesai Pengadaan",IF(BP134&lt;45%,"Proses Desain",IF(BP134=45%,"Selesai Desain",IF(BP134&lt;80%,"Proses Pengembangan",IF(BP134=80%,"Selesai Pengembangan",IF(BP134&lt;87.5%,"Proses SIT",IF(BP134=87.5%,"Selesai SIT",IF(BP134&lt;95%,"Proses UAT",IF(BP134=95%,"Selesai UAT",IF(BP134&lt;100%,"Proses Implementasi","Selesai Implementasi"))))))))))))))))))))))</f>
        <v>Selesai RBT-RBB</v>
      </c>
      <c r="BE134">
        <v>0</v>
      </c>
      <c r="BF134">
        <v>0</v>
      </c>
      <c r="BG134">
        <v>0</v>
      </c>
      <c r="BH134">
        <v>0</v>
      </c>
      <c r="BI134">
        <v>0</v>
      </c>
      <c r="BJ134">
        <v>0</v>
      </c>
      <c r="BK134">
        <v>0</v>
      </c>
      <c r="BL134">
        <v>0</v>
      </c>
      <c r="BM134">
        <v>0</v>
      </c>
      <c r="BN134">
        <v>0</v>
      </c>
      <c r="BO134">
        <v>0.02</v>
      </c>
      <c r="BP134">
        <v>0.05</v>
      </c>
      <c r="BQ134" t="str">
        <f>IF(CC134=0%,"Not Started",IF(CC134&lt;5%,"Proses RBT-RBB",IF(CC134=5%,"Selesai RBT-RBB",IF(CC134&lt;10%,"Proses RBT-RBL",IF(CC134=10%,"Selesai RBT-RBL",IF(CC134&lt;15%,"Proses RBT-RBTD",IF(CC134=15%,"Selesai RBT-RBTD",IF(CC134&lt;20%,"Proses RPP",IF(CC134=20%,"Selesai RPP",IF(CC134&lt;25%,"Proses KAK",IF(CC134=25%,"Selesai KAK",IF(CC134&lt;30%,"Proses Pengadaan",IF(CC134=30%,"Selesai Pengadaan",IF(CC134&lt;45%,"Proses Desain",IF(CC134=45%,"Selesai Desain",IF(CC134&lt;80%,"Proses Pengembangan",IF(CC134=80%,"Selesai Pengembangan",IF(CC134&lt;87.5%,"Proses SIT",IF(CC134=87.5%,"Selesai SIT",IF(CC134&lt;95%,"Proses UAT",IF(CC134=95%,"Selesai UAT",IF(CC134&lt;100%,"Proses Implementasi","Selesai Implementasi"))))))))))))))))))))))</f>
        <v>Not Started</v>
      </c>
      <c r="BR134" t="str">
        <f>IF(CD134=0%,"Not Started",IF(CD134&lt;5%,"Proses RBT-RBB",IF(CD134=5%,"Selesai RBT-RBB",IF(CD134&lt;10%,"Proses RBT-RBL",IF(CD134=10%,"Selesai RBT-RBL",IF(CD134&lt;15%,"Proses RBT-RBTD",IF(CD134=15%,"Selesai RBT-RBTD",IF(CD134&lt;20%,"Proses RPP",IF(CD134=20%,"Selesai RPP",IF(CD134&lt;25%,"Proses KAK",IF(CD134=25%,"Selesai KAK",IF(CD134&lt;30%,"Proses Pengadaan",IF(CD134=30%,"Selesai Pengadaan",IF(CD134&lt;45%,"Proses Desain",IF(CD134=45%,"Selesai Desain",IF(CD134&lt;80%,"Proses Pengembangan",IF(CD134=80%,"Selesai Pengembangan",IF(CD134&lt;87.5%,"Proses SIT",IF(CD134=87.5%,"Selesai SIT",IF(CD134&lt;95%,"Proses UAT",IF(CD134=95%,"Selesai UAT",IF(CD134&lt;100%,"Proses Implementasi","Selesai Implementasi"))))))))))))))))))))))</f>
        <v>Not Started</v>
      </c>
      <c r="BS134" t="str">
        <f>IF(CE134=0%,"Not Started",IF(CE134&lt;5%,"Proses RBT-RBB",IF(CE134=5%,"Selesai RBT-RBB",IF(CE134&lt;10%,"Proses RBT-RBL",IF(CE134=10%,"Selesai RBT-RBL",IF(CE134&lt;15%,"Proses RBT-RBTD",IF(CE134=15%,"Selesai RBT-RBTD",IF(CE134&lt;20%,"Proses RPP",IF(CE134=20%,"Selesai RPP",IF(CE134&lt;25%,"Proses KAK",IF(CE134=25%,"Selesai KAK",IF(CE134&lt;30%,"Proses Pengadaan",IF(CE134=30%,"Selesai Pengadaan",IF(CE134&lt;45%,"Proses Desain",IF(CE134=45%,"Selesai Desain",IF(CE134&lt;80%,"Proses Pengembangan",IF(CE134=80%,"Selesai Pengembangan",IF(CE134&lt;87.5%,"Proses SIT",IF(CE134=87.5%,"Selesai SIT",IF(CE134&lt;95%,"Proses UAT",IF(CE134=95%,"Selesai UAT",IF(CE134&lt;100%,"Proses Implementasi","Selesai Implementasi"))))))))))))))))))))))</f>
        <v>Not Started</v>
      </c>
      <c r="BT134" t="str">
        <f>IF(CF134=0%,"Not Started",IF(CF134&lt;5%,"Proses RBT-RBB",IF(CF134=5%,"Selesai RBT-RBB",IF(CF134&lt;10%,"Proses RBT-RBL",IF(CF134=10%,"Selesai RBT-RBL",IF(CF134&lt;15%,"Proses RBT-RBTD",IF(CF134=15%,"Selesai RBT-RBTD",IF(CF134&lt;20%,"Proses RPP",IF(CF134=20%,"Selesai RPP",IF(CF134&lt;25%,"Proses KAK",IF(CF134=25%,"Selesai KAK",IF(CF134&lt;30%,"Proses Pengadaan",IF(CF134=30%,"Selesai Pengadaan",IF(CF134&lt;45%,"Proses Desain",IF(CF134=45%,"Selesai Desain",IF(CF134&lt;80%,"Proses Pengembangan",IF(CF134=80%,"Selesai Pengembangan",IF(CF134&lt;87.5%,"Proses SIT",IF(CF134=87.5%,"Selesai SIT",IF(CF134&lt;95%,"Proses UAT",IF(CF134=95%,"Selesai UAT",IF(CF134&lt;100%,"Proses Implementasi","Selesai Implementasi"))))))))))))))))))))))</f>
        <v>Not Started</v>
      </c>
      <c r="BU134" t="str">
        <f>IF(CG134=0%,"Not Started",IF(CG134&lt;5%,"Proses RBT-RBB",IF(CG134=5%,"Selesai RBT-RBB",IF(CG134&lt;10%,"Proses RBT-RBL",IF(CG134=10%,"Selesai RBT-RBL",IF(CG134&lt;15%,"Proses RBT-RBTD",IF(CG134=15%,"Selesai RBT-RBTD",IF(CG134&lt;20%,"Proses RPP",IF(CG134=20%,"Selesai RPP",IF(CG134&lt;25%,"Proses KAK",IF(CG134=25%,"Selesai KAK",IF(CG134&lt;30%,"Proses Pengadaan",IF(CG134=30%,"Selesai Pengadaan",IF(CG134&lt;45%,"Proses Desain",IF(CG134=45%,"Selesai Desain",IF(CG134&lt;80%,"Proses Pengembangan",IF(CG134=80%,"Selesai Pengembangan",IF(CG134&lt;87.5%,"Proses SIT",IF(CG134=87.5%,"Selesai SIT",IF(CG134&lt;95%,"Proses UAT",IF(CG134=95%,"Selesai UAT",IF(CG134&lt;100%,"Proses Implementasi","Selesai Implementasi"))))))))))))))))))))))</f>
        <v>Not Started</v>
      </c>
      <c r="BV134" t="str">
        <f>IF(CH134=0%,"Not Started",IF(CH134&lt;5%,"Proses RBT-RBB",IF(CH134=5%,"Selesai RBT-RBB",IF(CH134&lt;10%,"Proses RBT-RBL",IF(CH134=10%,"Selesai RBT-RBL",IF(CH134&lt;15%,"Proses RBT-RBTD",IF(CH134=15%,"Selesai RBT-RBTD",IF(CH134&lt;20%,"Proses RPP",IF(CH134=20%,"Selesai RPP",IF(CH134&lt;25%,"Proses KAK",IF(CH134=25%,"Selesai KAK",IF(CH134&lt;30%,"Proses Pengadaan",IF(CH134=30%,"Selesai Pengadaan",IF(CH134&lt;45%,"Proses Desain",IF(CH134=45%,"Selesai Desain",IF(CH134&lt;80%,"Proses Pengembangan",IF(CH134=80%,"Selesai Pengembangan",IF(CH134&lt;87.5%,"Proses SIT",IF(CH134=87.5%,"Selesai SIT",IF(CH134&lt;95%,"Proses UAT",IF(CH134=95%,"Selesai UAT",IF(CH134&lt;100%,"Proses Implementasi","Selesai Implementasi"))))))))))))))))))))))</f>
        <v>Not Started</v>
      </c>
      <c r="BW134" t="str">
        <f>IF(CI134=0%,"Not Started",IF(CI134&lt;5%,"Proses RBT-RBB",IF(CI134=5%,"Selesai RBT-RBB",IF(CI134&lt;10%,"Proses RBT-RBL",IF(CI134=10%,"Selesai RBT-RBL",IF(CI134&lt;15%,"Proses RBT-RBTD",IF(CI134=15%,"Selesai RBT-RBTD",IF(CI134&lt;20%,"Proses RPP",IF(CI134=20%,"Selesai RPP",IF(CI134&lt;25%,"Proses KAK",IF(CI134=25%,"Selesai KAK",IF(CI134&lt;30%,"Proses Pengadaan",IF(CI134=30%,"Selesai Pengadaan",IF(CI134&lt;45%,"Proses Desain",IF(CI134=45%,"Selesai Desain",IF(CI134&lt;80%,"Proses Pengembangan",IF(CI134=80%,"Selesai Pengembangan",IF(CI134&lt;87.5%,"Proses SIT",IF(CI134=87.5%,"Selesai SIT",IF(CI134&lt;95%,"Proses UAT",IF(CI134=95%,"Selesai UAT",IF(CI134&lt;100%,"Proses Implementasi","Selesai Implementasi"))))))))))))))))))))))</f>
        <v>Not Started</v>
      </c>
      <c r="BX134" t="str">
        <f>IF(CJ134=0%,"Not Started",IF(CJ134&lt;5%,"Proses RBT-RBB",IF(CJ134=5%,"Selesai RBT-RBB",IF(CJ134&lt;10%,"Proses RBT-RBL",IF(CJ134=10%,"Selesai RBT-RBL",IF(CJ134&lt;15%,"Proses RBT-RBTD",IF(CJ134=15%,"Selesai RBT-RBTD",IF(CJ134&lt;20%,"Proses RPP",IF(CJ134=20%,"Selesai RPP",IF(CJ134&lt;25%,"Proses KAK",IF(CJ134=25%,"Selesai KAK",IF(CJ134&lt;30%,"Proses Pengadaan",IF(CJ134=30%,"Selesai Pengadaan",IF(CJ134&lt;45%,"Proses Desain",IF(CJ134=45%,"Selesai Desain",IF(CJ134&lt;80%,"Proses Pengembangan",IF(CJ134=80%,"Selesai Pengembangan",IF(CJ134&lt;87.5%,"Proses SIT",IF(CJ134=87.5%,"Selesai SIT",IF(CJ134&lt;95%,"Proses UAT",IF(CJ134=95%,"Selesai UAT",IF(CJ134&lt;100%,"Proses Implementasi","Selesai Implementasi"))))))))))))))))))))))</f>
        <v>Not Started</v>
      </c>
      <c r="BY134" t="str">
        <f>IF(CK134=0%,"Not Started",IF(CK134&lt;5%,"Proses RBT-RBB",IF(CK134=5%,"Selesai RBT-RBB",IF(CK134&lt;10%,"Proses RBT-RBL",IF(CK134=10%,"Selesai RBT-RBL",IF(CK134&lt;15%,"Proses RBT-RBTD",IF(CK134=15%,"Selesai RBT-RBTD",IF(CK134&lt;20%,"Proses RPP",IF(CK134=20%,"Selesai RPP",IF(CK134&lt;25%,"Proses KAK",IF(CK134=25%,"Selesai KAK",IF(CK134&lt;30%,"Proses Pengadaan",IF(CK134=30%,"Selesai Pengadaan",IF(CK134&lt;45%,"Proses Desain",IF(CK134=45%,"Selesai Desain",IF(CK134&lt;80%,"Proses Pengembangan",IF(CK134=80%,"Selesai Pengembangan",IF(CK134&lt;87.5%,"Proses SIT",IF(CK134=87.5%,"Selesai SIT",IF(CK134&lt;95%,"Proses UAT",IF(CK134=95%,"Selesai UAT",IF(CK134&lt;100%,"Proses Implementasi","Selesai Implementasi"))))))))))))))))))))))</f>
        <v>Not Started</v>
      </c>
      <c r="BZ134" t="str">
        <f>IF(CL134=0%,"Not Started",IF(CL134&lt;5%,"Proses RBT-RBB",IF(CL134=5%,"Selesai RBT-RBB",IF(CL134&lt;10%,"Proses RBT-RBL",IF(CL134=10%,"Selesai RBT-RBL",IF(CL134&lt;15%,"Proses RBT-RBTD",IF(CL134=15%,"Selesai RBT-RBTD",IF(CL134&lt;20%,"Proses RPP",IF(CL134=20%,"Selesai RPP",IF(CL134&lt;25%,"Proses KAK",IF(CL134=25%,"Selesai KAK",IF(CL134&lt;30%,"Proses Pengadaan",IF(CL134=30%,"Selesai Pengadaan",IF(CL134&lt;45%,"Proses Desain",IF(CL134=45%,"Selesai Desain",IF(CL134&lt;80%,"Proses Pengembangan",IF(CL134=80%,"Selesai Pengembangan",IF(CL134&lt;87.5%,"Proses SIT",IF(CL134=87.5%,"Selesai SIT",IF(CL134&lt;95%,"Proses UAT",IF(CL134=95%,"Selesai UAT",IF(CL134&lt;100%,"Proses Implementasi","Selesai Implementasi"))))))))))))))))))))))</f>
        <v>Not Started</v>
      </c>
      <c r="CA134" t="str">
        <f>IF(CM134=0%,"Not Started",IF(CM134&lt;5%,"Proses RBT-RBB",IF(CM134=5%,"Selesai RBT-RBB",IF(CM134&lt;10%,"Proses RBT-RBL",IF(CM134=10%,"Selesai RBT-RBL",IF(CM134&lt;15%,"Proses RBT-RBTD",IF(CM134=15%,"Selesai RBT-RBTD",IF(CM134&lt;20%,"Proses RPP",IF(CM134=20%,"Selesai RPP",IF(CM134&lt;25%,"Proses KAK",IF(CM134=25%,"Selesai KAK",IF(CM134&lt;30%,"Proses Pengadaan",IF(CM134=30%,"Selesai Pengadaan",IF(CM134&lt;45%,"Proses Desain",IF(CM134=45%,"Selesai Desain",IF(CM134&lt;80%,"Proses Pengembangan",IF(CM134=80%,"Selesai Pengembangan",IF(CM134&lt;87.5%,"Proses SIT",IF(CM134=87.5%,"Selesai SIT",IF(CM134&lt;95%,"Proses UAT",IF(CM134=95%,"Selesai UAT",IF(CM134&lt;100%,"Proses Implementasi","Selesai Implementasi"))))))))))))))))))))))</f>
        <v>Not Started</v>
      </c>
      <c r="CB134" t="str">
        <f>IF(CN134=0%,"Not Started",IF(CN134&lt;5%,"Proses RBT-RBB",IF(CN134=5%,"Selesai RBT-RBB",IF(CN134&lt;10%,"Proses RBT-RBL",IF(CN134=10%,"Selesai RBT-RBL",IF(CN134&lt;15%,"Proses RBT-RBTD",IF(CN134=15%,"Selesai RBT-RBTD",IF(CN134&lt;20%,"Proses RPP",IF(CN134=20%,"Selesai RPP",IF(CN134&lt;25%,"Proses KAK",IF(CN134=25%,"Selesai KAK",IF(CN134&lt;30%,"Proses Pengadaan",IF(CN134=30%,"Selesai Pengadaan",IF(CN134&lt;45%,"Proses Desain",IF(CN134=45%,"Selesai Desain",IF(CN134&lt;80%,"Proses Pengembangan",IF(CN134=80%,"Selesai Pengembangan",IF(CN134&lt;87.5%,"Proses SIT",IF(CN134=87.5%,"Selesai SIT",IF(CN134&lt;95%,"Proses UAT",IF(CN134=95%,"Selesai UAT",IF(CN134&lt;100%,"Proses Implementasi","Selesai Implementasi"))))))))))))))))))))))</f>
        <v>Not Started</v>
      </c>
      <c r="CC134">
        <f>(($DY134/100%)*15%)+(($DZ134/100%)*5%)+(($EA134/100%)*5%)+(($EB134/100%)*5%)+(($EC134/100%)*15%)+(($ED134/100%)*35%)+(($EE134/100%)*7.5%)+(($EF134/100%)*7.5%)+(($EG134/100%)*5%)</f>
        <v>0</v>
      </c>
      <c r="CO134">
        <f>IF(BE134=0%, 100%, (CC134/BE134))</f>
        <v>1</v>
      </c>
      <c r="CP134">
        <f>IF(BF134=0%, 100%, (CD134/BF134))</f>
        <v>1</v>
      </c>
      <c r="CQ134">
        <f>IF(BG134=0%, 100%, (CE134/BG134))</f>
        <v>1</v>
      </c>
      <c r="CR134">
        <f>IF(BH134=0%, 100%, (CF134/BH134))</f>
        <v>1</v>
      </c>
      <c r="CS134">
        <f>IF(BI134=0%, 100%, (CG134/BI134))</f>
        <v>1</v>
      </c>
      <c r="CT134">
        <f>IF(BJ134=0%, 100%, (CH134/BJ134))</f>
        <v>1</v>
      </c>
      <c r="CU134">
        <f>IF(BK134=0%, 100%, (CI134/BK134))</f>
        <v>1</v>
      </c>
      <c r="CV134">
        <f>IF(BL134=0%, 100%, (CJ134/BL134))</f>
        <v>1</v>
      </c>
      <c r="CW134">
        <f>IF(BM134=0%, 100%, (CK134/BM134))</f>
        <v>1</v>
      </c>
      <c r="CX134">
        <f>IF(BN134=0%, 100%, (CL134/BN134))</f>
        <v>1</v>
      </c>
      <c r="CY134">
        <f>IF(BO134=0%, 100%, (CM134/BO134))</f>
        <v>0</v>
      </c>
      <c r="DA134" t="str">
        <f>IF(BE134=0%,"NS",IF(CC134=100%,"DONE",IF(CO134&gt;100%,"AS",IF(CO134&lt;75%,"BS",IF(CO134&lt;89.9%,"AR","OS")))))</f>
        <v>NS</v>
      </c>
      <c r="DB134" t="str">
        <f>IF(BF134=0%,"NS",IF(CD134=100%,"DONE",IF(CP134&gt;100%,"AS",IF(CP134&lt;75%,"BS",IF(CP134&lt;89.9%,"AR","OS")))))</f>
        <v>NS</v>
      </c>
      <c r="DC134" t="str">
        <f>IF(BG134=0%,"NS",IF(CE134=100%,"DONE",IF(CQ134&gt;100%,"AS",IF(CQ134&lt;75%,"BS",IF(CQ134&lt;89.9%,"AR","OS")))))</f>
        <v>NS</v>
      </c>
      <c r="DD134" t="str">
        <f>IF(BH134=0%,"NS",IF(CF134=100%,"DONE",IF(CR134&gt;100%,"AS",IF(CR134&lt;75%,"BS",IF(CR134&lt;89.9%,"AR","OS")))))</f>
        <v>NS</v>
      </c>
      <c r="DE134" t="str">
        <f>IF(BI134=0%,"NS",IF(CG134=100%,"DONE",IF(CS134&gt;100%,"AS",IF(CS134&lt;75%,"BS",IF(CS134&lt;89.9%,"AR","OS")))))</f>
        <v>NS</v>
      </c>
      <c r="DF134" t="str">
        <f>IF(BJ134=0%,"NS",IF(CH134=100%,"DONE",IF(CT134&gt;100%,"AS",IF(CT134&lt;75%,"BS",IF(CT134&lt;89.9%,"AR","OS")))))</f>
        <v>NS</v>
      </c>
      <c r="DG134" t="str">
        <f>IF(BK134=0%,"NS",IF(CI134=100%,"DONE",IF(CU134&gt;100%,"AS",IF(CU134&lt;75%,"BS",IF(CU134&lt;89.9%,"AR","OS")))))</f>
        <v>NS</v>
      </c>
      <c r="DH134" t="str">
        <f>IF(BL134=0%,"NS",IF(CJ134=100%,"DONE",IF(CV134&gt;100%,"AS",IF(CV134&lt;75%,"BS",IF(CV134&lt;89.9%,"AR","OS")))))</f>
        <v>NS</v>
      </c>
      <c r="DI134" t="str">
        <f>IF(BM134=0%,"NS",IF(CK134=100%,"DONE",IF(CW134&gt;100%,"AS",IF(CW134&lt;75%,"BS",IF(CW134&lt;89.9%,"AR","OS")))))</f>
        <v>NS</v>
      </c>
      <c r="DJ134" t="str">
        <f>IF(BN134=0%,"NS",IF(CL134=100%,"DONE",IF(CX134&gt;100%,"AS",IF(CX134&lt;75%,"BS",IF(CX134&lt;89.9%,"AR","OS")))))</f>
        <v>NS</v>
      </c>
      <c r="DK134" t="str">
        <f>IF(BO134=0%,"NS",IF(CM134=100%,"DONE",IF(CY134&gt;100%,"AS",IF(CY134&lt;75%,"BS",IF(CY134&lt;89.9%,"AR","OS")))))</f>
        <v>BS</v>
      </c>
      <c r="DL134" t="str">
        <f>IF(BP134=0%,"NS",IF(CN134=100%,"DONE",IF(CZ134&gt;100%,"AS",IF(CZ134&lt;75%,"BS",IF(CZ134&lt;89.9%,"AR","OS")))))</f>
        <v>BS</v>
      </c>
      <c r="DM134">
        <f>CC134/$BP134</f>
        <v>0</v>
      </c>
      <c r="DN134">
        <f>CD134/$BP134</f>
        <v>0</v>
      </c>
      <c r="DO134">
        <f>CE134/$BP134</f>
        <v>0</v>
      </c>
      <c r="DP134">
        <f>CF134/$BP134</f>
        <v>0</v>
      </c>
      <c r="DQ134">
        <f>CG134/$BP134</f>
        <v>0</v>
      </c>
      <c r="DR134">
        <f>CH134/$BP134</f>
        <v>0</v>
      </c>
      <c r="DS134">
        <f>CI134/$BP134</f>
        <v>0</v>
      </c>
      <c r="DT134">
        <f>CJ134/$BP134</f>
        <v>0</v>
      </c>
      <c r="DU134">
        <f>CK134/$BP134</f>
        <v>0</v>
      </c>
      <c r="DV134">
        <f>CL134/$BP134</f>
        <v>0</v>
      </c>
      <c r="DW134">
        <f>CM134/$BP134</f>
        <v>0</v>
      </c>
      <c r="DX134">
        <f>CN134/$BP134</f>
        <v>0</v>
      </c>
      <c r="EH134" t="str" xml:space="preserve">
        <v xml:space="preserve">Update Terkini:_x000d_
1. Telah dilaksanakan pembahasan dengan DLAF terkait kondisi BI-RMS saat ini:_x000d_
- Yang awalnya akan selesai implementasi 2028, diharapkan pengembangan dimulai lebih awal melihat kebutuhan user akan penggunaan BI-RMS sehingga diusulkan untuk dimajukan ke 2025. Terkait hal ini dari DLDS perlu melakukan asesmen terlebih dahulu  </v>
      </c>
      <c r="EJ134">
        <f>AR134</f>
        <v>47149</v>
      </c>
      <c r="FM134" t="str" xml:space="preserve">
        <v xml:space="preserve">Yoe One Ariestya Niovitta (PKWT)_x000d_
</v>
      </c>
      <c r="FN134" t="str">
        <v>Yolanda Dini</v>
      </c>
      <c r="FO134" t="str">
        <v>Ayar Fauzan</v>
      </c>
      <c r="FP134" t="str" xml:space="preserve">
        <v xml:space="preserve">1. Rendi Budiman_x000d_
2. Kevin Tjahjadi</v>
      </c>
      <c r="FQ134" t="str" xml:space="preserve">
        <v xml:space="preserve">Erfa_x000d_
Agung</v>
      </c>
      <c r="FR134" t="str">
        <v xml:space="preserve">Outsource </v>
      </c>
      <c r="FS134" t="str">
        <v>TBC</v>
      </c>
      <c r="FT134" t="str" xml:space="preserve">
        <v xml:space="preserve">Santi_x000d_
Nindy</v>
      </c>
      <c r="GS134" t="str">
        <v>8da88b2a-b95c-4347-a97d-c94fbbabfbd1</v>
      </c>
    </row>
    <row r="135" xml:space="preserve">
      <c r="A135" t="str">
        <v>RIVIBI-PPA-P24-1-DLDS</v>
      </c>
      <c r="B135" t="str">
        <v>PT6</v>
      </c>
      <c r="C135" t="str">
        <v>IDT</v>
      </c>
      <c r="D135" t="str">
        <v>Continuity Technology</v>
      </c>
      <c r="E135" t="str">
        <v>P-69</v>
      </c>
      <c r="F135">
        <v>1</v>
      </c>
      <c r="G135" t="str">
        <v xml:space="preserve">BI-SIAP </v>
      </c>
      <c r="H135" t="str">
        <v>Sistem Presensi Pegawai</v>
      </c>
      <c r="I135" t="str">
        <v xml:space="preserve">Modernize dan Enhancement BI-SIAP </v>
      </c>
      <c r="J135">
        <v>2025</v>
      </c>
      <c r="K135">
        <v>2027</v>
      </c>
      <c r="L135" t="str">
        <v>U</v>
      </c>
      <c r="M135" t="str">
        <v>K3</v>
      </c>
      <c r="N135" t="str">
        <v>Pemimpin Satker</v>
      </c>
      <c r="O135" t="str">
        <v>DSDM, DLDS</v>
      </c>
      <c r="P135" t="str">
        <v>Satker</v>
      </c>
      <c r="Q135" t="str">
        <v>MI</v>
      </c>
      <c r="R135" t="str">
        <v>BI-SIAP</v>
      </c>
      <c r="S135" t="str">
        <f>BQ135</f>
        <v>Proses RBT-RBTD</v>
      </c>
      <c r="T135" t="str">
        <f>IF(V135=0%,"Not Started",IF(V135&lt;100%,"On Progress",IF(V135=100%,"DONE")))</f>
        <v>On Progress</v>
      </c>
      <c r="U135" t="str">
        <v>Helen Desyani</v>
      </c>
      <c r="V135">
        <f>CC135</f>
        <v>0.1425</v>
      </c>
      <c r="W135" t="str">
        <v>TW IV 2025</v>
      </c>
      <c r="X135">
        <f>AR135</f>
        <v>46477</v>
      </c>
      <c r="Y135">
        <v>1</v>
      </c>
      <c r="AA135">
        <v>45658</v>
      </c>
      <c r="AB135">
        <v>46022</v>
      </c>
      <c r="AC135">
        <v>46023</v>
      </c>
      <c r="AD135">
        <v>46053</v>
      </c>
      <c r="AE135">
        <v>46023</v>
      </c>
      <c r="AF135">
        <v>46053</v>
      </c>
      <c r="AG135">
        <v>46054</v>
      </c>
      <c r="AH135">
        <v>46203</v>
      </c>
      <c r="AI135">
        <v>46204</v>
      </c>
      <c r="AJ135">
        <v>46264</v>
      </c>
      <c r="AK135">
        <v>46266</v>
      </c>
      <c r="AL135">
        <v>46356</v>
      </c>
      <c r="AM135">
        <v>46357</v>
      </c>
      <c r="AN135">
        <v>46402</v>
      </c>
      <c r="AO135">
        <v>46403</v>
      </c>
      <c r="AP135">
        <v>46446</v>
      </c>
      <c r="AQ135">
        <v>46447</v>
      </c>
      <c r="AR135">
        <v>46477</v>
      </c>
      <c r="AS135" t="str">
        <f>IF(BE135=0%,"Not Started",IF(BE135&lt;5%,"Proses RBT-RBB",IF(BE135=5%,"Selesai RBT-RBB",IF(BE135&lt;10%,"Proses RBT-RBL",IF(BE135=10%,"Selesai RBT-RBL",IF(BE135&lt;15%,"Proses RBT-RBTD",IF(BE135=15%,"Selesai RBT-RBTD",IF(BE135&lt;20%,"Proses RPP",IF(BE135=20%,"Selesai RPP",IF(BE135&lt;25%,"Proses KAK",IF(BE135=25%,"Selesai KAK",IF(BE135&lt;30%,"Proses Pengadaan",IF(BE135=30%,"Selesai Pengadaan",IF(BE135&lt;45%,"Proses Desain",IF(BE135=45%,"Selesai Desain",IF(BE135&lt;80%,"Proses Pengembangan",IF(BE135=80%,"Selesai Pengembangan",IF(BE135&lt;87.5%,"Proses SIT",IF(BE135=87.5%,"Selesai SIT",IF(BE135&lt;95%,"Proses UAT",IF(BE135=95%,"Selesai UAT",IF(BE135&lt;100%,"Proses Implementasi","Selesai Implementasi"))))))))))))))))))))))</f>
        <v>Selesai RPP</v>
      </c>
      <c r="AT135" t="str">
        <f>IF(BF135=0%,"Not Started",IF(BF135&lt;5%,"Proses RBT-RBB",IF(BF135=5%,"Selesai RBT-RBB",IF(BF135&lt;10%,"Proses RBT-RBL",IF(BF135=10%,"Selesai RBT-RBL",IF(BF135&lt;15%,"Proses RBT-RBTD",IF(BF135=15%,"Selesai RBT-RBTD",IF(BF135&lt;20%,"Proses RPP",IF(BF135=20%,"Selesai RPP",IF(BF135&lt;25%,"Proses KAK",IF(BF135=25%,"Selesai KAK",IF(BF135&lt;30%,"Proses Pengadaan",IF(BF135=30%,"Selesai Pengadaan",IF(BF135&lt;45%,"Proses Desain",IF(BF135=45%,"Selesai Desain",IF(BF135&lt;80%,"Proses Pengembangan",IF(BF135=80%,"Selesai Pengembangan",IF(BF135&lt;87.5%,"Proses SIT",IF(BF135=87.5%,"Selesai SIT",IF(BF135&lt;95%,"Proses UAT",IF(BF135=95%,"Selesai UAT",IF(BF135&lt;100%,"Proses Implementasi","Selesai Implementasi"))))))))))))))))))))))</f>
        <v>Proses KAK</v>
      </c>
      <c r="AU135" t="str">
        <f>IF(BG135=0%,"Not Started",IF(BG135&lt;5%,"Proses RBT-RBB",IF(BG135=5%,"Selesai RBT-RBB",IF(BG135&lt;10%,"Proses RBT-RBL",IF(BG135=10%,"Selesai RBT-RBL",IF(BG135&lt;15%,"Proses RBT-RBTD",IF(BG135=15%,"Selesai RBT-RBTD",IF(BG135&lt;20%,"Proses RPP",IF(BG135=20%,"Selesai RPP",IF(BG135&lt;25%,"Proses KAK",IF(BG135=25%,"Selesai KAK",IF(BG135&lt;30%,"Proses Pengadaan",IF(BG135=30%,"Selesai Pengadaan",IF(BG135&lt;45%,"Proses Desain",IF(BG135=45%,"Selesai Desain",IF(BG135&lt;80%,"Proses Pengembangan",IF(BG135=80%,"Selesai Pengembangan",IF(BG135&lt;87.5%,"Proses SIT",IF(BG135=87.5%,"Selesai SIT",IF(BG135&lt;95%,"Proses UAT",IF(BG135=95%,"Selesai UAT",IF(BG135&lt;100%,"Proses Implementasi","Selesai Implementasi"))))))))))))))))))))))</f>
        <v>Proses KAK</v>
      </c>
      <c r="AV135" t="str">
        <f>IF(BH135=0%,"Not Started",IF(BH135&lt;5%,"Proses RBT-RBB",IF(BH135=5%,"Selesai RBT-RBB",IF(BH135&lt;10%,"Proses RBT-RBL",IF(BH135=10%,"Selesai RBT-RBL",IF(BH135&lt;15%,"Proses RBT-RBTD",IF(BH135=15%,"Selesai RBT-RBTD",IF(BH135&lt;20%,"Proses RPP",IF(BH135=20%,"Selesai RPP",IF(BH135&lt;25%,"Proses KAK",IF(BH135=25%,"Selesai KAK",IF(BH135&lt;30%,"Proses Pengadaan",IF(BH135=30%,"Selesai Pengadaan",IF(BH135&lt;45%,"Proses Desain",IF(BH135=45%,"Selesai Desain",IF(BH135&lt;80%,"Proses Pengembangan",IF(BH135=80%,"Selesai Pengembangan",IF(BH135&lt;87.5%,"Proses SIT",IF(BH135=87.5%,"Selesai SIT",IF(BH135&lt;95%,"Proses UAT",IF(BH135=95%,"Selesai UAT",IF(BH135&lt;100%,"Proses Implementasi","Selesai Implementasi"))))))))))))))))))))))</f>
        <v>Proses Pengadaan</v>
      </c>
      <c r="AW135" t="str">
        <f>IF(BI135=0%,"Not Started",IF(BI135&lt;5%,"Proses RBT-RBB",IF(BI135=5%,"Selesai RBT-RBB",IF(BI135&lt;10%,"Proses RBT-RBL",IF(BI135=10%,"Selesai RBT-RBL",IF(BI135&lt;15%,"Proses RBT-RBTD",IF(BI135=15%,"Selesai RBT-RBTD",IF(BI135&lt;20%,"Proses RPP",IF(BI135=20%,"Selesai RPP",IF(BI135&lt;25%,"Proses KAK",IF(BI135=25%,"Selesai KAK",IF(BI135&lt;30%,"Proses Pengadaan",IF(BI135=30%,"Selesai Pengadaan",IF(BI135&lt;45%,"Proses Desain",IF(BI135=45%,"Selesai Desain",IF(BI135&lt;80%,"Proses Pengembangan",IF(BI135=80%,"Selesai Pengembangan",IF(BI135&lt;87.5%,"Proses SIT",IF(BI135=87.5%,"Selesai SIT",IF(BI135&lt;95%,"Proses UAT",IF(BI135=95%,"Selesai UAT",IF(BI135&lt;100%,"Proses Implementasi","Selesai Implementasi"))))))))))))))))))))))</f>
        <v>Proses Pengadaan</v>
      </c>
      <c r="AX135" t="str">
        <f>IF(BJ135=0%,"Not Started",IF(BJ135&lt;5%,"Proses RBT-RBB",IF(BJ135=5%,"Selesai RBT-RBB",IF(BJ135&lt;10%,"Proses RBT-RBL",IF(BJ135=10%,"Selesai RBT-RBL",IF(BJ135&lt;15%,"Proses RBT-RBTD",IF(BJ135=15%,"Selesai RBT-RBTD",IF(BJ135&lt;20%,"Proses RPP",IF(BJ135=20%,"Selesai RPP",IF(BJ135&lt;25%,"Proses KAK",IF(BJ135=25%,"Selesai KAK",IF(BJ135&lt;30%,"Proses Pengadaan",IF(BJ135=30%,"Selesai Pengadaan",IF(BJ135&lt;45%,"Proses Desain",IF(BJ135=45%,"Selesai Desain",IF(BJ135&lt;80%,"Proses Pengembangan",IF(BJ135=80%,"Selesai Pengembangan",IF(BJ135&lt;87.5%,"Proses SIT",IF(BJ135=87.5%,"Selesai SIT",IF(BJ135&lt;95%,"Proses UAT",IF(BJ135=95%,"Selesai UAT",IF(BJ135&lt;100%,"Proses Implementasi","Selesai Implementasi"))))))))))))))))))))))</f>
        <v>Selesai Pengadaan</v>
      </c>
      <c r="AY135" t="str">
        <f>IF(BK135=0%,"Not Started",IF(BK135&lt;5%,"Proses RBT-RBB",IF(BK135=5%,"Selesai RBT-RBB",IF(BK135&lt;10%,"Proses RBT-RBL",IF(BK135=10%,"Selesai RBT-RBL",IF(BK135&lt;15%,"Proses RBT-RBTD",IF(BK135=15%,"Selesai RBT-RBTD",IF(BK135&lt;20%,"Proses RPP",IF(BK135=20%,"Selesai RPP",IF(BK135&lt;25%,"Proses KAK",IF(BK135=25%,"Selesai KAK",IF(BK135&lt;30%,"Proses Pengadaan",IF(BK135=30%,"Selesai Pengadaan",IF(BK135&lt;45%,"Proses Desain",IF(BK135=45%,"Selesai Desain",IF(BK135&lt;80%,"Proses Pengembangan",IF(BK135=80%,"Selesai Pengembangan",IF(BK135&lt;87.5%,"Proses SIT",IF(BK135=87.5%,"Selesai SIT",IF(BK135&lt;95%,"Proses UAT",IF(BK135=95%,"Selesai UAT",IF(BK135&lt;100%,"Proses Implementasi","Selesai Implementasi"))))))))))))))))))))))</f>
        <v>Proses Desain</v>
      </c>
      <c r="AZ135" t="str">
        <f>IF(BL135=0%,"Not Started",IF(BL135&lt;5%,"Proses RBT-RBB",IF(BL135=5%,"Selesai RBT-RBB",IF(BL135&lt;10%,"Proses RBT-RBL",IF(BL135=10%,"Selesai RBT-RBL",IF(BL135&lt;15%,"Proses RBT-RBTD",IF(BL135=15%,"Selesai RBT-RBTD",IF(BL135&lt;20%,"Proses RPP",IF(BL135=20%,"Selesai RPP",IF(BL135&lt;25%,"Proses KAK",IF(BL135=25%,"Selesai KAK",IF(BL135&lt;30%,"Proses Pengadaan",IF(BL135=30%,"Selesai Pengadaan",IF(BL135&lt;45%,"Proses Desain",IF(BL135=45%,"Selesai Desain",IF(BL135&lt;80%,"Proses Pengembangan",IF(BL135=80%,"Selesai Pengembangan",IF(BL135&lt;87.5%,"Proses SIT",IF(BL135=87.5%,"Selesai SIT",IF(BL135&lt;95%,"Proses UAT",IF(BL135=95%,"Selesai UAT",IF(BL135&lt;100%,"Proses Implementasi","Selesai Implementasi"))))))))))))))))))))))</f>
        <v>Selesai Desain</v>
      </c>
      <c r="BA135" t="str">
        <f>IF(BM135=0%,"Not Started",IF(BM135&lt;5%,"Proses RBT-RBB",IF(BM135=5%,"Selesai RBT-RBB",IF(BM135&lt;10%,"Proses RBT-RBL",IF(BM135=10%,"Selesai RBT-RBL",IF(BM135&lt;15%,"Proses RBT-RBTD",IF(BM135=15%,"Selesai RBT-RBTD",IF(BM135&lt;20%,"Proses RPP",IF(BM135=20%,"Selesai RPP",IF(BM135&lt;25%,"Proses KAK",IF(BM135=25%,"Selesai KAK",IF(BM135&lt;30%,"Proses Pengadaan",IF(BM135=30%,"Selesai Pengadaan",IF(BM135&lt;45%,"Proses Desain",IF(BM135=45%,"Selesai Desain",IF(BM135&lt;80%,"Proses Pengembangan",IF(BM135=80%,"Selesai Pengembangan",IF(BM135&lt;87.5%,"Proses SIT",IF(BM135=87.5%,"Selesai SIT",IF(BM135&lt;95%,"Proses UAT",IF(BM135=95%,"Selesai UAT",IF(BM135&lt;100%,"Proses Implementasi","Selesai Implementasi"))))))))))))))))))))))</f>
        <v>Proses Pengembangan</v>
      </c>
      <c r="BB135" t="str">
        <f>IF(BN135=0%,"Not Started",IF(BN135&lt;5%,"Proses RBT-RBB",IF(BN135=5%,"Selesai RBT-RBB",IF(BN135&lt;10%,"Proses RBT-RBL",IF(BN135=10%,"Selesai RBT-RBL",IF(BN135&lt;15%,"Proses RBT-RBTD",IF(BN135=15%,"Selesai RBT-RBTD",IF(BN135&lt;20%,"Proses RPP",IF(BN135=20%,"Selesai RPP",IF(BN135&lt;25%,"Proses KAK",IF(BN135=25%,"Selesai KAK",IF(BN135&lt;30%,"Proses Pengadaan",IF(BN135=30%,"Selesai Pengadaan",IF(BN135&lt;45%,"Proses Desain",IF(BN135=45%,"Selesai Desain",IF(BN135&lt;80%,"Proses Pengembangan",IF(BN135=80%,"Selesai Pengembangan",IF(BN135&lt;87.5%,"Proses SIT",IF(BN135=87.5%,"Selesai SIT",IF(BN135&lt;95%,"Proses UAT",IF(BN135=95%,"Selesai UAT",IF(BN135&lt;100%,"Proses Implementasi","Selesai Implementasi"))))))))))))))))))))))</f>
        <v>Proses Pengembangan</v>
      </c>
      <c r="BC135" t="str">
        <f>IF(BO135=0%,"Not Started",IF(BO135&lt;5%,"Proses RBT-RBB",IF(BO135=5%,"Selesai RBT-RBB",IF(BO135&lt;10%,"Proses RBT-RBL",IF(BO135=10%,"Selesai RBT-RBL",IF(BO135&lt;15%,"Proses RBT-RBTD",IF(BO135=15%,"Selesai RBT-RBTD",IF(BO135&lt;20%,"Proses RPP",IF(BO135=20%,"Selesai RPP",IF(BO135&lt;25%,"Proses KAK",IF(BO135=25%,"Selesai KAK",IF(BO135&lt;30%,"Proses Pengadaan",IF(BO135=30%,"Selesai Pengadaan",IF(BO135&lt;45%,"Proses Desain",IF(BO135=45%,"Selesai Desain",IF(BO135&lt;80%,"Proses Pengembangan",IF(BO135=80%,"Selesai Pengembangan",IF(BO135&lt;87.5%,"Proses SIT",IF(BO135=87.5%,"Selesai SIT",IF(BO135&lt;95%,"Proses UAT",IF(BO135=95%,"Selesai UAT",IF(BO135&lt;100%,"Proses Implementasi","Selesai Implementasi"))))))))))))))))))))))</f>
        <v>Selesai Pengembangan</v>
      </c>
      <c r="BD135" t="str">
        <f>IF(BP135=0%,"Not Started",IF(BP135&lt;5%,"Proses RBT-RBB",IF(BP135=5%,"Selesai RBT-RBB",IF(BP135&lt;10%,"Proses RBT-RBL",IF(BP135=10%,"Selesai RBT-RBL",IF(BP135&lt;15%,"Proses RBT-RBTD",IF(BP135=15%,"Selesai RBT-RBTD",IF(BP135&lt;20%,"Proses RPP",IF(BP135=20%,"Selesai RPP",IF(BP135&lt;25%,"Proses KAK",IF(BP135=25%,"Selesai KAK",IF(BP135&lt;30%,"Proses Pengadaan",IF(BP135=30%,"Selesai Pengadaan",IF(BP135&lt;45%,"Proses Desain",IF(BP135=45%,"Selesai Desain",IF(BP135&lt;80%,"Proses Pengembangan",IF(BP135=80%,"Selesai Pengembangan",IF(BP135&lt;87.5%,"Proses SIT",IF(BP135=87.5%,"Selesai SIT",IF(BP135&lt;95%,"Proses UAT",IF(BP135=95%,"Selesai UAT",IF(BP135&lt;100%,"Proses Implementasi","Selesai Implementasi"))))))))))))))))))))))</f>
        <v>Proses SIT</v>
      </c>
      <c r="BE135">
        <v>0.2</v>
      </c>
      <c r="BF135">
        <v>0.22</v>
      </c>
      <c r="BG135">
        <v>0.24</v>
      </c>
      <c r="BH135">
        <v>0.26</v>
      </c>
      <c r="BI135">
        <v>0.28</v>
      </c>
      <c r="BJ135">
        <v>0.3</v>
      </c>
      <c r="BK135">
        <v>0.37</v>
      </c>
      <c r="BL135">
        <v>0.45</v>
      </c>
      <c r="BM135">
        <v>0.57</v>
      </c>
      <c r="BN135">
        <v>0.69</v>
      </c>
      <c r="BO135">
        <v>0.8</v>
      </c>
      <c r="BP135">
        <v>0.84</v>
      </c>
      <c r="BQ135" t="str">
        <f>IF(CC135=0%,"Not Started",IF(CC135&lt;5%,"Proses RBT-RBB",IF(CC135=5%,"Selesai RBT-RBB",IF(CC135&lt;10%,"Proses RBT-RBL",IF(CC135=10%,"Selesai RBT-RBL",IF(CC135&lt;15%,"Proses RBT-RBTD",IF(CC135=15%,"Selesai RBT-RBTD",IF(CC135&lt;20%,"Proses RPP",IF(CC135=20%,"Selesai RPP",IF(CC135&lt;25%,"Proses KAK",IF(CC135=25%,"Selesai KAK",IF(CC135&lt;30%,"Proses Pengadaan",IF(CC135=30%,"Selesai Pengadaan",IF(CC135&lt;45%,"Proses Desain",IF(CC135=45%,"Selesai Desain",IF(CC135&lt;80%,"Proses Pengembangan",IF(CC135=80%,"Selesai Pengembangan",IF(CC135&lt;87.5%,"Proses SIT",IF(CC135=87.5%,"Selesai SIT",IF(CC135&lt;95%,"Proses UAT",IF(CC135=95%,"Selesai UAT",IF(CC135&lt;100%,"Proses Implementasi","Selesai Implementasi"))))))))))))))))))))))</f>
        <v>Proses RBT-RBTD</v>
      </c>
      <c r="BR135" t="str">
        <f>IF(CD135=0%,"Not Started",IF(CD135&lt;5%,"Proses RBT-RBB",IF(CD135=5%,"Selesai RBT-RBB",IF(CD135&lt;10%,"Proses RBT-RBL",IF(CD135=10%,"Selesai RBT-RBL",IF(CD135&lt;15%,"Proses RBT-RBTD",IF(CD135=15%,"Selesai RBT-RBTD",IF(CD135&lt;20%,"Proses RPP",IF(CD135=20%,"Selesai RPP",IF(CD135&lt;25%,"Proses KAK",IF(CD135=25%,"Selesai KAK",IF(CD135&lt;30%,"Proses Pengadaan",IF(CD135=30%,"Selesai Pengadaan",IF(CD135&lt;45%,"Proses Desain",IF(CD135=45%,"Selesai Desain",IF(CD135&lt;80%,"Proses Pengembangan",IF(CD135=80%,"Selesai Pengembangan",IF(CD135&lt;87.5%,"Proses SIT",IF(CD135=87.5%,"Selesai SIT",IF(CD135&lt;95%,"Proses UAT",IF(CD135=95%,"Selesai UAT",IF(CD135&lt;100%,"Proses Implementasi","Selesai Implementasi"))))))))))))))))))))))</f>
        <v>Not Started</v>
      </c>
      <c r="BS135" t="str">
        <f>IF(CE135=0%,"Not Started",IF(CE135&lt;5%,"Proses RBT-RBB",IF(CE135=5%,"Selesai RBT-RBB",IF(CE135&lt;10%,"Proses RBT-RBL",IF(CE135=10%,"Selesai RBT-RBL",IF(CE135&lt;15%,"Proses RBT-RBTD",IF(CE135=15%,"Selesai RBT-RBTD",IF(CE135&lt;20%,"Proses RPP",IF(CE135=20%,"Selesai RPP",IF(CE135&lt;25%,"Proses KAK",IF(CE135=25%,"Selesai KAK",IF(CE135&lt;30%,"Proses Pengadaan",IF(CE135=30%,"Selesai Pengadaan",IF(CE135&lt;45%,"Proses Desain",IF(CE135=45%,"Selesai Desain",IF(CE135&lt;80%,"Proses Pengembangan",IF(CE135=80%,"Selesai Pengembangan",IF(CE135&lt;87.5%,"Proses SIT",IF(CE135=87.5%,"Selesai SIT",IF(CE135&lt;95%,"Proses UAT",IF(CE135=95%,"Selesai UAT",IF(CE135&lt;100%,"Proses Implementasi","Selesai Implementasi"))))))))))))))))))))))</f>
        <v>Not Started</v>
      </c>
      <c r="BT135" t="str">
        <f>IF(CF135=0%,"Not Started",IF(CF135&lt;5%,"Proses RBT-RBB",IF(CF135=5%,"Selesai RBT-RBB",IF(CF135&lt;10%,"Proses RBT-RBL",IF(CF135=10%,"Selesai RBT-RBL",IF(CF135&lt;15%,"Proses RBT-RBTD",IF(CF135=15%,"Selesai RBT-RBTD",IF(CF135&lt;20%,"Proses RPP",IF(CF135=20%,"Selesai RPP",IF(CF135&lt;25%,"Proses KAK",IF(CF135=25%,"Selesai KAK",IF(CF135&lt;30%,"Proses Pengadaan",IF(CF135=30%,"Selesai Pengadaan",IF(CF135&lt;45%,"Proses Desain",IF(CF135=45%,"Selesai Desain",IF(CF135&lt;80%,"Proses Pengembangan",IF(CF135=80%,"Selesai Pengembangan",IF(CF135&lt;87.5%,"Proses SIT",IF(CF135=87.5%,"Selesai SIT",IF(CF135&lt;95%,"Proses UAT",IF(CF135=95%,"Selesai UAT",IF(CF135&lt;100%,"Proses Implementasi","Selesai Implementasi"))))))))))))))))))))))</f>
        <v>Not Started</v>
      </c>
      <c r="BU135" t="str">
        <f>IF(CG135=0%,"Not Started",IF(CG135&lt;5%,"Proses RBT-RBB",IF(CG135=5%,"Selesai RBT-RBB",IF(CG135&lt;10%,"Proses RBT-RBL",IF(CG135=10%,"Selesai RBT-RBL",IF(CG135&lt;15%,"Proses RBT-RBTD",IF(CG135=15%,"Selesai RBT-RBTD",IF(CG135&lt;20%,"Proses RPP",IF(CG135=20%,"Selesai RPP",IF(CG135&lt;25%,"Proses KAK",IF(CG135=25%,"Selesai KAK",IF(CG135&lt;30%,"Proses Pengadaan",IF(CG135=30%,"Selesai Pengadaan",IF(CG135&lt;45%,"Proses Desain",IF(CG135=45%,"Selesai Desain",IF(CG135&lt;80%,"Proses Pengembangan",IF(CG135=80%,"Selesai Pengembangan",IF(CG135&lt;87.5%,"Proses SIT",IF(CG135=87.5%,"Selesai SIT",IF(CG135&lt;95%,"Proses UAT",IF(CG135=95%,"Selesai UAT",IF(CG135&lt;100%,"Proses Implementasi","Selesai Implementasi"))))))))))))))))))))))</f>
        <v>Not Started</v>
      </c>
      <c r="BV135" t="str">
        <f>IF(CH135=0%,"Not Started",IF(CH135&lt;5%,"Proses RBT-RBB",IF(CH135=5%,"Selesai RBT-RBB",IF(CH135&lt;10%,"Proses RBT-RBL",IF(CH135=10%,"Selesai RBT-RBL",IF(CH135&lt;15%,"Proses RBT-RBTD",IF(CH135=15%,"Selesai RBT-RBTD",IF(CH135&lt;20%,"Proses RPP",IF(CH135=20%,"Selesai RPP",IF(CH135&lt;25%,"Proses KAK",IF(CH135=25%,"Selesai KAK",IF(CH135&lt;30%,"Proses Pengadaan",IF(CH135=30%,"Selesai Pengadaan",IF(CH135&lt;45%,"Proses Desain",IF(CH135=45%,"Selesai Desain",IF(CH135&lt;80%,"Proses Pengembangan",IF(CH135=80%,"Selesai Pengembangan",IF(CH135&lt;87.5%,"Proses SIT",IF(CH135=87.5%,"Selesai SIT",IF(CH135&lt;95%,"Proses UAT",IF(CH135=95%,"Selesai UAT",IF(CH135&lt;100%,"Proses Implementasi","Selesai Implementasi"))))))))))))))))))))))</f>
        <v>Not Started</v>
      </c>
      <c r="BW135" t="str">
        <f>IF(CI135=0%,"Not Started",IF(CI135&lt;5%,"Proses RBT-RBB",IF(CI135=5%,"Selesai RBT-RBB",IF(CI135&lt;10%,"Proses RBT-RBL",IF(CI135=10%,"Selesai RBT-RBL",IF(CI135&lt;15%,"Proses RBT-RBTD",IF(CI135=15%,"Selesai RBT-RBTD",IF(CI135&lt;20%,"Proses RPP",IF(CI135=20%,"Selesai RPP",IF(CI135&lt;25%,"Proses KAK",IF(CI135=25%,"Selesai KAK",IF(CI135&lt;30%,"Proses Pengadaan",IF(CI135=30%,"Selesai Pengadaan",IF(CI135&lt;45%,"Proses Desain",IF(CI135=45%,"Selesai Desain",IF(CI135&lt;80%,"Proses Pengembangan",IF(CI135=80%,"Selesai Pengembangan",IF(CI135&lt;87.5%,"Proses SIT",IF(CI135=87.5%,"Selesai SIT",IF(CI135&lt;95%,"Proses UAT",IF(CI135=95%,"Selesai UAT",IF(CI135&lt;100%,"Proses Implementasi","Selesai Implementasi"))))))))))))))))))))))</f>
        <v>Not Started</v>
      </c>
      <c r="BX135" t="str">
        <f>IF(CJ135=0%,"Not Started",IF(CJ135&lt;5%,"Proses RBT-RBB",IF(CJ135=5%,"Selesai RBT-RBB",IF(CJ135&lt;10%,"Proses RBT-RBL",IF(CJ135=10%,"Selesai RBT-RBL",IF(CJ135&lt;15%,"Proses RBT-RBTD",IF(CJ135=15%,"Selesai RBT-RBTD",IF(CJ135&lt;20%,"Proses RPP",IF(CJ135=20%,"Selesai RPP",IF(CJ135&lt;25%,"Proses KAK",IF(CJ135=25%,"Selesai KAK",IF(CJ135&lt;30%,"Proses Pengadaan",IF(CJ135=30%,"Selesai Pengadaan",IF(CJ135&lt;45%,"Proses Desain",IF(CJ135=45%,"Selesai Desain",IF(CJ135&lt;80%,"Proses Pengembangan",IF(CJ135=80%,"Selesai Pengembangan",IF(CJ135&lt;87.5%,"Proses SIT",IF(CJ135=87.5%,"Selesai SIT",IF(CJ135&lt;95%,"Proses UAT",IF(CJ135=95%,"Selesai UAT",IF(CJ135&lt;100%,"Proses Implementasi","Selesai Implementasi"))))))))))))))))))))))</f>
        <v>Not Started</v>
      </c>
      <c r="BY135" t="str">
        <f>IF(CK135=0%,"Not Started",IF(CK135&lt;5%,"Proses RBT-RBB",IF(CK135=5%,"Selesai RBT-RBB",IF(CK135&lt;10%,"Proses RBT-RBL",IF(CK135=10%,"Selesai RBT-RBL",IF(CK135&lt;15%,"Proses RBT-RBTD",IF(CK135=15%,"Selesai RBT-RBTD",IF(CK135&lt;20%,"Proses RPP",IF(CK135=20%,"Selesai RPP",IF(CK135&lt;25%,"Proses KAK",IF(CK135=25%,"Selesai KAK",IF(CK135&lt;30%,"Proses Pengadaan",IF(CK135=30%,"Selesai Pengadaan",IF(CK135&lt;45%,"Proses Desain",IF(CK135=45%,"Selesai Desain",IF(CK135&lt;80%,"Proses Pengembangan",IF(CK135=80%,"Selesai Pengembangan",IF(CK135&lt;87.5%,"Proses SIT",IF(CK135=87.5%,"Selesai SIT",IF(CK135&lt;95%,"Proses UAT",IF(CK135=95%,"Selesai UAT",IF(CK135&lt;100%,"Proses Implementasi","Selesai Implementasi"))))))))))))))))))))))</f>
        <v>Not Started</v>
      </c>
      <c r="BZ135" t="str">
        <f>IF(CL135=0%,"Not Started",IF(CL135&lt;5%,"Proses RBT-RBB",IF(CL135=5%,"Selesai RBT-RBB",IF(CL135&lt;10%,"Proses RBT-RBL",IF(CL135=10%,"Selesai RBT-RBL",IF(CL135&lt;15%,"Proses RBT-RBTD",IF(CL135=15%,"Selesai RBT-RBTD",IF(CL135&lt;20%,"Proses RPP",IF(CL135=20%,"Selesai RPP",IF(CL135&lt;25%,"Proses KAK",IF(CL135=25%,"Selesai KAK",IF(CL135&lt;30%,"Proses Pengadaan",IF(CL135=30%,"Selesai Pengadaan",IF(CL135&lt;45%,"Proses Desain",IF(CL135=45%,"Selesai Desain",IF(CL135&lt;80%,"Proses Pengembangan",IF(CL135=80%,"Selesai Pengembangan",IF(CL135&lt;87.5%,"Proses SIT",IF(CL135=87.5%,"Selesai SIT",IF(CL135&lt;95%,"Proses UAT",IF(CL135=95%,"Selesai UAT",IF(CL135&lt;100%,"Proses Implementasi","Selesai Implementasi"))))))))))))))))))))))</f>
        <v>Not Started</v>
      </c>
      <c r="CA135" t="str">
        <f>IF(CM135=0%,"Not Started",IF(CM135&lt;5%,"Proses RBT-RBB",IF(CM135=5%,"Selesai RBT-RBB",IF(CM135&lt;10%,"Proses RBT-RBL",IF(CM135=10%,"Selesai RBT-RBL",IF(CM135&lt;15%,"Proses RBT-RBTD",IF(CM135=15%,"Selesai RBT-RBTD",IF(CM135&lt;20%,"Proses RPP",IF(CM135=20%,"Selesai RPP",IF(CM135&lt;25%,"Proses KAK",IF(CM135=25%,"Selesai KAK",IF(CM135&lt;30%,"Proses Pengadaan",IF(CM135=30%,"Selesai Pengadaan",IF(CM135&lt;45%,"Proses Desain",IF(CM135=45%,"Selesai Desain",IF(CM135&lt;80%,"Proses Pengembangan",IF(CM135=80%,"Selesai Pengembangan",IF(CM135&lt;87.5%,"Proses SIT",IF(CM135=87.5%,"Selesai SIT",IF(CM135&lt;95%,"Proses UAT",IF(CM135=95%,"Selesai UAT",IF(CM135&lt;100%,"Proses Implementasi","Selesai Implementasi"))))))))))))))))))))))</f>
        <v>Not Started</v>
      </c>
      <c r="CB135" t="str">
        <f>IF(CN135=0%,"Not Started",IF(CN135&lt;5%,"Proses RBT-RBB",IF(CN135=5%,"Selesai RBT-RBB",IF(CN135&lt;10%,"Proses RBT-RBL",IF(CN135=10%,"Selesai RBT-RBL",IF(CN135&lt;15%,"Proses RBT-RBTD",IF(CN135=15%,"Selesai RBT-RBTD",IF(CN135&lt;20%,"Proses RPP",IF(CN135=20%,"Selesai RPP",IF(CN135&lt;25%,"Proses KAK",IF(CN135=25%,"Selesai KAK",IF(CN135&lt;30%,"Proses Pengadaan",IF(CN135=30%,"Selesai Pengadaan",IF(CN135&lt;45%,"Proses Desain",IF(CN135=45%,"Selesai Desain",IF(CN135&lt;80%,"Proses Pengembangan",IF(CN135=80%,"Selesai Pengembangan",IF(CN135&lt;87.5%,"Proses SIT",IF(CN135=87.5%,"Selesai SIT",IF(CN135&lt;95%,"Proses UAT",IF(CN135=95%,"Selesai UAT",IF(CN135&lt;100%,"Proses Implementasi","Selesai Implementasi"))))))))))))))))))))))</f>
        <v>Not Started</v>
      </c>
      <c r="CC135">
        <f>(($DY135/100%)*15%)+(($DZ135/100%)*5%)+(($EA135/100%)*5%)+(($EB135/100%)*5%)+(($EC135/100%)*15%)+(($ED135/100%)*35%)+(($EE135/100%)*7.5%)+(($EF135/100%)*7.5%)+(($EG135/100%)*5%)</f>
        <v>0.1425</v>
      </c>
      <c r="CO135">
        <f>IF(BE135=0%, 100%, (CC135/BE135))</f>
        <v>0.7124999999999999</v>
      </c>
      <c r="CP135">
        <f>IF(BF135=0%, 100%, (CD135/BF135))</f>
        <v>0</v>
      </c>
      <c r="CQ135">
        <f>IF(BG135=0%, 100%, (CE135/BG135))</f>
        <v>0</v>
      </c>
      <c r="CR135">
        <f>IF(BH135=0%, 100%, (CF135/BH135))</f>
        <v>0</v>
      </c>
      <c r="CS135">
        <f>IF(BI135=0%, 100%, (CG135/BI135))</f>
        <v>0</v>
      </c>
      <c r="CT135">
        <f>IF(BJ135=0%, 100%, (CH135/BJ135))</f>
        <v>0</v>
      </c>
      <c r="CU135">
        <f>IF(BK135=0%, 100%, (CI135/BK135))</f>
        <v>0</v>
      </c>
      <c r="CV135">
        <f>IF(BL135=0%, 100%, (CJ135/BL135))</f>
        <v>0</v>
      </c>
      <c r="CW135">
        <f>IF(BM135=0%, 100%, (CK135/BM135))</f>
        <v>0</v>
      </c>
      <c r="CX135">
        <f>IF(BN135=0%, 100%, (CL135/BN135))</f>
        <v>0</v>
      </c>
      <c r="CY135">
        <f>IF(BO135=0%, 100%, (CM135/BO135))</f>
        <v>0</v>
      </c>
      <c r="DA135" t="str">
        <f>IF(BE135=0%,"NS",IF(CC135=100%,"DONE",IF(CO135&gt;100%,"AS",IF(CO135&lt;75%,"BS",IF(CO135&lt;89.9%,"AR","OS")))))</f>
        <v>BS</v>
      </c>
      <c r="DB135" t="str">
        <f>IF(BF135=0%,"NS",IF(CD135=100%,"DONE",IF(CP135&gt;100%,"AS",IF(CP135&lt;75%,"BS",IF(CP135&lt;89.9%,"AR","OS")))))</f>
        <v>BS</v>
      </c>
      <c r="DC135" t="str">
        <f>IF(BG135=0%,"NS",IF(CE135=100%,"DONE",IF(CQ135&gt;100%,"AS",IF(CQ135&lt;75%,"BS",IF(CQ135&lt;89.9%,"AR","OS")))))</f>
        <v>BS</v>
      </c>
      <c r="DD135" t="str">
        <f>IF(BH135=0%,"NS",IF(CF135=100%,"DONE",IF(CR135&gt;100%,"AS",IF(CR135&lt;75%,"BS",IF(CR135&lt;89.9%,"AR","OS")))))</f>
        <v>BS</v>
      </c>
      <c r="DE135" t="str">
        <f>IF(BI135=0%,"NS",IF(CG135=100%,"DONE",IF(CS135&gt;100%,"AS",IF(CS135&lt;75%,"BS",IF(CS135&lt;89.9%,"AR","OS")))))</f>
        <v>BS</v>
      </c>
      <c r="DF135" t="str">
        <f>IF(BJ135=0%,"NS",IF(CH135=100%,"DONE",IF(CT135&gt;100%,"AS",IF(CT135&lt;75%,"BS",IF(CT135&lt;89.9%,"AR","OS")))))</f>
        <v>BS</v>
      </c>
      <c r="DG135" t="str">
        <f>IF(BK135=0%,"NS",IF(CI135=100%,"DONE",IF(CU135&gt;100%,"AS",IF(CU135&lt;75%,"BS",IF(CU135&lt;89.9%,"AR","OS")))))</f>
        <v>BS</v>
      </c>
      <c r="DH135" t="str">
        <f>IF(BL135=0%,"NS",IF(CJ135=100%,"DONE",IF(CV135&gt;100%,"AS",IF(CV135&lt;75%,"BS",IF(CV135&lt;89.9%,"AR","OS")))))</f>
        <v>BS</v>
      </c>
      <c r="DI135" t="str">
        <f>IF(BM135=0%,"NS",IF(CK135=100%,"DONE",IF(CW135&gt;100%,"AS",IF(CW135&lt;75%,"BS",IF(CW135&lt;89.9%,"AR","OS")))))</f>
        <v>BS</v>
      </c>
      <c r="DJ135" t="str">
        <f>IF(BN135=0%,"NS",IF(CL135=100%,"DONE",IF(CX135&gt;100%,"AS",IF(CX135&lt;75%,"BS",IF(CX135&lt;89.9%,"AR","OS")))))</f>
        <v>BS</v>
      </c>
      <c r="DK135" t="str">
        <f>IF(BO135=0%,"NS",IF(CM135=100%,"DONE",IF(CY135&gt;100%,"AS",IF(CY135&lt;75%,"BS",IF(CY135&lt;89.9%,"AR","OS")))))</f>
        <v>BS</v>
      </c>
      <c r="DL135" t="str">
        <f>IF(BP135=0%,"NS",IF(CN135=100%,"DONE",IF(CZ135&gt;100%,"AS",IF(CZ135&lt;75%,"BS",IF(CZ135&lt;89.9%,"AR","OS")))))</f>
        <v>BS</v>
      </c>
      <c r="DM135">
        <f>CC135/$BP135</f>
        <v>0.16964285714285712</v>
      </c>
      <c r="DN135">
        <f>CD135/$BP135</f>
        <v>0</v>
      </c>
      <c r="DO135">
        <f>CE135/$BP135</f>
        <v>0</v>
      </c>
      <c r="DP135">
        <f>CF135/$BP135</f>
        <v>0</v>
      </c>
      <c r="DQ135">
        <f>CG135/$BP135</f>
        <v>0</v>
      </c>
      <c r="DR135">
        <f>CH135/$BP135</f>
        <v>0</v>
      </c>
      <c r="DS135">
        <f>CI135/$BP135</f>
        <v>0</v>
      </c>
      <c r="DT135">
        <f>CJ135/$BP135</f>
        <v>0</v>
      </c>
      <c r="DU135">
        <f>CK135/$BP135</f>
        <v>0</v>
      </c>
      <c r="DV135">
        <f>CL135/$BP135</f>
        <v>0</v>
      </c>
      <c r="DW135">
        <f>CM135/$BP135</f>
        <v>0</v>
      </c>
      <c r="DX135">
        <f>CN135/$BP135</f>
        <v>0</v>
      </c>
      <c r="DY135">
        <v>0.95</v>
      </c>
      <c r="DZ135">
        <v>0</v>
      </c>
      <c r="EA135">
        <v>0</v>
      </c>
      <c r="EB135">
        <v>0</v>
      </c>
      <c r="EC135">
        <v>0</v>
      </c>
      <c r="ED135">
        <v>0</v>
      </c>
      <c r="EE135">
        <v>0</v>
      </c>
      <c r="EF135">
        <v>0</v>
      </c>
      <c r="EG135">
        <v>0</v>
      </c>
      <c r="EH135" t="str" xml:space="preserve">
        <v xml:space="preserve">1. Dokumen RBB dan RBL sudah di kirimkan oleg Satker Bisnis_x000d_
2. Akan di adakan rapat koordinasi untuk pembuatan dok RBTD_x000d_
3. Penyusunan Dok RBTD _x000d_
4. Telah di laksanakan rapat untuk penyusunan RBTD pada tanggal 27 - 29 Nov._x000d_
5. Telah dilaksanakan meeting bersama DSDM untuk mengkonfirmasi beberapa fungsi yang menjadi temuan oleh KMBD dan hasil meetingnya dari DSDM akan melakukan penyesuaian di dalam RBL_x000d_
6. RBT done_x000d_
7. Penyusunan KAK/WO dan RFI</v>
      </c>
      <c r="EJ135">
        <f>AR135</f>
        <v>46477</v>
      </c>
      <c r="FM135" t="str" xml:space="preserve">
        <v xml:space="preserve">Yoe One Ariestya Niovitta (PKWT)_x000d_
</v>
      </c>
      <c r="FN135" t="str">
        <v>Helen Desyani</v>
      </c>
      <c r="FO135" t="str">
        <v>Ayar Fauzan</v>
      </c>
      <c r="FP135" t="str" xml:space="preserve">
        <v xml:space="preserve">1. Rendi Budiman_x000d_
2.Ahlan Hadian</v>
      </c>
      <c r="FQ135" t="str">
        <v>Erfa</v>
      </c>
      <c r="FR135" t="str">
        <v xml:space="preserve">Outsource </v>
      </c>
      <c r="FS135" t="str">
        <v>TBC</v>
      </c>
      <c r="FT135" t="str">
        <v>Santi. Nindy</v>
      </c>
      <c r="FU135">
        <v>4</v>
      </c>
      <c r="GS135" t="str">
        <v>b8d7f476-7f88-4225-a4c0-b3d7b30ae6fb</v>
      </c>
    </row>
    <row r="136" xml:space="preserve">
      <c r="A136" t="str">
        <v>PR-11C-2024</v>
      </c>
      <c r="C136" t="str">
        <v>IDT</v>
      </c>
      <c r="D136" t="str">
        <v>Continuity Technology</v>
      </c>
      <c r="E136" t="str">
        <v>P-70</v>
      </c>
      <c r="F136">
        <v>1</v>
      </c>
      <c r="G136" t="str">
        <v>Legacy ISO 20022</v>
      </c>
      <c r="H136" t="str">
        <v>Implementasi ISO 20022</v>
      </c>
      <c r="I136" t="str">
        <v>Legacy ISO 20022: CBS</v>
      </c>
      <c r="J136">
        <v>2024</v>
      </c>
      <c r="K136">
        <v>2025</v>
      </c>
      <c r="L136" t="str">
        <v>S</v>
      </c>
      <c r="M136" t="str">
        <v>K3</v>
      </c>
      <c r="N136" t="str">
        <v>Pemimpin Satker</v>
      </c>
      <c r="O136" t="str">
        <v>DPPT</v>
      </c>
      <c r="P136" t="str">
        <v>Satker</v>
      </c>
      <c r="Q136" t="str">
        <v>SP</v>
      </c>
      <c r="R136" t="str">
        <v>CBS</v>
      </c>
      <c r="S136" t="str">
        <f>BQ136</f>
        <v>Selesai Implementasi</v>
      </c>
      <c r="T136" t="str">
        <f>IF(V136=0%,"Not Started",IF(V136&lt;100%,"On Progress",IF(V136=100%,"DONE")))</f>
        <v>DONE</v>
      </c>
      <c r="U136" t="str">
        <f>FN136</f>
        <v>Aldo Fernanda</v>
      </c>
      <c r="V136">
        <f>CC136</f>
        <v>0.9999999999999999</v>
      </c>
      <c r="W136" t="str">
        <v>BRD existing</v>
      </c>
      <c r="X136">
        <f>AR136</f>
        <v>45900</v>
      </c>
      <c r="Y136">
        <v>1</v>
      </c>
      <c r="AI136">
        <v>45658</v>
      </c>
      <c r="AJ136">
        <v>45688</v>
      </c>
      <c r="AK136">
        <v>45689</v>
      </c>
      <c r="AL136">
        <v>45791</v>
      </c>
      <c r="AM136">
        <v>45792</v>
      </c>
      <c r="AN136">
        <v>45838</v>
      </c>
      <c r="AO136">
        <v>45839</v>
      </c>
      <c r="AP136">
        <v>45883</v>
      </c>
      <c r="AQ136">
        <v>45884</v>
      </c>
      <c r="AR136">
        <v>45900</v>
      </c>
      <c r="AS136" t="str">
        <f>IF(BE136=0%,"Not Started",IF(BE136&lt;5%,"Proses RBT-RBB",IF(BE136=5%,"Selesai RBT-RBB",IF(BE136&lt;10%,"Proses RBT-RBL",IF(BE136=10%,"Selesai RBT-RBL",IF(BE136&lt;15%,"Proses RBT-RBTD",IF(BE136=15%,"Selesai RBT-RBTD",IF(BE136&lt;20%,"Proses RPP",IF(BE136=20%,"Selesai RPP",IF(BE136&lt;25%,"Proses KAK",IF(BE136=25%,"Selesai KAK",IF(BE136&lt;30%,"Proses Pengadaan",IF(BE136=30%,"Selesai Pengadaan",IF(BE136&lt;45%,"Proses Desain",IF(BE136=45%,"Selesai Desain",IF(BE136&lt;80%,"Proses Pengembangan",IF(BE136=80%,"Selesai Pengembangan",IF(BE136&lt;87.5%,"Proses SIT",IF(BE136=87.5%,"Selesai SIT",IF(BE136&lt;95%,"Proses UAT",IF(BE136=95%,"Selesai UAT",IF(BE136&lt;100%,"Proses Implementasi","Selesai Implementasi"))))))))))))))))))))))</f>
        <v>Selesai Implementasi</v>
      </c>
      <c r="AT136" t="str">
        <f>IF(BF136=0%,"Not Started",IF(BF136&lt;5%,"Proses RBT-RBB",IF(BF136=5%,"Selesai RBT-RBB",IF(BF136&lt;10%,"Proses RBT-RBL",IF(BF136=10%,"Selesai RBT-RBL",IF(BF136&lt;15%,"Proses RBT-RBTD",IF(BF136=15%,"Selesai RBT-RBTD",IF(BF136&lt;20%,"Proses RPP",IF(BF136=20%,"Selesai RPP",IF(BF136&lt;25%,"Proses KAK",IF(BF136=25%,"Selesai KAK",IF(BF136&lt;30%,"Proses Pengadaan",IF(BF136=30%,"Selesai Pengadaan",IF(BF136&lt;45%,"Proses Desain",IF(BF136=45%,"Selesai Desain",IF(BF136&lt;80%,"Proses Pengembangan",IF(BF136=80%,"Selesai Pengembangan",IF(BF136&lt;87.5%,"Proses SIT",IF(BF136=87.5%,"Selesai SIT",IF(BF136&lt;95%,"Proses UAT",IF(BF136=95%,"Selesai UAT",IF(BF136&lt;100%,"Proses Implementasi","Selesai Implementasi"))))))))))))))))))))))</f>
        <v>Selesai Implementasi</v>
      </c>
      <c r="AU136" t="str">
        <f>IF(BG136=0%,"Not Started",IF(BG136&lt;5%,"Proses RBT-RBB",IF(BG136=5%,"Selesai RBT-RBB",IF(BG136&lt;10%,"Proses RBT-RBL",IF(BG136=10%,"Selesai RBT-RBL",IF(BG136&lt;15%,"Proses RBT-RBTD",IF(BG136=15%,"Selesai RBT-RBTD",IF(BG136&lt;20%,"Proses RPP",IF(BG136=20%,"Selesai RPP",IF(BG136&lt;25%,"Proses KAK",IF(BG136=25%,"Selesai KAK",IF(BG136&lt;30%,"Proses Pengadaan",IF(BG136=30%,"Selesai Pengadaan",IF(BG136&lt;45%,"Proses Desain",IF(BG136=45%,"Selesai Desain",IF(BG136&lt;80%,"Proses Pengembangan",IF(BG136=80%,"Selesai Pengembangan",IF(BG136&lt;87.5%,"Proses SIT",IF(BG136=87.5%,"Selesai SIT",IF(BG136&lt;95%,"Proses UAT",IF(BG136=95%,"Selesai UAT",IF(BG136&lt;100%,"Proses Implementasi","Selesai Implementasi"))))))))))))))))))))))</f>
        <v>Selesai Implementasi</v>
      </c>
      <c r="AV136" t="str">
        <f>IF(BH136=0%,"Not Started",IF(BH136&lt;5%,"Proses RBT-RBB",IF(BH136=5%,"Selesai RBT-RBB",IF(BH136&lt;10%,"Proses RBT-RBL",IF(BH136=10%,"Selesai RBT-RBL",IF(BH136&lt;15%,"Proses RBT-RBTD",IF(BH136=15%,"Selesai RBT-RBTD",IF(BH136&lt;20%,"Proses RPP",IF(BH136=20%,"Selesai RPP",IF(BH136&lt;25%,"Proses KAK",IF(BH136=25%,"Selesai KAK",IF(BH136&lt;30%,"Proses Pengadaan",IF(BH136=30%,"Selesai Pengadaan",IF(BH136&lt;45%,"Proses Desain",IF(BH136=45%,"Selesai Desain",IF(BH136&lt;80%,"Proses Pengembangan",IF(BH136=80%,"Selesai Pengembangan",IF(BH136&lt;87.5%,"Proses SIT",IF(BH136=87.5%,"Selesai SIT",IF(BH136&lt;95%,"Proses UAT",IF(BH136=95%,"Selesai UAT",IF(BH136&lt;100%,"Proses Implementasi","Selesai Implementasi"))))))))))))))))))))))</f>
        <v>Selesai Implementasi</v>
      </c>
      <c r="AW136" t="str">
        <f>IF(BI136=0%,"Not Started",IF(BI136&lt;5%,"Proses RBT-RBB",IF(BI136=5%,"Selesai RBT-RBB",IF(BI136&lt;10%,"Proses RBT-RBL",IF(BI136=10%,"Selesai RBT-RBL",IF(BI136&lt;15%,"Proses RBT-RBTD",IF(BI136=15%,"Selesai RBT-RBTD",IF(BI136&lt;20%,"Proses RPP",IF(BI136=20%,"Selesai RPP",IF(BI136&lt;25%,"Proses KAK",IF(BI136=25%,"Selesai KAK",IF(BI136&lt;30%,"Proses Pengadaan",IF(BI136=30%,"Selesai Pengadaan",IF(BI136&lt;45%,"Proses Desain",IF(BI136=45%,"Selesai Desain",IF(BI136&lt;80%,"Proses Pengembangan",IF(BI136=80%,"Selesai Pengembangan",IF(BI136&lt;87.5%,"Proses SIT",IF(BI136=87.5%,"Selesai SIT",IF(BI136&lt;95%,"Proses UAT",IF(BI136=95%,"Selesai UAT",IF(BI136&lt;100%,"Proses Implementasi","Selesai Implementasi"))))))))))))))))))))))</f>
        <v>Selesai Implementasi</v>
      </c>
      <c r="AX136" t="str">
        <f>IF(BJ136=0%,"Not Started",IF(BJ136&lt;5%,"Proses RBT-RBB",IF(BJ136=5%,"Selesai RBT-RBB",IF(BJ136&lt;10%,"Proses RBT-RBL",IF(BJ136=10%,"Selesai RBT-RBL",IF(BJ136&lt;15%,"Proses RBT-RBTD",IF(BJ136=15%,"Selesai RBT-RBTD",IF(BJ136&lt;20%,"Proses RPP",IF(BJ136=20%,"Selesai RPP",IF(BJ136&lt;25%,"Proses KAK",IF(BJ136=25%,"Selesai KAK",IF(BJ136&lt;30%,"Proses Pengadaan",IF(BJ136=30%,"Selesai Pengadaan",IF(BJ136&lt;45%,"Proses Desain",IF(BJ136=45%,"Selesai Desain",IF(BJ136&lt;80%,"Proses Pengembangan",IF(BJ136=80%,"Selesai Pengembangan",IF(BJ136&lt;87.5%,"Proses SIT",IF(BJ136=87.5%,"Selesai SIT",IF(BJ136&lt;95%,"Proses UAT",IF(BJ136=95%,"Selesai UAT",IF(BJ136&lt;100%,"Proses Implementasi","Selesai Implementasi"))))))))))))))))))))))</f>
        <v>Selesai Implementasi</v>
      </c>
      <c r="AY136" t="str">
        <f>IF(BK136=0%,"Not Started",IF(BK136&lt;5%,"Proses RBT-RBB",IF(BK136=5%,"Selesai RBT-RBB",IF(BK136&lt;10%,"Proses RBT-RBL",IF(BK136=10%,"Selesai RBT-RBL",IF(BK136&lt;15%,"Proses RBT-RBTD",IF(BK136=15%,"Selesai RBT-RBTD",IF(BK136&lt;20%,"Proses RPP",IF(BK136=20%,"Selesai RPP",IF(BK136&lt;25%,"Proses KAK",IF(BK136=25%,"Selesai KAK",IF(BK136&lt;30%,"Proses Pengadaan",IF(BK136=30%,"Selesai Pengadaan",IF(BK136&lt;45%,"Proses Desain",IF(BK136=45%,"Selesai Desain",IF(BK136&lt;80%,"Proses Pengembangan",IF(BK136=80%,"Selesai Pengembangan",IF(BK136&lt;87.5%,"Proses SIT",IF(BK136=87.5%,"Selesai SIT",IF(BK136&lt;95%,"Proses UAT",IF(BK136=95%,"Selesai UAT",IF(BK136&lt;100%,"Proses Implementasi","Selesai Implementasi"))))))))))))))))))))))</f>
        <v>Selesai Implementasi</v>
      </c>
      <c r="AZ136" t="str">
        <f>IF(BL136=0%,"Not Started",IF(BL136&lt;5%,"Proses RBT-RBB",IF(BL136=5%,"Selesai RBT-RBB",IF(BL136&lt;10%,"Proses RBT-RBL",IF(BL136=10%,"Selesai RBT-RBL",IF(BL136&lt;15%,"Proses RBT-RBTD",IF(BL136=15%,"Selesai RBT-RBTD",IF(BL136&lt;20%,"Proses RPP",IF(BL136=20%,"Selesai RPP",IF(BL136&lt;25%,"Proses KAK",IF(BL136=25%,"Selesai KAK",IF(BL136&lt;30%,"Proses Pengadaan",IF(BL136=30%,"Selesai Pengadaan",IF(BL136&lt;45%,"Proses Desain",IF(BL136=45%,"Selesai Desain",IF(BL136&lt;80%,"Proses Pengembangan",IF(BL136=80%,"Selesai Pengembangan",IF(BL136&lt;87.5%,"Proses SIT",IF(BL136=87.5%,"Selesai SIT",IF(BL136&lt;95%,"Proses UAT",IF(BL136=95%,"Selesai UAT",IF(BL136&lt;100%,"Proses Implementasi","Selesai Implementasi"))))))))))))))))))))))</f>
        <v>Selesai Implementasi</v>
      </c>
      <c r="BA136" t="str">
        <f>IF(BM136=0%,"Not Started",IF(BM136&lt;5%,"Proses RBT-RBB",IF(BM136=5%,"Selesai RBT-RBB",IF(BM136&lt;10%,"Proses RBT-RBL",IF(BM136=10%,"Selesai RBT-RBL",IF(BM136&lt;15%,"Proses RBT-RBTD",IF(BM136=15%,"Selesai RBT-RBTD",IF(BM136&lt;20%,"Proses RPP",IF(BM136=20%,"Selesai RPP",IF(BM136&lt;25%,"Proses KAK",IF(BM136=25%,"Selesai KAK",IF(BM136&lt;30%,"Proses Pengadaan",IF(BM136=30%,"Selesai Pengadaan",IF(BM136&lt;45%,"Proses Desain",IF(BM136=45%,"Selesai Desain",IF(BM136&lt;80%,"Proses Pengembangan",IF(BM136=80%,"Selesai Pengembangan",IF(BM136&lt;87.5%,"Proses SIT",IF(BM136=87.5%,"Selesai SIT",IF(BM136&lt;95%,"Proses UAT",IF(BM136=95%,"Selesai UAT",IF(BM136&lt;100%,"Proses Implementasi","Selesai Implementasi"))))))))))))))))))))))</f>
        <v>Selesai Implementasi</v>
      </c>
      <c r="BB136" t="str">
        <f>IF(BN136=0%,"Not Started",IF(BN136&lt;5%,"Proses RBT-RBB",IF(BN136=5%,"Selesai RBT-RBB",IF(BN136&lt;10%,"Proses RBT-RBL",IF(BN136=10%,"Selesai RBT-RBL",IF(BN136&lt;15%,"Proses RBT-RBTD",IF(BN136=15%,"Selesai RBT-RBTD",IF(BN136&lt;20%,"Proses RPP",IF(BN136=20%,"Selesai RPP",IF(BN136&lt;25%,"Proses KAK",IF(BN136=25%,"Selesai KAK",IF(BN136&lt;30%,"Proses Pengadaan",IF(BN136=30%,"Selesai Pengadaan",IF(BN136&lt;45%,"Proses Desain",IF(BN136=45%,"Selesai Desain",IF(BN136&lt;80%,"Proses Pengembangan",IF(BN136=80%,"Selesai Pengembangan",IF(BN136&lt;87.5%,"Proses SIT",IF(BN136=87.5%,"Selesai SIT",IF(BN136&lt;95%,"Proses UAT",IF(BN136=95%,"Selesai UAT",IF(BN136&lt;100%,"Proses Implementasi","Selesai Implementasi"))))))))))))))))))))))</f>
        <v>Selesai Implementasi</v>
      </c>
      <c r="BC136" t="str">
        <f>IF(BO136=0%,"Not Started",IF(BO136&lt;5%,"Proses RBT-RBB",IF(BO136=5%,"Selesai RBT-RBB",IF(BO136&lt;10%,"Proses RBT-RBL",IF(BO136=10%,"Selesai RBT-RBL",IF(BO136&lt;15%,"Proses RBT-RBTD",IF(BO136=15%,"Selesai RBT-RBTD",IF(BO136&lt;20%,"Proses RPP",IF(BO136=20%,"Selesai RPP",IF(BO136&lt;25%,"Proses KAK",IF(BO136=25%,"Selesai KAK",IF(BO136&lt;30%,"Proses Pengadaan",IF(BO136=30%,"Selesai Pengadaan",IF(BO136&lt;45%,"Proses Desain",IF(BO136=45%,"Selesai Desain",IF(BO136&lt;80%,"Proses Pengembangan",IF(BO136=80%,"Selesai Pengembangan",IF(BO136&lt;87.5%,"Proses SIT",IF(BO136=87.5%,"Selesai SIT",IF(BO136&lt;95%,"Proses UAT",IF(BO136=95%,"Selesai UAT",IF(BO136&lt;100%,"Proses Implementasi","Selesai Implementasi"))))))))))))))))))))))</f>
        <v>Selesai Implementasi</v>
      </c>
      <c r="BD136" t="str">
        <f>IF(BP136=0%,"Not Started",IF(BP136&lt;5%,"Proses RBT-RBB",IF(BP136=5%,"Selesai RBT-RBB",IF(BP136&lt;10%,"Proses RBT-RBL",IF(BP136=10%,"Selesai RBT-RBL",IF(BP136&lt;15%,"Proses RBT-RBTD",IF(BP136=15%,"Selesai RBT-RBTD",IF(BP136&lt;20%,"Proses RPP",IF(BP136=20%,"Selesai RPP",IF(BP136&lt;25%,"Proses KAK",IF(BP136=25%,"Selesai KAK",IF(BP136&lt;30%,"Proses Pengadaan",IF(BP136=30%,"Selesai Pengadaan",IF(BP136&lt;45%,"Proses Desain",IF(BP136=45%,"Selesai Desain",IF(BP136&lt;80%,"Proses Pengembangan",IF(BP136=80%,"Selesai Pengembangan",IF(BP136&lt;87.5%,"Proses SIT",IF(BP136=87.5%,"Selesai SIT",IF(BP136&lt;95%,"Proses UAT",IF(BP136=95%,"Selesai UAT",IF(BP136&lt;100%,"Proses Implementasi","Selesai Implementasi"))))))))))))))))))))))</f>
        <v>Selesai Implementasi</v>
      </c>
      <c r="BE136">
        <v>1</v>
      </c>
      <c r="BF136">
        <v>1</v>
      </c>
      <c r="BG136">
        <v>1</v>
      </c>
      <c r="BH136">
        <v>1</v>
      </c>
      <c r="BI136">
        <v>1</v>
      </c>
      <c r="BJ136">
        <v>1</v>
      </c>
      <c r="BK136">
        <v>1</v>
      </c>
      <c r="BL136">
        <v>1</v>
      </c>
      <c r="BM136">
        <v>1</v>
      </c>
      <c r="BN136">
        <v>1</v>
      </c>
      <c r="BO136">
        <v>1</v>
      </c>
      <c r="BP136">
        <v>1</v>
      </c>
      <c r="BQ136" t="str">
        <f>IF(CC136=0%,"Not Started",IF(CC136&lt;5%,"Proses RBT-RBB",IF(CC136=5%,"Selesai RBT-RBB",IF(CC136&lt;10%,"Proses RBT-RBL",IF(CC136=10%,"Selesai RBT-RBL",IF(CC136&lt;15%,"Proses RBT-RBTD",IF(CC136=15%,"Selesai RBT-RBTD",IF(CC136&lt;20%,"Proses RPP",IF(CC136=20%,"Selesai RPP",IF(CC136&lt;25%,"Proses KAK",IF(CC136=25%,"Selesai KAK",IF(CC136&lt;30%,"Proses Pengadaan",IF(CC136=30%,"Selesai Pengadaan",IF(CC136&lt;45%,"Proses Desain",IF(CC136=45%,"Selesai Desain",IF(CC136&lt;80%,"Proses Pengembangan",IF(CC136=80%,"Selesai Pengembangan",IF(CC136&lt;87.5%,"Proses SIT",IF(CC136=87.5%,"Selesai SIT",IF(CC136&lt;95%,"Proses UAT",IF(CC136=95%,"Selesai UAT",IF(CC136&lt;100%,"Proses Implementasi","Selesai Implementasi"))))))))))))))))))))))</f>
        <v>Selesai Implementasi</v>
      </c>
      <c r="BR136" t="str">
        <f>IF(CD136=0%,"Not Started",IF(CD136&lt;5%,"Proses RBT-RBB",IF(CD136=5%,"Selesai RBT-RBB",IF(CD136&lt;10%,"Proses RBT-RBL",IF(CD136=10%,"Selesai RBT-RBL",IF(CD136&lt;15%,"Proses RBT-RBTD",IF(CD136=15%,"Selesai RBT-RBTD",IF(CD136&lt;20%,"Proses RPP",IF(CD136=20%,"Selesai RPP",IF(CD136&lt;25%,"Proses KAK",IF(CD136=25%,"Selesai KAK",IF(CD136&lt;30%,"Proses Pengadaan",IF(CD136=30%,"Selesai Pengadaan",IF(CD136&lt;45%,"Proses Desain",IF(CD136=45%,"Selesai Desain",IF(CD136&lt;80%,"Proses Pengembangan",IF(CD136=80%,"Selesai Pengembangan",IF(CD136&lt;87.5%,"Proses SIT",IF(CD136=87.5%,"Selesai SIT",IF(CD136&lt;95%,"Proses UAT",IF(CD136=95%,"Selesai UAT",IF(CD136&lt;100%,"Proses Implementasi","Selesai Implementasi"))))))))))))))))))))))</f>
        <v>Not Started</v>
      </c>
      <c r="BS136" t="str">
        <f>IF(CE136=0%,"Not Started",IF(CE136&lt;5%,"Proses RBT-RBB",IF(CE136=5%,"Selesai RBT-RBB",IF(CE136&lt;10%,"Proses RBT-RBL",IF(CE136=10%,"Selesai RBT-RBL",IF(CE136&lt;15%,"Proses RBT-RBTD",IF(CE136=15%,"Selesai RBT-RBTD",IF(CE136&lt;20%,"Proses RPP",IF(CE136=20%,"Selesai RPP",IF(CE136&lt;25%,"Proses KAK",IF(CE136=25%,"Selesai KAK",IF(CE136&lt;30%,"Proses Pengadaan",IF(CE136=30%,"Selesai Pengadaan",IF(CE136&lt;45%,"Proses Desain",IF(CE136=45%,"Selesai Desain",IF(CE136&lt;80%,"Proses Pengembangan",IF(CE136=80%,"Selesai Pengembangan",IF(CE136&lt;87.5%,"Proses SIT",IF(CE136=87.5%,"Selesai SIT",IF(CE136&lt;95%,"Proses UAT",IF(CE136=95%,"Selesai UAT",IF(CE136&lt;100%,"Proses Implementasi","Selesai Implementasi"))))))))))))))))))))))</f>
        <v>Not Started</v>
      </c>
      <c r="BT136" t="str">
        <f>IF(CF136=0%,"Not Started",IF(CF136&lt;5%,"Proses RBT-RBB",IF(CF136=5%,"Selesai RBT-RBB",IF(CF136&lt;10%,"Proses RBT-RBL",IF(CF136=10%,"Selesai RBT-RBL",IF(CF136&lt;15%,"Proses RBT-RBTD",IF(CF136=15%,"Selesai RBT-RBTD",IF(CF136&lt;20%,"Proses RPP",IF(CF136=20%,"Selesai RPP",IF(CF136&lt;25%,"Proses KAK",IF(CF136=25%,"Selesai KAK",IF(CF136&lt;30%,"Proses Pengadaan",IF(CF136=30%,"Selesai Pengadaan",IF(CF136&lt;45%,"Proses Desain",IF(CF136=45%,"Selesai Desain",IF(CF136&lt;80%,"Proses Pengembangan",IF(CF136=80%,"Selesai Pengembangan",IF(CF136&lt;87.5%,"Proses SIT",IF(CF136=87.5%,"Selesai SIT",IF(CF136&lt;95%,"Proses UAT",IF(CF136=95%,"Selesai UAT",IF(CF136&lt;100%,"Proses Implementasi","Selesai Implementasi"))))))))))))))))))))))</f>
        <v>Not Started</v>
      </c>
      <c r="BU136" t="str">
        <f>IF(CG136=0%,"Not Started",IF(CG136&lt;5%,"Proses RBT-RBB",IF(CG136=5%,"Selesai RBT-RBB",IF(CG136&lt;10%,"Proses RBT-RBL",IF(CG136=10%,"Selesai RBT-RBL",IF(CG136&lt;15%,"Proses RBT-RBTD",IF(CG136=15%,"Selesai RBT-RBTD",IF(CG136&lt;20%,"Proses RPP",IF(CG136=20%,"Selesai RPP",IF(CG136&lt;25%,"Proses KAK",IF(CG136=25%,"Selesai KAK",IF(CG136&lt;30%,"Proses Pengadaan",IF(CG136=30%,"Selesai Pengadaan",IF(CG136&lt;45%,"Proses Desain",IF(CG136=45%,"Selesai Desain",IF(CG136&lt;80%,"Proses Pengembangan",IF(CG136=80%,"Selesai Pengembangan",IF(CG136&lt;87.5%,"Proses SIT",IF(CG136=87.5%,"Selesai SIT",IF(CG136&lt;95%,"Proses UAT",IF(CG136=95%,"Selesai UAT",IF(CG136&lt;100%,"Proses Implementasi","Selesai Implementasi"))))))))))))))))))))))</f>
        <v>Not Started</v>
      </c>
      <c r="BV136" t="str">
        <f>IF(CH136=0%,"Not Started",IF(CH136&lt;5%,"Proses RBT-RBB",IF(CH136=5%,"Selesai RBT-RBB",IF(CH136&lt;10%,"Proses RBT-RBL",IF(CH136=10%,"Selesai RBT-RBL",IF(CH136&lt;15%,"Proses RBT-RBTD",IF(CH136=15%,"Selesai RBT-RBTD",IF(CH136&lt;20%,"Proses RPP",IF(CH136=20%,"Selesai RPP",IF(CH136&lt;25%,"Proses KAK",IF(CH136=25%,"Selesai KAK",IF(CH136&lt;30%,"Proses Pengadaan",IF(CH136=30%,"Selesai Pengadaan",IF(CH136&lt;45%,"Proses Desain",IF(CH136=45%,"Selesai Desain",IF(CH136&lt;80%,"Proses Pengembangan",IF(CH136=80%,"Selesai Pengembangan",IF(CH136&lt;87.5%,"Proses SIT",IF(CH136=87.5%,"Selesai SIT",IF(CH136&lt;95%,"Proses UAT",IF(CH136=95%,"Selesai UAT",IF(CH136&lt;100%,"Proses Implementasi","Selesai Implementasi"))))))))))))))))))))))</f>
        <v>Not Started</v>
      </c>
      <c r="BW136" t="str">
        <f>IF(CI136=0%,"Not Started",IF(CI136&lt;5%,"Proses RBT-RBB",IF(CI136=5%,"Selesai RBT-RBB",IF(CI136&lt;10%,"Proses RBT-RBL",IF(CI136=10%,"Selesai RBT-RBL",IF(CI136&lt;15%,"Proses RBT-RBTD",IF(CI136=15%,"Selesai RBT-RBTD",IF(CI136&lt;20%,"Proses RPP",IF(CI136=20%,"Selesai RPP",IF(CI136&lt;25%,"Proses KAK",IF(CI136=25%,"Selesai KAK",IF(CI136&lt;30%,"Proses Pengadaan",IF(CI136=30%,"Selesai Pengadaan",IF(CI136&lt;45%,"Proses Desain",IF(CI136=45%,"Selesai Desain",IF(CI136&lt;80%,"Proses Pengembangan",IF(CI136=80%,"Selesai Pengembangan",IF(CI136&lt;87.5%,"Proses SIT",IF(CI136=87.5%,"Selesai SIT",IF(CI136&lt;95%,"Proses UAT",IF(CI136=95%,"Selesai UAT",IF(CI136&lt;100%,"Proses Implementasi","Selesai Implementasi"))))))))))))))))))))))</f>
        <v>Not Started</v>
      </c>
      <c r="BX136" t="str">
        <f>IF(CJ136=0%,"Not Started",IF(CJ136&lt;5%,"Proses RBT-RBB",IF(CJ136=5%,"Selesai RBT-RBB",IF(CJ136&lt;10%,"Proses RBT-RBL",IF(CJ136=10%,"Selesai RBT-RBL",IF(CJ136&lt;15%,"Proses RBT-RBTD",IF(CJ136=15%,"Selesai RBT-RBTD",IF(CJ136&lt;20%,"Proses RPP",IF(CJ136=20%,"Selesai RPP",IF(CJ136&lt;25%,"Proses KAK",IF(CJ136=25%,"Selesai KAK",IF(CJ136&lt;30%,"Proses Pengadaan",IF(CJ136=30%,"Selesai Pengadaan",IF(CJ136&lt;45%,"Proses Desain",IF(CJ136=45%,"Selesai Desain",IF(CJ136&lt;80%,"Proses Pengembangan",IF(CJ136=80%,"Selesai Pengembangan",IF(CJ136&lt;87.5%,"Proses SIT",IF(CJ136=87.5%,"Selesai SIT",IF(CJ136&lt;95%,"Proses UAT",IF(CJ136=95%,"Selesai UAT",IF(CJ136&lt;100%,"Proses Implementasi","Selesai Implementasi"))))))))))))))))))))))</f>
        <v>Not Started</v>
      </c>
      <c r="BY136" t="str">
        <f>IF(CK136=0%,"Not Started",IF(CK136&lt;5%,"Proses RBT-RBB",IF(CK136=5%,"Selesai RBT-RBB",IF(CK136&lt;10%,"Proses RBT-RBL",IF(CK136=10%,"Selesai RBT-RBL",IF(CK136&lt;15%,"Proses RBT-RBTD",IF(CK136=15%,"Selesai RBT-RBTD",IF(CK136&lt;20%,"Proses RPP",IF(CK136=20%,"Selesai RPP",IF(CK136&lt;25%,"Proses KAK",IF(CK136=25%,"Selesai KAK",IF(CK136&lt;30%,"Proses Pengadaan",IF(CK136=30%,"Selesai Pengadaan",IF(CK136&lt;45%,"Proses Desain",IF(CK136=45%,"Selesai Desain",IF(CK136&lt;80%,"Proses Pengembangan",IF(CK136=80%,"Selesai Pengembangan",IF(CK136&lt;87.5%,"Proses SIT",IF(CK136=87.5%,"Selesai SIT",IF(CK136&lt;95%,"Proses UAT",IF(CK136=95%,"Selesai UAT",IF(CK136&lt;100%,"Proses Implementasi","Selesai Implementasi"))))))))))))))))))))))</f>
        <v>Not Started</v>
      </c>
      <c r="BZ136" t="str">
        <f>IF(CL136=0%,"Not Started",IF(CL136&lt;5%,"Proses RBT-RBB",IF(CL136=5%,"Selesai RBT-RBB",IF(CL136&lt;10%,"Proses RBT-RBL",IF(CL136=10%,"Selesai RBT-RBL",IF(CL136&lt;15%,"Proses RBT-RBTD",IF(CL136=15%,"Selesai RBT-RBTD",IF(CL136&lt;20%,"Proses RPP",IF(CL136=20%,"Selesai RPP",IF(CL136&lt;25%,"Proses KAK",IF(CL136=25%,"Selesai KAK",IF(CL136&lt;30%,"Proses Pengadaan",IF(CL136=30%,"Selesai Pengadaan",IF(CL136&lt;45%,"Proses Desain",IF(CL136=45%,"Selesai Desain",IF(CL136&lt;80%,"Proses Pengembangan",IF(CL136=80%,"Selesai Pengembangan",IF(CL136&lt;87.5%,"Proses SIT",IF(CL136=87.5%,"Selesai SIT",IF(CL136&lt;95%,"Proses UAT",IF(CL136=95%,"Selesai UAT",IF(CL136&lt;100%,"Proses Implementasi","Selesai Implementasi"))))))))))))))))))))))</f>
        <v>Not Started</v>
      </c>
      <c r="CA136" t="str">
        <f>IF(CM136=0%,"Not Started",IF(CM136&lt;5%,"Proses RBT-RBB",IF(CM136=5%,"Selesai RBT-RBB",IF(CM136&lt;10%,"Proses RBT-RBL",IF(CM136=10%,"Selesai RBT-RBL",IF(CM136&lt;15%,"Proses RBT-RBTD",IF(CM136=15%,"Selesai RBT-RBTD",IF(CM136&lt;20%,"Proses RPP",IF(CM136=20%,"Selesai RPP",IF(CM136&lt;25%,"Proses KAK",IF(CM136=25%,"Selesai KAK",IF(CM136&lt;30%,"Proses Pengadaan",IF(CM136=30%,"Selesai Pengadaan",IF(CM136&lt;45%,"Proses Desain",IF(CM136=45%,"Selesai Desain",IF(CM136&lt;80%,"Proses Pengembangan",IF(CM136=80%,"Selesai Pengembangan",IF(CM136&lt;87.5%,"Proses SIT",IF(CM136=87.5%,"Selesai SIT",IF(CM136&lt;95%,"Proses UAT",IF(CM136=95%,"Selesai UAT",IF(CM136&lt;100%,"Proses Implementasi","Selesai Implementasi"))))))))))))))))))))))</f>
        <v>Not Started</v>
      </c>
      <c r="CB136" t="str">
        <f>IF(CN136=0%,"Not Started",IF(CN136&lt;5%,"Proses RBT-RBB",IF(CN136=5%,"Selesai RBT-RBB",IF(CN136&lt;10%,"Proses RBT-RBL",IF(CN136=10%,"Selesai RBT-RBL",IF(CN136&lt;15%,"Proses RBT-RBTD",IF(CN136=15%,"Selesai RBT-RBTD",IF(CN136&lt;20%,"Proses RPP",IF(CN136=20%,"Selesai RPP",IF(CN136&lt;25%,"Proses KAK",IF(CN136=25%,"Selesai KAK",IF(CN136&lt;30%,"Proses Pengadaan",IF(CN136=30%,"Selesai Pengadaan",IF(CN136&lt;45%,"Proses Desain",IF(CN136=45%,"Selesai Desain",IF(CN136&lt;80%,"Proses Pengembangan",IF(CN136=80%,"Selesai Pengembangan",IF(CN136&lt;87.5%,"Proses SIT",IF(CN136=87.5%,"Selesai SIT",IF(CN136&lt;95%,"Proses UAT",IF(CN136=95%,"Selesai UAT",IF(CN136&lt;100%,"Proses Implementasi","Selesai Implementasi"))))))))))))))))))))))</f>
        <v>Not Started</v>
      </c>
      <c r="CC136">
        <f>(($DY136/100%)*15%)+(($DZ136/100%)*5%)+(($EA136/100%)*5%)+(($EB136/100%)*5%)+(($EC136/100%)*15%)+(($ED136/100%)*35%)+(($EE136/100%)*7.5%)+(($EF136/100%)*7.5%)+(($EG136/100%)*5%)</f>
        <v>0.9999999999999999</v>
      </c>
      <c r="CO136">
        <f>IF(BE136=0%, 100%, (CC136/BE136))</f>
        <v>0.9999999999999999</v>
      </c>
      <c r="CP136">
        <f>IF(BF136=0%, 100%, (CD136/BF136))</f>
        <v>0</v>
      </c>
      <c r="CQ136">
        <f>IF(BG136=0%, 100%, (CE136/BG136))</f>
        <v>0</v>
      </c>
      <c r="CR136">
        <f>IF(BH136=0%, 100%, (CF136/BH136))</f>
        <v>0</v>
      </c>
      <c r="CS136">
        <f>IF(BI136=0%, 100%, (CG136/BI136))</f>
        <v>0</v>
      </c>
      <c r="CT136">
        <f>IF(BJ136=0%, 100%, (CH136/BJ136))</f>
        <v>0</v>
      </c>
      <c r="CU136">
        <f>IF(BK136=0%, 100%, (CI136/BK136))</f>
        <v>0</v>
      </c>
      <c r="CV136">
        <f>IF(BL136=0%, 100%, (CJ136/BL136))</f>
        <v>0</v>
      </c>
      <c r="CW136">
        <f>IF(BM136=0%, 100%, (CK136/BM136))</f>
        <v>0</v>
      </c>
      <c r="CX136">
        <f>IF(BN136=0%, 100%, (CL136/BN136))</f>
        <v>0</v>
      </c>
      <c r="CY136">
        <f>IF(BO136=0%, 100%, (CM136/BO136))</f>
        <v>0</v>
      </c>
      <c r="DA136" t="str">
        <f>IF(BE136=0%,"NS",IF(CC136=100%,"DONE",IF(CO136&gt;100%,"AS",IF(CO136&lt;75%,"BS",IF(CO136&lt;89.9%,"AR","OS")))))</f>
        <v>DONE</v>
      </c>
      <c r="DB136" t="str">
        <f>IF(BF136=0%,"NS",IF(CD136=100%,"DONE",IF(CP136&gt;100%,"AS",IF(CP136&lt;75%,"BS",IF(CP136&lt;89.9%,"AR","OS")))))</f>
        <v>BS</v>
      </c>
      <c r="DC136" t="str">
        <f>IF(BG136=0%,"NS",IF(CE136=100%,"DONE",IF(CQ136&gt;100%,"AS",IF(CQ136&lt;75%,"BS",IF(CQ136&lt;89.9%,"AR","OS")))))</f>
        <v>BS</v>
      </c>
      <c r="DD136" t="str">
        <f>IF(BH136=0%,"NS",IF(CF136=100%,"DONE",IF(CR136&gt;100%,"AS",IF(CR136&lt;75%,"BS",IF(CR136&lt;89.9%,"AR","OS")))))</f>
        <v>BS</v>
      </c>
      <c r="DE136" t="str">
        <f>IF(BI136=0%,"NS",IF(CG136=100%,"DONE",IF(CS136&gt;100%,"AS",IF(CS136&lt;75%,"BS",IF(CS136&lt;89.9%,"AR","OS")))))</f>
        <v>BS</v>
      </c>
      <c r="DF136" t="str">
        <f>IF(BJ136=0%,"NS",IF(CH136=100%,"DONE",IF(CT136&gt;100%,"AS",IF(CT136&lt;75%,"BS",IF(CT136&lt;89.9%,"AR","OS")))))</f>
        <v>BS</v>
      </c>
      <c r="DG136" t="str">
        <f>IF(BK136=0%,"NS",IF(CI136=100%,"DONE",IF(CU136&gt;100%,"AS",IF(CU136&lt;75%,"BS",IF(CU136&lt;89.9%,"AR","OS")))))</f>
        <v>BS</v>
      </c>
      <c r="DH136" t="str">
        <f>IF(BL136=0%,"NS",IF(CJ136=100%,"DONE",IF(CV136&gt;100%,"AS",IF(CV136&lt;75%,"BS",IF(CV136&lt;89.9%,"AR","OS")))))</f>
        <v>BS</v>
      </c>
      <c r="DI136" t="str">
        <f>IF(BM136=0%,"NS",IF(CK136=100%,"DONE",IF(CW136&gt;100%,"AS",IF(CW136&lt;75%,"BS",IF(CW136&lt;89.9%,"AR","OS")))))</f>
        <v>BS</v>
      </c>
      <c r="DJ136" t="str">
        <f>IF(BN136=0%,"NS",IF(CL136=100%,"DONE",IF(CX136&gt;100%,"AS",IF(CX136&lt;75%,"BS",IF(CX136&lt;89.9%,"AR","OS")))))</f>
        <v>BS</v>
      </c>
      <c r="DK136" t="str">
        <f>IF(BO136=0%,"NS",IF(CM136=100%,"DONE",IF(CY136&gt;100%,"AS",IF(CY136&lt;75%,"BS",IF(CY136&lt;89.9%,"AR","OS")))))</f>
        <v>BS</v>
      </c>
      <c r="DL136" t="str">
        <f>IF(BP136=0%,"NS",IF(CN136=100%,"DONE",IF(CZ136&gt;100%,"AS",IF(CZ136&lt;75%,"BS",IF(CZ136&lt;89.9%,"AR","OS")))))</f>
        <v>BS</v>
      </c>
      <c r="DM136">
        <f>CC136/$BP136</f>
        <v>0.9999999999999999</v>
      </c>
      <c r="DN136">
        <f>CD136/$BP136</f>
        <v>0</v>
      </c>
      <c r="DO136">
        <f>CE136/$BP136</f>
        <v>0</v>
      </c>
      <c r="DP136">
        <f>CF136/$BP136</f>
        <v>0</v>
      </c>
      <c r="DQ136">
        <f>CG136/$BP136</f>
        <v>0</v>
      </c>
      <c r="DR136">
        <f>CH136/$BP136</f>
        <v>0</v>
      </c>
      <c r="DS136">
        <f>CI136/$BP136</f>
        <v>0</v>
      </c>
      <c r="DT136">
        <f>CJ136/$BP136</f>
        <v>0</v>
      </c>
      <c r="DU136">
        <f>CK136/$BP136</f>
        <v>0</v>
      </c>
      <c r="DV136">
        <f>CL136/$BP136</f>
        <v>0</v>
      </c>
      <c r="DW136">
        <f>CM136/$BP136</f>
        <v>0</v>
      </c>
      <c r="DX136">
        <f>CN136/$BP136</f>
        <v>0</v>
      </c>
      <c r="DY136">
        <v>1</v>
      </c>
      <c r="DZ136">
        <v>1</v>
      </c>
      <c r="EA136">
        <v>1</v>
      </c>
      <c r="EB136">
        <v>1</v>
      </c>
      <c r="EC136">
        <v>1</v>
      </c>
      <c r="ED136">
        <v>1</v>
      </c>
      <c r="EE136">
        <v>1</v>
      </c>
      <c r="EF136">
        <v>1</v>
      </c>
      <c r="EG136">
        <v>1</v>
      </c>
      <c r="EH136" t="str" xml:space="preserve">
        <v xml:space="preserve">Saat ini :_x000d_
1. P3SI_x000d_
      a. T.5.1 &amp; T.5.5 (done)_x000d_
      b. T.5.2, T.5.3, T.5.4 (done)_x000d_
2. Deployment 26-27 September 2025 (done)_x000d_
3. Go-live 30 September 2025 (done)_x000d_
4. November changes (done)</v>
      </c>
      <c r="EI136">
        <v>45930</v>
      </c>
      <c r="EJ136">
        <f>AR136</f>
        <v>45900</v>
      </c>
      <c r="EN136" t="str" xml:space="preserve">
        <v xml:space="preserve">Perlu Pembahasan mulai proyek lebih awal sebelum jadwal mulai yang ada pada kertas kerja untuk memastikan  inventaris kebutuhan timeline yang disepakati dalam draft project charter, kebutuhan desain dan kebutuhan teknis_x000d_
_x000d_
2. kebutuha tailorig UT, SIT, UAT_x000d_
3. perlu F5 jadi perlu request VS baru pada pembahasan diskusi persiapan SIT 20 Mei 2025</v>
      </c>
      <c r="EO136" t="str" xml:space="preserve">
        <v xml:space="preserve">1. Perlu disepakati timeline internal yang bisa disepakati dalam project charter_x000d_
2. Pembahasan respon message dan alur proses bisnis pada SRS ke user_x000d_
3. Mock up perlu persiapan dengan tim UI untuk pemenuhan SRS</v>
      </c>
      <c r="FA136" t="str" xml:space="preserve">
        <v xml:space="preserve">1. finalisasi project charter dan SRS dengan user DPPT_x000d_
2. Kick off proyek_x000d_
_x000d_
Note:  MT akan berakhir digunakan di november 2025 format message (MT ke MX[dari 2021]) _x000d_
</v>
      </c>
      <c r="FM136" t="str" xml:space="preserve">
        <v xml:space="preserve">1. Faradilla Anggun Suryaningsih_x000d_
</v>
      </c>
      <c r="FN136" t="str">
        <v>Aldo Fernanda</v>
      </c>
      <c r="FO136" t="str">
        <v>Iramia Triastika</v>
      </c>
      <c r="FP136" t="str" xml:space="preserve">
        <v xml:space="preserve">1. Welly Ramantika_x000d_
2. Lie Tung Kiam_x000d_
3. M. Anggasta Paramartha</v>
      </c>
      <c r="FQ136" t="str" xml:space="preserve">
        <v xml:space="preserve">1. Erfa_x000d_
2. Agung</v>
      </c>
      <c r="FR136" t="str">
        <v>Inhouse</v>
      </c>
      <c r="FT136" t="str">
        <v>Akbar</v>
      </c>
      <c r="FU136">
        <v>12</v>
      </c>
      <c r="GS136" t="str">
        <v>cbc91580-1dcb-4b01-8bf5-d1f747225921</v>
      </c>
    </row>
    <row r="137" xml:space="preserve">
      <c r="A137" t="str">
        <v>PR-11D-2024</v>
      </c>
      <c r="B137" t="str">
        <v>Non PT</v>
      </c>
      <c r="C137" t="str">
        <v>IDT</v>
      </c>
      <c r="D137" t="str">
        <v>Continuity Technology</v>
      </c>
      <c r="E137" t="str">
        <v>P-70</v>
      </c>
      <c r="F137">
        <v>2</v>
      </c>
      <c r="G137" t="str">
        <v>Legacy ISO 20022</v>
      </c>
      <c r="H137" t="str">
        <v>Implementasi ISO 20022</v>
      </c>
      <c r="I137" t="str">
        <v>Legacy ISO 20022: ERPHRIS</v>
      </c>
      <c r="J137">
        <v>2024</v>
      </c>
      <c r="K137">
        <v>2025</v>
      </c>
      <c r="L137" t="str">
        <v>S</v>
      </c>
      <c r="M137" t="str">
        <v>K3</v>
      </c>
      <c r="N137" t="str">
        <v>Pemimpin Satker</v>
      </c>
      <c r="O137" t="str">
        <v>DKeu DLDS</v>
      </c>
      <c r="P137" t="str">
        <v>Satker</v>
      </c>
      <c r="Q137" t="str">
        <v>MI</v>
      </c>
      <c r="R137" t="str">
        <v>ERPHRIS</v>
      </c>
      <c r="S137" t="str">
        <f>BQ137</f>
        <v>Selesai Implementasi</v>
      </c>
      <c r="T137" t="str">
        <f>IF(V137=0%,"Not Started",IF(V137&lt;100%,"On Progress",IF(V137=100%,"DONE")))</f>
        <v>DONE</v>
      </c>
      <c r="U137" t="str">
        <f>FN137</f>
        <v>Pahman Hasibuan</v>
      </c>
      <c r="V137">
        <f>CC137</f>
        <v>0.9999999999999999</v>
      </c>
      <c r="W137" t="str">
        <v>BRD existing</v>
      </c>
      <c r="X137">
        <f>AR137</f>
        <v>45793</v>
      </c>
      <c r="Y137">
        <v>2025</v>
      </c>
      <c r="AE137">
        <v>45658</v>
      </c>
      <c r="AF137">
        <v>45688</v>
      </c>
      <c r="AI137">
        <v>45705</v>
      </c>
      <c r="AJ137">
        <v>45723</v>
      </c>
      <c r="AK137">
        <v>45719</v>
      </c>
      <c r="AL137">
        <v>45772</v>
      </c>
      <c r="AM137">
        <v>45768</v>
      </c>
      <c r="AN137">
        <v>45772</v>
      </c>
      <c r="AO137">
        <v>45775</v>
      </c>
      <c r="AP137">
        <v>45791</v>
      </c>
      <c r="AQ137">
        <v>45791</v>
      </c>
      <c r="AR137">
        <v>45793</v>
      </c>
      <c r="AS137" t="str">
        <f>IF(BE137=0%,"Not Started",IF(BE137&lt;5%,"Proses RBT-RBB",IF(BE137=5%,"Selesai RBT-RBB",IF(BE137&lt;10%,"Proses RBT-RBL",IF(BE137=10%,"Selesai RBT-RBL",IF(BE137&lt;15%,"Proses RBT-RBTD",IF(BE137=15%,"Selesai RBT-RBTD",IF(BE137&lt;20%,"Proses RPP",IF(BE137=20%,"Selesai RPP",IF(BE137&lt;25%,"Proses KAK",IF(BE137=25%,"Selesai KAK",IF(BE137&lt;30%,"Proses Pengadaan",IF(BE137=30%,"Selesai Pengadaan",IF(BE137&lt;45%,"Proses Desain",IF(BE137=45%,"Selesai Desain",IF(BE137&lt;80%,"Proses Pengembangan",IF(BE137=80%,"Selesai Pengembangan",IF(BE137&lt;87.5%,"Proses SIT",IF(BE137=87.5%,"Selesai SIT",IF(BE137&lt;95%,"Proses UAT",IF(BE137=95%,"Selesai UAT",IF(BE137&lt;100%,"Proses Implementasi","Selesai Implementasi"))))))))))))))))))))))</f>
        <v>Selesai Implementasi</v>
      </c>
      <c r="AT137" t="str">
        <f>IF(BF137=0%,"Not Started",IF(BF137&lt;5%,"Proses RBT-RBB",IF(BF137=5%,"Selesai RBT-RBB",IF(BF137&lt;10%,"Proses RBT-RBL",IF(BF137=10%,"Selesai RBT-RBL",IF(BF137&lt;15%,"Proses RBT-RBTD",IF(BF137=15%,"Selesai RBT-RBTD",IF(BF137&lt;20%,"Proses RPP",IF(BF137=20%,"Selesai RPP",IF(BF137&lt;25%,"Proses KAK",IF(BF137=25%,"Selesai KAK",IF(BF137&lt;30%,"Proses Pengadaan",IF(BF137=30%,"Selesai Pengadaan",IF(BF137&lt;45%,"Proses Desain",IF(BF137=45%,"Selesai Desain",IF(BF137&lt;80%,"Proses Pengembangan",IF(BF137=80%,"Selesai Pengembangan",IF(BF137&lt;87.5%,"Proses SIT",IF(BF137=87.5%,"Selesai SIT",IF(BF137&lt;95%,"Proses UAT",IF(BF137=95%,"Selesai UAT",IF(BF137&lt;100%,"Proses Implementasi","Selesai Implementasi"))))))))))))))))))))))</f>
        <v>Selesai Implementasi</v>
      </c>
      <c r="AU137" t="str">
        <f>IF(BG137=0%,"Not Started",IF(BG137&lt;5%,"Proses RBT-RBB",IF(BG137=5%,"Selesai RBT-RBB",IF(BG137&lt;10%,"Proses RBT-RBL",IF(BG137=10%,"Selesai RBT-RBL",IF(BG137&lt;15%,"Proses RBT-RBTD",IF(BG137=15%,"Selesai RBT-RBTD",IF(BG137&lt;20%,"Proses RPP",IF(BG137=20%,"Selesai RPP",IF(BG137&lt;25%,"Proses KAK",IF(BG137=25%,"Selesai KAK",IF(BG137&lt;30%,"Proses Pengadaan",IF(BG137=30%,"Selesai Pengadaan",IF(BG137&lt;45%,"Proses Desain",IF(BG137=45%,"Selesai Desain",IF(BG137&lt;80%,"Proses Pengembangan",IF(BG137=80%,"Selesai Pengembangan",IF(BG137&lt;87.5%,"Proses SIT",IF(BG137=87.5%,"Selesai SIT",IF(BG137&lt;95%,"Proses UAT",IF(BG137=95%,"Selesai UAT",IF(BG137&lt;100%,"Proses Implementasi","Selesai Implementasi"))))))))))))))))))))))</f>
        <v>Selesai Implementasi</v>
      </c>
      <c r="AV137" t="str">
        <f>IF(BH137=0%,"Not Started",IF(BH137&lt;5%,"Proses RBT-RBB",IF(BH137=5%,"Selesai RBT-RBB",IF(BH137&lt;10%,"Proses RBT-RBL",IF(BH137=10%,"Selesai RBT-RBL",IF(BH137&lt;15%,"Proses RBT-RBTD",IF(BH137=15%,"Selesai RBT-RBTD",IF(BH137&lt;20%,"Proses RPP",IF(BH137=20%,"Selesai RPP",IF(BH137&lt;25%,"Proses KAK",IF(BH137=25%,"Selesai KAK",IF(BH137&lt;30%,"Proses Pengadaan",IF(BH137=30%,"Selesai Pengadaan",IF(BH137&lt;45%,"Proses Desain",IF(BH137=45%,"Selesai Desain",IF(BH137&lt;80%,"Proses Pengembangan",IF(BH137=80%,"Selesai Pengembangan",IF(BH137&lt;87.5%,"Proses SIT",IF(BH137=87.5%,"Selesai SIT",IF(BH137&lt;95%,"Proses UAT",IF(BH137=95%,"Selesai UAT",IF(BH137&lt;100%,"Proses Implementasi","Selesai Implementasi"))))))))))))))))))))))</f>
        <v>Selesai Implementasi</v>
      </c>
      <c r="AW137" t="str">
        <f>IF(BI137=0%,"Not Started",IF(BI137&lt;5%,"Proses RBT-RBB",IF(BI137=5%,"Selesai RBT-RBB",IF(BI137&lt;10%,"Proses RBT-RBL",IF(BI137=10%,"Selesai RBT-RBL",IF(BI137&lt;15%,"Proses RBT-RBTD",IF(BI137=15%,"Selesai RBT-RBTD",IF(BI137&lt;20%,"Proses RPP",IF(BI137=20%,"Selesai RPP",IF(BI137&lt;25%,"Proses KAK",IF(BI137=25%,"Selesai KAK",IF(BI137&lt;30%,"Proses Pengadaan",IF(BI137=30%,"Selesai Pengadaan",IF(BI137&lt;45%,"Proses Desain",IF(BI137=45%,"Selesai Desain",IF(BI137&lt;80%,"Proses Pengembangan",IF(BI137=80%,"Selesai Pengembangan",IF(BI137&lt;87.5%,"Proses SIT",IF(BI137=87.5%,"Selesai SIT",IF(BI137&lt;95%,"Proses UAT",IF(BI137=95%,"Selesai UAT",IF(BI137&lt;100%,"Proses Implementasi","Selesai Implementasi"))))))))))))))))))))))</f>
        <v>Selesai Implementasi</v>
      </c>
      <c r="AX137" t="str">
        <f>IF(BJ137=0%,"Not Started",IF(BJ137&lt;5%,"Proses RBT-RBB",IF(BJ137=5%,"Selesai RBT-RBB",IF(BJ137&lt;10%,"Proses RBT-RBL",IF(BJ137=10%,"Selesai RBT-RBL",IF(BJ137&lt;15%,"Proses RBT-RBTD",IF(BJ137=15%,"Selesai RBT-RBTD",IF(BJ137&lt;20%,"Proses RPP",IF(BJ137=20%,"Selesai RPP",IF(BJ137&lt;25%,"Proses KAK",IF(BJ137=25%,"Selesai KAK",IF(BJ137&lt;30%,"Proses Pengadaan",IF(BJ137=30%,"Selesai Pengadaan",IF(BJ137&lt;45%,"Proses Desain",IF(BJ137=45%,"Selesai Desain",IF(BJ137&lt;80%,"Proses Pengembangan",IF(BJ137=80%,"Selesai Pengembangan",IF(BJ137&lt;87.5%,"Proses SIT",IF(BJ137=87.5%,"Selesai SIT",IF(BJ137&lt;95%,"Proses UAT",IF(BJ137=95%,"Selesai UAT",IF(BJ137&lt;100%,"Proses Implementasi","Selesai Implementasi"))))))))))))))))))))))</f>
        <v>Selesai Implementasi</v>
      </c>
      <c r="AY137" t="str">
        <f>IF(BK137=0%,"Not Started",IF(BK137&lt;5%,"Proses RBT-RBB",IF(BK137=5%,"Selesai RBT-RBB",IF(BK137&lt;10%,"Proses RBT-RBL",IF(BK137=10%,"Selesai RBT-RBL",IF(BK137&lt;15%,"Proses RBT-RBTD",IF(BK137=15%,"Selesai RBT-RBTD",IF(BK137&lt;20%,"Proses RPP",IF(BK137=20%,"Selesai RPP",IF(BK137&lt;25%,"Proses KAK",IF(BK137=25%,"Selesai KAK",IF(BK137&lt;30%,"Proses Pengadaan",IF(BK137=30%,"Selesai Pengadaan",IF(BK137&lt;45%,"Proses Desain",IF(BK137=45%,"Selesai Desain",IF(BK137&lt;80%,"Proses Pengembangan",IF(BK137=80%,"Selesai Pengembangan",IF(BK137&lt;87.5%,"Proses SIT",IF(BK137=87.5%,"Selesai SIT",IF(BK137&lt;95%,"Proses UAT",IF(BK137=95%,"Selesai UAT",IF(BK137&lt;100%,"Proses Implementasi","Selesai Implementasi"))))))))))))))))))))))</f>
        <v>Selesai Implementasi</v>
      </c>
      <c r="AZ137" t="str">
        <f>IF(BL137=0%,"Not Started",IF(BL137&lt;5%,"Proses RBT-RBB",IF(BL137=5%,"Selesai RBT-RBB",IF(BL137&lt;10%,"Proses RBT-RBL",IF(BL137=10%,"Selesai RBT-RBL",IF(BL137&lt;15%,"Proses RBT-RBTD",IF(BL137=15%,"Selesai RBT-RBTD",IF(BL137&lt;20%,"Proses RPP",IF(BL137=20%,"Selesai RPP",IF(BL137&lt;25%,"Proses KAK",IF(BL137=25%,"Selesai KAK",IF(BL137&lt;30%,"Proses Pengadaan",IF(BL137=30%,"Selesai Pengadaan",IF(BL137&lt;45%,"Proses Desain",IF(BL137=45%,"Selesai Desain",IF(BL137&lt;80%,"Proses Pengembangan",IF(BL137=80%,"Selesai Pengembangan",IF(BL137&lt;87.5%,"Proses SIT",IF(BL137=87.5%,"Selesai SIT",IF(BL137&lt;95%,"Proses UAT",IF(BL137=95%,"Selesai UAT",IF(BL137&lt;100%,"Proses Implementasi","Selesai Implementasi"))))))))))))))))))))))</f>
        <v>Selesai Implementasi</v>
      </c>
      <c r="BA137" t="str">
        <f>IF(BM137=0%,"Not Started",IF(BM137&lt;5%,"Proses RBT-RBB",IF(BM137=5%,"Selesai RBT-RBB",IF(BM137&lt;10%,"Proses RBT-RBL",IF(BM137=10%,"Selesai RBT-RBL",IF(BM137&lt;15%,"Proses RBT-RBTD",IF(BM137=15%,"Selesai RBT-RBTD",IF(BM137&lt;20%,"Proses RPP",IF(BM137=20%,"Selesai RPP",IF(BM137&lt;25%,"Proses KAK",IF(BM137=25%,"Selesai KAK",IF(BM137&lt;30%,"Proses Pengadaan",IF(BM137=30%,"Selesai Pengadaan",IF(BM137&lt;45%,"Proses Desain",IF(BM137=45%,"Selesai Desain",IF(BM137&lt;80%,"Proses Pengembangan",IF(BM137=80%,"Selesai Pengembangan",IF(BM137&lt;87.5%,"Proses SIT",IF(BM137=87.5%,"Selesai SIT",IF(BM137&lt;95%,"Proses UAT",IF(BM137=95%,"Selesai UAT",IF(BM137&lt;100%,"Proses Implementasi","Selesai Implementasi"))))))))))))))))))))))</f>
        <v>Selesai Implementasi</v>
      </c>
      <c r="BB137" t="str">
        <f>IF(BN137=0%,"Not Started",IF(BN137&lt;5%,"Proses RBT-RBB",IF(BN137=5%,"Selesai RBT-RBB",IF(BN137&lt;10%,"Proses RBT-RBL",IF(BN137=10%,"Selesai RBT-RBL",IF(BN137&lt;15%,"Proses RBT-RBTD",IF(BN137=15%,"Selesai RBT-RBTD",IF(BN137&lt;20%,"Proses RPP",IF(BN137=20%,"Selesai RPP",IF(BN137&lt;25%,"Proses KAK",IF(BN137=25%,"Selesai KAK",IF(BN137&lt;30%,"Proses Pengadaan",IF(BN137=30%,"Selesai Pengadaan",IF(BN137&lt;45%,"Proses Desain",IF(BN137=45%,"Selesai Desain",IF(BN137&lt;80%,"Proses Pengembangan",IF(BN137=80%,"Selesai Pengembangan",IF(BN137&lt;87.5%,"Proses SIT",IF(BN137=87.5%,"Selesai SIT",IF(BN137&lt;95%,"Proses UAT",IF(BN137=95%,"Selesai UAT",IF(BN137&lt;100%,"Proses Implementasi","Selesai Implementasi"))))))))))))))))))))))</f>
        <v>Selesai Implementasi</v>
      </c>
      <c r="BC137" t="str">
        <f>IF(BO137=0%,"Not Started",IF(BO137&lt;5%,"Proses RBT-RBB",IF(BO137=5%,"Selesai RBT-RBB",IF(BO137&lt;10%,"Proses RBT-RBL",IF(BO137=10%,"Selesai RBT-RBL",IF(BO137&lt;15%,"Proses RBT-RBTD",IF(BO137=15%,"Selesai RBT-RBTD",IF(BO137&lt;20%,"Proses RPP",IF(BO137=20%,"Selesai RPP",IF(BO137&lt;25%,"Proses KAK",IF(BO137=25%,"Selesai KAK",IF(BO137&lt;30%,"Proses Pengadaan",IF(BO137=30%,"Selesai Pengadaan",IF(BO137&lt;45%,"Proses Desain",IF(BO137=45%,"Selesai Desain",IF(BO137&lt;80%,"Proses Pengembangan",IF(BO137=80%,"Selesai Pengembangan",IF(BO137&lt;87.5%,"Proses SIT",IF(BO137=87.5%,"Selesai SIT",IF(BO137&lt;95%,"Proses UAT",IF(BO137=95%,"Selesai UAT",IF(BO137&lt;100%,"Proses Implementasi","Selesai Implementasi"))))))))))))))))))))))</f>
        <v>Selesai Implementasi</v>
      </c>
      <c r="BD137" t="str">
        <f>IF(BP137=0%,"Not Started",IF(BP137&lt;5%,"Proses RBT-RBB",IF(BP137=5%,"Selesai RBT-RBB",IF(BP137&lt;10%,"Proses RBT-RBL",IF(BP137=10%,"Selesai RBT-RBL",IF(BP137&lt;15%,"Proses RBT-RBTD",IF(BP137=15%,"Selesai RBT-RBTD",IF(BP137&lt;20%,"Proses RPP",IF(BP137=20%,"Selesai RPP",IF(BP137&lt;25%,"Proses KAK",IF(BP137=25%,"Selesai KAK",IF(BP137&lt;30%,"Proses Pengadaan",IF(BP137=30%,"Selesai Pengadaan",IF(BP137&lt;45%,"Proses Desain",IF(BP137=45%,"Selesai Desain",IF(BP137&lt;80%,"Proses Pengembangan",IF(BP137=80%,"Selesai Pengembangan",IF(BP137&lt;87.5%,"Proses SIT",IF(BP137=87.5%,"Selesai SIT",IF(BP137&lt;95%,"Proses UAT",IF(BP137=95%,"Selesai UAT",IF(BP137&lt;100%,"Proses Implementasi","Selesai Implementasi"))))))))))))))))))))))</f>
        <v>Selesai Implementasi</v>
      </c>
      <c r="BE137">
        <v>1</v>
      </c>
      <c r="BF137">
        <v>1</v>
      </c>
      <c r="BG137">
        <v>1</v>
      </c>
      <c r="BH137">
        <v>1</v>
      </c>
      <c r="BI137">
        <v>1</v>
      </c>
      <c r="BJ137">
        <v>1</v>
      </c>
      <c r="BK137">
        <v>1</v>
      </c>
      <c r="BL137">
        <v>1</v>
      </c>
      <c r="BM137">
        <v>1</v>
      </c>
      <c r="BN137">
        <v>1</v>
      </c>
      <c r="BO137">
        <v>1</v>
      </c>
      <c r="BP137">
        <v>1</v>
      </c>
      <c r="BQ137" t="str">
        <f>IF(CC137=0%,"Not Started",IF(CC137&lt;5%,"Proses RBT-RBB",IF(CC137=5%,"Selesai RBT-RBB",IF(CC137&lt;10%,"Proses RBT-RBL",IF(CC137=10%,"Selesai RBT-RBL",IF(CC137&lt;15%,"Proses RBT-RBTD",IF(CC137=15%,"Selesai RBT-RBTD",IF(CC137&lt;20%,"Proses RPP",IF(CC137=20%,"Selesai RPP",IF(CC137&lt;25%,"Proses KAK",IF(CC137=25%,"Selesai KAK",IF(CC137&lt;30%,"Proses Pengadaan",IF(CC137=30%,"Selesai Pengadaan",IF(CC137&lt;45%,"Proses Desain",IF(CC137=45%,"Selesai Desain",IF(CC137&lt;80%,"Proses Pengembangan",IF(CC137=80%,"Selesai Pengembangan",IF(CC137&lt;87.5%,"Proses SIT",IF(CC137=87.5%,"Selesai SIT",IF(CC137&lt;95%,"Proses UAT",IF(CC137=95%,"Selesai UAT",IF(CC137&lt;100%,"Proses Implementasi","Selesai Implementasi"))))))))))))))))))))))</f>
        <v>Selesai Implementasi</v>
      </c>
      <c r="BR137" t="str">
        <f>IF(CD137=0%,"Not Started",IF(CD137&lt;5%,"Proses RBT-RBB",IF(CD137=5%,"Selesai RBT-RBB",IF(CD137&lt;10%,"Proses RBT-RBL",IF(CD137=10%,"Selesai RBT-RBL",IF(CD137&lt;15%,"Proses RBT-RBTD",IF(CD137=15%,"Selesai RBT-RBTD",IF(CD137&lt;20%,"Proses RPP",IF(CD137=20%,"Selesai RPP",IF(CD137&lt;25%,"Proses KAK",IF(CD137=25%,"Selesai KAK",IF(CD137&lt;30%,"Proses Pengadaan",IF(CD137=30%,"Selesai Pengadaan",IF(CD137&lt;45%,"Proses Desain",IF(CD137=45%,"Selesai Desain",IF(CD137&lt;80%,"Proses Pengembangan",IF(CD137=80%,"Selesai Pengembangan",IF(CD137&lt;87.5%,"Proses SIT",IF(CD137=87.5%,"Selesai SIT",IF(CD137&lt;95%,"Proses UAT",IF(CD137=95%,"Selesai UAT",IF(CD137&lt;100%,"Proses Implementasi","Selesai Implementasi"))))))))))))))))))))))</f>
        <v>Not Started</v>
      </c>
      <c r="BS137" t="str">
        <f>IF(CE137=0%,"Not Started",IF(CE137&lt;5%,"Proses RBT-RBB",IF(CE137=5%,"Selesai RBT-RBB",IF(CE137&lt;10%,"Proses RBT-RBL",IF(CE137=10%,"Selesai RBT-RBL",IF(CE137&lt;15%,"Proses RBT-RBTD",IF(CE137=15%,"Selesai RBT-RBTD",IF(CE137&lt;20%,"Proses RPP",IF(CE137=20%,"Selesai RPP",IF(CE137&lt;25%,"Proses KAK",IF(CE137=25%,"Selesai KAK",IF(CE137&lt;30%,"Proses Pengadaan",IF(CE137=30%,"Selesai Pengadaan",IF(CE137&lt;45%,"Proses Desain",IF(CE137=45%,"Selesai Desain",IF(CE137&lt;80%,"Proses Pengembangan",IF(CE137=80%,"Selesai Pengembangan",IF(CE137&lt;87.5%,"Proses SIT",IF(CE137=87.5%,"Selesai SIT",IF(CE137&lt;95%,"Proses UAT",IF(CE137=95%,"Selesai UAT",IF(CE137&lt;100%,"Proses Implementasi","Selesai Implementasi"))))))))))))))))))))))</f>
        <v>Not Started</v>
      </c>
      <c r="BT137" t="str">
        <f>IF(CF137=0%,"Not Started",IF(CF137&lt;5%,"Proses RBT-RBB",IF(CF137=5%,"Selesai RBT-RBB",IF(CF137&lt;10%,"Proses RBT-RBL",IF(CF137=10%,"Selesai RBT-RBL",IF(CF137&lt;15%,"Proses RBT-RBTD",IF(CF137=15%,"Selesai RBT-RBTD",IF(CF137&lt;20%,"Proses RPP",IF(CF137=20%,"Selesai RPP",IF(CF137&lt;25%,"Proses KAK",IF(CF137=25%,"Selesai KAK",IF(CF137&lt;30%,"Proses Pengadaan",IF(CF137=30%,"Selesai Pengadaan",IF(CF137&lt;45%,"Proses Desain",IF(CF137=45%,"Selesai Desain",IF(CF137&lt;80%,"Proses Pengembangan",IF(CF137=80%,"Selesai Pengembangan",IF(CF137&lt;87.5%,"Proses SIT",IF(CF137=87.5%,"Selesai SIT",IF(CF137&lt;95%,"Proses UAT",IF(CF137=95%,"Selesai UAT",IF(CF137&lt;100%,"Proses Implementasi","Selesai Implementasi"))))))))))))))))))))))</f>
        <v>Not Started</v>
      </c>
      <c r="BU137" t="str">
        <f>IF(CG137=0%,"Not Started",IF(CG137&lt;5%,"Proses RBT-RBB",IF(CG137=5%,"Selesai RBT-RBB",IF(CG137&lt;10%,"Proses RBT-RBL",IF(CG137=10%,"Selesai RBT-RBL",IF(CG137&lt;15%,"Proses RBT-RBTD",IF(CG137=15%,"Selesai RBT-RBTD",IF(CG137&lt;20%,"Proses RPP",IF(CG137=20%,"Selesai RPP",IF(CG137&lt;25%,"Proses KAK",IF(CG137=25%,"Selesai KAK",IF(CG137&lt;30%,"Proses Pengadaan",IF(CG137=30%,"Selesai Pengadaan",IF(CG137&lt;45%,"Proses Desain",IF(CG137=45%,"Selesai Desain",IF(CG137&lt;80%,"Proses Pengembangan",IF(CG137=80%,"Selesai Pengembangan",IF(CG137&lt;87.5%,"Proses SIT",IF(CG137=87.5%,"Selesai SIT",IF(CG137&lt;95%,"Proses UAT",IF(CG137=95%,"Selesai UAT",IF(CG137&lt;100%,"Proses Implementasi","Selesai Implementasi"))))))))))))))))))))))</f>
        <v>Not Started</v>
      </c>
      <c r="BV137" t="str">
        <f>IF(CH137=0%,"Not Started",IF(CH137&lt;5%,"Proses RBT-RBB",IF(CH137=5%,"Selesai RBT-RBB",IF(CH137&lt;10%,"Proses RBT-RBL",IF(CH137=10%,"Selesai RBT-RBL",IF(CH137&lt;15%,"Proses RBT-RBTD",IF(CH137=15%,"Selesai RBT-RBTD",IF(CH137&lt;20%,"Proses RPP",IF(CH137=20%,"Selesai RPP",IF(CH137&lt;25%,"Proses KAK",IF(CH137=25%,"Selesai KAK",IF(CH137&lt;30%,"Proses Pengadaan",IF(CH137=30%,"Selesai Pengadaan",IF(CH137&lt;45%,"Proses Desain",IF(CH137=45%,"Selesai Desain",IF(CH137&lt;80%,"Proses Pengembangan",IF(CH137=80%,"Selesai Pengembangan",IF(CH137&lt;87.5%,"Proses SIT",IF(CH137=87.5%,"Selesai SIT",IF(CH137&lt;95%,"Proses UAT",IF(CH137=95%,"Selesai UAT",IF(CH137&lt;100%,"Proses Implementasi","Selesai Implementasi"))))))))))))))))))))))</f>
        <v>Not Started</v>
      </c>
      <c r="BW137" t="str">
        <f>IF(CI137=0%,"Not Started",IF(CI137&lt;5%,"Proses RBT-RBB",IF(CI137=5%,"Selesai RBT-RBB",IF(CI137&lt;10%,"Proses RBT-RBL",IF(CI137=10%,"Selesai RBT-RBL",IF(CI137&lt;15%,"Proses RBT-RBTD",IF(CI137=15%,"Selesai RBT-RBTD",IF(CI137&lt;20%,"Proses RPP",IF(CI137=20%,"Selesai RPP",IF(CI137&lt;25%,"Proses KAK",IF(CI137=25%,"Selesai KAK",IF(CI137&lt;30%,"Proses Pengadaan",IF(CI137=30%,"Selesai Pengadaan",IF(CI137&lt;45%,"Proses Desain",IF(CI137=45%,"Selesai Desain",IF(CI137&lt;80%,"Proses Pengembangan",IF(CI137=80%,"Selesai Pengembangan",IF(CI137&lt;87.5%,"Proses SIT",IF(CI137=87.5%,"Selesai SIT",IF(CI137&lt;95%,"Proses UAT",IF(CI137=95%,"Selesai UAT",IF(CI137&lt;100%,"Proses Implementasi","Selesai Implementasi"))))))))))))))))))))))</f>
        <v>Not Started</v>
      </c>
      <c r="BX137" t="str">
        <f>IF(CJ137=0%,"Not Started",IF(CJ137&lt;5%,"Proses RBT-RBB",IF(CJ137=5%,"Selesai RBT-RBB",IF(CJ137&lt;10%,"Proses RBT-RBL",IF(CJ137=10%,"Selesai RBT-RBL",IF(CJ137&lt;15%,"Proses RBT-RBTD",IF(CJ137=15%,"Selesai RBT-RBTD",IF(CJ137&lt;20%,"Proses RPP",IF(CJ137=20%,"Selesai RPP",IF(CJ137&lt;25%,"Proses KAK",IF(CJ137=25%,"Selesai KAK",IF(CJ137&lt;30%,"Proses Pengadaan",IF(CJ137=30%,"Selesai Pengadaan",IF(CJ137&lt;45%,"Proses Desain",IF(CJ137=45%,"Selesai Desain",IF(CJ137&lt;80%,"Proses Pengembangan",IF(CJ137=80%,"Selesai Pengembangan",IF(CJ137&lt;87.5%,"Proses SIT",IF(CJ137=87.5%,"Selesai SIT",IF(CJ137&lt;95%,"Proses UAT",IF(CJ137=95%,"Selesai UAT",IF(CJ137&lt;100%,"Proses Implementasi","Selesai Implementasi"))))))))))))))))))))))</f>
        <v>Not Started</v>
      </c>
      <c r="BY137" t="str">
        <f>IF(CK137=0%,"Not Started",IF(CK137&lt;5%,"Proses RBT-RBB",IF(CK137=5%,"Selesai RBT-RBB",IF(CK137&lt;10%,"Proses RBT-RBL",IF(CK137=10%,"Selesai RBT-RBL",IF(CK137&lt;15%,"Proses RBT-RBTD",IF(CK137=15%,"Selesai RBT-RBTD",IF(CK137&lt;20%,"Proses RPP",IF(CK137=20%,"Selesai RPP",IF(CK137&lt;25%,"Proses KAK",IF(CK137=25%,"Selesai KAK",IF(CK137&lt;30%,"Proses Pengadaan",IF(CK137=30%,"Selesai Pengadaan",IF(CK137&lt;45%,"Proses Desain",IF(CK137=45%,"Selesai Desain",IF(CK137&lt;80%,"Proses Pengembangan",IF(CK137=80%,"Selesai Pengembangan",IF(CK137&lt;87.5%,"Proses SIT",IF(CK137=87.5%,"Selesai SIT",IF(CK137&lt;95%,"Proses UAT",IF(CK137=95%,"Selesai UAT",IF(CK137&lt;100%,"Proses Implementasi","Selesai Implementasi"))))))))))))))))))))))</f>
        <v>Not Started</v>
      </c>
      <c r="BZ137" t="str">
        <f>IF(CL137=0%,"Not Started",IF(CL137&lt;5%,"Proses RBT-RBB",IF(CL137=5%,"Selesai RBT-RBB",IF(CL137&lt;10%,"Proses RBT-RBL",IF(CL137=10%,"Selesai RBT-RBL",IF(CL137&lt;15%,"Proses RBT-RBTD",IF(CL137=15%,"Selesai RBT-RBTD",IF(CL137&lt;20%,"Proses RPP",IF(CL137=20%,"Selesai RPP",IF(CL137&lt;25%,"Proses KAK",IF(CL137=25%,"Selesai KAK",IF(CL137&lt;30%,"Proses Pengadaan",IF(CL137=30%,"Selesai Pengadaan",IF(CL137&lt;45%,"Proses Desain",IF(CL137=45%,"Selesai Desain",IF(CL137&lt;80%,"Proses Pengembangan",IF(CL137=80%,"Selesai Pengembangan",IF(CL137&lt;87.5%,"Proses SIT",IF(CL137=87.5%,"Selesai SIT",IF(CL137&lt;95%,"Proses UAT",IF(CL137=95%,"Selesai UAT",IF(CL137&lt;100%,"Proses Implementasi","Selesai Implementasi"))))))))))))))))))))))</f>
        <v>Not Started</v>
      </c>
      <c r="CA137" t="str">
        <f>IF(CM137=0%,"Not Started",IF(CM137&lt;5%,"Proses RBT-RBB",IF(CM137=5%,"Selesai RBT-RBB",IF(CM137&lt;10%,"Proses RBT-RBL",IF(CM137=10%,"Selesai RBT-RBL",IF(CM137&lt;15%,"Proses RBT-RBTD",IF(CM137=15%,"Selesai RBT-RBTD",IF(CM137&lt;20%,"Proses RPP",IF(CM137=20%,"Selesai RPP",IF(CM137&lt;25%,"Proses KAK",IF(CM137=25%,"Selesai KAK",IF(CM137&lt;30%,"Proses Pengadaan",IF(CM137=30%,"Selesai Pengadaan",IF(CM137&lt;45%,"Proses Desain",IF(CM137=45%,"Selesai Desain",IF(CM137&lt;80%,"Proses Pengembangan",IF(CM137=80%,"Selesai Pengembangan",IF(CM137&lt;87.5%,"Proses SIT",IF(CM137=87.5%,"Selesai SIT",IF(CM137&lt;95%,"Proses UAT",IF(CM137=95%,"Selesai UAT",IF(CM137&lt;100%,"Proses Implementasi","Selesai Implementasi"))))))))))))))))))))))</f>
        <v>Not Started</v>
      </c>
      <c r="CB137" t="str">
        <f>IF(CN137=0%,"Not Started",IF(CN137&lt;5%,"Proses RBT-RBB",IF(CN137=5%,"Selesai RBT-RBB",IF(CN137&lt;10%,"Proses RBT-RBL",IF(CN137=10%,"Selesai RBT-RBL",IF(CN137&lt;15%,"Proses RBT-RBTD",IF(CN137=15%,"Selesai RBT-RBTD",IF(CN137&lt;20%,"Proses RPP",IF(CN137=20%,"Selesai RPP",IF(CN137&lt;25%,"Proses KAK",IF(CN137=25%,"Selesai KAK",IF(CN137&lt;30%,"Proses Pengadaan",IF(CN137=30%,"Selesai Pengadaan",IF(CN137&lt;45%,"Proses Desain",IF(CN137=45%,"Selesai Desain",IF(CN137&lt;80%,"Proses Pengembangan",IF(CN137=80%,"Selesai Pengembangan",IF(CN137&lt;87.5%,"Proses SIT",IF(CN137=87.5%,"Selesai SIT",IF(CN137&lt;95%,"Proses UAT",IF(CN137=95%,"Selesai UAT",IF(CN137&lt;100%,"Proses Implementasi","Selesai Implementasi"))))))))))))))))))))))</f>
        <v>Not Started</v>
      </c>
      <c r="CC137">
        <f>(($DY137/100%)*15%)+(($DZ137/100%)*5%)+(($EA137/100%)*5%)+(($EB137/100%)*5%)+(($EC137/100%)*15%)+(($ED137/100%)*35%)+(($EE137/100%)*7.5%)+(($EF137/100%)*7.5%)+(($EG137/100%)*5%)</f>
        <v>0.9999999999999999</v>
      </c>
      <c r="CO137">
        <f>IF(BE137=0%, 100%, (CC137/BE137))</f>
        <v>0.9999999999999999</v>
      </c>
      <c r="CP137">
        <f>IF(BF137=0%, 100%, (CD137/BF137))</f>
        <v>0</v>
      </c>
      <c r="CQ137">
        <f>IF(BG137=0%, 100%, (CE137/BG137))</f>
        <v>0</v>
      </c>
      <c r="CR137">
        <f>IF(BH137=0%, 100%, (CF137/BH137))</f>
        <v>0</v>
      </c>
      <c r="CS137">
        <f>IF(BI137=0%, 100%, (CG137/BI137))</f>
        <v>0</v>
      </c>
      <c r="CT137">
        <f>IF(BJ137=0%, 100%, (CH137/BJ137))</f>
        <v>0</v>
      </c>
      <c r="CU137">
        <f>IF(BK137=0%, 100%, (CI137/BK137))</f>
        <v>0</v>
      </c>
      <c r="CV137">
        <f>IF(BL137=0%, 100%, (CJ137/BL137))</f>
        <v>0</v>
      </c>
      <c r="CW137">
        <f>IF(BM137=0%, 100%, (CK137/BM137))</f>
        <v>0</v>
      </c>
      <c r="CX137">
        <f>IF(BN137=0%, 100%, (CL137/BN137))</f>
        <v>0</v>
      </c>
      <c r="CY137">
        <f>IF(BO137=0%, 100%, (CM137/BO137))</f>
        <v>0</v>
      </c>
      <c r="DA137" t="str">
        <f>IF(BE137=0%,"NS",IF(CC137=100%,"DONE",IF(CO137&gt;100%,"AS",IF(CO137&lt;75%,"BS",IF(CO137&lt;89.9%,"AR","OS")))))</f>
        <v>DONE</v>
      </c>
      <c r="DB137" t="str">
        <f>IF(BF137=0%,"NS",IF(CD137=100%,"DONE",IF(CP137&gt;100%,"AS",IF(CP137&lt;75%,"BS",IF(CP137&lt;89.9%,"AR","OS")))))</f>
        <v>BS</v>
      </c>
      <c r="DC137" t="str">
        <f>IF(BG137=0%,"NS",IF(CE137=100%,"DONE",IF(CQ137&gt;100%,"AS",IF(CQ137&lt;75%,"BS",IF(CQ137&lt;89.9%,"AR","OS")))))</f>
        <v>BS</v>
      </c>
      <c r="DD137" t="str">
        <f>IF(BH137=0%,"NS",IF(CF137=100%,"DONE",IF(CR137&gt;100%,"AS",IF(CR137&lt;75%,"BS",IF(CR137&lt;89.9%,"AR","OS")))))</f>
        <v>BS</v>
      </c>
      <c r="DE137" t="str">
        <f>IF(BI137=0%,"NS",IF(CG137=100%,"DONE",IF(CS137&gt;100%,"AS",IF(CS137&lt;75%,"BS",IF(CS137&lt;89.9%,"AR","OS")))))</f>
        <v>BS</v>
      </c>
      <c r="DF137" t="str">
        <f>IF(BJ137=0%,"NS",IF(CH137=100%,"DONE",IF(CT137&gt;100%,"AS",IF(CT137&lt;75%,"BS",IF(CT137&lt;89.9%,"AR","OS")))))</f>
        <v>BS</v>
      </c>
      <c r="DG137" t="str">
        <f>IF(BK137=0%,"NS",IF(CI137=100%,"DONE",IF(CU137&gt;100%,"AS",IF(CU137&lt;75%,"BS",IF(CU137&lt;89.9%,"AR","OS")))))</f>
        <v>BS</v>
      </c>
      <c r="DH137" t="str">
        <f>IF(BL137=0%,"NS",IF(CJ137=100%,"DONE",IF(CV137&gt;100%,"AS",IF(CV137&lt;75%,"BS",IF(CV137&lt;89.9%,"AR","OS")))))</f>
        <v>BS</v>
      </c>
      <c r="DI137" t="str">
        <f>IF(BM137=0%,"NS",IF(CK137=100%,"DONE",IF(CW137&gt;100%,"AS",IF(CW137&lt;75%,"BS",IF(CW137&lt;89.9%,"AR","OS")))))</f>
        <v>BS</v>
      </c>
      <c r="DJ137" t="str">
        <f>IF(BN137=0%,"NS",IF(CL137=100%,"DONE",IF(CX137&gt;100%,"AS",IF(CX137&lt;75%,"BS",IF(CX137&lt;89.9%,"AR","OS")))))</f>
        <v>BS</v>
      </c>
      <c r="DK137" t="str">
        <f>IF(BO137=0%,"NS",IF(CM137=100%,"DONE",IF(CY137&gt;100%,"AS",IF(CY137&lt;75%,"BS",IF(CY137&lt;89.9%,"AR","OS")))))</f>
        <v>BS</v>
      </c>
      <c r="DL137" t="str">
        <f>IF(BP137=0%,"NS",IF(CN137=100%,"DONE",IF(CZ137&gt;100%,"AS",IF(CZ137&lt;75%,"BS",IF(CZ137&lt;89.9%,"AR","OS")))))</f>
        <v>BS</v>
      </c>
      <c r="DM137">
        <f>CC137/$BP137</f>
        <v>0.9999999999999999</v>
      </c>
      <c r="DN137">
        <f>CD137/$BP137</f>
        <v>0</v>
      </c>
      <c r="DO137">
        <f>CE137/$BP137</f>
        <v>0</v>
      </c>
      <c r="DP137">
        <f>CF137/$BP137</f>
        <v>0</v>
      </c>
      <c r="DQ137">
        <f>CG137/$BP137</f>
        <v>0</v>
      </c>
      <c r="DR137">
        <f>CH137/$BP137</f>
        <v>0</v>
      </c>
      <c r="DS137">
        <f>CI137/$BP137</f>
        <v>0</v>
      </c>
      <c r="DT137">
        <f>CJ137/$BP137</f>
        <v>0</v>
      </c>
      <c r="DU137">
        <f>CK137/$BP137</f>
        <v>0</v>
      </c>
      <c r="DV137">
        <f>CL137/$BP137</f>
        <v>0</v>
      </c>
      <c r="DW137">
        <f>CM137/$BP137</f>
        <v>0</v>
      </c>
      <c r="DX137">
        <f>CN137/$BP137</f>
        <v>0</v>
      </c>
      <c r="DY137">
        <v>1</v>
      </c>
      <c r="DZ137">
        <v>1</v>
      </c>
      <c r="EA137">
        <v>1</v>
      </c>
      <c r="EB137">
        <v>1</v>
      </c>
      <c r="EC137">
        <v>1</v>
      </c>
      <c r="ED137">
        <v>1</v>
      </c>
      <c r="EE137">
        <v>1</v>
      </c>
      <c r="EF137">
        <v>1</v>
      </c>
      <c r="EG137">
        <v>1</v>
      </c>
      <c r="EH137" t="str" xml:space="preserve">
        <v xml:space="preserve">Sudah GOLIVE 16 Mei 2025_x000d_
_x000d_
</v>
      </c>
      <c r="EI137">
        <v>45793</v>
      </c>
      <c r="EJ137">
        <f>AR137</f>
        <v>45793</v>
      </c>
      <c r="FN137" t="str">
        <v>Pahman Hasibuan</v>
      </c>
      <c r="FR137" t="str">
        <v xml:space="preserve">Outsource </v>
      </c>
      <c r="FS137" t="str">
        <v>PT Trees</v>
      </c>
      <c r="FT137" t="str">
        <v>Santi. Nindy</v>
      </c>
      <c r="FU137">
        <v>5</v>
      </c>
      <c r="GS137" t="str">
        <v>0697f7b7-3d4d-447e-b44e-f939709b5246</v>
      </c>
    </row>
    <row r="138">
      <c r="A138" t="str">
        <v>DM-16B-2023</v>
      </c>
      <c r="B138" t="str">
        <v>Non PT</v>
      </c>
      <c r="C138" t="str">
        <v>IDT</v>
      </c>
      <c r="D138" t="str">
        <v>Continuity Technology</v>
      </c>
      <c r="E138" t="str">
        <v>P-71</v>
      </c>
      <c r="F138">
        <v>1</v>
      </c>
      <c r="G138" t="str">
        <v>NCP</v>
      </c>
      <c r="H138" t="str">
        <v>Sistem Treasuri Bank Indonesia - NCP</v>
      </c>
      <c r="I138" t="str">
        <v xml:space="preserve">Enhancement NCP Laporan Perhitungan Valas </v>
      </c>
      <c r="J138">
        <v>2024</v>
      </c>
      <c r="K138">
        <v>2025</v>
      </c>
      <c r="L138" t="str">
        <v>K</v>
      </c>
      <c r="M138" t="str">
        <v>K3</v>
      </c>
      <c r="N138" t="str">
        <v>Pemimpin Satker</v>
      </c>
      <c r="O138" t="str">
        <v>DKeu</v>
      </c>
      <c r="P138" t="str">
        <v>Satker</v>
      </c>
      <c r="Q138" t="str">
        <v>Market</v>
      </c>
      <c r="R138" t="str">
        <v>BI-NCP</v>
      </c>
      <c r="S138" t="str">
        <f>BQ138</f>
        <v>Selesai Implementasi</v>
      </c>
      <c r="T138" t="str">
        <f>IF(V138=0%,"Not Started",IF(V138&lt;100%,"On Progress",IF(V138=100%,"DONE")))</f>
        <v>DONE</v>
      </c>
      <c r="U138" t="str">
        <f>FN138</f>
        <v>M. Fahmi Ridwan</v>
      </c>
      <c r="V138">
        <f>CC138</f>
        <v>0.9999999999999999</v>
      </c>
      <c r="W138" t="str">
        <v>BRD existing</v>
      </c>
      <c r="X138">
        <f>AR138</f>
        <v>45805</v>
      </c>
      <c r="Y138" t="str">
        <v>Selesai pengadaan</v>
      </c>
      <c r="AI138">
        <v>45717</v>
      </c>
      <c r="AJ138">
        <v>45730</v>
      </c>
      <c r="AK138">
        <v>45733</v>
      </c>
      <c r="AL138">
        <v>45765</v>
      </c>
      <c r="AM138">
        <v>45768</v>
      </c>
      <c r="AN138">
        <v>45779</v>
      </c>
      <c r="AO138">
        <v>45782</v>
      </c>
      <c r="AP138">
        <v>45800</v>
      </c>
      <c r="AQ138">
        <v>45803</v>
      </c>
      <c r="AR138">
        <v>45805</v>
      </c>
      <c r="AS138" t="str">
        <f>IF(BE138=0%,"Not Started",IF(BE138&lt;5%,"Proses RBT-RBB",IF(BE138=5%,"Selesai RBT-RBB",IF(BE138&lt;10%,"Proses RBT-RBL",IF(BE138=10%,"Selesai RBT-RBL",IF(BE138&lt;15%,"Proses RBT-RBTD",IF(BE138=15%,"Selesai RBT-RBTD",IF(BE138&lt;20%,"Proses RPP",IF(BE138=20%,"Selesai RPP",IF(BE138&lt;25%,"Proses KAK",IF(BE138=25%,"Selesai KAK",IF(BE138&lt;30%,"Proses Pengadaan",IF(BE138=30%,"Selesai Pengadaan",IF(BE138&lt;45%,"Proses Desain",IF(BE138=45%,"Selesai Desain",IF(BE138&lt;80%,"Proses Pengembangan",IF(BE138=80%,"Selesai Pengembangan",IF(BE138&lt;87.5%,"Proses SIT",IF(BE138=87.5%,"Selesai SIT",IF(BE138&lt;95%,"Proses UAT",IF(BE138=95%,"Selesai UAT",IF(BE138&lt;100%,"Proses Implementasi","Selesai Implementasi"))))))))))))))))))))))</f>
        <v>Selesai Implementasi</v>
      </c>
      <c r="AT138" t="str">
        <f>IF(BF138=0%,"Not Started",IF(BF138&lt;5%,"Proses RBT-RBB",IF(BF138=5%,"Selesai RBT-RBB",IF(BF138&lt;10%,"Proses RBT-RBL",IF(BF138=10%,"Selesai RBT-RBL",IF(BF138&lt;15%,"Proses RBT-RBTD",IF(BF138=15%,"Selesai RBT-RBTD",IF(BF138&lt;20%,"Proses RPP",IF(BF138=20%,"Selesai RPP",IF(BF138&lt;25%,"Proses KAK",IF(BF138=25%,"Selesai KAK",IF(BF138&lt;30%,"Proses Pengadaan",IF(BF138=30%,"Selesai Pengadaan",IF(BF138&lt;45%,"Proses Desain",IF(BF138=45%,"Selesai Desain",IF(BF138&lt;80%,"Proses Pengembangan",IF(BF138=80%,"Selesai Pengembangan",IF(BF138&lt;87.5%,"Proses SIT",IF(BF138=87.5%,"Selesai SIT",IF(BF138&lt;95%,"Proses UAT",IF(BF138=95%,"Selesai UAT",IF(BF138&lt;100%,"Proses Implementasi","Selesai Implementasi"))))))))))))))))))))))</f>
        <v>Selesai Implementasi</v>
      </c>
      <c r="AU138" t="str">
        <f>IF(BG138=0%,"Not Started",IF(BG138&lt;5%,"Proses RBT-RBB",IF(BG138=5%,"Selesai RBT-RBB",IF(BG138&lt;10%,"Proses RBT-RBL",IF(BG138=10%,"Selesai RBT-RBL",IF(BG138&lt;15%,"Proses RBT-RBTD",IF(BG138=15%,"Selesai RBT-RBTD",IF(BG138&lt;20%,"Proses RPP",IF(BG138=20%,"Selesai RPP",IF(BG138&lt;25%,"Proses KAK",IF(BG138=25%,"Selesai KAK",IF(BG138&lt;30%,"Proses Pengadaan",IF(BG138=30%,"Selesai Pengadaan",IF(BG138&lt;45%,"Proses Desain",IF(BG138=45%,"Selesai Desain",IF(BG138&lt;80%,"Proses Pengembangan",IF(BG138=80%,"Selesai Pengembangan",IF(BG138&lt;87.5%,"Proses SIT",IF(BG138=87.5%,"Selesai SIT",IF(BG138&lt;95%,"Proses UAT",IF(BG138=95%,"Selesai UAT",IF(BG138&lt;100%,"Proses Implementasi","Selesai Implementasi"))))))))))))))))))))))</f>
        <v>Selesai Implementasi</v>
      </c>
      <c r="AV138" t="str">
        <f>IF(BH138=0%,"Not Started",IF(BH138&lt;5%,"Proses RBT-RBB",IF(BH138=5%,"Selesai RBT-RBB",IF(BH138&lt;10%,"Proses RBT-RBL",IF(BH138=10%,"Selesai RBT-RBL",IF(BH138&lt;15%,"Proses RBT-RBTD",IF(BH138=15%,"Selesai RBT-RBTD",IF(BH138&lt;20%,"Proses RPP",IF(BH138=20%,"Selesai RPP",IF(BH138&lt;25%,"Proses KAK",IF(BH138=25%,"Selesai KAK",IF(BH138&lt;30%,"Proses Pengadaan",IF(BH138=30%,"Selesai Pengadaan",IF(BH138&lt;45%,"Proses Desain",IF(BH138=45%,"Selesai Desain",IF(BH138&lt;80%,"Proses Pengembangan",IF(BH138=80%,"Selesai Pengembangan",IF(BH138&lt;87.5%,"Proses SIT",IF(BH138=87.5%,"Selesai SIT",IF(BH138&lt;95%,"Proses UAT",IF(BH138=95%,"Selesai UAT",IF(BH138&lt;100%,"Proses Implementasi","Selesai Implementasi"))))))))))))))))))))))</f>
        <v>Selesai Implementasi</v>
      </c>
      <c r="AW138" t="str">
        <f>IF(BI138=0%,"Not Started",IF(BI138&lt;5%,"Proses RBT-RBB",IF(BI138=5%,"Selesai RBT-RBB",IF(BI138&lt;10%,"Proses RBT-RBL",IF(BI138=10%,"Selesai RBT-RBL",IF(BI138&lt;15%,"Proses RBT-RBTD",IF(BI138=15%,"Selesai RBT-RBTD",IF(BI138&lt;20%,"Proses RPP",IF(BI138=20%,"Selesai RPP",IF(BI138&lt;25%,"Proses KAK",IF(BI138=25%,"Selesai KAK",IF(BI138&lt;30%,"Proses Pengadaan",IF(BI138=30%,"Selesai Pengadaan",IF(BI138&lt;45%,"Proses Desain",IF(BI138=45%,"Selesai Desain",IF(BI138&lt;80%,"Proses Pengembangan",IF(BI138=80%,"Selesai Pengembangan",IF(BI138&lt;87.5%,"Proses SIT",IF(BI138=87.5%,"Selesai SIT",IF(BI138&lt;95%,"Proses UAT",IF(BI138=95%,"Selesai UAT",IF(BI138&lt;100%,"Proses Implementasi","Selesai Implementasi"))))))))))))))))))))))</f>
        <v>Selesai Implementasi</v>
      </c>
      <c r="AX138" t="str">
        <f>IF(BJ138=0%,"Not Started",IF(BJ138&lt;5%,"Proses RBT-RBB",IF(BJ138=5%,"Selesai RBT-RBB",IF(BJ138&lt;10%,"Proses RBT-RBL",IF(BJ138=10%,"Selesai RBT-RBL",IF(BJ138&lt;15%,"Proses RBT-RBTD",IF(BJ138=15%,"Selesai RBT-RBTD",IF(BJ138&lt;20%,"Proses RPP",IF(BJ138=20%,"Selesai RPP",IF(BJ138&lt;25%,"Proses KAK",IF(BJ138=25%,"Selesai KAK",IF(BJ138&lt;30%,"Proses Pengadaan",IF(BJ138=30%,"Selesai Pengadaan",IF(BJ138&lt;45%,"Proses Desain",IF(BJ138=45%,"Selesai Desain",IF(BJ138&lt;80%,"Proses Pengembangan",IF(BJ138=80%,"Selesai Pengembangan",IF(BJ138&lt;87.5%,"Proses SIT",IF(BJ138=87.5%,"Selesai SIT",IF(BJ138&lt;95%,"Proses UAT",IF(BJ138=95%,"Selesai UAT",IF(BJ138&lt;100%,"Proses Implementasi","Selesai Implementasi"))))))))))))))))))))))</f>
        <v>Selesai Implementasi</v>
      </c>
      <c r="AY138" t="str">
        <f>IF(BK138=0%,"Not Started",IF(BK138&lt;5%,"Proses RBT-RBB",IF(BK138=5%,"Selesai RBT-RBB",IF(BK138&lt;10%,"Proses RBT-RBL",IF(BK138=10%,"Selesai RBT-RBL",IF(BK138&lt;15%,"Proses RBT-RBTD",IF(BK138=15%,"Selesai RBT-RBTD",IF(BK138&lt;20%,"Proses RPP",IF(BK138=20%,"Selesai RPP",IF(BK138&lt;25%,"Proses KAK",IF(BK138=25%,"Selesai KAK",IF(BK138&lt;30%,"Proses Pengadaan",IF(BK138=30%,"Selesai Pengadaan",IF(BK138&lt;45%,"Proses Desain",IF(BK138=45%,"Selesai Desain",IF(BK138&lt;80%,"Proses Pengembangan",IF(BK138=80%,"Selesai Pengembangan",IF(BK138&lt;87.5%,"Proses SIT",IF(BK138=87.5%,"Selesai SIT",IF(BK138&lt;95%,"Proses UAT",IF(BK138=95%,"Selesai UAT",IF(BK138&lt;100%,"Proses Implementasi","Selesai Implementasi"))))))))))))))))))))))</f>
        <v>Selesai Implementasi</v>
      </c>
      <c r="AZ138" t="str">
        <f>IF(BL138=0%,"Not Started",IF(BL138&lt;5%,"Proses RBT-RBB",IF(BL138=5%,"Selesai RBT-RBB",IF(BL138&lt;10%,"Proses RBT-RBL",IF(BL138=10%,"Selesai RBT-RBL",IF(BL138&lt;15%,"Proses RBT-RBTD",IF(BL138=15%,"Selesai RBT-RBTD",IF(BL138&lt;20%,"Proses RPP",IF(BL138=20%,"Selesai RPP",IF(BL138&lt;25%,"Proses KAK",IF(BL138=25%,"Selesai KAK",IF(BL138&lt;30%,"Proses Pengadaan",IF(BL138=30%,"Selesai Pengadaan",IF(BL138&lt;45%,"Proses Desain",IF(BL138=45%,"Selesai Desain",IF(BL138&lt;80%,"Proses Pengembangan",IF(BL138=80%,"Selesai Pengembangan",IF(BL138&lt;87.5%,"Proses SIT",IF(BL138=87.5%,"Selesai SIT",IF(BL138&lt;95%,"Proses UAT",IF(BL138=95%,"Selesai UAT",IF(BL138&lt;100%,"Proses Implementasi","Selesai Implementasi"))))))))))))))))))))))</f>
        <v>Selesai Implementasi</v>
      </c>
      <c r="BA138" t="str">
        <f>IF(BM138=0%,"Not Started",IF(BM138&lt;5%,"Proses RBT-RBB",IF(BM138=5%,"Selesai RBT-RBB",IF(BM138&lt;10%,"Proses RBT-RBL",IF(BM138=10%,"Selesai RBT-RBL",IF(BM138&lt;15%,"Proses RBT-RBTD",IF(BM138=15%,"Selesai RBT-RBTD",IF(BM138&lt;20%,"Proses RPP",IF(BM138=20%,"Selesai RPP",IF(BM138&lt;25%,"Proses KAK",IF(BM138=25%,"Selesai KAK",IF(BM138&lt;30%,"Proses Pengadaan",IF(BM138=30%,"Selesai Pengadaan",IF(BM138&lt;45%,"Proses Desain",IF(BM138=45%,"Selesai Desain",IF(BM138&lt;80%,"Proses Pengembangan",IF(BM138=80%,"Selesai Pengembangan",IF(BM138&lt;87.5%,"Proses SIT",IF(BM138=87.5%,"Selesai SIT",IF(BM138&lt;95%,"Proses UAT",IF(BM138=95%,"Selesai UAT",IF(BM138&lt;100%,"Proses Implementasi","Selesai Implementasi"))))))))))))))))))))))</f>
        <v>Selesai Implementasi</v>
      </c>
      <c r="BB138" t="str">
        <f>IF(BN138=0%,"Not Started",IF(BN138&lt;5%,"Proses RBT-RBB",IF(BN138=5%,"Selesai RBT-RBB",IF(BN138&lt;10%,"Proses RBT-RBL",IF(BN138=10%,"Selesai RBT-RBL",IF(BN138&lt;15%,"Proses RBT-RBTD",IF(BN138=15%,"Selesai RBT-RBTD",IF(BN138&lt;20%,"Proses RPP",IF(BN138=20%,"Selesai RPP",IF(BN138&lt;25%,"Proses KAK",IF(BN138=25%,"Selesai KAK",IF(BN138&lt;30%,"Proses Pengadaan",IF(BN138=30%,"Selesai Pengadaan",IF(BN138&lt;45%,"Proses Desain",IF(BN138=45%,"Selesai Desain",IF(BN138&lt;80%,"Proses Pengembangan",IF(BN138=80%,"Selesai Pengembangan",IF(BN138&lt;87.5%,"Proses SIT",IF(BN138=87.5%,"Selesai SIT",IF(BN138&lt;95%,"Proses UAT",IF(BN138=95%,"Selesai UAT",IF(BN138&lt;100%,"Proses Implementasi","Selesai Implementasi"))))))))))))))))))))))</f>
        <v>Selesai Implementasi</v>
      </c>
      <c r="BC138" t="str">
        <f>IF(BO138=0%,"Not Started",IF(BO138&lt;5%,"Proses RBT-RBB",IF(BO138=5%,"Selesai RBT-RBB",IF(BO138&lt;10%,"Proses RBT-RBL",IF(BO138=10%,"Selesai RBT-RBL",IF(BO138&lt;15%,"Proses RBT-RBTD",IF(BO138=15%,"Selesai RBT-RBTD",IF(BO138&lt;20%,"Proses RPP",IF(BO138=20%,"Selesai RPP",IF(BO138&lt;25%,"Proses KAK",IF(BO138=25%,"Selesai KAK",IF(BO138&lt;30%,"Proses Pengadaan",IF(BO138=30%,"Selesai Pengadaan",IF(BO138&lt;45%,"Proses Desain",IF(BO138=45%,"Selesai Desain",IF(BO138&lt;80%,"Proses Pengembangan",IF(BO138=80%,"Selesai Pengembangan",IF(BO138&lt;87.5%,"Proses SIT",IF(BO138=87.5%,"Selesai SIT",IF(BO138&lt;95%,"Proses UAT",IF(BO138=95%,"Selesai UAT",IF(BO138&lt;100%,"Proses Implementasi","Selesai Implementasi"))))))))))))))))))))))</f>
        <v>Selesai Implementasi</v>
      </c>
      <c r="BD138" t="str">
        <f>IF(BP138=0%,"Not Started",IF(BP138&lt;5%,"Proses RBT-RBB",IF(BP138=5%,"Selesai RBT-RBB",IF(BP138&lt;10%,"Proses RBT-RBL",IF(BP138=10%,"Selesai RBT-RBL",IF(BP138&lt;15%,"Proses RBT-RBTD",IF(BP138=15%,"Selesai RBT-RBTD",IF(BP138&lt;20%,"Proses RPP",IF(BP138=20%,"Selesai RPP",IF(BP138&lt;25%,"Proses KAK",IF(BP138=25%,"Selesai KAK",IF(BP138&lt;30%,"Proses Pengadaan",IF(BP138=30%,"Selesai Pengadaan",IF(BP138&lt;45%,"Proses Desain",IF(BP138=45%,"Selesai Desain",IF(BP138&lt;80%,"Proses Pengembangan",IF(BP138=80%,"Selesai Pengembangan",IF(BP138&lt;87.5%,"Proses SIT",IF(BP138=87.5%,"Selesai SIT",IF(BP138&lt;95%,"Proses UAT",IF(BP138=95%,"Selesai UAT",IF(BP138&lt;100%,"Proses Implementasi","Selesai Implementasi"))))))))))))))))))))))</f>
        <v>Selesai Implementasi</v>
      </c>
      <c r="BE138">
        <v>1</v>
      </c>
      <c r="BF138">
        <v>1</v>
      </c>
      <c r="BG138">
        <v>1</v>
      </c>
      <c r="BH138">
        <v>1</v>
      </c>
      <c r="BI138">
        <v>1</v>
      </c>
      <c r="BJ138">
        <v>1</v>
      </c>
      <c r="BK138">
        <v>1</v>
      </c>
      <c r="BL138">
        <v>1</v>
      </c>
      <c r="BM138">
        <v>1</v>
      </c>
      <c r="BN138">
        <v>1</v>
      </c>
      <c r="BO138">
        <v>1</v>
      </c>
      <c r="BP138">
        <v>1</v>
      </c>
      <c r="BQ138" t="str">
        <f>IF(CC138=0%,"Not Started",IF(CC138&lt;5%,"Proses RBT-RBB",IF(CC138=5%,"Selesai RBT-RBB",IF(CC138&lt;10%,"Proses RBT-RBL",IF(CC138=10%,"Selesai RBT-RBL",IF(CC138&lt;15%,"Proses RBT-RBTD",IF(CC138=15%,"Selesai RBT-RBTD",IF(CC138&lt;20%,"Proses RPP",IF(CC138=20%,"Selesai RPP",IF(CC138&lt;25%,"Proses KAK",IF(CC138=25%,"Selesai KAK",IF(CC138&lt;30%,"Proses Pengadaan",IF(CC138=30%,"Selesai Pengadaan",IF(CC138&lt;45%,"Proses Desain",IF(CC138=45%,"Selesai Desain",IF(CC138&lt;80%,"Proses Pengembangan",IF(CC138=80%,"Selesai Pengembangan",IF(CC138&lt;87.5%,"Proses SIT",IF(CC138=87.5%,"Selesai SIT",IF(CC138&lt;95%,"Proses UAT",IF(CC138=95%,"Selesai UAT",IF(CC138&lt;100%,"Proses Implementasi","Selesai Implementasi"))))))))))))))))))))))</f>
        <v>Selesai Implementasi</v>
      </c>
      <c r="BR138" t="str">
        <f>IF(CD138=0%,"Not Started",IF(CD138&lt;5%,"Proses RBT-RBB",IF(CD138=5%,"Selesai RBT-RBB",IF(CD138&lt;10%,"Proses RBT-RBL",IF(CD138=10%,"Selesai RBT-RBL",IF(CD138&lt;15%,"Proses RBT-RBTD",IF(CD138=15%,"Selesai RBT-RBTD",IF(CD138&lt;20%,"Proses RPP",IF(CD138=20%,"Selesai RPP",IF(CD138&lt;25%,"Proses KAK",IF(CD138=25%,"Selesai KAK",IF(CD138&lt;30%,"Proses Pengadaan",IF(CD138=30%,"Selesai Pengadaan",IF(CD138&lt;45%,"Proses Desain",IF(CD138=45%,"Selesai Desain",IF(CD138&lt;80%,"Proses Pengembangan",IF(CD138=80%,"Selesai Pengembangan",IF(CD138&lt;87.5%,"Proses SIT",IF(CD138=87.5%,"Selesai SIT",IF(CD138&lt;95%,"Proses UAT",IF(CD138=95%,"Selesai UAT",IF(CD138&lt;100%,"Proses Implementasi","Selesai Implementasi"))))))))))))))))))))))</f>
        <v>Not Started</v>
      </c>
      <c r="BS138" t="str">
        <f>IF(CE138=0%,"Not Started",IF(CE138&lt;5%,"Proses RBT-RBB",IF(CE138=5%,"Selesai RBT-RBB",IF(CE138&lt;10%,"Proses RBT-RBL",IF(CE138=10%,"Selesai RBT-RBL",IF(CE138&lt;15%,"Proses RBT-RBTD",IF(CE138=15%,"Selesai RBT-RBTD",IF(CE138&lt;20%,"Proses RPP",IF(CE138=20%,"Selesai RPP",IF(CE138&lt;25%,"Proses KAK",IF(CE138=25%,"Selesai KAK",IF(CE138&lt;30%,"Proses Pengadaan",IF(CE138=30%,"Selesai Pengadaan",IF(CE138&lt;45%,"Proses Desain",IF(CE138=45%,"Selesai Desain",IF(CE138&lt;80%,"Proses Pengembangan",IF(CE138=80%,"Selesai Pengembangan",IF(CE138&lt;87.5%,"Proses SIT",IF(CE138=87.5%,"Selesai SIT",IF(CE138&lt;95%,"Proses UAT",IF(CE138=95%,"Selesai UAT",IF(CE138&lt;100%,"Proses Implementasi","Selesai Implementasi"))))))))))))))))))))))</f>
        <v>Not Started</v>
      </c>
      <c r="BT138" t="str">
        <f>IF(CF138=0%,"Not Started",IF(CF138&lt;5%,"Proses RBT-RBB",IF(CF138=5%,"Selesai RBT-RBB",IF(CF138&lt;10%,"Proses RBT-RBL",IF(CF138=10%,"Selesai RBT-RBL",IF(CF138&lt;15%,"Proses RBT-RBTD",IF(CF138=15%,"Selesai RBT-RBTD",IF(CF138&lt;20%,"Proses RPP",IF(CF138=20%,"Selesai RPP",IF(CF138&lt;25%,"Proses KAK",IF(CF138=25%,"Selesai KAK",IF(CF138&lt;30%,"Proses Pengadaan",IF(CF138=30%,"Selesai Pengadaan",IF(CF138&lt;45%,"Proses Desain",IF(CF138=45%,"Selesai Desain",IF(CF138&lt;80%,"Proses Pengembangan",IF(CF138=80%,"Selesai Pengembangan",IF(CF138&lt;87.5%,"Proses SIT",IF(CF138=87.5%,"Selesai SIT",IF(CF138&lt;95%,"Proses UAT",IF(CF138=95%,"Selesai UAT",IF(CF138&lt;100%,"Proses Implementasi","Selesai Implementasi"))))))))))))))))))))))</f>
        <v>Not Started</v>
      </c>
      <c r="BU138" t="str">
        <f>IF(CG138=0%,"Not Started",IF(CG138&lt;5%,"Proses RBT-RBB",IF(CG138=5%,"Selesai RBT-RBB",IF(CG138&lt;10%,"Proses RBT-RBL",IF(CG138=10%,"Selesai RBT-RBL",IF(CG138&lt;15%,"Proses RBT-RBTD",IF(CG138=15%,"Selesai RBT-RBTD",IF(CG138&lt;20%,"Proses RPP",IF(CG138=20%,"Selesai RPP",IF(CG138&lt;25%,"Proses KAK",IF(CG138=25%,"Selesai KAK",IF(CG138&lt;30%,"Proses Pengadaan",IF(CG138=30%,"Selesai Pengadaan",IF(CG138&lt;45%,"Proses Desain",IF(CG138=45%,"Selesai Desain",IF(CG138&lt;80%,"Proses Pengembangan",IF(CG138=80%,"Selesai Pengembangan",IF(CG138&lt;87.5%,"Proses SIT",IF(CG138=87.5%,"Selesai SIT",IF(CG138&lt;95%,"Proses UAT",IF(CG138=95%,"Selesai UAT",IF(CG138&lt;100%,"Proses Implementasi","Selesai Implementasi"))))))))))))))))))))))</f>
        <v>Not Started</v>
      </c>
      <c r="BV138" t="str">
        <f>IF(CH138=0%,"Not Started",IF(CH138&lt;5%,"Proses RBT-RBB",IF(CH138=5%,"Selesai RBT-RBB",IF(CH138&lt;10%,"Proses RBT-RBL",IF(CH138=10%,"Selesai RBT-RBL",IF(CH138&lt;15%,"Proses RBT-RBTD",IF(CH138=15%,"Selesai RBT-RBTD",IF(CH138&lt;20%,"Proses RPP",IF(CH138=20%,"Selesai RPP",IF(CH138&lt;25%,"Proses KAK",IF(CH138=25%,"Selesai KAK",IF(CH138&lt;30%,"Proses Pengadaan",IF(CH138=30%,"Selesai Pengadaan",IF(CH138&lt;45%,"Proses Desain",IF(CH138=45%,"Selesai Desain",IF(CH138&lt;80%,"Proses Pengembangan",IF(CH138=80%,"Selesai Pengembangan",IF(CH138&lt;87.5%,"Proses SIT",IF(CH138=87.5%,"Selesai SIT",IF(CH138&lt;95%,"Proses UAT",IF(CH138=95%,"Selesai UAT",IF(CH138&lt;100%,"Proses Implementasi","Selesai Implementasi"))))))))))))))))))))))</f>
        <v>Not Started</v>
      </c>
      <c r="BW138" t="str">
        <f>IF(CI138=0%,"Not Started",IF(CI138&lt;5%,"Proses RBT-RBB",IF(CI138=5%,"Selesai RBT-RBB",IF(CI138&lt;10%,"Proses RBT-RBL",IF(CI138=10%,"Selesai RBT-RBL",IF(CI138&lt;15%,"Proses RBT-RBTD",IF(CI138=15%,"Selesai RBT-RBTD",IF(CI138&lt;20%,"Proses RPP",IF(CI138=20%,"Selesai RPP",IF(CI138&lt;25%,"Proses KAK",IF(CI138=25%,"Selesai KAK",IF(CI138&lt;30%,"Proses Pengadaan",IF(CI138=30%,"Selesai Pengadaan",IF(CI138&lt;45%,"Proses Desain",IF(CI138=45%,"Selesai Desain",IF(CI138&lt;80%,"Proses Pengembangan",IF(CI138=80%,"Selesai Pengembangan",IF(CI138&lt;87.5%,"Proses SIT",IF(CI138=87.5%,"Selesai SIT",IF(CI138&lt;95%,"Proses UAT",IF(CI138=95%,"Selesai UAT",IF(CI138&lt;100%,"Proses Implementasi","Selesai Implementasi"))))))))))))))))))))))</f>
        <v>Not Started</v>
      </c>
      <c r="BX138" t="str">
        <f>IF(CJ138=0%,"Not Started",IF(CJ138&lt;5%,"Proses RBT-RBB",IF(CJ138=5%,"Selesai RBT-RBB",IF(CJ138&lt;10%,"Proses RBT-RBL",IF(CJ138=10%,"Selesai RBT-RBL",IF(CJ138&lt;15%,"Proses RBT-RBTD",IF(CJ138=15%,"Selesai RBT-RBTD",IF(CJ138&lt;20%,"Proses RPP",IF(CJ138=20%,"Selesai RPP",IF(CJ138&lt;25%,"Proses KAK",IF(CJ138=25%,"Selesai KAK",IF(CJ138&lt;30%,"Proses Pengadaan",IF(CJ138=30%,"Selesai Pengadaan",IF(CJ138&lt;45%,"Proses Desain",IF(CJ138=45%,"Selesai Desain",IF(CJ138&lt;80%,"Proses Pengembangan",IF(CJ138=80%,"Selesai Pengembangan",IF(CJ138&lt;87.5%,"Proses SIT",IF(CJ138=87.5%,"Selesai SIT",IF(CJ138&lt;95%,"Proses UAT",IF(CJ138=95%,"Selesai UAT",IF(CJ138&lt;100%,"Proses Implementasi","Selesai Implementasi"))))))))))))))))))))))</f>
        <v>Not Started</v>
      </c>
      <c r="BY138" t="str">
        <f>IF(CK138=0%,"Not Started",IF(CK138&lt;5%,"Proses RBT-RBB",IF(CK138=5%,"Selesai RBT-RBB",IF(CK138&lt;10%,"Proses RBT-RBL",IF(CK138=10%,"Selesai RBT-RBL",IF(CK138&lt;15%,"Proses RBT-RBTD",IF(CK138=15%,"Selesai RBT-RBTD",IF(CK138&lt;20%,"Proses RPP",IF(CK138=20%,"Selesai RPP",IF(CK138&lt;25%,"Proses KAK",IF(CK138=25%,"Selesai KAK",IF(CK138&lt;30%,"Proses Pengadaan",IF(CK138=30%,"Selesai Pengadaan",IF(CK138&lt;45%,"Proses Desain",IF(CK138=45%,"Selesai Desain",IF(CK138&lt;80%,"Proses Pengembangan",IF(CK138=80%,"Selesai Pengembangan",IF(CK138&lt;87.5%,"Proses SIT",IF(CK138=87.5%,"Selesai SIT",IF(CK138&lt;95%,"Proses UAT",IF(CK138=95%,"Selesai UAT",IF(CK138&lt;100%,"Proses Implementasi","Selesai Implementasi"))))))))))))))))))))))</f>
        <v>Not Started</v>
      </c>
      <c r="BZ138" t="str">
        <f>IF(CL138=0%,"Not Started",IF(CL138&lt;5%,"Proses RBT-RBB",IF(CL138=5%,"Selesai RBT-RBB",IF(CL138&lt;10%,"Proses RBT-RBL",IF(CL138=10%,"Selesai RBT-RBL",IF(CL138&lt;15%,"Proses RBT-RBTD",IF(CL138=15%,"Selesai RBT-RBTD",IF(CL138&lt;20%,"Proses RPP",IF(CL138=20%,"Selesai RPP",IF(CL138&lt;25%,"Proses KAK",IF(CL138=25%,"Selesai KAK",IF(CL138&lt;30%,"Proses Pengadaan",IF(CL138=30%,"Selesai Pengadaan",IF(CL138&lt;45%,"Proses Desain",IF(CL138=45%,"Selesai Desain",IF(CL138&lt;80%,"Proses Pengembangan",IF(CL138=80%,"Selesai Pengembangan",IF(CL138&lt;87.5%,"Proses SIT",IF(CL138=87.5%,"Selesai SIT",IF(CL138&lt;95%,"Proses UAT",IF(CL138=95%,"Selesai UAT",IF(CL138&lt;100%,"Proses Implementasi","Selesai Implementasi"))))))))))))))))))))))</f>
        <v>Not Started</v>
      </c>
      <c r="CA138" t="str">
        <f>IF(CM138=0%,"Not Started",IF(CM138&lt;5%,"Proses RBT-RBB",IF(CM138=5%,"Selesai RBT-RBB",IF(CM138&lt;10%,"Proses RBT-RBL",IF(CM138=10%,"Selesai RBT-RBL",IF(CM138&lt;15%,"Proses RBT-RBTD",IF(CM138=15%,"Selesai RBT-RBTD",IF(CM138&lt;20%,"Proses RPP",IF(CM138=20%,"Selesai RPP",IF(CM138&lt;25%,"Proses KAK",IF(CM138=25%,"Selesai KAK",IF(CM138&lt;30%,"Proses Pengadaan",IF(CM138=30%,"Selesai Pengadaan",IF(CM138&lt;45%,"Proses Desain",IF(CM138=45%,"Selesai Desain",IF(CM138&lt;80%,"Proses Pengembangan",IF(CM138=80%,"Selesai Pengembangan",IF(CM138&lt;87.5%,"Proses SIT",IF(CM138=87.5%,"Selesai SIT",IF(CM138&lt;95%,"Proses UAT",IF(CM138=95%,"Selesai UAT",IF(CM138&lt;100%,"Proses Implementasi","Selesai Implementasi"))))))))))))))))))))))</f>
        <v>Not Started</v>
      </c>
      <c r="CB138" t="str">
        <f>IF(CN138=0%,"Not Started",IF(CN138&lt;5%,"Proses RBT-RBB",IF(CN138=5%,"Selesai RBT-RBB",IF(CN138&lt;10%,"Proses RBT-RBL",IF(CN138=10%,"Selesai RBT-RBL",IF(CN138&lt;15%,"Proses RBT-RBTD",IF(CN138=15%,"Selesai RBT-RBTD",IF(CN138&lt;20%,"Proses RPP",IF(CN138=20%,"Selesai RPP",IF(CN138&lt;25%,"Proses KAK",IF(CN138=25%,"Selesai KAK",IF(CN138&lt;30%,"Proses Pengadaan",IF(CN138=30%,"Selesai Pengadaan",IF(CN138&lt;45%,"Proses Desain",IF(CN138=45%,"Selesai Desain",IF(CN138&lt;80%,"Proses Pengembangan",IF(CN138=80%,"Selesai Pengembangan",IF(CN138&lt;87.5%,"Proses SIT",IF(CN138=87.5%,"Selesai SIT",IF(CN138&lt;95%,"Proses UAT",IF(CN138=95%,"Selesai UAT",IF(CN138&lt;100%,"Proses Implementasi","Selesai Implementasi"))))))))))))))))))))))</f>
        <v>Not Started</v>
      </c>
      <c r="CC138">
        <f>(($DY138/100%)*15%)+(($DZ138/100%)*5%)+(($EA138/100%)*5%)+(($EB138/100%)*5%)+(($EC138/100%)*15%)+(($ED138/100%)*35%)+(($EE138/100%)*7.5%)+(($EF138/100%)*7.5%)+(($EG138/100%)*5%)</f>
        <v>0.9999999999999999</v>
      </c>
      <c r="CO138">
        <f>IF(BE138=0%, 100%, (CC138/BE138))</f>
        <v>0.9999999999999999</v>
      </c>
      <c r="CP138">
        <f>IF(BF138=0%, 100%, (CD138/BF138))</f>
        <v>0</v>
      </c>
      <c r="CQ138">
        <f>IF(BG138=0%, 100%, (CE138/BG138))</f>
        <v>0</v>
      </c>
      <c r="CR138">
        <f>IF(BH138=0%, 100%, (CF138/BH138))</f>
        <v>0</v>
      </c>
      <c r="CS138">
        <f>IF(BI138=0%, 100%, (CG138/BI138))</f>
        <v>0</v>
      </c>
      <c r="CT138">
        <f>IF(BJ138=0%, 100%, (CH138/BJ138))</f>
        <v>0</v>
      </c>
      <c r="CU138">
        <f>IF(BK138=0%, 100%, (CI138/BK138))</f>
        <v>0</v>
      </c>
      <c r="CV138">
        <f>IF(BL138=0%, 100%, (CJ138/BL138))</f>
        <v>0</v>
      </c>
      <c r="CW138">
        <f>IF(BM138=0%, 100%, (CK138/BM138))</f>
        <v>0</v>
      </c>
      <c r="CX138">
        <f>IF(BN138=0%, 100%, (CL138/BN138))</f>
        <v>0</v>
      </c>
      <c r="CY138">
        <f>IF(BO138=0%, 100%, (CM138/BO138))</f>
        <v>0</v>
      </c>
      <c r="DA138" t="str">
        <f>IF(BE138=0%,"NS",IF(CC138=100%,"DONE",IF(CO138&gt;100%,"AS",IF(CO138&lt;75%,"BS",IF(CO138&lt;89.9%,"AR","OS")))))</f>
        <v>DONE</v>
      </c>
      <c r="DB138" t="str">
        <f>IF(BF138=0%,"NS",IF(CD138=100%,"DONE",IF(CP138&gt;100%,"AS",IF(CP138&lt;75%,"BS",IF(CP138&lt;89.9%,"AR","OS")))))</f>
        <v>BS</v>
      </c>
      <c r="DC138" t="str">
        <f>IF(BG138=0%,"NS",IF(CE138=100%,"DONE",IF(CQ138&gt;100%,"AS",IF(CQ138&lt;75%,"BS",IF(CQ138&lt;89.9%,"AR","OS")))))</f>
        <v>BS</v>
      </c>
      <c r="DD138" t="str">
        <f>IF(BH138=0%,"NS",IF(CF138=100%,"DONE",IF(CR138&gt;100%,"AS",IF(CR138&lt;75%,"BS",IF(CR138&lt;89.9%,"AR","OS")))))</f>
        <v>BS</v>
      </c>
      <c r="DE138" t="str">
        <f>IF(BI138=0%,"NS",IF(CG138=100%,"DONE",IF(CS138&gt;100%,"AS",IF(CS138&lt;75%,"BS",IF(CS138&lt;89.9%,"AR","OS")))))</f>
        <v>BS</v>
      </c>
      <c r="DF138" t="str">
        <f>IF(BJ138=0%,"NS",IF(CH138=100%,"DONE",IF(CT138&gt;100%,"AS",IF(CT138&lt;75%,"BS",IF(CT138&lt;89.9%,"AR","OS")))))</f>
        <v>BS</v>
      </c>
      <c r="DG138" t="str">
        <f>IF(BK138=0%,"NS",IF(CI138=100%,"DONE",IF(CU138&gt;100%,"AS",IF(CU138&lt;75%,"BS",IF(CU138&lt;89.9%,"AR","OS")))))</f>
        <v>BS</v>
      </c>
      <c r="DH138" t="str">
        <f>IF(BL138=0%,"NS",IF(CJ138=100%,"DONE",IF(CV138&gt;100%,"AS",IF(CV138&lt;75%,"BS",IF(CV138&lt;89.9%,"AR","OS")))))</f>
        <v>BS</v>
      </c>
      <c r="DI138" t="str">
        <f>IF(BM138=0%,"NS",IF(CK138=100%,"DONE",IF(CW138&gt;100%,"AS",IF(CW138&lt;75%,"BS",IF(CW138&lt;89.9%,"AR","OS")))))</f>
        <v>BS</v>
      </c>
      <c r="DJ138" t="str">
        <f>IF(BN138=0%,"NS",IF(CL138=100%,"DONE",IF(CX138&gt;100%,"AS",IF(CX138&lt;75%,"BS",IF(CX138&lt;89.9%,"AR","OS")))))</f>
        <v>BS</v>
      </c>
      <c r="DK138" t="str">
        <f>IF(BO138=0%,"NS",IF(CM138=100%,"DONE",IF(CY138&gt;100%,"AS",IF(CY138&lt;75%,"BS",IF(CY138&lt;89.9%,"AR","OS")))))</f>
        <v>BS</v>
      </c>
      <c r="DL138" t="str">
        <f>IF(BP138=0%,"NS",IF(CN138=100%,"DONE",IF(CZ138&gt;100%,"AS",IF(CZ138&lt;75%,"BS",IF(CZ138&lt;89.9%,"AR","OS")))))</f>
        <v>BS</v>
      </c>
      <c r="DM138">
        <f>CC138/$BP138</f>
        <v>0.9999999999999999</v>
      </c>
      <c r="DN138">
        <f>CD138/$BP138</f>
        <v>0</v>
      </c>
      <c r="DO138">
        <f>CE138/$BP138</f>
        <v>0</v>
      </c>
      <c r="DP138">
        <f>CF138/$BP138</f>
        <v>0</v>
      </c>
      <c r="DQ138">
        <f>CG138/$BP138</f>
        <v>0</v>
      </c>
      <c r="DR138">
        <f>CH138/$BP138</f>
        <v>0</v>
      </c>
      <c r="DS138">
        <f>CI138/$BP138</f>
        <v>0</v>
      </c>
      <c r="DT138">
        <f>CJ138/$BP138</f>
        <v>0</v>
      </c>
      <c r="DU138">
        <f>CK138/$BP138</f>
        <v>0</v>
      </c>
      <c r="DV138">
        <f>CL138/$BP138</f>
        <v>0</v>
      </c>
      <c r="DW138">
        <f>CM138/$BP138</f>
        <v>0</v>
      </c>
      <c r="DX138">
        <f>CN138/$BP138</f>
        <v>0</v>
      </c>
      <c r="DY138">
        <v>1</v>
      </c>
      <c r="DZ138">
        <v>1</v>
      </c>
      <c r="EA138">
        <v>1</v>
      </c>
      <c r="EB138">
        <v>1</v>
      </c>
      <c r="EC138">
        <v>1</v>
      </c>
      <c r="ED138">
        <v>1</v>
      </c>
      <c r="EE138">
        <v>1</v>
      </c>
      <c r="EF138">
        <v>1</v>
      </c>
      <c r="EG138">
        <v>1</v>
      </c>
      <c r="EH138" t="str">
        <v>Sudah deploy di tanggal 23 Mei dan Golive di 26 Mei</v>
      </c>
      <c r="EI138">
        <v>45803</v>
      </c>
      <c r="EJ138">
        <f>AR138</f>
        <v>45805</v>
      </c>
      <c r="EO138" t="str">
        <v xml:space="preserve">Proses pengadaan berjalan 4 bulan </v>
      </c>
      <c r="FN138" t="str">
        <v>M. Fahmi Ridwan</v>
      </c>
      <c r="FR138" t="str">
        <v>Outsource</v>
      </c>
      <c r="FS138" t="str">
        <v>1. Sigma</v>
      </c>
      <c r="FU138">
        <v>5</v>
      </c>
      <c r="GS138" t="str">
        <v>7eb0d716-f299-4fb1-a431-f098c275df57</v>
      </c>
    </row>
    <row r="139" xml:space="preserve">
      <c r="B139" t="str">
        <v>Non PT</v>
      </c>
      <c r="C139" t="str">
        <v>IDT</v>
      </c>
      <c r="D139" t="str">
        <v>Continuity Technology</v>
      </c>
      <c r="E139" t="str">
        <v>P-71</v>
      </c>
      <c r="F139">
        <v>1</v>
      </c>
      <c r="G139" t="str">
        <v>NCP</v>
      </c>
      <c r="H139" t="str">
        <v>Sistem Treasuri Bank Indonesia - NCP</v>
      </c>
      <c r="I139" t="str" xml:space="preserve">
        <v xml:space="preserve">Enhancement NCP fungsi rekalkulasi _x000d_
atas reversal incremental</v>
      </c>
      <c r="J139">
        <v>2025</v>
      </c>
      <c r="K139">
        <v>2025</v>
      </c>
      <c r="L139" t="str">
        <v>K</v>
      </c>
      <c r="M139" t="str">
        <v>K3</v>
      </c>
      <c r="N139" t="str">
        <v>Pemimpin Satker</v>
      </c>
      <c r="O139" t="str">
        <v>DKeu</v>
      </c>
      <c r="P139" t="str">
        <v>Satker</v>
      </c>
      <c r="Q139" t="str">
        <v>Market</v>
      </c>
      <c r="R139" t="str">
        <v>BI-NCP</v>
      </c>
      <c r="S139" t="str">
        <f>BQ139</f>
        <v>Selesai Implementasi</v>
      </c>
      <c r="T139" t="str">
        <f>IF(V139=0%,"Not Started",IF(V139&lt;100%,"On Progress",IF(V139=100%,"DONE")))</f>
        <v>DONE</v>
      </c>
      <c r="U139" t="str">
        <f>FN139</f>
        <v>M. Fahmi Ridwan</v>
      </c>
      <c r="V139">
        <f>CC139</f>
        <v>0.9999999999999999</v>
      </c>
      <c r="X139">
        <f>AR139</f>
        <v>45991</v>
      </c>
      <c r="Y139" t="str">
        <v>Selesai pengadaan</v>
      </c>
      <c r="Z139" t="str">
        <v>New</v>
      </c>
      <c r="AA139">
        <v>45748</v>
      </c>
      <c r="AB139">
        <v>45899</v>
      </c>
      <c r="AC139">
        <v>45853</v>
      </c>
      <c r="AD139">
        <v>45899</v>
      </c>
      <c r="AI139">
        <v>45901</v>
      </c>
      <c r="AJ139">
        <v>45920</v>
      </c>
      <c r="AK139">
        <v>45921</v>
      </c>
      <c r="AL139">
        <v>45945</v>
      </c>
      <c r="AM139">
        <v>45946</v>
      </c>
      <c r="AN139">
        <v>45961</v>
      </c>
      <c r="AO139">
        <v>45962</v>
      </c>
      <c r="AP139">
        <v>45976</v>
      </c>
      <c r="AQ139">
        <v>45977</v>
      </c>
      <c r="AR139">
        <v>45991</v>
      </c>
      <c r="AS139" t="str">
        <f>IF(BE139=0%,"Not Started",IF(BE139&lt;5%,"Proses RBT-RBB",IF(BE139=5%,"Selesai RBT-RBB",IF(BE139&lt;10%,"Proses RBT-RBL",IF(BE139=10%,"Selesai RBT-RBL",IF(BE139&lt;15%,"Proses RBT-RBTD",IF(BE139=15%,"Selesai RBT-RBTD",IF(BE139&lt;20%,"Proses RPP",IF(BE139=20%,"Selesai RPP",IF(BE139&lt;25%,"Proses KAK",IF(BE139=25%,"Selesai KAK",IF(BE139&lt;30%,"Proses Pengadaan",IF(BE139=30%,"Selesai Pengadaan",IF(BE139&lt;45%,"Proses Desain",IF(BE139=45%,"Selesai Desain",IF(BE139&lt;80%,"Proses Pengembangan",IF(BE139=80%,"Selesai Pengembangan",IF(BE139&lt;87.5%,"Proses SIT",IF(BE139=87.5%,"Selesai SIT",IF(BE139&lt;95%,"Proses UAT",IF(BE139=95%,"Selesai UAT",IF(BE139&lt;100%,"Proses Implementasi","Selesai Implementasi"))))))))))))))))))))))</f>
        <v>Selesai Implementasi</v>
      </c>
      <c r="AT139" t="str">
        <f>IF(BF139=0%,"Not Started",IF(BF139&lt;5%,"Proses RBT-RBB",IF(BF139=5%,"Selesai RBT-RBB",IF(BF139&lt;10%,"Proses RBT-RBL",IF(BF139=10%,"Selesai RBT-RBL",IF(BF139&lt;15%,"Proses RBT-RBTD",IF(BF139=15%,"Selesai RBT-RBTD",IF(BF139&lt;20%,"Proses RPP",IF(BF139=20%,"Selesai RPP",IF(BF139&lt;25%,"Proses KAK",IF(BF139=25%,"Selesai KAK",IF(BF139&lt;30%,"Proses Pengadaan",IF(BF139=30%,"Selesai Pengadaan",IF(BF139&lt;45%,"Proses Desain",IF(BF139=45%,"Selesai Desain",IF(BF139&lt;80%,"Proses Pengembangan",IF(BF139=80%,"Selesai Pengembangan",IF(BF139&lt;87.5%,"Proses SIT",IF(BF139=87.5%,"Selesai SIT",IF(BF139&lt;95%,"Proses UAT",IF(BF139=95%,"Selesai UAT",IF(BF139&lt;100%,"Proses Implementasi","Selesai Implementasi"))))))))))))))))))))))</f>
        <v>Selesai Implementasi</v>
      </c>
      <c r="AU139" t="str">
        <f>IF(BG139=0%,"Not Started",IF(BG139&lt;5%,"Proses RBT-RBB",IF(BG139=5%,"Selesai RBT-RBB",IF(BG139&lt;10%,"Proses RBT-RBL",IF(BG139=10%,"Selesai RBT-RBL",IF(BG139&lt;15%,"Proses RBT-RBTD",IF(BG139=15%,"Selesai RBT-RBTD",IF(BG139&lt;20%,"Proses RPP",IF(BG139=20%,"Selesai RPP",IF(BG139&lt;25%,"Proses KAK",IF(BG139=25%,"Selesai KAK",IF(BG139&lt;30%,"Proses Pengadaan",IF(BG139=30%,"Selesai Pengadaan",IF(BG139&lt;45%,"Proses Desain",IF(BG139=45%,"Selesai Desain",IF(BG139&lt;80%,"Proses Pengembangan",IF(BG139=80%,"Selesai Pengembangan",IF(BG139&lt;87.5%,"Proses SIT",IF(BG139=87.5%,"Selesai SIT",IF(BG139&lt;95%,"Proses UAT",IF(BG139=95%,"Selesai UAT",IF(BG139&lt;100%,"Proses Implementasi","Selesai Implementasi"))))))))))))))))))))))</f>
        <v>Selesai Implementasi</v>
      </c>
      <c r="AV139" t="str">
        <f>IF(BH139=0%,"Not Started",IF(BH139&lt;5%,"Proses RBT-RBB",IF(BH139=5%,"Selesai RBT-RBB",IF(BH139&lt;10%,"Proses RBT-RBL",IF(BH139=10%,"Selesai RBT-RBL",IF(BH139&lt;15%,"Proses RBT-RBTD",IF(BH139=15%,"Selesai RBT-RBTD",IF(BH139&lt;20%,"Proses RPP",IF(BH139=20%,"Selesai RPP",IF(BH139&lt;25%,"Proses KAK",IF(BH139=25%,"Selesai KAK",IF(BH139&lt;30%,"Proses Pengadaan",IF(BH139=30%,"Selesai Pengadaan",IF(BH139&lt;45%,"Proses Desain",IF(BH139=45%,"Selesai Desain",IF(BH139&lt;80%,"Proses Pengembangan",IF(BH139=80%,"Selesai Pengembangan",IF(BH139&lt;87.5%,"Proses SIT",IF(BH139=87.5%,"Selesai SIT",IF(BH139&lt;95%,"Proses UAT",IF(BH139=95%,"Selesai UAT",IF(BH139&lt;100%,"Proses Implementasi","Selesai Implementasi"))))))))))))))))))))))</f>
        <v>Selesai Implementasi</v>
      </c>
      <c r="AW139" t="str">
        <f>IF(BI139=0%,"Not Started",IF(BI139&lt;5%,"Proses RBT-RBB",IF(BI139=5%,"Selesai RBT-RBB",IF(BI139&lt;10%,"Proses RBT-RBL",IF(BI139=10%,"Selesai RBT-RBL",IF(BI139&lt;15%,"Proses RBT-RBTD",IF(BI139=15%,"Selesai RBT-RBTD",IF(BI139&lt;20%,"Proses RPP",IF(BI139=20%,"Selesai RPP",IF(BI139&lt;25%,"Proses KAK",IF(BI139=25%,"Selesai KAK",IF(BI139&lt;30%,"Proses Pengadaan",IF(BI139=30%,"Selesai Pengadaan",IF(BI139&lt;45%,"Proses Desain",IF(BI139=45%,"Selesai Desain",IF(BI139&lt;80%,"Proses Pengembangan",IF(BI139=80%,"Selesai Pengembangan",IF(BI139&lt;87.5%,"Proses SIT",IF(BI139=87.5%,"Selesai SIT",IF(BI139&lt;95%,"Proses UAT",IF(BI139=95%,"Selesai UAT",IF(BI139&lt;100%,"Proses Implementasi","Selesai Implementasi"))))))))))))))))))))))</f>
        <v>Selesai Implementasi</v>
      </c>
      <c r="AX139" t="str">
        <f>IF(BJ139=0%,"Not Started",IF(BJ139&lt;5%,"Proses RBT-RBB",IF(BJ139=5%,"Selesai RBT-RBB",IF(BJ139&lt;10%,"Proses RBT-RBL",IF(BJ139=10%,"Selesai RBT-RBL",IF(BJ139&lt;15%,"Proses RBT-RBTD",IF(BJ139=15%,"Selesai RBT-RBTD",IF(BJ139&lt;20%,"Proses RPP",IF(BJ139=20%,"Selesai RPP",IF(BJ139&lt;25%,"Proses KAK",IF(BJ139=25%,"Selesai KAK",IF(BJ139&lt;30%,"Proses Pengadaan",IF(BJ139=30%,"Selesai Pengadaan",IF(BJ139&lt;45%,"Proses Desain",IF(BJ139=45%,"Selesai Desain",IF(BJ139&lt;80%,"Proses Pengembangan",IF(BJ139=80%,"Selesai Pengembangan",IF(BJ139&lt;87.5%,"Proses SIT",IF(BJ139=87.5%,"Selesai SIT",IF(BJ139&lt;95%,"Proses UAT",IF(BJ139=95%,"Selesai UAT",IF(BJ139&lt;100%,"Proses Implementasi","Selesai Implementasi"))))))))))))))))))))))</f>
        <v>Selesai Implementasi</v>
      </c>
      <c r="AY139" t="str">
        <f>IF(BK139=0%,"Not Started",IF(BK139&lt;5%,"Proses RBT-RBB",IF(BK139=5%,"Selesai RBT-RBB",IF(BK139&lt;10%,"Proses RBT-RBL",IF(BK139=10%,"Selesai RBT-RBL",IF(BK139&lt;15%,"Proses RBT-RBTD",IF(BK139=15%,"Selesai RBT-RBTD",IF(BK139&lt;20%,"Proses RPP",IF(BK139=20%,"Selesai RPP",IF(BK139&lt;25%,"Proses KAK",IF(BK139=25%,"Selesai KAK",IF(BK139&lt;30%,"Proses Pengadaan",IF(BK139=30%,"Selesai Pengadaan",IF(BK139&lt;45%,"Proses Desain",IF(BK139=45%,"Selesai Desain",IF(BK139&lt;80%,"Proses Pengembangan",IF(BK139=80%,"Selesai Pengembangan",IF(BK139&lt;87.5%,"Proses SIT",IF(BK139=87.5%,"Selesai SIT",IF(BK139&lt;95%,"Proses UAT",IF(BK139=95%,"Selesai UAT",IF(BK139&lt;100%,"Proses Implementasi","Selesai Implementasi"))))))))))))))))))))))</f>
        <v>Selesai Implementasi</v>
      </c>
      <c r="AZ139" t="str">
        <f>IF(BL139=0%,"Not Started",IF(BL139&lt;5%,"Proses RBT-RBB",IF(BL139=5%,"Selesai RBT-RBB",IF(BL139&lt;10%,"Proses RBT-RBL",IF(BL139=10%,"Selesai RBT-RBL",IF(BL139&lt;15%,"Proses RBT-RBTD",IF(BL139=15%,"Selesai RBT-RBTD",IF(BL139&lt;20%,"Proses RPP",IF(BL139=20%,"Selesai RPP",IF(BL139&lt;25%,"Proses KAK",IF(BL139=25%,"Selesai KAK",IF(BL139&lt;30%,"Proses Pengadaan",IF(BL139=30%,"Selesai Pengadaan",IF(BL139&lt;45%,"Proses Desain",IF(BL139=45%,"Selesai Desain",IF(BL139&lt;80%,"Proses Pengembangan",IF(BL139=80%,"Selesai Pengembangan",IF(BL139&lt;87.5%,"Proses SIT",IF(BL139=87.5%,"Selesai SIT",IF(BL139&lt;95%,"Proses UAT",IF(BL139=95%,"Selesai UAT",IF(BL139&lt;100%,"Proses Implementasi","Selesai Implementasi"))))))))))))))))))))))</f>
        <v>Selesai Implementasi</v>
      </c>
      <c r="BA139" t="str">
        <f>IF(BM139=0%,"Not Started",IF(BM139&lt;5%,"Proses RBT-RBB",IF(BM139=5%,"Selesai RBT-RBB",IF(BM139&lt;10%,"Proses RBT-RBL",IF(BM139=10%,"Selesai RBT-RBL",IF(BM139&lt;15%,"Proses RBT-RBTD",IF(BM139=15%,"Selesai RBT-RBTD",IF(BM139&lt;20%,"Proses RPP",IF(BM139=20%,"Selesai RPP",IF(BM139&lt;25%,"Proses KAK",IF(BM139=25%,"Selesai KAK",IF(BM139&lt;30%,"Proses Pengadaan",IF(BM139=30%,"Selesai Pengadaan",IF(BM139&lt;45%,"Proses Desain",IF(BM139=45%,"Selesai Desain",IF(BM139&lt;80%,"Proses Pengembangan",IF(BM139=80%,"Selesai Pengembangan",IF(BM139&lt;87.5%,"Proses SIT",IF(BM139=87.5%,"Selesai SIT",IF(BM139&lt;95%,"Proses UAT",IF(BM139=95%,"Selesai UAT",IF(BM139&lt;100%,"Proses Implementasi","Selesai Implementasi"))))))))))))))))))))))</f>
        <v>Selesai Implementasi</v>
      </c>
      <c r="BB139" t="str">
        <f>IF(BN139=0%,"Not Started",IF(BN139&lt;5%,"Proses RBT-RBB",IF(BN139=5%,"Selesai RBT-RBB",IF(BN139&lt;10%,"Proses RBT-RBL",IF(BN139=10%,"Selesai RBT-RBL",IF(BN139&lt;15%,"Proses RBT-RBTD",IF(BN139=15%,"Selesai RBT-RBTD",IF(BN139&lt;20%,"Proses RPP",IF(BN139=20%,"Selesai RPP",IF(BN139&lt;25%,"Proses KAK",IF(BN139=25%,"Selesai KAK",IF(BN139&lt;30%,"Proses Pengadaan",IF(BN139=30%,"Selesai Pengadaan",IF(BN139&lt;45%,"Proses Desain",IF(BN139=45%,"Selesai Desain",IF(BN139&lt;80%,"Proses Pengembangan",IF(BN139=80%,"Selesai Pengembangan",IF(BN139&lt;87.5%,"Proses SIT",IF(BN139=87.5%,"Selesai SIT",IF(BN139&lt;95%,"Proses UAT",IF(BN139=95%,"Selesai UAT",IF(BN139&lt;100%,"Proses Implementasi","Selesai Implementasi"))))))))))))))))))))))</f>
        <v>Selesai Implementasi</v>
      </c>
      <c r="BC139" t="str">
        <f>IF(BO139=0%,"Not Started",IF(BO139&lt;5%,"Proses RBT-RBB",IF(BO139=5%,"Selesai RBT-RBB",IF(BO139&lt;10%,"Proses RBT-RBL",IF(BO139=10%,"Selesai RBT-RBL",IF(BO139&lt;15%,"Proses RBT-RBTD",IF(BO139=15%,"Selesai RBT-RBTD",IF(BO139&lt;20%,"Proses RPP",IF(BO139=20%,"Selesai RPP",IF(BO139&lt;25%,"Proses KAK",IF(BO139=25%,"Selesai KAK",IF(BO139&lt;30%,"Proses Pengadaan",IF(BO139=30%,"Selesai Pengadaan",IF(BO139&lt;45%,"Proses Desain",IF(BO139=45%,"Selesai Desain",IF(BO139&lt;80%,"Proses Pengembangan",IF(BO139=80%,"Selesai Pengembangan",IF(BO139&lt;87.5%,"Proses SIT",IF(BO139=87.5%,"Selesai SIT",IF(BO139&lt;95%,"Proses UAT",IF(BO139=95%,"Selesai UAT",IF(BO139&lt;100%,"Proses Implementasi","Selesai Implementasi"))))))))))))))))))))))</f>
        <v>Selesai Implementasi</v>
      </c>
      <c r="BD139" t="str">
        <f>IF(BP139=0%,"Not Started",IF(BP139&lt;5%,"Proses RBT-RBB",IF(BP139=5%,"Selesai RBT-RBB",IF(BP139&lt;10%,"Proses RBT-RBL",IF(BP139=10%,"Selesai RBT-RBL",IF(BP139&lt;15%,"Proses RBT-RBTD",IF(BP139=15%,"Selesai RBT-RBTD",IF(BP139&lt;20%,"Proses RPP",IF(BP139=20%,"Selesai RPP",IF(BP139&lt;25%,"Proses KAK",IF(BP139=25%,"Selesai KAK",IF(BP139&lt;30%,"Proses Pengadaan",IF(BP139=30%,"Selesai Pengadaan",IF(BP139&lt;45%,"Proses Desain",IF(BP139=45%,"Selesai Desain",IF(BP139&lt;80%,"Proses Pengembangan",IF(BP139=80%,"Selesai Pengembangan",IF(BP139&lt;87.5%,"Proses SIT",IF(BP139=87.5%,"Selesai SIT",IF(BP139&lt;95%,"Proses UAT",IF(BP139=95%,"Selesai UAT",IF(BP139&lt;100%,"Proses Implementasi","Selesai Implementasi"))))))))))))))))))))))</f>
        <v>Selesai Implementasi</v>
      </c>
      <c r="BE139">
        <v>1</v>
      </c>
      <c r="BF139">
        <v>1</v>
      </c>
      <c r="BG139">
        <v>1</v>
      </c>
      <c r="BH139">
        <v>1</v>
      </c>
      <c r="BI139">
        <v>1</v>
      </c>
      <c r="BJ139">
        <v>1</v>
      </c>
      <c r="BK139">
        <v>1</v>
      </c>
      <c r="BL139">
        <v>1</v>
      </c>
      <c r="BM139">
        <v>1</v>
      </c>
      <c r="BN139">
        <v>1</v>
      </c>
      <c r="BO139">
        <v>1</v>
      </c>
      <c r="BP139">
        <v>1</v>
      </c>
      <c r="BQ139" t="str">
        <f>IF(CC139=0%,"Not Started",IF(CC139&lt;5%,"Proses RBT-RBB",IF(CC139=5%,"Selesai RBT-RBB",IF(CC139&lt;10%,"Proses RBT-RBL",IF(CC139=10%,"Selesai RBT-RBL",IF(CC139&lt;15%,"Proses RBT-RBTD",IF(CC139=15%,"Selesai RBT-RBTD",IF(CC139&lt;20%,"Proses RPP",IF(CC139=20%,"Selesai RPP",IF(CC139&lt;25%,"Proses KAK",IF(CC139=25%,"Selesai KAK",IF(CC139&lt;30%,"Proses Pengadaan",IF(CC139=30%,"Selesai Pengadaan",IF(CC139&lt;45%,"Proses Desain",IF(CC139=45%,"Selesai Desain",IF(CC139&lt;80%,"Proses Pengembangan",IF(CC139=80%,"Selesai Pengembangan",IF(CC139&lt;87.5%,"Proses SIT",IF(CC139=87.5%,"Selesai SIT",IF(CC139&lt;95%,"Proses UAT",IF(CC139=95%,"Selesai UAT",IF(CC139&lt;100%,"Proses Implementasi","Selesai Implementasi"))))))))))))))))))))))</f>
        <v>Selesai Implementasi</v>
      </c>
      <c r="BR139" t="str">
        <f>IF(CD139=0%,"Not Started",IF(CD139&lt;5%,"Proses RBT-RBB",IF(CD139=5%,"Selesai RBT-RBB",IF(CD139&lt;10%,"Proses RBT-RBL",IF(CD139=10%,"Selesai RBT-RBL",IF(CD139&lt;15%,"Proses RBT-RBTD",IF(CD139=15%,"Selesai RBT-RBTD",IF(CD139&lt;20%,"Proses RPP",IF(CD139=20%,"Selesai RPP",IF(CD139&lt;25%,"Proses KAK",IF(CD139=25%,"Selesai KAK",IF(CD139&lt;30%,"Proses Pengadaan",IF(CD139=30%,"Selesai Pengadaan",IF(CD139&lt;45%,"Proses Desain",IF(CD139=45%,"Selesai Desain",IF(CD139&lt;80%,"Proses Pengembangan",IF(CD139=80%,"Selesai Pengembangan",IF(CD139&lt;87.5%,"Proses SIT",IF(CD139=87.5%,"Selesai SIT",IF(CD139&lt;95%,"Proses UAT",IF(CD139=95%,"Selesai UAT",IF(CD139&lt;100%,"Proses Implementasi","Selesai Implementasi"))))))))))))))))))))))</f>
        <v>Not Started</v>
      </c>
      <c r="BS139" t="str">
        <f>IF(CE139=0%,"Not Started",IF(CE139&lt;5%,"Proses RBT-RBB",IF(CE139=5%,"Selesai RBT-RBB",IF(CE139&lt;10%,"Proses RBT-RBL",IF(CE139=10%,"Selesai RBT-RBL",IF(CE139&lt;15%,"Proses RBT-RBTD",IF(CE139=15%,"Selesai RBT-RBTD",IF(CE139&lt;20%,"Proses RPP",IF(CE139=20%,"Selesai RPP",IF(CE139&lt;25%,"Proses KAK",IF(CE139=25%,"Selesai KAK",IF(CE139&lt;30%,"Proses Pengadaan",IF(CE139=30%,"Selesai Pengadaan",IF(CE139&lt;45%,"Proses Desain",IF(CE139=45%,"Selesai Desain",IF(CE139&lt;80%,"Proses Pengembangan",IF(CE139=80%,"Selesai Pengembangan",IF(CE139&lt;87.5%,"Proses SIT",IF(CE139=87.5%,"Selesai SIT",IF(CE139&lt;95%,"Proses UAT",IF(CE139=95%,"Selesai UAT",IF(CE139&lt;100%,"Proses Implementasi","Selesai Implementasi"))))))))))))))))))))))</f>
        <v>Not Started</v>
      </c>
      <c r="BT139" t="str">
        <f>IF(CF139=0%,"Not Started",IF(CF139&lt;5%,"Proses RBT-RBB",IF(CF139=5%,"Selesai RBT-RBB",IF(CF139&lt;10%,"Proses RBT-RBL",IF(CF139=10%,"Selesai RBT-RBL",IF(CF139&lt;15%,"Proses RBT-RBTD",IF(CF139=15%,"Selesai RBT-RBTD",IF(CF139&lt;20%,"Proses RPP",IF(CF139=20%,"Selesai RPP",IF(CF139&lt;25%,"Proses KAK",IF(CF139=25%,"Selesai KAK",IF(CF139&lt;30%,"Proses Pengadaan",IF(CF139=30%,"Selesai Pengadaan",IF(CF139&lt;45%,"Proses Desain",IF(CF139=45%,"Selesai Desain",IF(CF139&lt;80%,"Proses Pengembangan",IF(CF139=80%,"Selesai Pengembangan",IF(CF139&lt;87.5%,"Proses SIT",IF(CF139=87.5%,"Selesai SIT",IF(CF139&lt;95%,"Proses UAT",IF(CF139=95%,"Selesai UAT",IF(CF139&lt;100%,"Proses Implementasi","Selesai Implementasi"))))))))))))))))))))))</f>
        <v>Not Started</v>
      </c>
      <c r="BU139" t="str">
        <f>IF(CG139=0%,"Not Started",IF(CG139&lt;5%,"Proses RBT-RBB",IF(CG139=5%,"Selesai RBT-RBB",IF(CG139&lt;10%,"Proses RBT-RBL",IF(CG139=10%,"Selesai RBT-RBL",IF(CG139&lt;15%,"Proses RBT-RBTD",IF(CG139=15%,"Selesai RBT-RBTD",IF(CG139&lt;20%,"Proses RPP",IF(CG139=20%,"Selesai RPP",IF(CG139&lt;25%,"Proses KAK",IF(CG139=25%,"Selesai KAK",IF(CG139&lt;30%,"Proses Pengadaan",IF(CG139=30%,"Selesai Pengadaan",IF(CG139&lt;45%,"Proses Desain",IF(CG139=45%,"Selesai Desain",IF(CG139&lt;80%,"Proses Pengembangan",IF(CG139=80%,"Selesai Pengembangan",IF(CG139&lt;87.5%,"Proses SIT",IF(CG139=87.5%,"Selesai SIT",IF(CG139&lt;95%,"Proses UAT",IF(CG139=95%,"Selesai UAT",IF(CG139&lt;100%,"Proses Implementasi","Selesai Implementasi"))))))))))))))))))))))</f>
        <v>Not Started</v>
      </c>
      <c r="BV139" t="str">
        <f>IF(CH139=0%,"Not Started",IF(CH139&lt;5%,"Proses RBT-RBB",IF(CH139=5%,"Selesai RBT-RBB",IF(CH139&lt;10%,"Proses RBT-RBL",IF(CH139=10%,"Selesai RBT-RBL",IF(CH139&lt;15%,"Proses RBT-RBTD",IF(CH139=15%,"Selesai RBT-RBTD",IF(CH139&lt;20%,"Proses RPP",IF(CH139=20%,"Selesai RPP",IF(CH139&lt;25%,"Proses KAK",IF(CH139=25%,"Selesai KAK",IF(CH139&lt;30%,"Proses Pengadaan",IF(CH139=30%,"Selesai Pengadaan",IF(CH139&lt;45%,"Proses Desain",IF(CH139=45%,"Selesai Desain",IF(CH139&lt;80%,"Proses Pengembangan",IF(CH139=80%,"Selesai Pengembangan",IF(CH139&lt;87.5%,"Proses SIT",IF(CH139=87.5%,"Selesai SIT",IF(CH139&lt;95%,"Proses UAT",IF(CH139=95%,"Selesai UAT",IF(CH139&lt;100%,"Proses Implementasi","Selesai Implementasi"))))))))))))))))))))))</f>
        <v>Not Started</v>
      </c>
      <c r="BW139" t="str">
        <f>IF(CI139=0%,"Not Started",IF(CI139&lt;5%,"Proses RBT-RBB",IF(CI139=5%,"Selesai RBT-RBB",IF(CI139&lt;10%,"Proses RBT-RBL",IF(CI139=10%,"Selesai RBT-RBL",IF(CI139&lt;15%,"Proses RBT-RBTD",IF(CI139=15%,"Selesai RBT-RBTD",IF(CI139&lt;20%,"Proses RPP",IF(CI139=20%,"Selesai RPP",IF(CI139&lt;25%,"Proses KAK",IF(CI139=25%,"Selesai KAK",IF(CI139&lt;30%,"Proses Pengadaan",IF(CI139=30%,"Selesai Pengadaan",IF(CI139&lt;45%,"Proses Desain",IF(CI139=45%,"Selesai Desain",IF(CI139&lt;80%,"Proses Pengembangan",IF(CI139=80%,"Selesai Pengembangan",IF(CI139&lt;87.5%,"Proses SIT",IF(CI139=87.5%,"Selesai SIT",IF(CI139&lt;95%,"Proses UAT",IF(CI139=95%,"Selesai UAT",IF(CI139&lt;100%,"Proses Implementasi","Selesai Implementasi"))))))))))))))))))))))</f>
        <v>Not Started</v>
      </c>
      <c r="BX139" t="str">
        <f>IF(CJ139=0%,"Not Started",IF(CJ139&lt;5%,"Proses RBT-RBB",IF(CJ139=5%,"Selesai RBT-RBB",IF(CJ139&lt;10%,"Proses RBT-RBL",IF(CJ139=10%,"Selesai RBT-RBL",IF(CJ139&lt;15%,"Proses RBT-RBTD",IF(CJ139=15%,"Selesai RBT-RBTD",IF(CJ139&lt;20%,"Proses RPP",IF(CJ139=20%,"Selesai RPP",IF(CJ139&lt;25%,"Proses KAK",IF(CJ139=25%,"Selesai KAK",IF(CJ139&lt;30%,"Proses Pengadaan",IF(CJ139=30%,"Selesai Pengadaan",IF(CJ139&lt;45%,"Proses Desain",IF(CJ139=45%,"Selesai Desain",IF(CJ139&lt;80%,"Proses Pengembangan",IF(CJ139=80%,"Selesai Pengembangan",IF(CJ139&lt;87.5%,"Proses SIT",IF(CJ139=87.5%,"Selesai SIT",IF(CJ139&lt;95%,"Proses UAT",IF(CJ139=95%,"Selesai UAT",IF(CJ139&lt;100%,"Proses Implementasi","Selesai Implementasi"))))))))))))))))))))))</f>
        <v>Not Started</v>
      </c>
      <c r="BY139" t="str">
        <f>IF(CK139=0%,"Not Started",IF(CK139&lt;5%,"Proses RBT-RBB",IF(CK139=5%,"Selesai RBT-RBB",IF(CK139&lt;10%,"Proses RBT-RBL",IF(CK139=10%,"Selesai RBT-RBL",IF(CK139&lt;15%,"Proses RBT-RBTD",IF(CK139=15%,"Selesai RBT-RBTD",IF(CK139&lt;20%,"Proses RPP",IF(CK139=20%,"Selesai RPP",IF(CK139&lt;25%,"Proses KAK",IF(CK139=25%,"Selesai KAK",IF(CK139&lt;30%,"Proses Pengadaan",IF(CK139=30%,"Selesai Pengadaan",IF(CK139&lt;45%,"Proses Desain",IF(CK139=45%,"Selesai Desain",IF(CK139&lt;80%,"Proses Pengembangan",IF(CK139=80%,"Selesai Pengembangan",IF(CK139&lt;87.5%,"Proses SIT",IF(CK139=87.5%,"Selesai SIT",IF(CK139&lt;95%,"Proses UAT",IF(CK139=95%,"Selesai UAT",IF(CK139&lt;100%,"Proses Implementasi","Selesai Implementasi"))))))))))))))))))))))</f>
        <v>Not Started</v>
      </c>
      <c r="BZ139" t="str">
        <f>IF(CL139=0%,"Not Started",IF(CL139&lt;5%,"Proses RBT-RBB",IF(CL139=5%,"Selesai RBT-RBB",IF(CL139&lt;10%,"Proses RBT-RBL",IF(CL139=10%,"Selesai RBT-RBL",IF(CL139&lt;15%,"Proses RBT-RBTD",IF(CL139=15%,"Selesai RBT-RBTD",IF(CL139&lt;20%,"Proses RPP",IF(CL139=20%,"Selesai RPP",IF(CL139&lt;25%,"Proses KAK",IF(CL139=25%,"Selesai KAK",IF(CL139&lt;30%,"Proses Pengadaan",IF(CL139=30%,"Selesai Pengadaan",IF(CL139&lt;45%,"Proses Desain",IF(CL139=45%,"Selesai Desain",IF(CL139&lt;80%,"Proses Pengembangan",IF(CL139=80%,"Selesai Pengembangan",IF(CL139&lt;87.5%,"Proses SIT",IF(CL139=87.5%,"Selesai SIT",IF(CL139&lt;95%,"Proses UAT",IF(CL139=95%,"Selesai UAT",IF(CL139&lt;100%,"Proses Implementasi","Selesai Implementasi"))))))))))))))))))))))</f>
        <v>Not Started</v>
      </c>
      <c r="CA139" t="str">
        <f>IF(CM139=0%,"Not Started",IF(CM139&lt;5%,"Proses RBT-RBB",IF(CM139=5%,"Selesai RBT-RBB",IF(CM139&lt;10%,"Proses RBT-RBL",IF(CM139=10%,"Selesai RBT-RBL",IF(CM139&lt;15%,"Proses RBT-RBTD",IF(CM139=15%,"Selesai RBT-RBTD",IF(CM139&lt;20%,"Proses RPP",IF(CM139=20%,"Selesai RPP",IF(CM139&lt;25%,"Proses KAK",IF(CM139=25%,"Selesai KAK",IF(CM139&lt;30%,"Proses Pengadaan",IF(CM139=30%,"Selesai Pengadaan",IF(CM139&lt;45%,"Proses Desain",IF(CM139=45%,"Selesai Desain",IF(CM139&lt;80%,"Proses Pengembangan",IF(CM139=80%,"Selesai Pengembangan",IF(CM139&lt;87.5%,"Proses SIT",IF(CM139=87.5%,"Selesai SIT",IF(CM139&lt;95%,"Proses UAT",IF(CM139=95%,"Selesai UAT",IF(CM139&lt;100%,"Proses Implementasi","Selesai Implementasi"))))))))))))))))))))))</f>
        <v>Not Started</v>
      </c>
      <c r="CB139" t="str">
        <f>IF(CN139=0%,"Not Started",IF(CN139&lt;5%,"Proses RBT-RBB",IF(CN139=5%,"Selesai RBT-RBB",IF(CN139&lt;10%,"Proses RBT-RBL",IF(CN139=10%,"Selesai RBT-RBL",IF(CN139&lt;15%,"Proses RBT-RBTD",IF(CN139=15%,"Selesai RBT-RBTD",IF(CN139&lt;20%,"Proses RPP",IF(CN139=20%,"Selesai RPP",IF(CN139&lt;25%,"Proses KAK",IF(CN139=25%,"Selesai KAK",IF(CN139&lt;30%,"Proses Pengadaan",IF(CN139=30%,"Selesai Pengadaan",IF(CN139&lt;45%,"Proses Desain",IF(CN139=45%,"Selesai Desain",IF(CN139&lt;80%,"Proses Pengembangan",IF(CN139=80%,"Selesai Pengembangan",IF(CN139&lt;87.5%,"Proses SIT",IF(CN139=87.5%,"Selesai SIT",IF(CN139&lt;95%,"Proses UAT",IF(CN139=95%,"Selesai UAT",IF(CN139&lt;100%,"Proses Implementasi","Selesai Implementasi"))))))))))))))))))))))</f>
        <v>Not Started</v>
      </c>
      <c r="CC139">
        <f>(($DY139/100%)*15%)+(($DZ139/100%)*5%)+(($EA139/100%)*5%)+(($EB139/100%)*5%)+(($EC139/100%)*15%)+(($ED139/100%)*35%)+(($EE139/100%)*7.5%)+(($EF139/100%)*7.5%)+(($EG139/100%)*5%)</f>
        <v>0.9999999999999999</v>
      </c>
      <c r="CO139">
        <f>IF(BE139=0%, 100%, (CC139/BE139))</f>
        <v>0.9999999999999999</v>
      </c>
      <c r="CP139">
        <f>IF(BF139=0%, 100%, (CD139/BF139))</f>
        <v>0</v>
      </c>
      <c r="CQ139">
        <f>IF(BG139=0%, 100%, (CE139/BG139))</f>
        <v>0</v>
      </c>
      <c r="CR139">
        <f>IF(BH139=0%, 100%, (CF139/BH139))</f>
        <v>0</v>
      </c>
      <c r="CS139">
        <f>IF(BI139=0%, 100%, (CG139/BI139))</f>
        <v>0</v>
      </c>
      <c r="CT139">
        <f>IF(BJ139=0%, 100%, (CH139/BJ139))</f>
        <v>0</v>
      </c>
      <c r="CU139">
        <f>IF(BK139=0%, 100%, (CI139/BK139))</f>
        <v>0</v>
      </c>
      <c r="CV139">
        <f>IF(BL139=0%, 100%, (CJ139/BL139))</f>
        <v>0</v>
      </c>
      <c r="CW139">
        <f>IF(BM139=0%, 100%, (CK139/BM139))</f>
        <v>0</v>
      </c>
      <c r="CX139">
        <f>IF(BN139=0%, 100%, (CL139/BN139))</f>
        <v>0</v>
      </c>
      <c r="CY139">
        <f>IF(BO139=0%, 100%, (CM139/BO139))</f>
        <v>0</v>
      </c>
      <c r="DA139" t="str">
        <f>IF(BE139=0%,"NS",IF(CC139=100%,"DONE",IF(CO139&gt;100%,"AS",IF(CO139&lt;75%,"BS",IF(CO139&lt;89.9%,"AR","OS")))))</f>
        <v>DONE</v>
      </c>
      <c r="DB139" t="str">
        <f>IF(BF139=0%,"NS",IF(CD139=100%,"DONE",IF(CP139&gt;100%,"AS",IF(CP139&lt;75%,"BS",IF(CP139&lt;89.9%,"AR","OS")))))</f>
        <v>BS</v>
      </c>
      <c r="DC139" t="str">
        <f>IF(BG139=0%,"NS",IF(CE139=100%,"DONE",IF(CQ139&gt;100%,"AS",IF(CQ139&lt;75%,"BS",IF(CQ139&lt;89.9%,"AR","OS")))))</f>
        <v>BS</v>
      </c>
      <c r="DD139" t="str">
        <f>IF(BH139=0%,"NS",IF(CF139=100%,"DONE",IF(CR139&gt;100%,"AS",IF(CR139&lt;75%,"BS",IF(CR139&lt;89.9%,"AR","OS")))))</f>
        <v>BS</v>
      </c>
      <c r="DE139" t="str">
        <f>IF(BI139=0%,"NS",IF(CG139=100%,"DONE",IF(CS139&gt;100%,"AS",IF(CS139&lt;75%,"BS",IF(CS139&lt;89.9%,"AR","OS")))))</f>
        <v>BS</v>
      </c>
      <c r="DF139" t="str">
        <f>IF(BJ139=0%,"NS",IF(CH139=100%,"DONE",IF(CT139&gt;100%,"AS",IF(CT139&lt;75%,"BS",IF(CT139&lt;89.9%,"AR","OS")))))</f>
        <v>BS</v>
      </c>
      <c r="DG139" t="str">
        <f>IF(BK139=0%,"NS",IF(CI139=100%,"DONE",IF(CU139&gt;100%,"AS",IF(CU139&lt;75%,"BS",IF(CU139&lt;89.9%,"AR","OS")))))</f>
        <v>BS</v>
      </c>
      <c r="DH139" t="str">
        <f>IF(BL139=0%,"NS",IF(CJ139=100%,"DONE",IF(CV139&gt;100%,"AS",IF(CV139&lt;75%,"BS",IF(CV139&lt;89.9%,"AR","OS")))))</f>
        <v>BS</v>
      </c>
      <c r="DI139" t="str">
        <f>IF(BM139=0%,"NS",IF(CK139=100%,"DONE",IF(CW139&gt;100%,"AS",IF(CW139&lt;75%,"BS",IF(CW139&lt;89.9%,"AR","OS")))))</f>
        <v>BS</v>
      </c>
      <c r="DJ139" t="str">
        <f>IF(BN139=0%,"NS",IF(CL139=100%,"DONE",IF(CX139&gt;100%,"AS",IF(CX139&lt;75%,"BS",IF(CX139&lt;89.9%,"AR","OS")))))</f>
        <v>BS</v>
      </c>
      <c r="DK139" t="str">
        <f>IF(BO139=0%,"NS",IF(CM139=100%,"DONE",IF(CY139&gt;100%,"AS",IF(CY139&lt;75%,"BS",IF(CY139&lt;89.9%,"AR","OS")))))</f>
        <v>BS</v>
      </c>
      <c r="DL139" t="str">
        <f>IF(BP139=0%,"NS",IF(CN139=100%,"DONE",IF(CZ139&gt;100%,"AS",IF(CZ139&lt;75%,"BS",IF(CZ139&lt;89.9%,"AR","OS")))))</f>
        <v>BS</v>
      </c>
      <c r="DM139">
        <f>CC139/$BP139</f>
        <v>0.9999999999999999</v>
      </c>
      <c r="DN139">
        <f>CD139/$BP139</f>
        <v>0</v>
      </c>
      <c r="DO139">
        <f>CE139/$BP139</f>
        <v>0</v>
      </c>
      <c r="DP139">
        <f>CF139/$BP139</f>
        <v>0</v>
      </c>
      <c r="DQ139">
        <f>CG139/$BP139</f>
        <v>0</v>
      </c>
      <c r="DR139">
        <f>CH139/$BP139</f>
        <v>0</v>
      </c>
      <c r="DS139">
        <f>CI139/$BP139</f>
        <v>0</v>
      </c>
      <c r="DT139">
        <f>CJ139/$BP139</f>
        <v>0</v>
      </c>
      <c r="DU139">
        <f>CK139/$BP139</f>
        <v>0</v>
      </c>
      <c r="DV139">
        <f>CL139/$BP139</f>
        <v>0</v>
      </c>
      <c r="DW139">
        <f>CM139/$BP139</f>
        <v>0</v>
      </c>
      <c r="DX139">
        <f>CN139/$BP139</f>
        <v>0</v>
      </c>
      <c r="DY139">
        <v>1</v>
      </c>
      <c r="DZ139">
        <v>1</v>
      </c>
      <c r="EA139">
        <v>1</v>
      </c>
      <c r="EB139">
        <v>1</v>
      </c>
      <c r="EC139">
        <v>1</v>
      </c>
      <c r="ED139">
        <v>1</v>
      </c>
      <c r="EE139">
        <v>1</v>
      </c>
      <c r="EF139">
        <v>1</v>
      </c>
      <c r="EG139">
        <v>1</v>
      </c>
      <c r="EH139" t="str">
        <v>Deployy di tanggal 1 November dan Golive di 3 November 2025</v>
      </c>
      <c r="EI139">
        <v>45964</v>
      </c>
      <c r="EJ139">
        <f>AR139</f>
        <v>45991</v>
      </c>
      <c r="EO139" t="str">
        <v xml:space="preserve">Proses pengadaan berjalan 4 bulan </v>
      </c>
      <c r="FM139" t="str">
        <v>1. Farah Fadhillah W</v>
      </c>
      <c r="FN139" t="str">
        <v>M. Fahmi Ridwan</v>
      </c>
      <c r="FO139" t="str">
        <v>Iramia Triastika</v>
      </c>
      <c r="FP139" t="str" xml:space="preserve">
        <v xml:space="preserve">1. Galih Andana_x000d_
2. Ahmad Maimunif_x000d_
3. Veni kertayu_x000d_
4. Ahmad Muhajir_x000d_
5. Lie Tung Kiam_x000d_
6. Anton Sucipto</v>
      </c>
      <c r="FQ139" t="str" xml:space="preserve">
        <v xml:space="preserve">1. Erfa_x000d_
2. Dian_x000d_
3. Ajeng_x000d_
4. Noval</v>
      </c>
      <c r="FR139" t="str">
        <v>Outsource</v>
      </c>
      <c r="FS139" t="str">
        <v>1. Sigma</v>
      </c>
      <c r="FU139">
        <v>5</v>
      </c>
      <c r="GS139" t="str">
        <v>071764d8-0223-4cea-a11a-fd6df20dc7c5</v>
      </c>
    </row>
    <row r="140" xml:space="preserve">
      <c r="A140" t="str">
        <v>PR-05-2024</v>
      </c>
      <c r="C140" t="str">
        <v>IDT</v>
      </c>
      <c r="D140" t="str">
        <v>Continuity Technology</v>
      </c>
      <c r="E140" t="str">
        <v>P-72</v>
      </c>
      <c r="F140">
        <v>1</v>
      </c>
      <c r="G140" t="str">
        <v xml:space="preserve">BI-ALK </v>
      </c>
      <c r="H140" t="str">
        <v>Pengelolaan Layanan Kas - Antrian</v>
      </c>
      <c r="I140" t="str">
        <v xml:space="preserve">Pengelolaan Layanan Antrian Kas pada BI-ALK </v>
      </c>
      <c r="J140">
        <v>2024</v>
      </c>
      <c r="K140">
        <v>2025</v>
      </c>
      <c r="L140" t="str">
        <v>K</v>
      </c>
      <c r="M140" t="str">
        <v>K3</v>
      </c>
      <c r="N140" t="str">
        <v>Pemimpin Satker</v>
      </c>
      <c r="O140" t="str">
        <v>DPU</v>
      </c>
      <c r="P140" t="str">
        <v>PPLBI</v>
      </c>
      <c r="Q140" t="str">
        <v>SP</v>
      </c>
      <c r="R140" t="str">
        <v>BI-ALK</v>
      </c>
      <c r="S140" t="str">
        <f>BQ140</f>
        <v>Selesai Implementasi</v>
      </c>
      <c r="T140" t="str">
        <f>IF(V140=0%,"Not Started",IF(V140&lt;100%,"On Progress",IF(V140=100%,"DONE")))</f>
        <v>DONE</v>
      </c>
      <c r="U140" t="str">
        <f>FN140</f>
        <v>Aldo Fernanda</v>
      </c>
      <c r="V140">
        <f>CC140</f>
        <v>0.9999999999999999</v>
      </c>
      <c r="W140" t="str">
        <v>BRD existing</v>
      </c>
      <c r="X140">
        <f>AR140</f>
        <v>45961</v>
      </c>
      <c r="Y140">
        <f>AR140</f>
        <v>45961</v>
      </c>
      <c r="AE140">
        <v>45505</v>
      </c>
      <c r="AF140">
        <v>45565</v>
      </c>
      <c r="AG140">
        <v>45566</v>
      </c>
      <c r="AH140">
        <v>45596</v>
      </c>
      <c r="AI140">
        <v>45672</v>
      </c>
      <c r="AJ140">
        <v>45702</v>
      </c>
      <c r="AK140">
        <v>45689</v>
      </c>
      <c r="AL140">
        <v>45826</v>
      </c>
      <c r="AM140">
        <v>45717</v>
      </c>
      <c r="AN140">
        <v>45869</v>
      </c>
      <c r="AO140">
        <v>45870</v>
      </c>
      <c r="AP140">
        <v>45930</v>
      </c>
      <c r="AQ140">
        <v>45931</v>
      </c>
      <c r="AR140">
        <v>45961</v>
      </c>
      <c r="AS140" t="str">
        <f>IF(BE140=0%,"Not Started",IF(BE140&lt;5%,"Proses RBT-RBB",IF(BE140=5%,"Selesai RBT-RBB",IF(BE140&lt;10%,"Proses RBT-RBL",IF(BE140=10%,"Selesai RBT-RBL",IF(BE140&lt;15%,"Proses RBT-RBTD",IF(BE140=15%,"Selesai RBT-RBTD",IF(BE140&lt;20%,"Proses RPP",IF(BE140=20%,"Selesai RPP",IF(BE140&lt;25%,"Proses KAK",IF(BE140=25%,"Selesai KAK",IF(BE140&lt;30%,"Proses Pengadaan",IF(BE140=30%,"Selesai Pengadaan",IF(BE140&lt;45%,"Proses Desain",IF(BE140=45%,"Selesai Desain",IF(BE140&lt;80%,"Proses Pengembangan",IF(BE140=80%,"Selesai Pengembangan",IF(BE140&lt;87.5%,"Proses SIT",IF(BE140=87.5%,"Selesai SIT",IF(BE140&lt;95%,"Proses UAT",IF(BE140=95%,"Selesai UAT",IF(BE140&lt;100%,"Proses Implementasi","Selesai Implementasi"))))))))))))))))))))))</f>
        <v>Selesai Implementasi</v>
      </c>
      <c r="AT140" t="str">
        <f>IF(BF140=0%,"Not Started",IF(BF140&lt;5%,"Proses RBT-RBB",IF(BF140=5%,"Selesai RBT-RBB",IF(BF140&lt;10%,"Proses RBT-RBL",IF(BF140=10%,"Selesai RBT-RBL",IF(BF140&lt;15%,"Proses RBT-RBTD",IF(BF140=15%,"Selesai RBT-RBTD",IF(BF140&lt;20%,"Proses RPP",IF(BF140=20%,"Selesai RPP",IF(BF140&lt;25%,"Proses KAK",IF(BF140=25%,"Selesai KAK",IF(BF140&lt;30%,"Proses Pengadaan",IF(BF140=30%,"Selesai Pengadaan",IF(BF140&lt;45%,"Proses Desain",IF(BF140=45%,"Selesai Desain",IF(BF140&lt;80%,"Proses Pengembangan",IF(BF140=80%,"Selesai Pengembangan",IF(BF140&lt;87.5%,"Proses SIT",IF(BF140=87.5%,"Selesai SIT",IF(BF140&lt;95%,"Proses UAT",IF(BF140=95%,"Selesai UAT",IF(BF140&lt;100%,"Proses Implementasi","Selesai Implementasi"))))))))))))))))))))))</f>
        <v>Selesai Implementasi</v>
      </c>
      <c r="AU140" t="str">
        <f>IF(BG140=0%,"Not Started",IF(BG140&lt;5%,"Proses RBT-RBB",IF(BG140=5%,"Selesai RBT-RBB",IF(BG140&lt;10%,"Proses RBT-RBL",IF(BG140=10%,"Selesai RBT-RBL",IF(BG140&lt;15%,"Proses RBT-RBTD",IF(BG140=15%,"Selesai RBT-RBTD",IF(BG140&lt;20%,"Proses RPP",IF(BG140=20%,"Selesai RPP",IF(BG140&lt;25%,"Proses KAK",IF(BG140=25%,"Selesai KAK",IF(BG140&lt;30%,"Proses Pengadaan",IF(BG140=30%,"Selesai Pengadaan",IF(BG140&lt;45%,"Proses Desain",IF(BG140=45%,"Selesai Desain",IF(BG140&lt;80%,"Proses Pengembangan",IF(BG140=80%,"Selesai Pengembangan",IF(BG140&lt;87.5%,"Proses SIT",IF(BG140=87.5%,"Selesai SIT",IF(BG140&lt;95%,"Proses UAT",IF(BG140=95%,"Selesai UAT",IF(BG140&lt;100%,"Proses Implementasi","Selesai Implementasi"))))))))))))))))))))))</f>
        <v>Selesai Implementasi</v>
      </c>
      <c r="AV140" t="str">
        <f>IF(BH140=0%,"Not Started",IF(BH140&lt;5%,"Proses RBT-RBB",IF(BH140=5%,"Selesai RBT-RBB",IF(BH140&lt;10%,"Proses RBT-RBL",IF(BH140=10%,"Selesai RBT-RBL",IF(BH140&lt;15%,"Proses RBT-RBTD",IF(BH140=15%,"Selesai RBT-RBTD",IF(BH140&lt;20%,"Proses RPP",IF(BH140=20%,"Selesai RPP",IF(BH140&lt;25%,"Proses KAK",IF(BH140=25%,"Selesai KAK",IF(BH140&lt;30%,"Proses Pengadaan",IF(BH140=30%,"Selesai Pengadaan",IF(BH140&lt;45%,"Proses Desain",IF(BH140=45%,"Selesai Desain",IF(BH140&lt;80%,"Proses Pengembangan",IF(BH140=80%,"Selesai Pengembangan",IF(BH140&lt;87.5%,"Proses SIT",IF(BH140=87.5%,"Selesai SIT",IF(BH140&lt;95%,"Proses UAT",IF(BH140=95%,"Selesai UAT",IF(BH140&lt;100%,"Proses Implementasi","Selesai Implementasi"))))))))))))))))))))))</f>
        <v>Selesai Implementasi</v>
      </c>
      <c r="AW140" t="str">
        <f>IF(BI140=0%,"Not Started",IF(BI140&lt;5%,"Proses RBT-RBB",IF(BI140=5%,"Selesai RBT-RBB",IF(BI140&lt;10%,"Proses RBT-RBL",IF(BI140=10%,"Selesai RBT-RBL",IF(BI140&lt;15%,"Proses RBT-RBTD",IF(BI140=15%,"Selesai RBT-RBTD",IF(BI140&lt;20%,"Proses RPP",IF(BI140=20%,"Selesai RPP",IF(BI140&lt;25%,"Proses KAK",IF(BI140=25%,"Selesai KAK",IF(BI140&lt;30%,"Proses Pengadaan",IF(BI140=30%,"Selesai Pengadaan",IF(BI140&lt;45%,"Proses Desain",IF(BI140=45%,"Selesai Desain",IF(BI140&lt;80%,"Proses Pengembangan",IF(BI140=80%,"Selesai Pengembangan",IF(BI140&lt;87.5%,"Proses SIT",IF(BI140=87.5%,"Selesai SIT",IF(BI140&lt;95%,"Proses UAT",IF(BI140=95%,"Selesai UAT",IF(BI140&lt;100%,"Proses Implementasi","Selesai Implementasi"))))))))))))))))))))))</f>
        <v>Selesai Implementasi</v>
      </c>
      <c r="AX140" t="str">
        <f>IF(BJ140=0%,"Not Started",IF(BJ140&lt;5%,"Proses RBT-RBB",IF(BJ140=5%,"Selesai RBT-RBB",IF(BJ140&lt;10%,"Proses RBT-RBL",IF(BJ140=10%,"Selesai RBT-RBL",IF(BJ140&lt;15%,"Proses RBT-RBTD",IF(BJ140=15%,"Selesai RBT-RBTD",IF(BJ140&lt;20%,"Proses RPP",IF(BJ140=20%,"Selesai RPP",IF(BJ140&lt;25%,"Proses KAK",IF(BJ140=25%,"Selesai KAK",IF(BJ140&lt;30%,"Proses Pengadaan",IF(BJ140=30%,"Selesai Pengadaan",IF(BJ140&lt;45%,"Proses Desain",IF(BJ140=45%,"Selesai Desain",IF(BJ140&lt;80%,"Proses Pengembangan",IF(BJ140=80%,"Selesai Pengembangan",IF(BJ140&lt;87.5%,"Proses SIT",IF(BJ140=87.5%,"Selesai SIT",IF(BJ140&lt;95%,"Proses UAT",IF(BJ140=95%,"Selesai UAT",IF(BJ140&lt;100%,"Proses Implementasi","Selesai Implementasi"))))))))))))))))))))))</f>
        <v>Selesai Implementasi</v>
      </c>
      <c r="AY140" t="str">
        <f>IF(BK140=0%,"Not Started",IF(BK140&lt;5%,"Proses RBT-RBB",IF(BK140=5%,"Selesai RBT-RBB",IF(BK140&lt;10%,"Proses RBT-RBL",IF(BK140=10%,"Selesai RBT-RBL",IF(BK140&lt;15%,"Proses RBT-RBTD",IF(BK140=15%,"Selesai RBT-RBTD",IF(BK140&lt;20%,"Proses RPP",IF(BK140=20%,"Selesai RPP",IF(BK140&lt;25%,"Proses KAK",IF(BK140=25%,"Selesai KAK",IF(BK140&lt;30%,"Proses Pengadaan",IF(BK140=30%,"Selesai Pengadaan",IF(BK140&lt;45%,"Proses Desain",IF(BK140=45%,"Selesai Desain",IF(BK140&lt;80%,"Proses Pengembangan",IF(BK140=80%,"Selesai Pengembangan",IF(BK140&lt;87.5%,"Proses SIT",IF(BK140=87.5%,"Selesai SIT",IF(BK140&lt;95%,"Proses UAT",IF(BK140=95%,"Selesai UAT",IF(BK140&lt;100%,"Proses Implementasi","Selesai Implementasi"))))))))))))))))))))))</f>
        <v>Selesai Implementasi</v>
      </c>
      <c r="AZ140" t="str">
        <f>IF(BL140=0%,"Not Started",IF(BL140&lt;5%,"Proses RBT-RBB",IF(BL140=5%,"Selesai RBT-RBB",IF(BL140&lt;10%,"Proses RBT-RBL",IF(BL140=10%,"Selesai RBT-RBL",IF(BL140&lt;15%,"Proses RBT-RBTD",IF(BL140=15%,"Selesai RBT-RBTD",IF(BL140&lt;20%,"Proses RPP",IF(BL140=20%,"Selesai RPP",IF(BL140&lt;25%,"Proses KAK",IF(BL140=25%,"Selesai KAK",IF(BL140&lt;30%,"Proses Pengadaan",IF(BL140=30%,"Selesai Pengadaan",IF(BL140&lt;45%,"Proses Desain",IF(BL140=45%,"Selesai Desain",IF(BL140&lt;80%,"Proses Pengembangan",IF(BL140=80%,"Selesai Pengembangan",IF(BL140&lt;87.5%,"Proses SIT",IF(BL140=87.5%,"Selesai SIT",IF(BL140&lt;95%,"Proses UAT",IF(BL140=95%,"Selesai UAT",IF(BL140&lt;100%,"Proses Implementasi","Selesai Implementasi"))))))))))))))))))))))</f>
        <v>Selesai Implementasi</v>
      </c>
      <c r="BA140" t="str">
        <f>IF(BM140=0%,"Not Started",IF(BM140&lt;5%,"Proses RBT-RBB",IF(BM140=5%,"Selesai RBT-RBB",IF(BM140&lt;10%,"Proses RBT-RBL",IF(BM140=10%,"Selesai RBT-RBL",IF(BM140&lt;15%,"Proses RBT-RBTD",IF(BM140=15%,"Selesai RBT-RBTD",IF(BM140&lt;20%,"Proses RPP",IF(BM140=20%,"Selesai RPP",IF(BM140&lt;25%,"Proses KAK",IF(BM140=25%,"Selesai KAK",IF(BM140&lt;30%,"Proses Pengadaan",IF(BM140=30%,"Selesai Pengadaan",IF(BM140&lt;45%,"Proses Desain",IF(BM140=45%,"Selesai Desain",IF(BM140&lt;80%,"Proses Pengembangan",IF(BM140=80%,"Selesai Pengembangan",IF(BM140&lt;87.5%,"Proses SIT",IF(BM140=87.5%,"Selesai SIT",IF(BM140&lt;95%,"Proses UAT",IF(BM140=95%,"Selesai UAT",IF(BM140&lt;100%,"Proses Implementasi","Selesai Implementasi"))))))))))))))))))))))</f>
        <v>Selesai Implementasi</v>
      </c>
      <c r="BB140" t="str">
        <f>IF(BN140=0%,"Not Started",IF(BN140&lt;5%,"Proses RBT-RBB",IF(BN140=5%,"Selesai RBT-RBB",IF(BN140&lt;10%,"Proses RBT-RBL",IF(BN140=10%,"Selesai RBT-RBL",IF(BN140&lt;15%,"Proses RBT-RBTD",IF(BN140=15%,"Selesai RBT-RBTD",IF(BN140&lt;20%,"Proses RPP",IF(BN140=20%,"Selesai RPP",IF(BN140&lt;25%,"Proses KAK",IF(BN140=25%,"Selesai KAK",IF(BN140&lt;30%,"Proses Pengadaan",IF(BN140=30%,"Selesai Pengadaan",IF(BN140&lt;45%,"Proses Desain",IF(BN140=45%,"Selesai Desain",IF(BN140&lt;80%,"Proses Pengembangan",IF(BN140=80%,"Selesai Pengembangan",IF(BN140&lt;87.5%,"Proses SIT",IF(BN140=87.5%,"Selesai SIT",IF(BN140&lt;95%,"Proses UAT",IF(BN140=95%,"Selesai UAT",IF(BN140&lt;100%,"Proses Implementasi","Selesai Implementasi"))))))))))))))))))))))</f>
        <v>Selesai Implementasi</v>
      </c>
      <c r="BC140" t="str">
        <f>IF(BO140=0%,"Not Started",IF(BO140&lt;5%,"Proses RBT-RBB",IF(BO140=5%,"Selesai RBT-RBB",IF(BO140&lt;10%,"Proses RBT-RBL",IF(BO140=10%,"Selesai RBT-RBL",IF(BO140&lt;15%,"Proses RBT-RBTD",IF(BO140=15%,"Selesai RBT-RBTD",IF(BO140&lt;20%,"Proses RPP",IF(BO140=20%,"Selesai RPP",IF(BO140&lt;25%,"Proses KAK",IF(BO140=25%,"Selesai KAK",IF(BO140&lt;30%,"Proses Pengadaan",IF(BO140=30%,"Selesai Pengadaan",IF(BO140&lt;45%,"Proses Desain",IF(BO140=45%,"Selesai Desain",IF(BO140&lt;80%,"Proses Pengembangan",IF(BO140=80%,"Selesai Pengembangan",IF(BO140&lt;87.5%,"Proses SIT",IF(BO140=87.5%,"Selesai SIT",IF(BO140&lt;95%,"Proses UAT",IF(BO140=95%,"Selesai UAT",IF(BO140&lt;100%,"Proses Implementasi","Selesai Implementasi"))))))))))))))))))))))</f>
        <v>Selesai Implementasi</v>
      </c>
      <c r="BD140" t="str">
        <f>IF(BP140=0%,"Not Started",IF(BP140&lt;5%,"Proses RBT-RBB",IF(BP140=5%,"Selesai RBT-RBB",IF(BP140&lt;10%,"Proses RBT-RBL",IF(BP140=10%,"Selesai RBT-RBL",IF(BP140&lt;15%,"Proses RBT-RBTD",IF(BP140=15%,"Selesai RBT-RBTD",IF(BP140&lt;20%,"Proses RPP",IF(BP140=20%,"Selesai RPP",IF(BP140&lt;25%,"Proses KAK",IF(BP140=25%,"Selesai KAK",IF(BP140&lt;30%,"Proses Pengadaan",IF(BP140=30%,"Selesai Pengadaan",IF(BP140&lt;45%,"Proses Desain",IF(BP140=45%,"Selesai Desain",IF(BP140&lt;80%,"Proses Pengembangan",IF(BP140=80%,"Selesai Pengembangan",IF(BP140&lt;87.5%,"Proses SIT",IF(BP140=87.5%,"Selesai SIT",IF(BP140&lt;95%,"Proses UAT",IF(BP140=95%,"Selesai UAT",IF(BP140&lt;100%,"Proses Implementasi","Selesai Implementasi"))))))))))))))))))))))</f>
        <v>Selesai Implementasi</v>
      </c>
      <c r="BE140">
        <v>1</v>
      </c>
      <c r="BF140">
        <v>1</v>
      </c>
      <c r="BG140">
        <v>1</v>
      </c>
      <c r="BH140">
        <v>1</v>
      </c>
      <c r="BI140">
        <v>1</v>
      </c>
      <c r="BJ140">
        <v>1</v>
      </c>
      <c r="BK140">
        <v>1</v>
      </c>
      <c r="BL140">
        <v>1</v>
      </c>
      <c r="BM140">
        <v>1</v>
      </c>
      <c r="BN140">
        <v>1</v>
      </c>
      <c r="BO140">
        <v>1</v>
      </c>
      <c r="BP140">
        <v>1</v>
      </c>
      <c r="BQ140" t="str">
        <f>IF(CC140=0%,"Not Started",IF(CC140&lt;5%,"Proses RBT-RBB",IF(CC140=5%,"Selesai RBT-RBB",IF(CC140&lt;10%,"Proses RBT-RBL",IF(CC140=10%,"Selesai RBT-RBL",IF(CC140&lt;15%,"Proses RBT-RBTD",IF(CC140=15%,"Selesai RBT-RBTD",IF(CC140&lt;20%,"Proses RPP",IF(CC140=20%,"Selesai RPP",IF(CC140&lt;25%,"Proses KAK",IF(CC140=25%,"Selesai KAK",IF(CC140&lt;30%,"Proses Pengadaan",IF(CC140=30%,"Selesai Pengadaan",IF(CC140&lt;45%,"Proses Desain",IF(CC140=45%,"Selesai Desain",IF(CC140&lt;80%,"Proses Pengembangan",IF(CC140=80%,"Selesai Pengembangan",IF(CC140&lt;87.5%,"Proses SIT",IF(CC140=87.5%,"Selesai SIT",IF(CC140&lt;95%,"Proses UAT",IF(CC140=95%,"Selesai UAT",IF(CC140&lt;100%,"Proses Implementasi","Selesai Implementasi"))))))))))))))))))))))</f>
        <v>Selesai Implementasi</v>
      </c>
      <c r="BR140" t="str">
        <f>IF(CD140=0%,"Not Started",IF(CD140&lt;5%,"Proses RBT-RBB",IF(CD140=5%,"Selesai RBT-RBB",IF(CD140&lt;10%,"Proses RBT-RBL",IF(CD140=10%,"Selesai RBT-RBL",IF(CD140&lt;15%,"Proses RBT-RBTD",IF(CD140=15%,"Selesai RBT-RBTD",IF(CD140&lt;20%,"Proses RPP",IF(CD140=20%,"Selesai RPP",IF(CD140&lt;25%,"Proses KAK",IF(CD140=25%,"Selesai KAK",IF(CD140&lt;30%,"Proses Pengadaan",IF(CD140=30%,"Selesai Pengadaan",IF(CD140&lt;45%,"Proses Desain",IF(CD140=45%,"Selesai Desain",IF(CD140&lt;80%,"Proses Pengembangan",IF(CD140=80%,"Selesai Pengembangan",IF(CD140&lt;87.5%,"Proses SIT",IF(CD140=87.5%,"Selesai SIT",IF(CD140&lt;95%,"Proses UAT",IF(CD140=95%,"Selesai UAT",IF(CD140&lt;100%,"Proses Implementasi","Selesai Implementasi"))))))))))))))))))))))</f>
        <v>Not Started</v>
      </c>
      <c r="BS140" t="str">
        <f>IF(CE140=0%,"Not Started",IF(CE140&lt;5%,"Proses RBT-RBB",IF(CE140=5%,"Selesai RBT-RBB",IF(CE140&lt;10%,"Proses RBT-RBL",IF(CE140=10%,"Selesai RBT-RBL",IF(CE140&lt;15%,"Proses RBT-RBTD",IF(CE140=15%,"Selesai RBT-RBTD",IF(CE140&lt;20%,"Proses RPP",IF(CE140=20%,"Selesai RPP",IF(CE140&lt;25%,"Proses KAK",IF(CE140=25%,"Selesai KAK",IF(CE140&lt;30%,"Proses Pengadaan",IF(CE140=30%,"Selesai Pengadaan",IF(CE140&lt;45%,"Proses Desain",IF(CE140=45%,"Selesai Desain",IF(CE140&lt;80%,"Proses Pengembangan",IF(CE140=80%,"Selesai Pengembangan",IF(CE140&lt;87.5%,"Proses SIT",IF(CE140=87.5%,"Selesai SIT",IF(CE140&lt;95%,"Proses UAT",IF(CE140=95%,"Selesai UAT",IF(CE140&lt;100%,"Proses Implementasi","Selesai Implementasi"))))))))))))))))))))))</f>
        <v>Not Started</v>
      </c>
      <c r="BT140" t="str">
        <f>IF(CF140=0%,"Not Started",IF(CF140&lt;5%,"Proses RBT-RBB",IF(CF140=5%,"Selesai RBT-RBB",IF(CF140&lt;10%,"Proses RBT-RBL",IF(CF140=10%,"Selesai RBT-RBL",IF(CF140&lt;15%,"Proses RBT-RBTD",IF(CF140=15%,"Selesai RBT-RBTD",IF(CF140&lt;20%,"Proses RPP",IF(CF140=20%,"Selesai RPP",IF(CF140&lt;25%,"Proses KAK",IF(CF140=25%,"Selesai KAK",IF(CF140&lt;30%,"Proses Pengadaan",IF(CF140=30%,"Selesai Pengadaan",IF(CF140&lt;45%,"Proses Desain",IF(CF140=45%,"Selesai Desain",IF(CF140&lt;80%,"Proses Pengembangan",IF(CF140=80%,"Selesai Pengembangan",IF(CF140&lt;87.5%,"Proses SIT",IF(CF140=87.5%,"Selesai SIT",IF(CF140&lt;95%,"Proses UAT",IF(CF140=95%,"Selesai UAT",IF(CF140&lt;100%,"Proses Implementasi","Selesai Implementasi"))))))))))))))))))))))</f>
        <v>Not Started</v>
      </c>
      <c r="BU140" t="str">
        <f>IF(CG140=0%,"Not Started",IF(CG140&lt;5%,"Proses RBT-RBB",IF(CG140=5%,"Selesai RBT-RBB",IF(CG140&lt;10%,"Proses RBT-RBL",IF(CG140=10%,"Selesai RBT-RBL",IF(CG140&lt;15%,"Proses RBT-RBTD",IF(CG140=15%,"Selesai RBT-RBTD",IF(CG140&lt;20%,"Proses RPP",IF(CG140=20%,"Selesai RPP",IF(CG140&lt;25%,"Proses KAK",IF(CG140=25%,"Selesai KAK",IF(CG140&lt;30%,"Proses Pengadaan",IF(CG140=30%,"Selesai Pengadaan",IF(CG140&lt;45%,"Proses Desain",IF(CG140=45%,"Selesai Desain",IF(CG140&lt;80%,"Proses Pengembangan",IF(CG140=80%,"Selesai Pengembangan",IF(CG140&lt;87.5%,"Proses SIT",IF(CG140=87.5%,"Selesai SIT",IF(CG140&lt;95%,"Proses UAT",IF(CG140=95%,"Selesai UAT",IF(CG140&lt;100%,"Proses Implementasi","Selesai Implementasi"))))))))))))))))))))))</f>
        <v>Not Started</v>
      </c>
      <c r="BV140" t="str">
        <f>IF(CH140=0%,"Not Started",IF(CH140&lt;5%,"Proses RBT-RBB",IF(CH140=5%,"Selesai RBT-RBB",IF(CH140&lt;10%,"Proses RBT-RBL",IF(CH140=10%,"Selesai RBT-RBL",IF(CH140&lt;15%,"Proses RBT-RBTD",IF(CH140=15%,"Selesai RBT-RBTD",IF(CH140&lt;20%,"Proses RPP",IF(CH140=20%,"Selesai RPP",IF(CH140&lt;25%,"Proses KAK",IF(CH140=25%,"Selesai KAK",IF(CH140&lt;30%,"Proses Pengadaan",IF(CH140=30%,"Selesai Pengadaan",IF(CH140&lt;45%,"Proses Desain",IF(CH140=45%,"Selesai Desain",IF(CH140&lt;80%,"Proses Pengembangan",IF(CH140=80%,"Selesai Pengembangan",IF(CH140&lt;87.5%,"Proses SIT",IF(CH140=87.5%,"Selesai SIT",IF(CH140&lt;95%,"Proses UAT",IF(CH140=95%,"Selesai UAT",IF(CH140&lt;100%,"Proses Implementasi","Selesai Implementasi"))))))))))))))))))))))</f>
        <v>Not Started</v>
      </c>
      <c r="BW140" t="str">
        <f>IF(CI140=0%,"Not Started",IF(CI140&lt;5%,"Proses RBT-RBB",IF(CI140=5%,"Selesai RBT-RBB",IF(CI140&lt;10%,"Proses RBT-RBL",IF(CI140=10%,"Selesai RBT-RBL",IF(CI140&lt;15%,"Proses RBT-RBTD",IF(CI140=15%,"Selesai RBT-RBTD",IF(CI140&lt;20%,"Proses RPP",IF(CI140=20%,"Selesai RPP",IF(CI140&lt;25%,"Proses KAK",IF(CI140=25%,"Selesai KAK",IF(CI140&lt;30%,"Proses Pengadaan",IF(CI140=30%,"Selesai Pengadaan",IF(CI140&lt;45%,"Proses Desain",IF(CI140=45%,"Selesai Desain",IF(CI140&lt;80%,"Proses Pengembangan",IF(CI140=80%,"Selesai Pengembangan",IF(CI140&lt;87.5%,"Proses SIT",IF(CI140=87.5%,"Selesai SIT",IF(CI140&lt;95%,"Proses UAT",IF(CI140=95%,"Selesai UAT",IF(CI140&lt;100%,"Proses Implementasi","Selesai Implementasi"))))))))))))))))))))))</f>
        <v>Not Started</v>
      </c>
      <c r="BX140" t="str">
        <f>IF(CJ140=0%,"Not Started",IF(CJ140&lt;5%,"Proses RBT-RBB",IF(CJ140=5%,"Selesai RBT-RBB",IF(CJ140&lt;10%,"Proses RBT-RBL",IF(CJ140=10%,"Selesai RBT-RBL",IF(CJ140&lt;15%,"Proses RBT-RBTD",IF(CJ140=15%,"Selesai RBT-RBTD",IF(CJ140&lt;20%,"Proses RPP",IF(CJ140=20%,"Selesai RPP",IF(CJ140&lt;25%,"Proses KAK",IF(CJ140=25%,"Selesai KAK",IF(CJ140&lt;30%,"Proses Pengadaan",IF(CJ140=30%,"Selesai Pengadaan",IF(CJ140&lt;45%,"Proses Desain",IF(CJ140=45%,"Selesai Desain",IF(CJ140&lt;80%,"Proses Pengembangan",IF(CJ140=80%,"Selesai Pengembangan",IF(CJ140&lt;87.5%,"Proses SIT",IF(CJ140=87.5%,"Selesai SIT",IF(CJ140&lt;95%,"Proses UAT",IF(CJ140=95%,"Selesai UAT",IF(CJ140&lt;100%,"Proses Implementasi","Selesai Implementasi"))))))))))))))))))))))</f>
        <v>Not Started</v>
      </c>
      <c r="BY140" t="str">
        <f>IF(CK140=0%,"Not Started",IF(CK140&lt;5%,"Proses RBT-RBB",IF(CK140=5%,"Selesai RBT-RBB",IF(CK140&lt;10%,"Proses RBT-RBL",IF(CK140=10%,"Selesai RBT-RBL",IF(CK140&lt;15%,"Proses RBT-RBTD",IF(CK140=15%,"Selesai RBT-RBTD",IF(CK140&lt;20%,"Proses RPP",IF(CK140=20%,"Selesai RPP",IF(CK140&lt;25%,"Proses KAK",IF(CK140=25%,"Selesai KAK",IF(CK140&lt;30%,"Proses Pengadaan",IF(CK140=30%,"Selesai Pengadaan",IF(CK140&lt;45%,"Proses Desain",IF(CK140=45%,"Selesai Desain",IF(CK140&lt;80%,"Proses Pengembangan",IF(CK140=80%,"Selesai Pengembangan",IF(CK140&lt;87.5%,"Proses SIT",IF(CK140=87.5%,"Selesai SIT",IF(CK140&lt;95%,"Proses UAT",IF(CK140=95%,"Selesai UAT",IF(CK140&lt;100%,"Proses Implementasi","Selesai Implementasi"))))))))))))))))))))))</f>
        <v>Not Started</v>
      </c>
      <c r="BZ140" t="str">
        <f>IF(CL140=0%,"Not Started",IF(CL140&lt;5%,"Proses RBT-RBB",IF(CL140=5%,"Selesai RBT-RBB",IF(CL140&lt;10%,"Proses RBT-RBL",IF(CL140=10%,"Selesai RBT-RBL",IF(CL140&lt;15%,"Proses RBT-RBTD",IF(CL140=15%,"Selesai RBT-RBTD",IF(CL140&lt;20%,"Proses RPP",IF(CL140=20%,"Selesai RPP",IF(CL140&lt;25%,"Proses KAK",IF(CL140=25%,"Selesai KAK",IF(CL140&lt;30%,"Proses Pengadaan",IF(CL140=30%,"Selesai Pengadaan",IF(CL140&lt;45%,"Proses Desain",IF(CL140=45%,"Selesai Desain",IF(CL140&lt;80%,"Proses Pengembangan",IF(CL140=80%,"Selesai Pengembangan",IF(CL140&lt;87.5%,"Proses SIT",IF(CL140=87.5%,"Selesai SIT",IF(CL140&lt;95%,"Proses UAT",IF(CL140=95%,"Selesai UAT",IF(CL140&lt;100%,"Proses Implementasi","Selesai Implementasi"))))))))))))))))))))))</f>
        <v>Not Started</v>
      </c>
      <c r="CA140" t="str">
        <f>IF(CM140=0%,"Not Started",IF(CM140&lt;5%,"Proses RBT-RBB",IF(CM140=5%,"Selesai RBT-RBB",IF(CM140&lt;10%,"Proses RBT-RBL",IF(CM140=10%,"Selesai RBT-RBL",IF(CM140&lt;15%,"Proses RBT-RBTD",IF(CM140=15%,"Selesai RBT-RBTD",IF(CM140&lt;20%,"Proses RPP",IF(CM140=20%,"Selesai RPP",IF(CM140&lt;25%,"Proses KAK",IF(CM140=25%,"Selesai KAK",IF(CM140&lt;30%,"Proses Pengadaan",IF(CM140=30%,"Selesai Pengadaan",IF(CM140&lt;45%,"Proses Desain",IF(CM140=45%,"Selesai Desain",IF(CM140&lt;80%,"Proses Pengembangan",IF(CM140=80%,"Selesai Pengembangan",IF(CM140&lt;87.5%,"Proses SIT",IF(CM140=87.5%,"Selesai SIT",IF(CM140&lt;95%,"Proses UAT",IF(CM140=95%,"Selesai UAT",IF(CM140&lt;100%,"Proses Implementasi","Selesai Implementasi"))))))))))))))))))))))</f>
        <v>Not Started</v>
      </c>
      <c r="CB140" t="str">
        <f>IF(CN140=0%,"Not Started",IF(CN140&lt;5%,"Proses RBT-RBB",IF(CN140=5%,"Selesai RBT-RBB",IF(CN140&lt;10%,"Proses RBT-RBL",IF(CN140=10%,"Selesai RBT-RBL",IF(CN140&lt;15%,"Proses RBT-RBTD",IF(CN140=15%,"Selesai RBT-RBTD",IF(CN140&lt;20%,"Proses RPP",IF(CN140=20%,"Selesai RPP",IF(CN140&lt;25%,"Proses KAK",IF(CN140=25%,"Selesai KAK",IF(CN140&lt;30%,"Proses Pengadaan",IF(CN140=30%,"Selesai Pengadaan",IF(CN140&lt;45%,"Proses Desain",IF(CN140=45%,"Selesai Desain",IF(CN140&lt;80%,"Proses Pengembangan",IF(CN140=80%,"Selesai Pengembangan",IF(CN140&lt;87.5%,"Proses SIT",IF(CN140=87.5%,"Selesai SIT",IF(CN140&lt;95%,"Proses UAT",IF(CN140=95%,"Selesai UAT",IF(CN140&lt;100%,"Proses Implementasi","Selesai Implementasi"))))))))))))))))))))))</f>
        <v>Not Started</v>
      </c>
      <c r="CC140">
        <f>(($DY140/100%)*15%)+(($DZ140/100%)*5%)+(($EA140/100%)*5%)+(($EB140/100%)*5%)+(($EC140/100%)*15%)+(($ED140/100%)*35%)+(($EE140/100%)*7.5%)+(($EF140/100%)*7.5%)+(($EG140/100%)*5%)</f>
        <v>0.9999999999999999</v>
      </c>
      <c r="CO140">
        <f>IF(BE140=0%, 100%, (CC140/BE140))</f>
        <v>0.9999999999999999</v>
      </c>
      <c r="CP140">
        <f>IF(BF140=0%, 100%, (CD140/BF140))</f>
        <v>0</v>
      </c>
      <c r="CQ140">
        <f>IF(BG140=0%, 100%, (CE140/BG140))</f>
        <v>0</v>
      </c>
      <c r="CR140">
        <f>IF(BH140=0%, 100%, (CF140/BH140))</f>
        <v>0</v>
      </c>
      <c r="CS140">
        <f>IF(BI140=0%, 100%, (CG140/BI140))</f>
        <v>0</v>
      </c>
      <c r="CT140">
        <f>IF(BJ140=0%, 100%, (CH140/BJ140))</f>
        <v>0</v>
      </c>
      <c r="CU140">
        <f>IF(BK140=0%, 100%, (CI140/BK140))</f>
        <v>0</v>
      </c>
      <c r="CV140">
        <f>IF(BL140=0%, 100%, (CJ140/BL140))</f>
        <v>0</v>
      </c>
      <c r="CW140">
        <f>IF(BM140=0%, 100%, (CK140/BM140))</f>
        <v>0</v>
      </c>
      <c r="CX140">
        <f>IF(BN140=0%, 100%, (CL140/BN140))</f>
        <v>0</v>
      </c>
      <c r="CY140">
        <f>IF(BO140=0%, 100%, (CM140/BO140))</f>
        <v>0</v>
      </c>
      <c r="DA140" t="str">
        <f>IF(BE140=0%,"NS",IF(CC140=100%,"DONE",IF(CO140&gt;100%,"AS",IF(CO140&lt;75%,"BS",IF(CO140&lt;89.9%,"AR","OS")))))</f>
        <v>DONE</v>
      </c>
      <c r="DB140" t="str">
        <f>IF(BF140=0%,"NS",IF(CD140=100%,"DONE",IF(CP140&gt;100%,"AS",IF(CP140&lt;75%,"BS",IF(CP140&lt;89.9%,"AR","OS")))))</f>
        <v>BS</v>
      </c>
      <c r="DC140" t="str">
        <f>IF(BG140=0%,"NS",IF(CE140=100%,"DONE",IF(CQ140&gt;100%,"AS",IF(CQ140&lt;75%,"BS",IF(CQ140&lt;89.9%,"AR","OS")))))</f>
        <v>BS</v>
      </c>
      <c r="DD140" t="str">
        <f>IF(BH140=0%,"NS",IF(CF140=100%,"DONE",IF(CR140&gt;100%,"AS",IF(CR140&lt;75%,"BS",IF(CR140&lt;89.9%,"AR","OS")))))</f>
        <v>BS</v>
      </c>
      <c r="DE140" t="str">
        <f>IF(BI140=0%,"NS",IF(CG140=100%,"DONE",IF(CS140&gt;100%,"AS",IF(CS140&lt;75%,"BS",IF(CS140&lt;89.9%,"AR","OS")))))</f>
        <v>BS</v>
      </c>
      <c r="DF140" t="str">
        <f>IF(BJ140=0%,"NS",IF(CH140=100%,"DONE",IF(CT140&gt;100%,"AS",IF(CT140&lt;75%,"BS",IF(CT140&lt;89.9%,"AR","OS")))))</f>
        <v>BS</v>
      </c>
      <c r="DG140" t="str">
        <f>IF(BK140=0%,"NS",IF(CI140=100%,"DONE",IF(CU140&gt;100%,"AS",IF(CU140&lt;75%,"BS",IF(CU140&lt;89.9%,"AR","OS")))))</f>
        <v>BS</v>
      </c>
      <c r="DH140" t="str">
        <f>IF(BL140=0%,"NS",IF(CJ140=100%,"DONE",IF(CV140&gt;100%,"AS",IF(CV140&lt;75%,"BS",IF(CV140&lt;89.9%,"AR","OS")))))</f>
        <v>BS</v>
      </c>
      <c r="DI140" t="str">
        <f>IF(BM140=0%,"NS",IF(CK140=100%,"DONE",IF(CW140&gt;100%,"AS",IF(CW140&lt;75%,"BS",IF(CW140&lt;89.9%,"AR","OS")))))</f>
        <v>BS</v>
      </c>
      <c r="DJ140" t="str">
        <f>IF(BN140=0%,"NS",IF(CL140=100%,"DONE",IF(CX140&gt;100%,"AS",IF(CX140&lt;75%,"BS",IF(CX140&lt;89.9%,"AR","OS")))))</f>
        <v>BS</v>
      </c>
      <c r="DK140" t="str">
        <f>IF(BO140=0%,"NS",IF(CM140=100%,"DONE",IF(CY140&gt;100%,"AS",IF(CY140&lt;75%,"BS",IF(CY140&lt;89.9%,"AR","OS")))))</f>
        <v>BS</v>
      </c>
      <c r="DL140" t="str">
        <f>IF(BP140=0%,"NS",IF(CN140=100%,"DONE",IF(CZ140&gt;100%,"AS",IF(CZ140&lt;75%,"BS",IF(CZ140&lt;89.9%,"AR","OS")))))</f>
        <v>BS</v>
      </c>
      <c r="DM140">
        <f>CC140/$BP140</f>
        <v>0.9999999999999999</v>
      </c>
      <c r="DN140">
        <f>CD140/$BP140</f>
        <v>0</v>
      </c>
      <c r="DO140">
        <f>CE140/$BP140</f>
        <v>0</v>
      </c>
      <c r="DP140">
        <f>CF140/$BP140</f>
        <v>0</v>
      </c>
      <c r="DQ140">
        <f>CG140/$BP140</f>
        <v>0</v>
      </c>
      <c r="DR140">
        <f>CH140/$BP140</f>
        <v>0</v>
      </c>
      <c r="DS140">
        <f>CI140/$BP140</f>
        <v>0</v>
      </c>
      <c r="DT140">
        <f>CJ140/$BP140</f>
        <v>0</v>
      </c>
      <c r="DU140">
        <f>CK140/$BP140</f>
        <v>0</v>
      </c>
      <c r="DV140">
        <f>CL140/$BP140</f>
        <v>0</v>
      </c>
      <c r="DW140">
        <f>CM140/$BP140</f>
        <v>0</v>
      </c>
      <c r="DX140">
        <f>CN140/$BP140</f>
        <v>0</v>
      </c>
      <c r="DY140">
        <v>1</v>
      </c>
      <c r="DZ140">
        <v>1</v>
      </c>
      <c r="EA140">
        <v>1</v>
      </c>
      <c r="EB140">
        <v>1</v>
      </c>
      <c r="EC140">
        <v>1</v>
      </c>
      <c r="ED140">
        <v>1</v>
      </c>
      <c r="EE140">
        <v>1</v>
      </c>
      <c r="EF140">
        <v>1</v>
      </c>
      <c r="EG140">
        <v>1</v>
      </c>
      <c r="EH140" t="str" xml:space="preserve">
        <v xml:space="preserve">Saat ini:_x000d_
1. P3SI_x000d_
    a. T.1.4 Project charter (done)_x000d_
    b. T.5.2, T.5.3, T.5.4 (done)_x000d_
    c. T.5.1 dan T.5.5  (done)_x000d_
2.  Deployment dan GoLive  Tahap 2 (6 fitur) di  4 september 2025 - Done_x000d_
3. Persiapan pembayaran tahap 1 dan 2 (on progres)_x000d_
4. Deployment tahap 1 (KIOS)  (DONE 26 Nov 2025)_x000d_
</v>
      </c>
      <c r="EI140">
        <v>45904</v>
      </c>
      <c r="EJ140">
        <f>AR140</f>
        <v>45961</v>
      </c>
      <c r="EL140" t="str">
        <v>2 Januari 2025</v>
      </c>
      <c r="EN140" t="str" xml:space="preserve">
        <v xml:space="preserve">1. Dikarenakan jadwal pengadaan dari DMAP, berdampak jadwal desain menjadi mundur ke Januari 2025_x000d_
2. Pekerjaan dibagi menjadi 2 tahap karena concern perlu penyesuaian cakupan BISILK perlu deployment lebih dulu dan cakupan lain nya menyusul sesuai durasi timeline kontrak_x000d_
3. kick off proyek sudah dilaksanakan pada 2 Januari 2025</v>
      </c>
      <c r="EO140" t="str" xml:space="preserve">
        <v xml:space="preserve">1. Pembahasan SRS perlu diskusi finalisasi untuk disepakati_x000d_
2. Review Project charter 23/1/25 oleh user_x000d_
3. Perlu lanjutan koordinasi kebutuhan data integrasi ke EDW</v>
      </c>
      <c r="FA140" t="str" xml:space="preserve">
        <v xml:space="preserve">1. Finalisasi SRS untuk cakupan Tahap 1 dan Tahap 2 ke user_x000d_
2. Finalisasi Project charter_x000d_
3. Persiapan Coding dan Jira Unit Test (karena waktu development tahap 1 hanya 1 Bulan di Februari 2025) dan dilanjanjut development tahap 2_x000d_
4. Persiapan SIT (karena waktu development tahap 1 hanya 1 Bulan di Februari 2025, dan mulai SIT di Maret 2025)_x000d_
5. Persiapan UAT (karena waktu pengujian di Maret 2025, M3-M4 Maret 2025)</v>
      </c>
      <c r="FM140" t="str" xml:space="preserve">
        <v xml:space="preserve">Dona Kartika_x000d_
</v>
      </c>
      <c r="FN140" t="str">
        <v>Aldo Fernanda</v>
      </c>
      <c r="FO140" t="str">
        <v>Among Rogo Wicaksono</v>
      </c>
      <c r="FP140" t="str" xml:space="preserve">
        <v xml:space="preserve">1. Welly Ramantika_x000d_
2. Khoirul Huda PKWT_x000d_
3. Lie Tung Kiam</v>
      </c>
      <c r="FQ140" t="str">
        <v>Ufaira</v>
      </c>
      <c r="FR140" t="str">
        <v xml:space="preserve">Outsource </v>
      </c>
      <c r="FU140">
        <v>10</v>
      </c>
      <c r="GS140" t="str">
        <v>96600cc3-b2ad-4a4c-a511-cd539f0a5a93</v>
      </c>
    </row>
    <row r="141" xml:space="preserve">
      <c r="A141" t="str">
        <v>PR-04A-2023</v>
      </c>
      <c r="B141" t="str">
        <v>Non PT</v>
      </c>
      <c r="C141" t="str">
        <v>IDT</v>
      </c>
      <c r="D141" t="str">
        <v>Continuity Technology</v>
      </c>
      <c r="E141" t="str">
        <v>P-73</v>
      </c>
      <c r="F141">
        <v>1</v>
      </c>
      <c r="G141" t="str">
        <v>JDIH</v>
      </c>
      <c r="H141" t="str">
        <v>Portal Jaringan Dokumentasi dan Informasi Hukum (JDIH)</v>
      </c>
      <c r="I141" t="str">
        <v>Layanan Informasi Dokumen Hukum berbasis Web pada JDIH</v>
      </c>
      <c r="J141">
        <v>2024</v>
      </c>
      <c r="K141">
        <v>2025</v>
      </c>
      <c r="L141" t="str">
        <v>U</v>
      </c>
      <c r="M141" t="str">
        <v>K3</v>
      </c>
      <c r="N141" t="str">
        <v>Pemimpin Satker</v>
      </c>
      <c r="O141" t="str">
        <v>DHk</v>
      </c>
      <c r="P141" t="str">
        <v>Satker</v>
      </c>
      <c r="Q141" t="str">
        <v>MI</v>
      </c>
      <c r="R141" t="str">
        <v>JDIH</v>
      </c>
      <c r="S141" t="str">
        <f>BQ141</f>
        <v>Selesai Implementasi</v>
      </c>
      <c r="T141" t="str">
        <f>IF(V141=0%,"Not Started",IF(V141&lt;100%,"On Progress",IF(V141=100%,"DONE")))</f>
        <v>DONE</v>
      </c>
      <c r="U141" t="str">
        <f>FN141</f>
        <v>Yolanda Dini</v>
      </c>
      <c r="V141">
        <f>CC141</f>
        <v>0.9999999999999999</v>
      </c>
      <c r="W141" t="str">
        <v>BRD existing</v>
      </c>
      <c r="X141">
        <f>AR141</f>
        <v>45838</v>
      </c>
      <c r="Y141" t="str">
        <v>Selesai pengadaan</v>
      </c>
      <c r="AA141">
        <v>45139</v>
      </c>
      <c r="AB141">
        <v>45199</v>
      </c>
      <c r="AC141">
        <v>45139</v>
      </c>
      <c r="AD141">
        <v>45199</v>
      </c>
      <c r="AE141">
        <v>45200</v>
      </c>
      <c r="AF141">
        <v>45229</v>
      </c>
      <c r="AG141">
        <v>45231</v>
      </c>
      <c r="AH141">
        <v>45443</v>
      </c>
      <c r="AI141">
        <v>45470</v>
      </c>
      <c r="AJ141">
        <v>45499</v>
      </c>
      <c r="AK141">
        <v>45502</v>
      </c>
      <c r="AL141">
        <v>45716</v>
      </c>
      <c r="AM141">
        <v>45717</v>
      </c>
      <c r="AN141">
        <v>45747</v>
      </c>
      <c r="AO141">
        <v>45748</v>
      </c>
      <c r="AP141">
        <v>45777</v>
      </c>
      <c r="AQ141">
        <v>45778</v>
      </c>
      <c r="AR141">
        <v>45838</v>
      </c>
      <c r="AS141" t="str">
        <f>IF(BE141=0%,"Not Started",IF(BE141&lt;5%,"Proses RBT-RBB",IF(BE141=5%,"Selesai RBT-RBB",IF(BE141&lt;10%,"Proses RBT-RBL",IF(BE141=10%,"Selesai RBT-RBL",IF(BE141&lt;15%,"Proses RBT-RBTD",IF(BE141=15%,"Selesai RBT-RBTD",IF(BE141&lt;20%,"Proses RPP",IF(BE141=20%,"Selesai RPP",IF(BE141&lt;25%,"Proses KAK",IF(BE141=25%,"Selesai KAK",IF(BE141&lt;30%,"Proses Pengadaan",IF(BE141=30%,"Selesai Pengadaan",IF(BE141&lt;45%,"Proses Desain",IF(BE141=45%,"Selesai Desain",IF(BE141&lt;80%,"Proses Pengembangan",IF(BE141=80%,"Selesai Pengembangan",IF(BE141&lt;87.5%,"Proses SIT",IF(BE141=87.5%,"Selesai SIT",IF(BE141&lt;95%,"Proses UAT",IF(BE141=95%,"Selesai UAT",IF(BE141&lt;100%,"Proses Implementasi","Selesai Implementasi"))))))))))))))))))))))</f>
        <v>Selesai Implementasi</v>
      </c>
      <c r="AT141" t="str">
        <f>IF(BF141=0%,"Not Started",IF(BF141&lt;5%,"Proses RBT-RBB",IF(BF141=5%,"Selesai RBT-RBB",IF(BF141&lt;10%,"Proses RBT-RBL",IF(BF141=10%,"Selesai RBT-RBL",IF(BF141&lt;15%,"Proses RBT-RBTD",IF(BF141=15%,"Selesai RBT-RBTD",IF(BF141&lt;20%,"Proses RPP",IF(BF141=20%,"Selesai RPP",IF(BF141&lt;25%,"Proses KAK",IF(BF141=25%,"Selesai KAK",IF(BF141&lt;30%,"Proses Pengadaan",IF(BF141=30%,"Selesai Pengadaan",IF(BF141&lt;45%,"Proses Desain",IF(BF141=45%,"Selesai Desain",IF(BF141&lt;80%,"Proses Pengembangan",IF(BF141=80%,"Selesai Pengembangan",IF(BF141&lt;87.5%,"Proses SIT",IF(BF141=87.5%,"Selesai SIT",IF(BF141&lt;95%,"Proses UAT",IF(BF141=95%,"Selesai UAT",IF(BF141&lt;100%,"Proses Implementasi","Selesai Implementasi"))))))))))))))))))))))</f>
        <v>Selesai Implementasi</v>
      </c>
      <c r="AU141" t="str">
        <f>IF(BG141=0%,"Not Started",IF(BG141&lt;5%,"Proses RBT-RBB",IF(BG141=5%,"Selesai RBT-RBB",IF(BG141&lt;10%,"Proses RBT-RBL",IF(BG141=10%,"Selesai RBT-RBL",IF(BG141&lt;15%,"Proses RBT-RBTD",IF(BG141=15%,"Selesai RBT-RBTD",IF(BG141&lt;20%,"Proses RPP",IF(BG141=20%,"Selesai RPP",IF(BG141&lt;25%,"Proses KAK",IF(BG141=25%,"Selesai KAK",IF(BG141&lt;30%,"Proses Pengadaan",IF(BG141=30%,"Selesai Pengadaan",IF(BG141&lt;45%,"Proses Desain",IF(BG141=45%,"Selesai Desain",IF(BG141&lt;80%,"Proses Pengembangan",IF(BG141=80%,"Selesai Pengembangan",IF(BG141&lt;87.5%,"Proses SIT",IF(BG141=87.5%,"Selesai SIT",IF(BG141&lt;95%,"Proses UAT",IF(BG141=95%,"Selesai UAT",IF(BG141&lt;100%,"Proses Implementasi","Selesai Implementasi"))))))))))))))))))))))</f>
        <v>Selesai Implementasi</v>
      </c>
      <c r="AV141" t="str">
        <f>IF(BH141=0%,"Not Started",IF(BH141&lt;5%,"Proses RBT-RBB",IF(BH141=5%,"Selesai RBT-RBB",IF(BH141&lt;10%,"Proses RBT-RBL",IF(BH141=10%,"Selesai RBT-RBL",IF(BH141&lt;15%,"Proses RBT-RBTD",IF(BH141=15%,"Selesai RBT-RBTD",IF(BH141&lt;20%,"Proses RPP",IF(BH141=20%,"Selesai RPP",IF(BH141&lt;25%,"Proses KAK",IF(BH141=25%,"Selesai KAK",IF(BH141&lt;30%,"Proses Pengadaan",IF(BH141=30%,"Selesai Pengadaan",IF(BH141&lt;45%,"Proses Desain",IF(BH141=45%,"Selesai Desain",IF(BH141&lt;80%,"Proses Pengembangan",IF(BH141=80%,"Selesai Pengembangan",IF(BH141&lt;87.5%,"Proses SIT",IF(BH141=87.5%,"Selesai SIT",IF(BH141&lt;95%,"Proses UAT",IF(BH141=95%,"Selesai UAT",IF(BH141&lt;100%,"Proses Implementasi","Selesai Implementasi"))))))))))))))))))))))</f>
        <v>Selesai Implementasi</v>
      </c>
      <c r="AW141" t="str">
        <f>IF(BI141=0%,"Not Started",IF(BI141&lt;5%,"Proses RBT-RBB",IF(BI141=5%,"Selesai RBT-RBB",IF(BI141&lt;10%,"Proses RBT-RBL",IF(BI141=10%,"Selesai RBT-RBL",IF(BI141&lt;15%,"Proses RBT-RBTD",IF(BI141=15%,"Selesai RBT-RBTD",IF(BI141&lt;20%,"Proses RPP",IF(BI141=20%,"Selesai RPP",IF(BI141&lt;25%,"Proses KAK",IF(BI141=25%,"Selesai KAK",IF(BI141&lt;30%,"Proses Pengadaan",IF(BI141=30%,"Selesai Pengadaan",IF(BI141&lt;45%,"Proses Desain",IF(BI141=45%,"Selesai Desain",IF(BI141&lt;80%,"Proses Pengembangan",IF(BI141=80%,"Selesai Pengembangan",IF(BI141&lt;87.5%,"Proses SIT",IF(BI141=87.5%,"Selesai SIT",IF(BI141&lt;95%,"Proses UAT",IF(BI141=95%,"Selesai UAT",IF(BI141&lt;100%,"Proses Implementasi","Selesai Implementasi"))))))))))))))))))))))</f>
        <v>Selesai Implementasi</v>
      </c>
      <c r="AX141" t="str">
        <f>IF(BJ141=0%,"Not Started",IF(BJ141&lt;5%,"Proses RBT-RBB",IF(BJ141=5%,"Selesai RBT-RBB",IF(BJ141&lt;10%,"Proses RBT-RBL",IF(BJ141=10%,"Selesai RBT-RBL",IF(BJ141&lt;15%,"Proses RBT-RBTD",IF(BJ141=15%,"Selesai RBT-RBTD",IF(BJ141&lt;20%,"Proses RPP",IF(BJ141=20%,"Selesai RPP",IF(BJ141&lt;25%,"Proses KAK",IF(BJ141=25%,"Selesai KAK",IF(BJ141&lt;30%,"Proses Pengadaan",IF(BJ141=30%,"Selesai Pengadaan",IF(BJ141&lt;45%,"Proses Desain",IF(BJ141=45%,"Selesai Desain",IF(BJ141&lt;80%,"Proses Pengembangan",IF(BJ141=80%,"Selesai Pengembangan",IF(BJ141&lt;87.5%,"Proses SIT",IF(BJ141=87.5%,"Selesai SIT",IF(BJ141&lt;95%,"Proses UAT",IF(BJ141=95%,"Selesai UAT",IF(BJ141&lt;100%,"Proses Implementasi","Selesai Implementasi"))))))))))))))))))))))</f>
        <v>Selesai Implementasi</v>
      </c>
      <c r="AY141" t="str">
        <f>IF(BK141=0%,"Not Started",IF(BK141&lt;5%,"Proses RBT-RBB",IF(BK141=5%,"Selesai RBT-RBB",IF(BK141&lt;10%,"Proses RBT-RBL",IF(BK141=10%,"Selesai RBT-RBL",IF(BK141&lt;15%,"Proses RBT-RBTD",IF(BK141=15%,"Selesai RBT-RBTD",IF(BK141&lt;20%,"Proses RPP",IF(BK141=20%,"Selesai RPP",IF(BK141&lt;25%,"Proses KAK",IF(BK141=25%,"Selesai KAK",IF(BK141&lt;30%,"Proses Pengadaan",IF(BK141=30%,"Selesai Pengadaan",IF(BK141&lt;45%,"Proses Desain",IF(BK141=45%,"Selesai Desain",IF(BK141&lt;80%,"Proses Pengembangan",IF(BK141=80%,"Selesai Pengembangan",IF(BK141&lt;87.5%,"Proses SIT",IF(BK141=87.5%,"Selesai SIT",IF(BK141&lt;95%,"Proses UAT",IF(BK141=95%,"Selesai UAT",IF(BK141&lt;100%,"Proses Implementasi","Selesai Implementasi"))))))))))))))))))))))</f>
        <v>Selesai Implementasi</v>
      </c>
      <c r="AZ141" t="str">
        <f>IF(BL141=0%,"Not Started",IF(BL141&lt;5%,"Proses RBT-RBB",IF(BL141=5%,"Selesai RBT-RBB",IF(BL141&lt;10%,"Proses RBT-RBL",IF(BL141=10%,"Selesai RBT-RBL",IF(BL141&lt;15%,"Proses RBT-RBTD",IF(BL141=15%,"Selesai RBT-RBTD",IF(BL141&lt;20%,"Proses RPP",IF(BL141=20%,"Selesai RPP",IF(BL141&lt;25%,"Proses KAK",IF(BL141=25%,"Selesai KAK",IF(BL141&lt;30%,"Proses Pengadaan",IF(BL141=30%,"Selesai Pengadaan",IF(BL141&lt;45%,"Proses Desain",IF(BL141=45%,"Selesai Desain",IF(BL141&lt;80%,"Proses Pengembangan",IF(BL141=80%,"Selesai Pengembangan",IF(BL141&lt;87.5%,"Proses SIT",IF(BL141=87.5%,"Selesai SIT",IF(BL141&lt;95%,"Proses UAT",IF(BL141=95%,"Selesai UAT",IF(BL141&lt;100%,"Proses Implementasi","Selesai Implementasi"))))))))))))))))))))))</f>
        <v>Selesai Implementasi</v>
      </c>
      <c r="BA141" t="str">
        <f>IF(BM141=0%,"Not Started",IF(BM141&lt;5%,"Proses RBT-RBB",IF(BM141=5%,"Selesai RBT-RBB",IF(BM141&lt;10%,"Proses RBT-RBL",IF(BM141=10%,"Selesai RBT-RBL",IF(BM141&lt;15%,"Proses RBT-RBTD",IF(BM141=15%,"Selesai RBT-RBTD",IF(BM141&lt;20%,"Proses RPP",IF(BM141=20%,"Selesai RPP",IF(BM141&lt;25%,"Proses KAK",IF(BM141=25%,"Selesai KAK",IF(BM141&lt;30%,"Proses Pengadaan",IF(BM141=30%,"Selesai Pengadaan",IF(BM141&lt;45%,"Proses Desain",IF(BM141=45%,"Selesai Desain",IF(BM141&lt;80%,"Proses Pengembangan",IF(BM141=80%,"Selesai Pengembangan",IF(BM141&lt;87.5%,"Proses SIT",IF(BM141=87.5%,"Selesai SIT",IF(BM141&lt;95%,"Proses UAT",IF(BM141=95%,"Selesai UAT",IF(BM141&lt;100%,"Proses Implementasi","Selesai Implementasi"))))))))))))))))))))))</f>
        <v>Selesai Implementasi</v>
      </c>
      <c r="BB141" t="str">
        <f>IF(BN141=0%,"Not Started",IF(BN141&lt;5%,"Proses RBT-RBB",IF(BN141=5%,"Selesai RBT-RBB",IF(BN141&lt;10%,"Proses RBT-RBL",IF(BN141=10%,"Selesai RBT-RBL",IF(BN141&lt;15%,"Proses RBT-RBTD",IF(BN141=15%,"Selesai RBT-RBTD",IF(BN141&lt;20%,"Proses RPP",IF(BN141=20%,"Selesai RPP",IF(BN141&lt;25%,"Proses KAK",IF(BN141=25%,"Selesai KAK",IF(BN141&lt;30%,"Proses Pengadaan",IF(BN141=30%,"Selesai Pengadaan",IF(BN141&lt;45%,"Proses Desain",IF(BN141=45%,"Selesai Desain",IF(BN141&lt;80%,"Proses Pengembangan",IF(BN141=80%,"Selesai Pengembangan",IF(BN141&lt;87.5%,"Proses SIT",IF(BN141=87.5%,"Selesai SIT",IF(BN141&lt;95%,"Proses UAT",IF(BN141=95%,"Selesai UAT",IF(BN141&lt;100%,"Proses Implementasi","Selesai Implementasi"))))))))))))))))))))))</f>
        <v>Selesai Implementasi</v>
      </c>
      <c r="BC141" t="str">
        <f>IF(BO141=0%,"Not Started",IF(BO141&lt;5%,"Proses RBT-RBB",IF(BO141=5%,"Selesai RBT-RBB",IF(BO141&lt;10%,"Proses RBT-RBL",IF(BO141=10%,"Selesai RBT-RBL",IF(BO141&lt;15%,"Proses RBT-RBTD",IF(BO141=15%,"Selesai RBT-RBTD",IF(BO141&lt;20%,"Proses RPP",IF(BO141=20%,"Selesai RPP",IF(BO141&lt;25%,"Proses KAK",IF(BO141=25%,"Selesai KAK",IF(BO141&lt;30%,"Proses Pengadaan",IF(BO141=30%,"Selesai Pengadaan",IF(BO141&lt;45%,"Proses Desain",IF(BO141=45%,"Selesai Desain",IF(BO141&lt;80%,"Proses Pengembangan",IF(BO141=80%,"Selesai Pengembangan",IF(BO141&lt;87.5%,"Proses SIT",IF(BO141=87.5%,"Selesai SIT",IF(BO141&lt;95%,"Proses UAT",IF(BO141=95%,"Selesai UAT",IF(BO141&lt;100%,"Proses Implementasi","Selesai Implementasi"))))))))))))))))))))))</f>
        <v>Selesai Implementasi</v>
      </c>
      <c r="BD141" t="str">
        <f>IF(BP141=0%,"Not Started",IF(BP141&lt;5%,"Proses RBT-RBB",IF(BP141=5%,"Selesai RBT-RBB",IF(BP141&lt;10%,"Proses RBT-RBL",IF(BP141=10%,"Selesai RBT-RBL",IF(BP141&lt;15%,"Proses RBT-RBTD",IF(BP141=15%,"Selesai RBT-RBTD",IF(BP141&lt;20%,"Proses RPP",IF(BP141=20%,"Selesai RPP",IF(BP141&lt;25%,"Proses KAK",IF(BP141=25%,"Selesai KAK",IF(BP141&lt;30%,"Proses Pengadaan",IF(BP141=30%,"Selesai Pengadaan",IF(BP141&lt;45%,"Proses Desain",IF(BP141=45%,"Selesai Desain",IF(BP141&lt;80%,"Proses Pengembangan",IF(BP141=80%,"Selesai Pengembangan",IF(BP141&lt;87.5%,"Proses SIT",IF(BP141=87.5%,"Selesai SIT",IF(BP141&lt;95%,"Proses UAT",IF(BP141=95%,"Selesai UAT",IF(BP141&lt;100%,"Proses Implementasi","Selesai Implementasi"))))))))))))))))))))))</f>
        <v>Selesai Implementasi</v>
      </c>
      <c r="BE141">
        <v>1</v>
      </c>
      <c r="BF141">
        <v>1</v>
      </c>
      <c r="BG141">
        <v>1</v>
      </c>
      <c r="BH141">
        <v>1</v>
      </c>
      <c r="BI141">
        <v>1</v>
      </c>
      <c r="BJ141">
        <v>1</v>
      </c>
      <c r="BK141">
        <v>1</v>
      </c>
      <c r="BL141">
        <v>1</v>
      </c>
      <c r="BM141">
        <v>1</v>
      </c>
      <c r="BN141">
        <v>1</v>
      </c>
      <c r="BO141">
        <v>1</v>
      </c>
      <c r="BP141">
        <v>1</v>
      </c>
      <c r="BQ141" t="str">
        <f>IF(CC141=0%,"Not Started",IF(CC141&lt;5%,"Proses RBT-RBB",IF(CC141=5%,"Selesai RBT-RBB",IF(CC141&lt;10%,"Proses RBT-RBL",IF(CC141=10%,"Selesai RBT-RBL",IF(CC141&lt;15%,"Proses RBT-RBTD",IF(CC141=15%,"Selesai RBT-RBTD",IF(CC141&lt;20%,"Proses RPP",IF(CC141=20%,"Selesai RPP",IF(CC141&lt;25%,"Proses KAK",IF(CC141=25%,"Selesai KAK",IF(CC141&lt;30%,"Proses Pengadaan",IF(CC141=30%,"Selesai Pengadaan",IF(CC141&lt;45%,"Proses Desain",IF(CC141=45%,"Selesai Desain",IF(CC141&lt;80%,"Proses Pengembangan",IF(CC141=80%,"Selesai Pengembangan",IF(CC141&lt;87.5%,"Proses SIT",IF(CC141=87.5%,"Selesai SIT",IF(CC141&lt;95%,"Proses UAT",IF(CC141=95%,"Selesai UAT",IF(CC141&lt;100%,"Proses Implementasi","Selesai Implementasi"))))))))))))))))))))))</f>
        <v>Selesai Implementasi</v>
      </c>
      <c r="BR141" t="str">
        <f>IF(CD141=0%,"Not Started",IF(CD141&lt;5%,"Proses RBT-RBB",IF(CD141=5%,"Selesai RBT-RBB",IF(CD141&lt;10%,"Proses RBT-RBL",IF(CD141=10%,"Selesai RBT-RBL",IF(CD141&lt;15%,"Proses RBT-RBTD",IF(CD141=15%,"Selesai RBT-RBTD",IF(CD141&lt;20%,"Proses RPP",IF(CD141=20%,"Selesai RPP",IF(CD141&lt;25%,"Proses KAK",IF(CD141=25%,"Selesai KAK",IF(CD141&lt;30%,"Proses Pengadaan",IF(CD141=30%,"Selesai Pengadaan",IF(CD141&lt;45%,"Proses Desain",IF(CD141=45%,"Selesai Desain",IF(CD141&lt;80%,"Proses Pengembangan",IF(CD141=80%,"Selesai Pengembangan",IF(CD141&lt;87.5%,"Proses SIT",IF(CD141=87.5%,"Selesai SIT",IF(CD141&lt;95%,"Proses UAT",IF(CD141=95%,"Selesai UAT",IF(CD141&lt;100%,"Proses Implementasi","Selesai Implementasi"))))))))))))))))))))))</f>
        <v>Not Started</v>
      </c>
      <c r="BS141" t="str">
        <f>IF(CE141=0%,"Not Started",IF(CE141&lt;5%,"Proses RBT-RBB",IF(CE141=5%,"Selesai RBT-RBB",IF(CE141&lt;10%,"Proses RBT-RBL",IF(CE141=10%,"Selesai RBT-RBL",IF(CE141&lt;15%,"Proses RBT-RBTD",IF(CE141=15%,"Selesai RBT-RBTD",IF(CE141&lt;20%,"Proses RPP",IF(CE141=20%,"Selesai RPP",IF(CE141&lt;25%,"Proses KAK",IF(CE141=25%,"Selesai KAK",IF(CE141&lt;30%,"Proses Pengadaan",IF(CE141=30%,"Selesai Pengadaan",IF(CE141&lt;45%,"Proses Desain",IF(CE141=45%,"Selesai Desain",IF(CE141&lt;80%,"Proses Pengembangan",IF(CE141=80%,"Selesai Pengembangan",IF(CE141&lt;87.5%,"Proses SIT",IF(CE141=87.5%,"Selesai SIT",IF(CE141&lt;95%,"Proses UAT",IF(CE141=95%,"Selesai UAT",IF(CE141&lt;100%,"Proses Implementasi","Selesai Implementasi"))))))))))))))))))))))</f>
        <v>Not Started</v>
      </c>
      <c r="BT141" t="str">
        <f>IF(CF141=0%,"Not Started",IF(CF141&lt;5%,"Proses RBT-RBB",IF(CF141=5%,"Selesai RBT-RBB",IF(CF141&lt;10%,"Proses RBT-RBL",IF(CF141=10%,"Selesai RBT-RBL",IF(CF141&lt;15%,"Proses RBT-RBTD",IF(CF141=15%,"Selesai RBT-RBTD",IF(CF141&lt;20%,"Proses RPP",IF(CF141=20%,"Selesai RPP",IF(CF141&lt;25%,"Proses KAK",IF(CF141=25%,"Selesai KAK",IF(CF141&lt;30%,"Proses Pengadaan",IF(CF141=30%,"Selesai Pengadaan",IF(CF141&lt;45%,"Proses Desain",IF(CF141=45%,"Selesai Desain",IF(CF141&lt;80%,"Proses Pengembangan",IF(CF141=80%,"Selesai Pengembangan",IF(CF141&lt;87.5%,"Proses SIT",IF(CF141=87.5%,"Selesai SIT",IF(CF141&lt;95%,"Proses UAT",IF(CF141=95%,"Selesai UAT",IF(CF141&lt;100%,"Proses Implementasi","Selesai Implementasi"))))))))))))))))))))))</f>
        <v>Not Started</v>
      </c>
      <c r="BU141" t="str">
        <f>IF(CG141=0%,"Not Started",IF(CG141&lt;5%,"Proses RBT-RBB",IF(CG141=5%,"Selesai RBT-RBB",IF(CG141&lt;10%,"Proses RBT-RBL",IF(CG141=10%,"Selesai RBT-RBL",IF(CG141&lt;15%,"Proses RBT-RBTD",IF(CG141=15%,"Selesai RBT-RBTD",IF(CG141&lt;20%,"Proses RPP",IF(CG141=20%,"Selesai RPP",IF(CG141&lt;25%,"Proses KAK",IF(CG141=25%,"Selesai KAK",IF(CG141&lt;30%,"Proses Pengadaan",IF(CG141=30%,"Selesai Pengadaan",IF(CG141&lt;45%,"Proses Desain",IF(CG141=45%,"Selesai Desain",IF(CG141&lt;80%,"Proses Pengembangan",IF(CG141=80%,"Selesai Pengembangan",IF(CG141&lt;87.5%,"Proses SIT",IF(CG141=87.5%,"Selesai SIT",IF(CG141&lt;95%,"Proses UAT",IF(CG141=95%,"Selesai UAT",IF(CG141&lt;100%,"Proses Implementasi","Selesai Implementasi"))))))))))))))))))))))</f>
        <v>Not Started</v>
      </c>
      <c r="BV141" t="str">
        <f>IF(CH141=0%,"Not Started",IF(CH141&lt;5%,"Proses RBT-RBB",IF(CH141=5%,"Selesai RBT-RBB",IF(CH141&lt;10%,"Proses RBT-RBL",IF(CH141=10%,"Selesai RBT-RBL",IF(CH141&lt;15%,"Proses RBT-RBTD",IF(CH141=15%,"Selesai RBT-RBTD",IF(CH141&lt;20%,"Proses RPP",IF(CH141=20%,"Selesai RPP",IF(CH141&lt;25%,"Proses KAK",IF(CH141=25%,"Selesai KAK",IF(CH141&lt;30%,"Proses Pengadaan",IF(CH141=30%,"Selesai Pengadaan",IF(CH141&lt;45%,"Proses Desain",IF(CH141=45%,"Selesai Desain",IF(CH141&lt;80%,"Proses Pengembangan",IF(CH141=80%,"Selesai Pengembangan",IF(CH141&lt;87.5%,"Proses SIT",IF(CH141=87.5%,"Selesai SIT",IF(CH141&lt;95%,"Proses UAT",IF(CH141=95%,"Selesai UAT",IF(CH141&lt;100%,"Proses Implementasi","Selesai Implementasi"))))))))))))))))))))))</f>
        <v>Not Started</v>
      </c>
      <c r="BW141" t="str">
        <f>IF(CI141=0%,"Not Started",IF(CI141&lt;5%,"Proses RBT-RBB",IF(CI141=5%,"Selesai RBT-RBB",IF(CI141&lt;10%,"Proses RBT-RBL",IF(CI141=10%,"Selesai RBT-RBL",IF(CI141&lt;15%,"Proses RBT-RBTD",IF(CI141=15%,"Selesai RBT-RBTD",IF(CI141&lt;20%,"Proses RPP",IF(CI141=20%,"Selesai RPP",IF(CI141&lt;25%,"Proses KAK",IF(CI141=25%,"Selesai KAK",IF(CI141&lt;30%,"Proses Pengadaan",IF(CI141=30%,"Selesai Pengadaan",IF(CI141&lt;45%,"Proses Desain",IF(CI141=45%,"Selesai Desain",IF(CI141&lt;80%,"Proses Pengembangan",IF(CI141=80%,"Selesai Pengembangan",IF(CI141&lt;87.5%,"Proses SIT",IF(CI141=87.5%,"Selesai SIT",IF(CI141&lt;95%,"Proses UAT",IF(CI141=95%,"Selesai UAT",IF(CI141&lt;100%,"Proses Implementasi","Selesai Implementasi"))))))))))))))))))))))</f>
        <v>Not Started</v>
      </c>
      <c r="BX141" t="str">
        <f>IF(CJ141=0%,"Not Started",IF(CJ141&lt;5%,"Proses RBT-RBB",IF(CJ141=5%,"Selesai RBT-RBB",IF(CJ141&lt;10%,"Proses RBT-RBL",IF(CJ141=10%,"Selesai RBT-RBL",IF(CJ141&lt;15%,"Proses RBT-RBTD",IF(CJ141=15%,"Selesai RBT-RBTD",IF(CJ141&lt;20%,"Proses RPP",IF(CJ141=20%,"Selesai RPP",IF(CJ141&lt;25%,"Proses KAK",IF(CJ141=25%,"Selesai KAK",IF(CJ141&lt;30%,"Proses Pengadaan",IF(CJ141=30%,"Selesai Pengadaan",IF(CJ141&lt;45%,"Proses Desain",IF(CJ141=45%,"Selesai Desain",IF(CJ141&lt;80%,"Proses Pengembangan",IF(CJ141=80%,"Selesai Pengembangan",IF(CJ141&lt;87.5%,"Proses SIT",IF(CJ141=87.5%,"Selesai SIT",IF(CJ141&lt;95%,"Proses UAT",IF(CJ141=95%,"Selesai UAT",IF(CJ141&lt;100%,"Proses Implementasi","Selesai Implementasi"))))))))))))))))))))))</f>
        <v>Not Started</v>
      </c>
      <c r="BY141" t="str">
        <f>IF(CK141=0%,"Not Started",IF(CK141&lt;5%,"Proses RBT-RBB",IF(CK141=5%,"Selesai RBT-RBB",IF(CK141&lt;10%,"Proses RBT-RBL",IF(CK141=10%,"Selesai RBT-RBL",IF(CK141&lt;15%,"Proses RBT-RBTD",IF(CK141=15%,"Selesai RBT-RBTD",IF(CK141&lt;20%,"Proses RPP",IF(CK141=20%,"Selesai RPP",IF(CK141&lt;25%,"Proses KAK",IF(CK141=25%,"Selesai KAK",IF(CK141&lt;30%,"Proses Pengadaan",IF(CK141=30%,"Selesai Pengadaan",IF(CK141&lt;45%,"Proses Desain",IF(CK141=45%,"Selesai Desain",IF(CK141&lt;80%,"Proses Pengembangan",IF(CK141=80%,"Selesai Pengembangan",IF(CK141&lt;87.5%,"Proses SIT",IF(CK141=87.5%,"Selesai SIT",IF(CK141&lt;95%,"Proses UAT",IF(CK141=95%,"Selesai UAT",IF(CK141&lt;100%,"Proses Implementasi","Selesai Implementasi"))))))))))))))))))))))</f>
        <v>Not Started</v>
      </c>
      <c r="BZ141" t="str">
        <f>IF(CL141=0%,"Not Started",IF(CL141&lt;5%,"Proses RBT-RBB",IF(CL141=5%,"Selesai RBT-RBB",IF(CL141&lt;10%,"Proses RBT-RBL",IF(CL141=10%,"Selesai RBT-RBL",IF(CL141&lt;15%,"Proses RBT-RBTD",IF(CL141=15%,"Selesai RBT-RBTD",IF(CL141&lt;20%,"Proses RPP",IF(CL141=20%,"Selesai RPP",IF(CL141&lt;25%,"Proses KAK",IF(CL141=25%,"Selesai KAK",IF(CL141&lt;30%,"Proses Pengadaan",IF(CL141=30%,"Selesai Pengadaan",IF(CL141&lt;45%,"Proses Desain",IF(CL141=45%,"Selesai Desain",IF(CL141&lt;80%,"Proses Pengembangan",IF(CL141=80%,"Selesai Pengembangan",IF(CL141&lt;87.5%,"Proses SIT",IF(CL141=87.5%,"Selesai SIT",IF(CL141&lt;95%,"Proses UAT",IF(CL141=95%,"Selesai UAT",IF(CL141&lt;100%,"Proses Implementasi","Selesai Implementasi"))))))))))))))))))))))</f>
        <v>Not Started</v>
      </c>
      <c r="CA141" t="str">
        <f>IF(CM141=0%,"Not Started",IF(CM141&lt;5%,"Proses RBT-RBB",IF(CM141=5%,"Selesai RBT-RBB",IF(CM141&lt;10%,"Proses RBT-RBL",IF(CM141=10%,"Selesai RBT-RBL",IF(CM141&lt;15%,"Proses RBT-RBTD",IF(CM141=15%,"Selesai RBT-RBTD",IF(CM141&lt;20%,"Proses RPP",IF(CM141=20%,"Selesai RPP",IF(CM141&lt;25%,"Proses KAK",IF(CM141=25%,"Selesai KAK",IF(CM141&lt;30%,"Proses Pengadaan",IF(CM141=30%,"Selesai Pengadaan",IF(CM141&lt;45%,"Proses Desain",IF(CM141=45%,"Selesai Desain",IF(CM141&lt;80%,"Proses Pengembangan",IF(CM141=80%,"Selesai Pengembangan",IF(CM141&lt;87.5%,"Proses SIT",IF(CM141=87.5%,"Selesai SIT",IF(CM141&lt;95%,"Proses UAT",IF(CM141=95%,"Selesai UAT",IF(CM141&lt;100%,"Proses Implementasi","Selesai Implementasi"))))))))))))))))))))))</f>
        <v>Not Started</v>
      </c>
      <c r="CB141" t="str">
        <f>IF(CN141=0%,"Not Started",IF(CN141&lt;5%,"Proses RBT-RBB",IF(CN141=5%,"Selesai RBT-RBB",IF(CN141&lt;10%,"Proses RBT-RBL",IF(CN141=10%,"Selesai RBT-RBL",IF(CN141&lt;15%,"Proses RBT-RBTD",IF(CN141=15%,"Selesai RBT-RBTD",IF(CN141&lt;20%,"Proses RPP",IF(CN141=20%,"Selesai RPP",IF(CN141&lt;25%,"Proses KAK",IF(CN141=25%,"Selesai KAK",IF(CN141&lt;30%,"Proses Pengadaan",IF(CN141=30%,"Selesai Pengadaan",IF(CN141&lt;45%,"Proses Desain",IF(CN141=45%,"Selesai Desain",IF(CN141&lt;80%,"Proses Pengembangan",IF(CN141=80%,"Selesai Pengembangan",IF(CN141&lt;87.5%,"Proses SIT",IF(CN141=87.5%,"Selesai SIT",IF(CN141&lt;95%,"Proses UAT",IF(CN141=95%,"Selesai UAT",IF(CN141&lt;100%,"Proses Implementasi","Selesai Implementasi"))))))))))))))))))))))</f>
        <v>Not Started</v>
      </c>
      <c r="CC141">
        <f>(($DY141/100%)*15%)+(($DZ141/100%)*5%)+(($EA141/100%)*5%)+(($EB141/100%)*5%)+(($EC141/100%)*15%)+(($ED141/100%)*35%)+(($EE141/100%)*7.5%)+(($EF141/100%)*7.5%)+(($EG141/100%)*5%)</f>
        <v>0.9999999999999999</v>
      </c>
      <c r="CO141">
        <f>IF(BE141=0%, 100%, (CC141/BE141))</f>
        <v>0.9999999999999999</v>
      </c>
      <c r="CP141">
        <f>IF(BF141=0%, 100%, (CD141/BF141))</f>
        <v>0</v>
      </c>
      <c r="CQ141">
        <f>IF(BG141=0%, 100%, (CE141/BG141))</f>
        <v>0</v>
      </c>
      <c r="CR141">
        <f>IF(BH141=0%, 100%, (CF141/BH141))</f>
        <v>0</v>
      </c>
      <c r="CS141">
        <f>IF(BI141=0%, 100%, (CG141/BI141))</f>
        <v>0</v>
      </c>
      <c r="CT141">
        <f>IF(BJ141=0%, 100%, (CH141/BJ141))</f>
        <v>0</v>
      </c>
      <c r="CU141">
        <f>IF(BK141=0%, 100%, (CI141/BK141))</f>
        <v>0</v>
      </c>
      <c r="CV141">
        <f>IF(BL141=0%, 100%, (CJ141/BL141))</f>
        <v>0</v>
      </c>
      <c r="CW141">
        <f>IF(BM141=0%, 100%, (CK141/BM141))</f>
        <v>0</v>
      </c>
      <c r="CX141">
        <f>IF(BN141=0%, 100%, (CL141/BN141))</f>
        <v>0</v>
      </c>
      <c r="CY141">
        <f>IF(BO141=0%, 100%, (CM141/BO141))</f>
        <v>0</v>
      </c>
      <c r="DA141" t="str">
        <f>IF(BE141=0%,"NS",IF(CC141=100%,"DONE",IF(CO141&gt;100%,"AS",IF(CO141&lt;75%,"BS",IF(CO141&lt;89.9%,"AR","OS")))))</f>
        <v>DONE</v>
      </c>
      <c r="DB141" t="str">
        <f>IF(BF141=0%,"NS",IF(CD141=100%,"DONE",IF(CP141&gt;100%,"AS",IF(CP141&lt;75%,"BS",IF(CP141&lt;89.9%,"AR","OS")))))</f>
        <v>BS</v>
      </c>
      <c r="DC141" t="str">
        <f>IF(BG141=0%,"NS",IF(CE141=100%,"DONE",IF(CQ141&gt;100%,"AS",IF(CQ141&lt;75%,"BS",IF(CQ141&lt;89.9%,"AR","OS")))))</f>
        <v>BS</v>
      </c>
      <c r="DD141" t="str">
        <f>IF(BH141=0%,"NS",IF(CF141=100%,"DONE",IF(CR141&gt;100%,"AS",IF(CR141&lt;75%,"BS",IF(CR141&lt;89.9%,"AR","OS")))))</f>
        <v>BS</v>
      </c>
      <c r="DE141" t="str">
        <f>IF(BI141=0%,"NS",IF(CG141=100%,"DONE",IF(CS141&gt;100%,"AS",IF(CS141&lt;75%,"BS",IF(CS141&lt;89.9%,"AR","OS")))))</f>
        <v>BS</v>
      </c>
      <c r="DF141" t="str">
        <f>IF(BJ141=0%,"NS",IF(CH141=100%,"DONE",IF(CT141&gt;100%,"AS",IF(CT141&lt;75%,"BS",IF(CT141&lt;89.9%,"AR","OS")))))</f>
        <v>BS</v>
      </c>
      <c r="DG141" t="str">
        <f>IF(BK141=0%,"NS",IF(CI141=100%,"DONE",IF(CU141&gt;100%,"AS",IF(CU141&lt;75%,"BS",IF(CU141&lt;89.9%,"AR","OS")))))</f>
        <v>BS</v>
      </c>
      <c r="DH141" t="str">
        <f>IF(BL141=0%,"NS",IF(CJ141=100%,"DONE",IF(CV141&gt;100%,"AS",IF(CV141&lt;75%,"BS",IF(CV141&lt;89.9%,"AR","OS")))))</f>
        <v>BS</v>
      </c>
      <c r="DI141" t="str">
        <f>IF(BM141=0%,"NS",IF(CK141=100%,"DONE",IF(CW141&gt;100%,"AS",IF(CW141&lt;75%,"BS",IF(CW141&lt;89.9%,"AR","OS")))))</f>
        <v>BS</v>
      </c>
      <c r="DJ141" t="str">
        <f>IF(BN141=0%,"NS",IF(CL141=100%,"DONE",IF(CX141&gt;100%,"AS",IF(CX141&lt;75%,"BS",IF(CX141&lt;89.9%,"AR","OS")))))</f>
        <v>BS</v>
      </c>
      <c r="DK141" t="str">
        <f>IF(BO141=0%,"NS",IF(CM141=100%,"DONE",IF(CY141&gt;100%,"AS",IF(CY141&lt;75%,"BS",IF(CY141&lt;89.9%,"AR","OS")))))</f>
        <v>BS</v>
      </c>
      <c r="DL141" t="str">
        <f>IF(BP141=0%,"NS",IF(CN141=100%,"DONE",IF(CZ141&gt;100%,"AS",IF(CZ141&lt;75%,"BS",IF(CZ141&lt;89.9%,"AR","OS")))))</f>
        <v>BS</v>
      </c>
      <c r="DM141">
        <f>CC141/$BP141</f>
        <v>0.9999999999999999</v>
      </c>
      <c r="DN141">
        <f>CD141/$BP141</f>
        <v>0</v>
      </c>
      <c r="DO141">
        <f>CE141/$BP141</f>
        <v>0</v>
      </c>
      <c r="DP141">
        <f>CF141/$BP141</f>
        <v>0</v>
      </c>
      <c r="DQ141">
        <f>CG141/$BP141</f>
        <v>0</v>
      </c>
      <c r="DR141">
        <f>CH141/$BP141</f>
        <v>0</v>
      </c>
      <c r="DS141">
        <f>CI141/$BP141</f>
        <v>0</v>
      </c>
      <c r="DT141">
        <f>CJ141/$BP141</f>
        <v>0</v>
      </c>
      <c r="DU141">
        <f>CK141/$BP141</f>
        <v>0</v>
      </c>
      <c r="DV141">
        <f>CL141/$BP141</f>
        <v>0</v>
      </c>
      <c r="DW141">
        <f>CM141/$BP141</f>
        <v>0</v>
      </c>
      <c r="DX141">
        <f>CN141/$BP141</f>
        <v>0</v>
      </c>
      <c r="DY141">
        <v>1</v>
      </c>
      <c r="DZ141">
        <v>1</v>
      </c>
      <c r="EA141">
        <v>1</v>
      </c>
      <c r="EB141">
        <v>1</v>
      </c>
      <c r="EC141">
        <v>1</v>
      </c>
      <c r="ED141">
        <v>1</v>
      </c>
      <c r="EE141">
        <v>1</v>
      </c>
      <c r="EF141">
        <v>1</v>
      </c>
      <c r="EG141">
        <v>1</v>
      </c>
      <c r="EH141" t="str" xml:space="preserve">
        <v xml:space="preserve">Update Terkini:_x000d_
1. Jumat, 20 Juni 2025 aplikasi telah deploy ke production_x000d_
2. Jumat, 4 Juli 2025 aplikasi telah berhasil publiash internet JDIH dengan link internet jdih.bi.go.id dan link intranet jdih.corp.bi.go.id_x000d_
_x000d_
Progres Proyek (Done):_x000d_
a. Jumat tanggal 20 Juni 2025 deploy ke production  namun belum bisa publish internet dan ada beberapa hal yang jadi catatan sebelum deploy:_x000d_
          - Pada saat CAB ada concern dari KPPKS terkait temuan VAPT yang belum ditutup sehingga pada hari Jumat kita perlu mengirimkan M.01 bahwa temuan telah bisa untuk dilakukan retest kembali dan KPPKS mengkonfirmasi temuan telah closed melalui M.01_x000d_
           -  Concern dari KODIT DBA untuk menambahkan storage, sehingga pada hari Jumat KPPA mengajukan penambahan storage terlebih dahulu. penambahan storage di drive D sebanyak 200GB dari storage eksisting. Penambahan log baru dengan nama Log dan Temp masing-masing 200GB. Sehingga diperlukan CAB lagi untuk publish keinternet dan perlu koordinasi KMLD untuk aturan &amp; prasyarat nya_x000d_
b. SIT dan UAT telah selesai 100% dilaksanakan, saat ini dalam persiapan implementasi. _x000d_
c.  On progress performance test (1/5 sekanario pass, 4 skenario fail), security test (terdapat 1 temuan dan 2 masih on progres). On progress konfigurasi server production_x000d_
d. M3 Mei, SIT dan UAT behind schedule. _x000d_
SIT -&gt; masih terdapat 1 skenario yang belum bisa ditutup terkait temuan di BI-WEB karena data buku dan berita yang tidak sinkron. Solusinya akan menggunakan  file transfer protocol secure (ftps)._x000d_
e. M1 Mei masih on progres SIT dan UAT yang mengalami kemunduran terkait integrasi dengan JDIHN karena koordinasi dengan Kemenkum yang cukup lama _x000d_
f. M4 April Terdapat 2 fungsi yang belum di executed:_x000d_
g. Integrasi dengan JDIHN -&gt; diperlukan meeting dengan Kemenkum terkait konfirmasi data dari JDIH. Saat ini dari DHk akan mengirimkan surat ke Kemenkum _x000d_
6. Integrasi dengan LIMS -&gt; penyesuaian codingan di LIMS _x000d_
7. Hasil pertemuan dengan Kemenkum tgl 17 April, aplikasi JDIH telah direview oleh kemenkum dan terdapat beberapa catatan yang berpotensi mengubah SRS sehingga diperlukan penyesuaian SRS  </v>
      </c>
      <c r="EI141">
        <v>45842</v>
      </c>
      <c r="EJ141">
        <f>AR141</f>
        <v>45838</v>
      </c>
      <c r="EO141" t="str">
        <v xml:space="preserve">Pengembangan fungsi integrasi dengan aplikasi surrounding masih on progress </v>
      </c>
      <c r="EQ141" t="str">
        <v>Pembahasan dan Finalisasi BRD</v>
      </c>
      <c r="ES141" t="str">
        <v>BRD belum diterima DLDS</v>
      </c>
      <c r="FA141" t="str">
        <v>Dilakukan paralel penyelesaian pengembangan untuk fungsi integrasi dengan unit testing</v>
      </c>
      <c r="FC141" t="str">
        <v>Finalisasi BRD</v>
      </c>
      <c r="FN141" t="str">
        <v>Yolanda Dini</v>
      </c>
      <c r="FR141" t="str">
        <v xml:space="preserve">Outsource </v>
      </c>
      <c r="FS141" t="str">
        <v>PT Mede</v>
      </c>
      <c r="FT141" t="str" xml:space="preserve">
        <v xml:space="preserve">Santi_x000d_
Nindy</v>
      </c>
      <c r="FU141">
        <v>7</v>
      </c>
      <c r="GS141" t="str">
        <v>63dde728-1c52-4c5f-9f57-45737e7f12a5</v>
      </c>
    </row>
    <row r="142" xml:space="preserve">
      <c r="A142" t="str">
        <v>PR-04B-2023</v>
      </c>
      <c r="B142" t="str">
        <v>Non PT</v>
      </c>
      <c r="C142" t="str">
        <v>IDT</v>
      </c>
      <c r="D142" t="str">
        <v>Continuity Technology</v>
      </c>
      <c r="E142" t="str">
        <v>P-73</v>
      </c>
      <c r="F142">
        <v>2</v>
      </c>
      <c r="G142" t="str">
        <v>JDIH</v>
      </c>
      <c r="H142" t="str">
        <v>Portal Jaringan Dokumentasi dan Informasi Hukum (JDIH)</v>
      </c>
      <c r="I142" t="str">
        <v>Integrasi LIMS dengan JDIH</v>
      </c>
      <c r="J142">
        <v>2024</v>
      </c>
      <c r="K142">
        <v>2025</v>
      </c>
      <c r="L142" t="str">
        <v>U</v>
      </c>
      <c r="M142" t="str">
        <v>K3</v>
      </c>
      <c r="N142" t="str">
        <v>Pemimpin Satker</v>
      </c>
      <c r="O142" t="str">
        <v>DHk</v>
      </c>
      <c r="P142" t="str">
        <v>Satker</v>
      </c>
      <c r="Q142" t="str">
        <v>MI</v>
      </c>
      <c r="R142" t="str">
        <v>JDIH</v>
      </c>
      <c r="S142" t="str">
        <f>BQ142</f>
        <v>Selesai Implementasi</v>
      </c>
      <c r="T142" t="str">
        <f>IF(V142=0%,"Not Started",IF(V142&lt;100%,"On Progress",IF(V142=100%,"DONE")))</f>
        <v>DONE</v>
      </c>
      <c r="U142" t="str">
        <f>FN142</f>
        <v>Yolanda Dini</v>
      </c>
      <c r="V142">
        <f>CC142</f>
        <v>0.9999999999999999</v>
      </c>
      <c r="W142" t="str">
        <v>BRD existing</v>
      </c>
      <c r="X142">
        <f>AR142</f>
        <v>45838</v>
      </c>
      <c r="Y142" t="str">
        <v>Selesai pengadaan</v>
      </c>
      <c r="AK142">
        <v>45726</v>
      </c>
      <c r="AL142">
        <v>45758</v>
      </c>
      <c r="AM142" t="str">
        <v>Small Changes</v>
      </c>
      <c r="AN142" t="str">
        <v>Small Changes</v>
      </c>
      <c r="AO142">
        <v>45761</v>
      </c>
      <c r="AP142">
        <v>45777</v>
      </c>
      <c r="AQ142">
        <v>45824</v>
      </c>
      <c r="AR142">
        <v>45838</v>
      </c>
      <c r="AS142" t="str">
        <f>IF(BE142=0%,"Not Started",IF(BE142&lt;5%,"Proses RBT-RBB",IF(BE142=5%,"Selesai RBT-RBB",IF(BE142&lt;10%,"Proses RBT-RBL",IF(BE142=10%,"Selesai RBT-RBL",IF(BE142&lt;15%,"Proses RBT-RBTD",IF(BE142=15%,"Selesai RBT-RBTD",IF(BE142&lt;20%,"Proses RPP",IF(BE142=20%,"Selesai RPP",IF(BE142&lt;25%,"Proses KAK",IF(BE142=25%,"Selesai KAK",IF(BE142&lt;30%,"Proses Pengadaan",IF(BE142=30%,"Selesai Pengadaan",IF(BE142&lt;45%,"Proses Desain",IF(BE142=45%,"Selesai Desain",IF(BE142&lt;80%,"Proses Pengembangan",IF(BE142=80%,"Selesai Pengembangan",IF(BE142&lt;87.5%,"Proses SIT",IF(BE142=87.5%,"Selesai SIT",IF(BE142&lt;95%,"Proses UAT",IF(BE142=95%,"Selesai UAT",IF(BE142&lt;100%,"Proses Implementasi","Selesai Implementasi"))))))))))))))))))))))</f>
        <v>Selesai Implementasi</v>
      </c>
      <c r="AT142" t="str">
        <f>IF(BF142=0%,"Not Started",IF(BF142&lt;5%,"Proses RBT-RBB",IF(BF142=5%,"Selesai RBT-RBB",IF(BF142&lt;10%,"Proses RBT-RBL",IF(BF142=10%,"Selesai RBT-RBL",IF(BF142&lt;15%,"Proses RBT-RBTD",IF(BF142=15%,"Selesai RBT-RBTD",IF(BF142&lt;20%,"Proses RPP",IF(BF142=20%,"Selesai RPP",IF(BF142&lt;25%,"Proses KAK",IF(BF142=25%,"Selesai KAK",IF(BF142&lt;30%,"Proses Pengadaan",IF(BF142=30%,"Selesai Pengadaan",IF(BF142&lt;45%,"Proses Desain",IF(BF142=45%,"Selesai Desain",IF(BF142&lt;80%,"Proses Pengembangan",IF(BF142=80%,"Selesai Pengembangan",IF(BF142&lt;87.5%,"Proses SIT",IF(BF142=87.5%,"Selesai SIT",IF(BF142&lt;95%,"Proses UAT",IF(BF142=95%,"Selesai UAT",IF(BF142&lt;100%,"Proses Implementasi","Selesai Implementasi"))))))))))))))))))))))</f>
        <v>Selesai Implementasi</v>
      </c>
      <c r="AU142" t="str">
        <f>IF(BG142=0%,"Not Started",IF(BG142&lt;5%,"Proses RBT-RBB",IF(BG142=5%,"Selesai RBT-RBB",IF(BG142&lt;10%,"Proses RBT-RBL",IF(BG142=10%,"Selesai RBT-RBL",IF(BG142&lt;15%,"Proses RBT-RBTD",IF(BG142=15%,"Selesai RBT-RBTD",IF(BG142&lt;20%,"Proses RPP",IF(BG142=20%,"Selesai RPP",IF(BG142&lt;25%,"Proses KAK",IF(BG142=25%,"Selesai KAK",IF(BG142&lt;30%,"Proses Pengadaan",IF(BG142=30%,"Selesai Pengadaan",IF(BG142&lt;45%,"Proses Desain",IF(BG142=45%,"Selesai Desain",IF(BG142&lt;80%,"Proses Pengembangan",IF(BG142=80%,"Selesai Pengembangan",IF(BG142&lt;87.5%,"Proses SIT",IF(BG142=87.5%,"Selesai SIT",IF(BG142&lt;95%,"Proses UAT",IF(BG142=95%,"Selesai UAT",IF(BG142&lt;100%,"Proses Implementasi","Selesai Implementasi"))))))))))))))))))))))</f>
        <v>Selesai Implementasi</v>
      </c>
      <c r="AV142" t="str">
        <f>IF(BH142=0%,"Not Started",IF(BH142&lt;5%,"Proses RBT-RBB",IF(BH142=5%,"Selesai RBT-RBB",IF(BH142&lt;10%,"Proses RBT-RBL",IF(BH142=10%,"Selesai RBT-RBL",IF(BH142&lt;15%,"Proses RBT-RBTD",IF(BH142=15%,"Selesai RBT-RBTD",IF(BH142&lt;20%,"Proses RPP",IF(BH142=20%,"Selesai RPP",IF(BH142&lt;25%,"Proses KAK",IF(BH142=25%,"Selesai KAK",IF(BH142&lt;30%,"Proses Pengadaan",IF(BH142=30%,"Selesai Pengadaan",IF(BH142&lt;45%,"Proses Desain",IF(BH142=45%,"Selesai Desain",IF(BH142&lt;80%,"Proses Pengembangan",IF(BH142=80%,"Selesai Pengembangan",IF(BH142&lt;87.5%,"Proses SIT",IF(BH142=87.5%,"Selesai SIT",IF(BH142&lt;95%,"Proses UAT",IF(BH142=95%,"Selesai UAT",IF(BH142&lt;100%,"Proses Implementasi","Selesai Implementasi"))))))))))))))))))))))</f>
        <v>Selesai Implementasi</v>
      </c>
      <c r="AW142" t="str">
        <f>IF(BI142=0%,"Not Started",IF(BI142&lt;5%,"Proses RBT-RBB",IF(BI142=5%,"Selesai RBT-RBB",IF(BI142&lt;10%,"Proses RBT-RBL",IF(BI142=10%,"Selesai RBT-RBL",IF(BI142&lt;15%,"Proses RBT-RBTD",IF(BI142=15%,"Selesai RBT-RBTD",IF(BI142&lt;20%,"Proses RPP",IF(BI142=20%,"Selesai RPP",IF(BI142&lt;25%,"Proses KAK",IF(BI142=25%,"Selesai KAK",IF(BI142&lt;30%,"Proses Pengadaan",IF(BI142=30%,"Selesai Pengadaan",IF(BI142&lt;45%,"Proses Desain",IF(BI142=45%,"Selesai Desain",IF(BI142&lt;80%,"Proses Pengembangan",IF(BI142=80%,"Selesai Pengembangan",IF(BI142&lt;87.5%,"Proses SIT",IF(BI142=87.5%,"Selesai SIT",IF(BI142&lt;95%,"Proses UAT",IF(BI142=95%,"Selesai UAT",IF(BI142&lt;100%,"Proses Implementasi","Selesai Implementasi"))))))))))))))))))))))</f>
        <v>Selesai Implementasi</v>
      </c>
      <c r="AX142" t="str">
        <f>IF(BJ142=0%,"Not Started",IF(BJ142&lt;5%,"Proses RBT-RBB",IF(BJ142=5%,"Selesai RBT-RBB",IF(BJ142&lt;10%,"Proses RBT-RBL",IF(BJ142=10%,"Selesai RBT-RBL",IF(BJ142&lt;15%,"Proses RBT-RBTD",IF(BJ142=15%,"Selesai RBT-RBTD",IF(BJ142&lt;20%,"Proses RPP",IF(BJ142=20%,"Selesai RPP",IF(BJ142&lt;25%,"Proses KAK",IF(BJ142=25%,"Selesai KAK",IF(BJ142&lt;30%,"Proses Pengadaan",IF(BJ142=30%,"Selesai Pengadaan",IF(BJ142&lt;45%,"Proses Desain",IF(BJ142=45%,"Selesai Desain",IF(BJ142&lt;80%,"Proses Pengembangan",IF(BJ142=80%,"Selesai Pengembangan",IF(BJ142&lt;87.5%,"Proses SIT",IF(BJ142=87.5%,"Selesai SIT",IF(BJ142&lt;95%,"Proses UAT",IF(BJ142=95%,"Selesai UAT",IF(BJ142&lt;100%,"Proses Implementasi","Selesai Implementasi"))))))))))))))))))))))</f>
        <v>Selesai Implementasi</v>
      </c>
      <c r="AY142" t="str">
        <f>IF(BK142=0%,"Not Started",IF(BK142&lt;5%,"Proses RBT-RBB",IF(BK142=5%,"Selesai RBT-RBB",IF(BK142&lt;10%,"Proses RBT-RBL",IF(BK142=10%,"Selesai RBT-RBL",IF(BK142&lt;15%,"Proses RBT-RBTD",IF(BK142=15%,"Selesai RBT-RBTD",IF(BK142&lt;20%,"Proses RPP",IF(BK142=20%,"Selesai RPP",IF(BK142&lt;25%,"Proses KAK",IF(BK142=25%,"Selesai KAK",IF(BK142&lt;30%,"Proses Pengadaan",IF(BK142=30%,"Selesai Pengadaan",IF(BK142&lt;45%,"Proses Desain",IF(BK142=45%,"Selesai Desain",IF(BK142&lt;80%,"Proses Pengembangan",IF(BK142=80%,"Selesai Pengembangan",IF(BK142&lt;87.5%,"Proses SIT",IF(BK142=87.5%,"Selesai SIT",IF(BK142&lt;95%,"Proses UAT",IF(BK142=95%,"Selesai UAT",IF(BK142&lt;100%,"Proses Implementasi","Selesai Implementasi"))))))))))))))))))))))</f>
        <v>Selesai Implementasi</v>
      </c>
      <c r="AZ142" t="str">
        <f>IF(BL142=0%,"Not Started",IF(BL142&lt;5%,"Proses RBT-RBB",IF(BL142=5%,"Selesai RBT-RBB",IF(BL142&lt;10%,"Proses RBT-RBL",IF(BL142=10%,"Selesai RBT-RBL",IF(BL142&lt;15%,"Proses RBT-RBTD",IF(BL142=15%,"Selesai RBT-RBTD",IF(BL142&lt;20%,"Proses RPP",IF(BL142=20%,"Selesai RPP",IF(BL142&lt;25%,"Proses KAK",IF(BL142=25%,"Selesai KAK",IF(BL142&lt;30%,"Proses Pengadaan",IF(BL142=30%,"Selesai Pengadaan",IF(BL142&lt;45%,"Proses Desain",IF(BL142=45%,"Selesai Desain",IF(BL142&lt;80%,"Proses Pengembangan",IF(BL142=80%,"Selesai Pengembangan",IF(BL142&lt;87.5%,"Proses SIT",IF(BL142=87.5%,"Selesai SIT",IF(BL142&lt;95%,"Proses UAT",IF(BL142=95%,"Selesai UAT",IF(BL142&lt;100%,"Proses Implementasi","Selesai Implementasi"))))))))))))))))))))))</f>
        <v>Selesai Implementasi</v>
      </c>
      <c r="BA142" t="str">
        <f>IF(BM142=0%,"Not Started",IF(BM142&lt;5%,"Proses RBT-RBB",IF(BM142=5%,"Selesai RBT-RBB",IF(BM142&lt;10%,"Proses RBT-RBL",IF(BM142=10%,"Selesai RBT-RBL",IF(BM142&lt;15%,"Proses RBT-RBTD",IF(BM142=15%,"Selesai RBT-RBTD",IF(BM142&lt;20%,"Proses RPP",IF(BM142=20%,"Selesai RPP",IF(BM142&lt;25%,"Proses KAK",IF(BM142=25%,"Selesai KAK",IF(BM142&lt;30%,"Proses Pengadaan",IF(BM142=30%,"Selesai Pengadaan",IF(BM142&lt;45%,"Proses Desain",IF(BM142=45%,"Selesai Desain",IF(BM142&lt;80%,"Proses Pengembangan",IF(BM142=80%,"Selesai Pengembangan",IF(BM142&lt;87.5%,"Proses SIT",IF(BM142=87.5%,"Selesai SIT",IF(BM142&lt;95%,"Proses UAT",IF(BM142=95%,"Selesai UAT",IF(BM142&lt;100%,"Proses Implementasi","Selesai Implementasi"))))))))))))))))))))))</f>
        <v>Selesai Implementasi</v>
      </c>
      <c r="BB142" t="str">
        <f>IF(BN142=0%,"Not Started",IF(BN142&lt;5%,"Proses RBT-RBB",IF(BN142=5%,"Selesai RBT-RBB",IF(BN142&lt;10%,"Proses RBT-RBL",IF(BN142=10%,"Selesai RBT-RBL",IF(BN142&lt;15%,"Proses RBT-RBTD",IF(BN142=15%,"Selesai RBT-RBTD",IF(BN142&lt;20%,"Proses RPP",IF(BN142=20%,"Selesai RPP",IF(BN142&lt;25%,"Proses KAK",IF(BN142=25%,"Selesai KAK",IF(BN142&lt;30%,"Proses Pengadaan",IF(BN142=30%,"Selesai Pengadaan",IF(BN142&lt;45%,"Proses Desain",IF(BN142=45%,"Selesai Desain",IF(BN142&lt;80%,"Proses Pengembangan",IF(BN142=80%,"Selesai Pengembangan",IF(BN142&lt;87.5%,"Proses SIT",IF(BN142=87.5%,"Selesai SIT",IF(BN142&lt;95%,"Proses UAT",IF(BN142=95%,"Selesai UAT",IF(BN142&lt;100%,"Proses Implementasi","Selesai Implementasi"))))))))))))))))))))))</f>
        <v>Selesai Implementasi</v>
      </c>
      <c r="BC142" t="str">
        <f>IF(BO142=0%,"Not Started",IF(BO142&lt;5%,"Proses RBT-RBB",IF(BO142=5%,"Selesai RBT-RBB",IF(BO142&lt;10%,"Proses RBT-RBL",IF(BO142=10%,"Selesai RBT-RBL",IF(BO142&lt;15%,"Proses RBT-RBTD",IF(BO142=15%,"Selesai RBT-RBTD",IF(BO142&lt;20%,"Proses RPP",IF(BO142=20%,"Selesai RPP",IF(BO142&lt;25%,"Proses KAK",IF(BO142=25%,"Selesai KAK",IF(BO142&lt;30%,"Proses Pengadaan",IF(BO142=30%,"Selesai Pengadaan",IF(BO142&lt;45%,"Proses Desain",IF(BO142=45%,"Selesai Desain",IF(BO142&lt;80%,"Proses Pengembangan",IF(BO142=80%,"Selesai Pengembangan",IF(BO142&lt;87.5%,"Proses SIT",IF(BO142=87.5%,"Selesai SIT",IF(BO142&lt;95%,"Proses UAT",IF(BO142=95%,"Selesai UAT",IF(BO142&lt;100%,"Proses Implementasi","Selesai Implementasi"))))))))))))))))))))))</f>
        <v>Selesai Implementasi</v>
      </c>
      <c r="BD142" t="str">
        <f>IF(BP142=0%,"Not Started",IF(BP142&lt;5%,"Proses RBT-RBB",IF(BP142=5%,"Selesai RBT-RBB",IF(BP142&lt;10%,"Proses RBT-RBL",IF(BP142=10%,"Selesai RBT-RBL",IF(BP142&lt;15%,"Proses RBT-RBTD",IF(BP142=15%,"Selesai RBT-RBTD",IF(BP142&lt;20%,"Proses RPP",IF(BP142=20%,"Selesai RPP",IF(BP142&lt;25%,"Proses KAK",IF(BP142=25%,"Selesai KAK",IF(BP142&lt;30%,"Proses Pengadaan",IF(BP142=30%,"Selesai Pengadaan",IF(BP142&lt;45%,"Proses Desain",IF(BP142=45%,"Selesai Desain",IF(BP142&lt;80%,"Proses Pengembangan",IF(BP142=80%,"Selesai Pengembangan",IF(BP142&lt;87.5%,"Proses SIT",IF(BP142=87.5%,"Selesai SIT",IF(BP142&lt;95%,"Proses UAT",IF(BP142=95%,"Selesai UAT",IF(BP142&lt;100%,"Proses Implementasi","Selesai Implementasi"))))))))))))))))))))))</f>
        <v>Selesai Implementasi</v>
      </c>
      <c r="BE142">
        <v>1</v>
      </c>
      <c r="BF142">
        <v>1</v>
      </c>
      <c r="BG142">
        <v>1</v>
      </c>
      <c r="BH142">
        <v>1</v>
      </c>
      <c r="BI142">
        <v>1</v>
      </c>
      <c r="BJ142">
        <v>1</v>
      </c>
      <c r="BK142">
        <v>1</v>
      </c>
      <c r="BL142">
        <v>1</v>
      </c>
      <c r="BM142">
        <v>1</v>
      </c>
      <c r="BN142">
        <v>1</v>
      </c>
      <c r="BO142">
        <v>1</v>
      </c>
      <c r="BP142">
        <v>1</v>
      </c>
      <c r="BQ142" t="str">
        <f>IF(CC142=0%,"Not Started",IF(CC142&lt;5%,"Proses RBT-RBB",IF(CC142=5%,"Selesai RBT-RBB",IF(CC142&lt;10%,"Proses RBT-RBL",IF(CC142=10%,"Selesai RBT-RBL",IF(CC142&lt;15%,"Proses RBT-RBTD",IF(CC142=15%,"Selesai RBT-RBTD",IF(CC142&lt;20%,"Proses RPP",IF(CC142=20%,"Selesai RPP",IF(CC142&lt;25%,"Proses KAK",IF(CC142=25%,"Selesai KAK",IF(CC142&lt;30%,"Proses Pengadaan",IF(CC142=30%,"Selesai Pengadaan",IF(CC142&lt;45%,"Proses Desain",IF(CC142=45%,"Selesai Desain",IF(CC142&lt;80%,"Proses Pengembangan",IF(CC142=80%,"Selesai Pengembangan",IF(CC142&lt;87.5%,"Proses SIT",IF(CC142=87.5%,"Selesai SIT",IF(CC142&lt;95%,"Proses UAT",IF(CC142=95%,"Selesai UAT",IF(CC142&lt;100%,"Proses Implementasi","Selesai Implementasi"))))))))))))))))))))))</f>
        <v>Selesai Implementasi</v>
      </c>
      <c r="BR142" t="str">
        <f>IF(CD142=0%,"Not Started",IF(CD142&lt;5%,"Proses RBT-RBB",IF(CD142=5%,"Selesai RBT-RBB",IF(CD142&lt;10%,"Proses RBT-RBL",IF(CD142=10%,"Selesai RBT-RBL",IF(CD142&lt;15%,"Proses RBT-RBTD",IF(CD142=15%,"Selesai RBT-RBTD",IF(CD142&lt;20%,"Proses RPP",IF(CD142=20%,"Selesai RPP",IF(CD142&lt;25%,"Proses KAK",IF(CD142=25%,"Selesai KAK",IF(CD142&lt;30%,"Proses Pengadaan",IF(CD142=30%,"Selesai Pengadaan",IF(CD142&lt;45%,"Proses Desain",IF(CD142=45%,"Selesai Desain",IF(CD142&lt;80%,"Proses Pengembangan",IF(CD142=80%,"Selesai Pengembangan",IF(CD142&lt;87.5%,"Proses SIT",IF(CD142=87.5%,"Selesai SIT",IF(CD142&lt;95%,"Proses UAT",IF(CD142=95%,"Selesai UAT",IF(CD142&lt;100%,"Proses Implementasi","Selesai Implementasi"))))))))))))))))))))))</f>
        <v>Not Started</v>
      </c>
      <c r="BS142" t="str">
        <f>IF(CE142=0%,"Not Started",IF(CE142&lt;5%,"Proses RBT-RBB",IF(CE142=5%,"Selesai RBT-RBB",IF(CE142&lt;10%,"Proses RBT-RBL",IF(CE142=10%,"Selesai RBT-RBL",IF(CE142&lt;15%,"Proses RBT-RBTD",IF(CE142=15%,"Selesai RBT-RBTD",IF(CE142&lt;20%,"Proses RPP",IF(CE142=20%,"Selesai RPP",IF(CE142&lt;25%,"Proses KAK",IF(CE142=25%,"Selesai KAK",IF(CE142&lt;30%,"Proses Pengadaan",IF(CE142=30%,"Selesai Pengadaan",IF(CE142&lt;45%,"Proses Desain",IF(CE142=45%,"Selesai Desain",IF(CE142&lt;80%,"Proses Pengembangan",IF(CE142=80%,"Selesai Pengembangan",IF(CE142&lt;87.5%,"Proses SIT",IF(CE142=87.5%,"Selesai SIT",IF(CE142&lt;95%,"Proses UAT",IF(CE142=95%,"Selesai UAT",IF(CE142&lt;100%,"Proses Implementasi","Selesai Implementasi"))))))))))))))))))))))</f>
        <v>Not Started</v>
      </c>
      <c r="BT142" t="str">
        <f>IF(CF142=0%,"Not Started",IF(CF142&lt;5%,"Proses RBT-RBB",IF(CF142=5%,"Selesai RBT-RBB",IF(CF142&lt;10%,"Proses RBT-RBL",IF(CF142=10%,"Selesai RBT-RBL",IF(CF142&lt;15%,"Proses RBT-RBTD",IF(CF142=15%,"Selesai RBT-RBTD",IF(CF142&lt;20%,"Proses RPP",IF(CF142=20%,"Selesai RPP",IF(CF142&lt;25%,"Proses KAK",IF(CF142=25%,"Selesai KAK",IF(CF142&lt;30%,"Proses Pengadaan",IF(CF142=30%,"Selesai Pengadaan",IF(CF142&lt;45%,"Proses Desain",IF(CF142=45%,"Selesai Desain",IF(CF142&lt;80%,"Proses Pengembangan",IF(CF142=80%,"Selesai Pengembangan",IF(CF142&lt;87.5%,"Proses SIT",IF(CF142=87.5%,"Selesai SIT",IF(CF142&lt;95%,"Proses UAT",IF(CF142=95%,"Selesai UAT",IF(CF142&lt;100%,"Proses Implementasi","Selesai Implementasi"))))))))))))))))))))))</f>
        <v>Not Started</v>
      </c>
      <c r="BU142" t="str">
        <f>IF(CG142=0%,"Not Started",IF(CG142&lt;5%,"Proses RBT-RBB",IF(CG142=5%,"Selesai RBT-RBB",IF(CG142&lt;10%,"Proses RBT-RBL",IF(CG142=10%,"Selesai RBT-RBL",IF(CG142&lt;15%,"Proses RBT-RBTD",IF(CG142=15%,"Selesai RBT-RBTD",IF(CG142&lt;20%,"Proses RPP",IF(CG142=20%,"Selesai RPP",IF(CG142&lt;25%,"Proses KAK",IF(CG142=25%,"Selesai KAK",IF(CG142&lt;30%,"Proses Pengadaan",IF(CG142=30%,"Selesai Pengadaan",IF(CG142&lt;45%,"Proses Desain",IF(CG142=45%,"Selesai Desain",IF(CG142&lt;80%,"Proses Pengembangan",IF(CG142=80%,"Selesai Pengembangan",IF(CG142&lt;87.5%,"Proses SIT",IF(CG142=87.5%,"Selesai SIT",IF(CG142&lt;95%,"Proses UAT",IF(CG142=95%,"Selesai UAT",IF(CG142&lt;100%,"Proses Implementasi","Selesai Implementasi"))))))))))))))))))))))</f>
        <v>Not Started</v>
      </c>
      <c r="BV142" t="str">
        <f>IF(CH142=0%,"Not Started",IF(CH142&lt;5%,"Proses RBT-RBB",IF(CH142=5%,"Selesai RBT-RBB",IF(CH142&lt;10%,"Proses RBT-RBL",IF(CH142=10%,"Selesai RBT-RBL",IF(CH142&lt;15%,"Proses RBT-RBTD",IF(CH142=15%,"Selesai RBT-RBTD",IF(CH142&lt;20%,"Proses RPP",IF(CH142=20%,"Selesai RPP",IF(CH142&lt;25%,"Proses KAK",IF(CH142=25%,"Selesai KAK",IF(CH142&lt;30%,"Proses Pengadaan",IF(CH142=30%,"Selesai Pengadaan",IF(CH142&lt;45%,"Proses Desain",IF(CH142=45%,"Selesai Desain",IF(CH142&lt;80%,"Proses Pengembangan",IF(CH142=80%,"Selesai Pengembangan",IF(CH142&lt;87.5%,"Proses SIT",IF(CH142=87.5%,"Selesai SIT",IF(CH142&lt;95%,"Proses UAT",IF(CH142=95%,"Selesai UAT",IF(CH142&lt;100%,"Proses Implementasi","Selesai Implementasi"))))))))))))))))))))))</f>
        <v>Not Started</v>
      </c>
      <c r="BW142" t="str">
        <f>IF(CI142=0%,"Not Started",IF(CI142&lt;5%,"Proses RBT-RBB",IF(CI142=5%,"Selesai RBT-RBB",IF(CI142&lt;10%,"Proses RBT-RBL",IF(CI142=10%,"Selesai RBT-RBL",IF(CI142&lt;15%,"Proses RBT-RBTD",IF(CI142=15%,"Selesai RBT-RBTD",IF(CI142&lt;20%,"Proses RPP",IF(CI142=20%,"Selesai RPP",IF(CI142&lt;25%,"Proses KAK",IF(CI142=25%,"Selesai KAK",IF(CI142&lt;30%,"Proses Pengadaan",IF(CI142=30%,"Selesai Pengadaan",IF(CI142&lt;45%,"Proses Desain",IF(CI142=45%,"Selesai Desain",IF(CI142&lt;80%,"Proses Pengembangan",IF(CI142=80%,"Selesai Pengembangan",IF(CI142&lt;87.5%,"Proses SIT",IF(CI142=87.5%,"Selesai SIT",IF(CI142&lt;95%,"Proses UAT",IF(CI142=95%,"Selesai UAT",IF(CI142&lt;100%,"Proses Implementasi","Selesai Implementasi"))))))))))))))))))))))</f>
        <v>Not Started</v>
      </c>
      <c r="BX142" t="str">
        <f>IF(CJ142=0%,"Not Started",IF(CJ142&lt;5%,"Proses RBT-RBB",IF(CJ142=5%,"Selesai RBT-RBB",IF(CJ142&lt;10%,"Proses RBT-RBL",IF(CJ142=10%,"Selesai RBT-RBL",IF(CJ142&lt;15%,"Proses RBT-RBTD",IF(CJ142=15%,"Selesai RBT-RBTD",IF(CJ142&lt;20%,"Proses RPP",IF(CJ142=20%,"Selesai RPP",IF(CJ142&lt;25%,"Proses KAK",IF(CJ142=25%,"Selesai KAK",IF(CJ142&lt;30%,"Proses Pengadaan",IF(CJ142=30%,"Selesai Pengadaan",IF(CJ142&lt;45%,"Proses Desain",IF(CJ142=45%,"Selesai Desain",IF(CJ142&lt;80%,"Proses Pengembangan",IF(CJ142=80%,"Selesai Pengembangan",IF(CJ142&lt;87.5%,"Proses SIT",IF(CJ142=87.5%,"Selesai SIT",IF(CJ142&lt;95%,"Proses UAT",IF(CJ142=95%,"Selesai UAT",IF(CJ142&lt;100%,"Proses Implementasi","Selesai Implementasi"))))))))))))))))))))))</f>
        <v>Not Started</v>
      </c>
      <c r="BY142" t="str">
        <f>IF(CK142=0%,"Not Started",IF(CK142&lt;5%,"Proses RBT-RBB",IF(CK142=5%,"Selesai RBT-RBB",IF(CK142&lt;10%,"Proses RBT-RBL",IF(CK142=10%,"Selesai RBT-RBL",IF(CK142&lt;15%,"Proses RBT-RBTD",IF(CK142=15%,"Selesai RBT-RBTD",IF(CK142&lt;20%,"Proses RPP",IF(CK142=20%,"Selesai RPP",IF(CK142&lt;25%,"Proses KAK",IF(CK142=25%,"Selesai KAK",IF(CK142&lt;30%,"Proses Pengadaan",IF(CK142=30%,"Selesai Pengadaan",IF(CK142&lt;45%,"Proses Desain",IF(CK142=45%,"Selesai Desain",IF(CK142&lt;80%,"Proses Pengembangan",IF(CK142=80%,"Selesai Pengembangan",IF(CK142&lt;87.5%,"Proses SIT",IF(CK142=87.5%,"Selesai SIT",IF(CK142&lt;95%,"Proses UAT",IF(CK142=95%,"Selesai UAT",IF(CK142&lt;100%,"Proses Implementasi","Selesai Implementasi"))))))))))))))))))))))</f>
        <v>Not Started</v>
      </c>
      <c r="BZ142" t="str">
        <f>IF(CL142=0%,"Not Started",IF(CL142&lt;5%,"Proses RBT-RBB",IF(CL142=5%,"Selesai RBT-RBB",IF(CL142&lt;10%,"Proses RBT-RBL",IF(CL142=10%,"Selesai RBT-RBL",IF(CL142&lt;15%,"Proses RBT-RBTD",IF(CL142=15%,"Selesai RBT-RBTD",IF(CL142&lt;20%,"Proses RPP",IF(CL142=20%,"Selesai RPP",IF(CL142&lt;25%,"Proses KAK",IF(CL142=25%,"Selesai KAK",IF(CL142&lt;30%,"Proses Pengadaan",IF(CL142=30%,"Selesai Pengadaan",IF(CL142&lt;45%,"Proses Desain",IF(CL142=45%,"Selesai Desain",IF(CL142&lt;80%,"Proses Pengembangan",IF(CL142=80%,"Selesai Pengembangan",IF(CL142&lt;87.5%,"Proses SIT",IF(CL142=87.5%,"Selesai SIT",IF(CL142&lt;95%,"Proses UAT",IF(CL142=95%,"Selesai UAT",IF(CL142&lt;100%,"Proses Implementasi","Selesai Implementasi"))))))))))))))))))))))</f>
        <v>Not Started</v>
      </c>
      <c r="CA142" t="str">
        <f>IF(CM142=0%,"Not Started",IF(CM142&lt;5%,"Proses RBT-RBB",IF(CM142=5%,"Selesai RBT-RBB",IF(CM142&lt;10%,"Proses RBT-RBL",IF(CM142=10%,"Selesai RBT-RBL",IF(CM142&lt;15%,"Proses RBT-RBTD",IF(CM142=15%,"Selesai RBT-RBTD",IF(CM142&lt;20%,"Proses RPP",IF(CM142=20%,"Selesai RPP",IF(CM142&lt;25%,"Proses KAK",IF(CM142=25%,"Selesai KAK",IF(CM142&lt;30%,"Proses Pengadaan",IF(CM142=30%,"Selesai Pengadaan",IF(CM142&lt;45%,"Proses Desain",IF(CM142=45%,"Selesai Desain",IF(CM142&lt;80%,"Proses Pengembangan",IF(CM142=80%,"Selesai Pengembangan",IF(CM142&lt;87.5%,"Proses SIT",IF(CM142=87.5%,"Selesai SIT",IF(CM142&lt;95%,"Proses UAT",IF(CM142=95%,"Selesai UAT",IF(CM142&lt;100%,"Proses Implementasi","Selesai Implementasi"))))))))))))))))))))))</f>
        <v>Not Started</v>
      </c>
      <c r="CB142" t="str">
        <f>IF(CN142=0%,"Not Started",IF(CN142&lt;5%,"Proses RBT-RBB",IF(CN142=5%,"Selesai RBT-RBB",IF(CN142&lt;10%,"Proses RBT-RBL",IF(CN142=10%,"Selesai RBT-RBL",IF(CN142&lt;15%,"Proses RBT-RBTD",IF(CN142=15%,"Selesai RBT-RBTD",IF(CN142&lt;20%,"Proses RPP",IF(CN142=20%,"Selesai RPP",IF(CN142&lt;25%,"Proses KAK",IF(CN142=25%,"Selesai KAK",IF(CN142&lt;30%,"Proses Pengadaan",IF(CN142=30%,"Selesai Pengadaan",IF(CN142&lt;45%,"Proses Desain",IF(CN142=45%,"Selesai Desain",IF(CN142&lt;80%,"Proses Pengembangan",IF(CN142=80%,"Selesai Pengembangan",IF(CN142&lt;87.5%,"Proses SIT",IF(CN142=87.5%,"Selesai SIT",IF(CN142&lt;95%,"Proses UAT",IF(CN142=95%,"Selesai UAT",IF(CN142&lt;100%,"Proses Implementasi","Selesai Implementasi"))))))))))))))))))))))</f>
        <v>Not Started</v>
      </c>
      <c r="CC142">
        <f>(($DY142/100%)*15%)+(($DZ142/100%)*5%)+(($EA142/100%)*5%)+(($EB142/100%)*5%)+(($EC142/100%)*15%)+(($ED142/100%)*35%)+(($EE142/100%)*7.5%)+(($EF142/100%)*7.5%)+(($EG142/100%)*5%)</f>
        <v>0.9999999999999999</v>
      </c>
      <c r="CO142">
        <f>IF(BE142=0%, 100%, (CC142/BE142))</f>
        <v>0.9999999999999999</v>
      </c>
      <c r="CP142">
        <f>IF(BF142=0%, 100%, (CD142/BF142))</f>
        <v>0</v>
      </c>
      <c r="CQ142">
        <f>IF(BG142=0%, 100%, (CE142/BG142))</f>
        <v>0</v>
      </c>
      <c r="CR142">
        <f>IF(BH142=0%, 100%, (CF142/BH142))</f>
        <v>0</v>
      </c>
      <c r="CS142">
        <f>IF(BI142=0%, 100%, (CG142/BI142))</f>
        <v>0</v>
      </c>
      <c r="CT142">
        <f>IF(BJ142=0%, 100%, (CH142/BJ142))</f>
        <v>0</v>
      </c>
      <c r="CU142">
        <f>IF(BK142=0%, 100%, (CI142/BK142))</f>
        <v>0</v>
      </c>
      <c r="CV142">
        <f>IF(BL142=0%, 100%, (CJ142/BL142))</f>
        <v>0</v>
      </c>
      <c r="CW142">
        <f>IF(BM142=0%, 100%, (CK142/BM142))</f>
        <v>0</v>
      </c>
      <c r="CX142">
        <f>IF(BN142=0%, 100%, (CL142/BN142))</f>
        <v>0</v>
      </c>
      <c r="CY142">
        <f>IF(BO142=0%, 100%, (CM142/BO142))</f>
        <v>0</v>
      </c>
      <c r="DA142" t="str">
        <f>IF(BE142=0%,"NS",IF(CC142=100%,"DONE",IF(CO142&gt;100%,"AS",IF(CO142&lt;75%,"BS",IF(CO142&lt;89.9%,"AR","OS")))))</f>
        <v>DONE</v>
      </c>
      <c r="DB142" t="str">
        <f>IF(BF142=0%,"NS",IF(CD142=100%,"DONE",IF(CP142&gt;100%,"AS",IF(CP142&lt;75%,"BS",IF(CP142&lt;89.9%,"AR","OS")))))</f>
        <v>BS</v>
      </c>
      <c r="DC142" t="str">
        <f>IF(BG142=0%,"NS",IF(CE142=100%,"DONE",IF(CQ142&gt;100%,"AS",IF(CQ142&lt;75%,"BS",IF(CQ142&lt;89.9%,"AR","OS")))))</f>
        <v>BS</v>
      </c>
      <c r="DD142" t="str">
        <f>IF(BH142=0%,"NS",IF(CF142=100%,"DONE",IF(CR142&gt;100%,"AS",IF(CR142&lt;75%,"BS",IF(CR142&lt;89.9%,"AR","OS")))))</f>
        <v>BS</v>
      </c>
      <c r="DE142" t="str">
        <f>IF(BI142=0%,"NS",IF(CG142=100%,"DONE",IF(CS142&gt;100%,"AS",IF(CS142&lt;75%,"BS",IF(CS142&lt;89.9%,"AR","OS")))))</f>
        <v>BS</v>
      </c>
      <c r="DF142" t="str">
        <f>IF(BJ142=0%,"NS",IF(CH142=100%,"DONE",IF(CT142&gt;100%,"AS",IF(CT142&lt;75%,"BS",IF(CT142&lt;89.9%,"AR","OS")))))</f>
        <v>BS</v>
      </c>
      <c r="DG142" t="str">
        <f>IF(BK142=0%,"NS",IF(CI142=100%,"DONE",IF(CU142&gt;100%,"AS",IF(CU142&lt;75%,"BS",IF(CU142&lt;89.9%,"AR","OS")))))</f>
        <v>BS</v>
      </c>
      <c r="DH142" t="str">
        <f>IF(BL142=0%,"NS",IF(CJ142=100%,"DONE",IF(CV142&gt;100%,"AS",IF(CV142&lt;75%,"BS",IF(CV142&lt;89.9%,"AR","OS")))))</f>
        <v>BS</v>
      </c>
      <c r="DI142" t="str">
        <f>IF(BM142=0%,"NS",IF(CK142=100%,"DONE",IF(CW142&gt;100%,"AS",IF(CW142&lt;75%,"BS",IF(CW142&lt;89.9%,"AR","OS")))))</f>
        <v>BS</v>
      </c>
      <c r="DJ142" t="str">
        <f>IF(BN142=0%,"NS",IF(CL142=100%,"DONE",IF(CX142&gt;100%,"AS",IF(CX142&lt;75%,"BS",IF(CX142&lt;89.9%,"AR","OS")))))</f>
        <v>BS</v>
      </c>
      <c r="DK142" t="str">
        <f>IF(BO142=0%,"NS",IF(CM142=100%,"DONE",IF(CY142&gt;100%,"AS",IF(CY142&lt;75%,"BS",IF(CY142&lt;89.9%,"AR","OS")))))</f>
        <v>BS</v>
      </c>
      <c r="DL142" t="str">
        <f>IF(BP142=0%,"NS",IF(CN142=100%,"DONE",IF(CZ142&gt;100%,"AS",IF(CZ142&lt;75%,"BS",IF(CZ142&lt;89.9%,"AR","OS")))))</f>
        <v>BS</v>
      </c>
      <c r="DM142">
        <f>CC142/$BP142</f>
        <v>0.9999999999999999</v>
      </c>
      <c r="DN142">
        <f>CD142/$BP142</f>
        <v>0</v>
      </c>
      <c r="DO142">
        <f>CE142/$BP142</f>
        <v>0</v>
      </c>
      <c r="DP142">
        <f>CF142/$BP142</f>
        <v>0</v>
      </c>
      <c r="DQ142">
        <f>CG142/$BP142</f>
        <v>0</v>
      </c>
      <c r="DR142">
        <f>CH142/$BP142</f>
        <v>0</v>
      </c>
      <c r="DS142">
        <f>CI142/$BP142</f>
        <v>0</v>
      </c>
      <c r="DT142">
        <f>CJ142/$BP142</f>
        <v>0</v>
      </c>
      <c r="DU142">
        <f>CK142/$BP142</f>
        <v>0</v>
      </c>
      <c r="DV142">
        <f>CL142/$BP142</f>
        <v>0</v>
      </c>
      <c r="DW142">
        <f>CM142/$BP142</f>
        <v>0</v>
      </c>
      <c r="DX142">
        <f>CN142/$BP142</f>
        <v>0</v>
      </c>
      <c r="DY142">
        <v>1</v>
      </c>
      <c r="DZ142">
        <v>1</v>
      </c>
      <c r="EA142">
        <v>1</v>
      </c>
      <c r="EB142">
        <v>1</v>
      </c>
      <c r="EC142">
        <v>1</v>
      </c>
      <c r="ED142">
        <v>1</v>
      </c>
      <c r="EE142">
        <v>1</v>
      </c>
      <c r="EF142">
        <v>1</v>
      </c>
      <c r="EG142">
        <v>1</v>
      </c>
      <c r="EH142" t="str" xml:space="preserve">
        <v xml:space="preserve">Go Live pada Jumat, 20 Juni 2025_x000d_
3. Persiapan migrasi dr sisi LIMS ke JDIH (sebanyak 1900an peraturan), migrasi akan dilakukan setelah db production JDIH bisa menyimpan data atau selesai instalasi.</v>
      </c>
      <c r="EI142">
        <v>45828</v>
      </c>
      <c r="EJ142">
        <f>AR142</f>
        <v>45838</v>
      </c>
      <c r="FN142" t="str">
        <v>Yolanda Dini</v>
      </c>
      <c r="FR142" t="str">
        <v xml:space="preserve">Outsource </v>
      </c>
      <c r="FS142" t="str">
        <v>PT Mede</v>
      </c>
      <c r="FT142" t="str" xml:space="preserve">
        <v xml:space="preserve">Santi_x000d_
Nindy</v>
      </c>
      <c r="FU142">
        <v>4</v>
      </c>
      <c r="GS142" t="str">
        <v>a6d99b3f-e585-4f11-b857-f11ea846fcaa</v>
      </c>
    </row>
    <row r="143">
      <c r="A143" t="str">
        <v>RIVIBI-PPA-P26-1-DLDS</v>
      </c>
      <c r="C143" t="str">
        <v>IDT</v>
      </c>
      <c r="D143" t="str">
        <v>Continuity Technology</v>
      </c>
      <c r="E143" t="str">
        <v>P-74</v>
      </c>
      <c r="F143">
        <v>1</v>
      </c>
      <c r="G143" t="str">
        <v>BI-ETP</v>
      </c>
      <c r="H143" t="str">
        <v>BI-ETP</v>
      </c>
      <c r="I143" t="str">
        <v>Enh BI-ETP Penyediaan Informasi Investor Asing (Tindak Lanjut FORHAR)</v>
      </c>
      <c r="J143">
        <v>2027</v>
      </c>
      <c r="K143">
        <v>2028</v>
      </c>
      <c r="L143" t="str">
        <v>S</v>
      </c>
      <c r="M143" t="str">
        <v>K3</v>
      </c>
      <c r="N143" t="str">
        <v>Pemimpin Satker</v>
      </c>
      <c r="O143" t="str">
        <v>DPPK, DPMA, DPPT, DPSP</v>
      </c>
      <c r="P143" t="str">
        <v>Satker</v>
      </c>
      <c r="Q143" t="str">
        <v>Market</v>
      </c>
      <c r="R143" t="str">
        <v>BI-ETP</v>
      </c>
      <c r="S143" t="str">
        <f>BQ143</f>
        <v>Not Started</v>
      </c>
      <c r="T143" t="str">
        <f>IF(V143=0%,"Not Started",IF(V143&lt;100%,"On Progress",IF(V143=100%,"DONE")))</f>
        <v>Not Started</v>
      </c>
      <c r="U143" t="str">
        <f>FN143</f>
        <v>Rizky Arga</v>
      </c>
      <c r="V143">
        <f>CC143</f>
        <v>0</v>
      </c>
      <c r="W143" t="str">
        <v>TW IV 2027</v>
      </c>
      <c r="X143">
        <f>AR143</f>
        <v>46873</v>
      </c>
      <c r="Y143">
        <v>0</v>
      </c>
      <c r="AA143">
        <v>46661</v>
      </c>
      <c r="AB143">
        <v>46721</v>
      </c>
      <c r="AC143">
        <v>46722</v>
      </c>
      <c r="AD143">
        <v>46752</v>
      </c>
      <c r="AE143">
        <v>46722</v>
      </c>
      <c r="AF143">
        <v>46752</v>
      </c>
      <c r="AI143">
        <v>46753</v>
      </c>
      <c r="AJ143">
        <v>46783</v>
      </c>
      <c r="AK143">
        <v>46784</v>
      </c>
      <c r="AL143">
        <v>46811</v>
      </c>
      <c r="AM143">
        <v>46813</v>
      </c>
      <c r="AN143">
        <v>46827</v>
      </c>
      <c r="AO143">
        <v>46828</v>
      </c>
      <c r="AP143">
        <v>46842</v>
      </c>
      <c r="AQ143">
        <v>46844</v>
      </c>
      <c r="AR143">
        <v>46873</v>
      </c>
      <c r="AS143" t="str">
        <f>IF(BE143=0%,"Not Started",IF(BE143&lt;5%,"Proses RBT-RBB",IF(BE143=5%,"Selesai RBT-RBB",IF(BE143&lt;10%,"Proses RBT-RBL",IF(BE143=10%,"Selesai RBT-RBL",IF(BE143&lt;15%,"Proses RBT-RBTD",IF(BE143=15%,"Selesai RBT-RBTD",IF(BE143&lt;20%,"Proses RPP",IF(BE143=20%,"Selesai RPP",IF(BE143&lt;25%,"Proses KAK",IF(BE143=25%,"Selesai KAK",IF(BE143&lt;30%,"Proses Pengadaan",IF(BE143=30%,"Selesai Pengadaan",IF(BE143&lt;45%,"Proses Desain",IF(BE143=45%,"Selesai Desain",IF(BE143&lt;80%,"Proses Pengembangan",IF(BE143=80%,"Selesai Pengembangan",IF(BE143&lt;87.5%,"Proses SIT",IF(BE143=87.5%,"Selesai SIT",IF(BE143&lt;95%,"Proses UAT",IF(BE143=95%,"Selesai UAT",IF(BE143&lt;100%,"Proses Implementasi","Selesai Implementasi"))))))))))))))))))))))</f>
        <v>Not Started</v>
      </c>
      <c r="AT143" t="str">
        <f>IF(BF143=0%,"Not Started",IF(BF143&lt;5%,"Proses RBT-RBB",IF(BF143=5%,"Selesai RBT-RBB",IF(BF143&lt;10%,"Proses RBT-RBL",IF(BF143=10%,"Selesai RBT-RBL",IF(BF143&lt;15%,"Proses RBT-RBTD",IF(BF143=15%,"Selesai RBT-RBTD",IF(BF143&lt;20%,"Proses RPP",IF(BF143=20%,"Selesai RPP",IF(BF143&lt;25%,"Proses KAK",IF(BF143=25%,"Selesai KAK",IF(BF143&lt;30%,"Proses Pengadaan",IF(BF143=30%,"Selesai Pengadaan",IF(BF143&lt;45%,"Proses Desain",IF(BF143=45%,"Selesai Desain",IF(BF143&lt;80%,"Proses Pengembangan",IF(BF143=80%,"Selesai Pengembangan",IF(BF143&lt;87.5%,"Proses SIT",IF(BF143=87.5%,"Selesai SIT",IF(BF143&lt;95%,"Proses UAT",IF(BF143=95%,"Selesai UAT",IF(BF143&lt;100%,"Proses Implementasi","Selesai Implementasi"))))))))))))))))))))))</f>
        <v>Not Started</v>
      </c>
      <c r="AU143" t="str">
        <f>IF(BG143=0%,"Not Started",IF(BG143&lt;5%,"Proses RBT-RBB",IF(BG143=5%,"Selesai RBT-RBB",IF(BG143&lt;10%,"Proses RBT-RBL",IF(BG143=10%,"Selesai RBT-RBL",IF(BG143&lt;15%,"Proses RBT-RBTD",IF(BG143=15%,"Selesai RBT-RBTD",IF(BG143&lt;20%,"Proses RPP",IF(BG143=20%,"Selesai RPP",IF(BG143&lt;25%,"Proses KAK",IF(BG143=25%,"Selesai KAK",IF(BG143&lt;30%,"Proses Pengadaan",IF(BG143=30%,"Selesai Pengadaan",IF(BG143&lt;45%,"Proses Desain",IF(BG143=45%,"Selesai Desain",IF(BG143&lt;80%,"Proses Pengembangan",IF(BG143=80%,"Selesai Pengembangan",IF(BG143&lt;87.5%,"Proses SIT",IF(BG143=87.5%,"Selesai SIT",IF(BG143&lt;95%,"Proses UAT",IF(BG143=95%,"Selesai UAT",IF(BG143&lt;100%,"Proses Implementasi","Selesai Implementasi"))))))))))))))))))))))</f>
        <v>Not Started</v>
      </c>
      <c r="AV143" t="str">
        <f>IF(BH143=0%,"Not Started",IF(BH143&lt;5%,"Proses RBT-RBB",IF(BH143=5%,"Selesai RBT-RBB",IF(BH143&lt;10%,"Proses RBT-RBL",IF(BH143=10%,"Selesai RBT-RBL",IF(BH143&lt;15%,"Proses RBT-RBTD",IF(BH143=15%,"Selesai RBT-RBTD",IF(BH143&lt;20%,"Proses RPP",IF(BH143=20%,"Selesai RPP",IF(BH143&lt;25%,"Proses KAK",IF(BH143=25%,"Selesai KAK",IF(BH143&lt;30%,"Proses Pengadaan",IF(BH143=30%,"Selesai Pengadaan",IF(BH143&lt;45%,"Proses Desain",IF(BH143=45%,"Selesai Desain",IF(BH143&lt;80%,"Proses Pengembangan",IF(BH143=80%,"Selesai Pengembangan",IF(BH143&lt;87.5%,"Proses SIT",IF(BH143=87.5%,"Selesai SIT",IF(BH143&lt;95%,"Proses UAT",IF(BH143=95%,"Selesai UAT",IF(BH143&lt;100%,"Proses Implementasi","Selesai Implementasi"))))))))))))))))))))))</f>
        <v>Not Started</v>
      </c>
      <c r="AW143" t="str">
        <f>IF(BI143=0%,"Not Started",IF(BI143&lt;5%,"Proses RBT-RBB",IF(BI143=5%,"Selesai RBT-RBB",IF(BI143&lt;10%,"Proses RBT-RBL",IF(BI143=10%,"Selesai RBT-RBL",IF(BI143&lt;15%,"Proses RBT-RBTD",IF(BI143=15%,"Selesai RBT-RBTD",IF(BI143&lt;20%,"Proses RPP",IF(BI143=20%,"Selesai RPP",IF(BI143&lt;25%,"Proses KAK",IF(BI143=25%,"Selesai KAK",IF(BI143&lt;30%,"Proses Pengadaan",IF(BI143=30%,"Selesai Pengadaan",IF(BI143&lt;45%,"Proses Desain",IF(BI143=45%,"Selesai Desain",IF(BI143&lt;80%,"Proses Pengembangan",IF(BI143=80%,"Selesai Pengembangan",IF(BI143&lt;87.5%,"Proses SIT",IF(BI143=87.5%,"Selesai SIT",IF(BI143&lt;95%,"Proses UAT",IF(BI143=95%,"Selesai UAT",IF(BI143&lt;100%,"Proses Implementasi","Selesai Implementasi"))))))))))))))))))))))</f>
        <v>Not Started</v>
      </c>
      <c r="AX143" t="str">
        <f>IF(BJ143=0%,"Not Started",IF(BJ143&lt;5%,"Proses RBT-RBB",IF(BJ143=5%,"Selesai RBT-RBB",IF(BJ143&lt;10%,"Proses RBT-RBL",IF(BJ143=10%,"Selesai RBT-RBL",IF(BJ143&lt;15%,"Proses RBT-RBTD",IF(BJ143=15%,"Selesai RBT-RBTD",IF(BJ143&lt;20%,"Proses RPP",IF(BJ143=20%,"Selesai RPP",IF(BJ143&lt;25%,"Proses KAK",IF(BJ143=25%,"Selesai KAK",IF(BJ143&lt;30%,"Proses Pengadaan",IF(BJ143=30%,"Selesai Pengadaan",IF(BJ143&lt;45%,"Proses Desain",IF(BJ143=45%,"Selesai Desain",IF(BJ143&lt;80%,"Proses Pengembangan",IF(BJ143=80%,"Selesai Pengembangan",IF(BJ143&lt;87.5%,"Proses SIT",IF(BJ143=87.5%,"Selesai SIT",IF(BJ143&lt;95%,"Proses UAT",IF(BJ143=95%,"Selesai UAT",IF(BJ143&lt;100%,"Proses Implementasi","Selesai Implementasi"))))))))))))))))))))))</f>
        <v>Not Started</v>
      </c>
      <c r="AY143" t="str">
        <f>IF(BK143=0%,"Not Started",IF(BK143&lt;5%,"Proses RBT-RBB",IF(BK143=5%,"Selesai RBT-RBB",IF(BK143&lt;10%,"Proses RBT-RBL",IF(BK143=10%,"Selesai RBT-RBL",IF(BK143&lt;15%,"Proses RBT-RBTD",IF(BK143=15%,"Selesai RBT-RBTD",IF(BK143&lt;20%,"Proses RPP",IF(BK143=20%,"Selesai RPP",IF(BK143&lt;25%,"Proses KAK",IF(BK143=25%,"Selesai KAK",IF(BK143&lt;30%,"Proses Pengadaan",IF(BK143=30%,"Selesai Pengadaan",IF(BK143&lt;45%,"Proses Desain",IF(BK143=45%,"Selesai Desain",IF(BK143&lt;80%,"Proses Pengembangan",IF(BK143=80%,"Selesai Pengembangan",IF(BK143&lt;87.5%,"Proses SIT",IF(BK143=87.5%,"Selesai SIT",IF(BK143&lt;95%,"Proses UAT",IF(BK143=95%,"Selesai UAT",IF(BK143&lt;100%,"Proses Implementasi","Selesai Implementasi"))))))))))))))))))))))</f>
        <v>Not Started</v>
      </c>
      <c r="AZ143" t="str">
        <f>IF(BL143=0%,"Not Started",IF(BL143&lt;5%,"Proses RBT-RBB",IF(BL143=5%,"Selesai RBT-RBB",IF(BL143&lt;10%,"Proses RBT-RBL",IF(BL143=10%,"Selesai RBT-RBL",IF(BL143&lt;15%,"Proses RBT-RBTD",IF(BL143=15%,"Selesai RBT-RBTD",IF(BL143&lt;20%,"Proses RPP",IF(BL143=20%,"Selesai RPP",IF(BL143&lt;25%,"Proses KAK",IF(BL143=25%,"Selesai KAK",IF(BL143&lt;30%,"Proses Pengadaan",IF(BL143=30%,"Selesai Pengadaan",IF(BL143&lt;45%,"Proses Desain",IF(BL143=45%,"Selesai Desain",IF(BL143&lt;80%,"Proses Pengembangan",IF(BL143=80%,"Selesai Pengembangan",IF(BL143&lt;87.5%,"Proses SIT",IF(BL143=87.5%,"Selesai SIT",IF(BL143&lt;95%,"Proses UAT",IF(BL143=95%,"Selesai UAT",IF(BL143&lt;100%,"Proses Implementasi","Selesai Implementasi"))))))))))))))))))))))</f>
        <v>Not Started</v>
      </c>
      <c r="BA143" t="str">
        <f>IF(BM143=0%,"Not Started",IF(BM143&lt;5%,"Proses RBT-RBB",IF(BM143=5%,"Selesai RBT-RBB",IF(BM143&lt;10%,"Proses RBT-RBL",IF(BM143=10%,"Selesai RBT-RBL",IF(BM143&lt;15%,"Proses RBT-RBTD",IF(BM143=15%,"Selesai RBT-RBTD",IF(BM143&lt;20%,"Proses RPP",IF(BM143=20%,"Selesai RPP",IF(BM143&lt;25%,"Proses KAK",IF(BM143=25%,"Selesai KAK",IF(BM143&lt;30%,"Proses Pengadaan",IF(BM143=30%,"Selesai Pengadaan",IF(BM143&lt;45%,"Proses Desain",IF(BM143=45%,"Selesai Desain",IF(BM143&lt;80%,"Proses Pengembangan",IF(BM143=80%,"Selesai Pengembangan",IF(BM143&lt;87.5%,"Proses SIT",IF(BM143=87.5%,"Selesai SIT",IF(BM143&lt;95%,"Proses UAT",IF(BM143=95%,"Selesai UAT",IF(BM143&lt;100%,"Proses Implementasi","Selesai Implementasi"))))))))))))))))))))))</f>
        <v>Not Started</v>
      </c>
      <c r="BB143" t="str">
        <f>IF(BN143=0%,"Not Started",IF(BN143&lt;5%,"Proses RBT-RBB",IF(BN143=5%,"Selesai RBT-RBB",IF(BN143&lt;10%,"Proses RBT-RBL",IF(BN143=10%,"Selesai RBT-RBL",IF(BN143&lt;15%,"Proses RBT-RBTD",IF(BN143=15%,"Selesai RBT-RBTD",IF(BN143&lt;20%,"Proses RPP",IF(BN143=20%,"Selesai RPP",IF(BN143&lt;25%,"Proses KAK",IF(BN143=25%,"Selesai KAK",IF(BN143&lt;30%,"Proses Pengadaan",IF(BN143=30%,"Selesai Pengadaan",IF(BN143&lt;45%,"Proses Desain",IF(BN143=45%,"Selesai Desain",IF(BN143&lt;80%,"Proses Pengembangan",IF(BN143=80%,"Selesai Pengembangan",IF(BN143&lt;87.5%,"Proses SIT",IF(BN143=87.5%,"Selesai SIT",IF(BN143&lt;95%,"Proses UAT",IF(BN143=95%,"Selesai UAT",IF(BN143&lt;100%,"Proses Implementasi","Selesai Implementasi"))))))))))))))))))))))</f>
        <v>Not Started</v>
      </c>
      <c r="BC143" t="str">
        <f>IF(BO143=0%,"Not Started",IF(BO143&lt;5%,"Proses RBT-RBB",IF(BO143=5%,"Selesai RBT-RBB",IF(BO143&lt;10%,"Proses RBT-RBL",IF(BO143=10%,"Selesai RBT-RBL",IF(BO143&lt;15%,"Proses RBT-RBTD",IF(BO143=15%,"Selesai RBT-RBTD",IF(BO143&lt;20%,"Proses RPP",IF(BO143=20%,"Selesai RPP",IF(BO143&lt;25%,"Proses KAK",IF(BO143=25%,"Selesai KAK",IF(BO143&lt;30%,"Proses Pengadaan",IF(BO143=30%,"Selesai Pengadaan",IF(BO143&lt;45%,"Proses Desain",IF(BO143=45%,"Selesai Desain",IF(BO143&lt;80%,"Proses Pengembangan",IF(BO143=80%,"Selesai Pengembangan",IF(BO143&lt;87.5%,"Proses SIT",IF(BO143=87.5%,"Selesai SIT",IF(BO143&lt;95%,"Proses UAT",IF(BO143=95%,"Selesai UAT",IF(BO143&lt;100%,"Proses Implementasi","Selesai Implementasi"))))))))))))))))))))))</f>
        <v>Not Started</v>
      </c>
      <c r="BD143" t="str">
        <f>IF(BP143=0%,"Not Started",IF(BP143&lt;5%,"Proses RBT-RBB",IF(BP143=5%,"Selesai RBT-RBB",IF(BP143&lt;10%,"Proses RBT-RBL",IF(BP143=10%,"Selesai RBT-RBL",IF(BP143&lt;15%,"Proses RBT-RBTD",IF(BP143=15%,"Selesai RBT-RBTD",IF(BP143&lt;20%,"Proses RPP",IF(BP143=20%,"Selesai RPP",IF(BP143&lt;25%,"Proses KAK",IF(BP143=25%,"Selesai KAK",IF(BP143&lt;30%,"Proses Pengadaan",IF(BP143=30%,"Selesai Pengadaan",IF(BP143&lt;45%,"Proses Desain",IF(BP143=45%,"Selesai Desain",IF(BP143&lt;80%,"Proses Pengembangan",IF(BP143=80%,"Selesai Pengembangan",IF(BP143&lt;87.5%,"Proses SIT",IF(BP143=87.5%,"Selesai SIT",IF(BP143&lt;95%,"Proses UAT",IF(BP143=95%,"Selesai UAT",IF(BP143&lt;100%,"Proses Implementasi","Selesai Implementasi"))))))))))))))))))))))</f>
        <v>Not Started</v>
      </c>
      <c r="BE143">
        <v>0</v>
      </c>
      <c r="BF143">
        <v>0</v>
      </c>
      <c r="BG143">
        <v>0</v>
      </c>
      <c r="BH143">
        <v>0</v>
      </c>
      <c r="BI143">
        <v>0</v>
      </c>
      <c r="BJ143">
        <v>0</v>
      </c>
      <c r="BK143">
        <v>0</v>
      </c>
      <c r="BL143">
        <v>0</v>
      </c>
      <c r="BM143">
        <v>0</v>
      </c>
      <c r="BN143">
        <v>0</v>
      </c>
      <c r="BO143">
        <v>0</v>
      </c>
      <c r="BP143">
        <v>0</v>
      </c>
      <c r="BQ143" t="str">
        <f>IF(CC143=0%,"Not Started",IF(CC143&lt;5%,"Proses RBT-RBB",IF(CC143=5%,"Selesai RBT-RBB",IF(CC143&lt;10%,"Proses RBT-RBL",IF(CC143=10%,"Selesai RBT-RBL",IF(CC143&lt;15%,"Proses RBT-RBTD",IF(CC143=15%,"Selesai RBT-RBTD",IF(CC143&lt;20%,"Proses RPP",IF(CC143=20%,"Selesai RPP",IF(CC143&lt;25%,"Proses KAK",IF(CC143=25%,"Selesai KAK",IF(CC143&lt;30%,"Proses Pengadaan",IF(CC143=30%,"Selesai Pengadaan",IF(CC143&lt;45%,"Proses Desain",IF(CC143=45%,"Selesai Desain",IF(CC143&lt;80%,"Proses Pengembangan",IF(CC143=80%,"Selesai Pengembangan",IF(CC143&lt;87.5%,"Proses SIT",IF(CC143=87.5%,"Selesai SIT",IF(CC143&lt;95%,"Proses UAT",IF(CC143=95%,"Selesai UAT",IF(CC143&lt;100%,"Proses Implementasi","Selesai Implementasi"))))))))))))))))))))))</f>
        <v>Not Started</v>
      </c>
      <c r="BR143" t="str">
        <f>IF(CD143=0%,"Not Started",IF(CD143&lt;5%,"Proses RBT-RBB",IF(CD143=5%,"Selesai RBT-RBB",IF(CD143&lt;10%,"Proses RBT-RBL",IF(CD143=10%,"Selesai RBT-RBL",IF(CD143&lt;15%,"Proses RBT-RBTD",IF(CD143=15%,"Selesai RBT-RBTD",IF(CD143&lt;20%,"Proses RPP",IF(CD143=20%,"Selesai RPP",IF(CD143&lt;25%,"Proses KAK",IF(CD143=25%,"Selesai KAK",IF(CD143&lt;30%,"Proses Pengadaan",IF(CD143=30%,"Selesai Pengadaan",IF(CD143&lt;45%,"Proses Desain",IF(CD143=45%,"Selesai Desain",IF(CD143&lt;80%,"Proses Pengembangan",IF(CD143=80%,"Selesai Pengembangan",IF(CD143&lt;87.5%,"Proses SIT",IF(CD143=87.5%,"Selesai SIT",IF(CD143&lt;95%,"Proses UAT",IF(CD143=95%,"Selesai UAT",IF(CD143&lt;100%,"Proses Implementasi","Selesai Implementasi"))))))))))))))))))))))</f>
        <v>Not Started</v>
      </c>
      <c r="BS143" t="str">
        <f>IF(CE143=0%,"Not Started",IF(CE143&lt;5%,"Proses RBT-RBB",IF(CE143=5%,"Selesai RBT-RBB",IF(CE143&lt;10%,"Proses RBT-RBL",IF(CE143=10%,"Selesai RBT-RBL",IF(CE143&lt;15%,"Proses RBT-RBTD",IF(CE143=15%,"Selesai RBT-RBTD",IF(CE143&lt;20%,"Proses RPP",IF(CE143=20%,"Selesai RPP",IF(CE143&lt;25%,"Proses KAK",IF(CE143=25%,"Selesai KAK",IF(CE143&lt;30%,"Proses Pengadaan",IF(CE143=30%,"Selesai Pengadaan",IF(CE143&lt;45%,"Proses Desain",IF(CE143=45%,"Selesai Desain",IF(CE143&lt;80%,"Proses Pengembangan",IF(CE143=80%,"Selesai Pengembangan",IF(CE143&lt;87.5%,"Proses SIT",IF(CE143=87.5%,"Selesai SIT",IF(CE143&lt;95%,"Proses UAT",IF(CE143=95%,"Selesai UAT",IF(CE143&lt;100%,"Proses Implementasi","Selesai Implementasi"))))))))))))))))))))))</f>
        <v>Not Started</v>
      </c>
      <c r="BT143" t="str">
        <f>IF(CF143=0%,"Not Started",IF(CF143&lt;5%,"Proses RBT-RBB",IF(CF143=5%,"Selesai RBT-RBB",IF(CF143&lt;10%,"Proses RBT-RBL",IF(CF143=10%,"Selesai RBT-RBL",IF(CF143&lt;15%,"Proses RBT-RBTD",IF(CF143=15%,"Selesai RBT-RBTD",IF(CF143&lt;20%,"Proses RPP",IF(CF143=20%,"Selesai RPP",IF(CF143&lt;25%,"Proses KAK",IF(CF143=25%,"Selesai KAK",IF(CF143&lt;30%,"Proses Pengadaan",IF(CF143=30%,"Selesai Pengadaan",IF(CF143&lt;45%,"Proses Desain",IF(CF143=45%,"Selesai Desain",IF(CF143&lt;80%,"Proses Pengembangan",IF(CF143=80%,"Selesai Pengembangan",IF(CF143&lt;87.5%,"Proses SIT",IF(CF143=87.5%,"Selesai SIT",IF(CF143&lt;95%,"Proses UAT",IF(CF143=95%,"Selesai UAT",IF(CF143&lt;100%,"Proses Implementasi","Selesai Implementasi"))))))))))))))))))))))</f>
        <v>Not Started</v>
      </c>
      <c r="BU143" t="str">
        <f>IF(CG143=0%,"Not Started",IF(CG143&lt;5%,"Proses RBT-RBB",IF(CG143=5%,"Selesai RBT-RBB",IF(CG143&lt;10%,"Proses RBT-RBL",IF(CG143=10%,"Selesai RBT-RBL",IF(CG143&lt;15%,"Proses RBT-RBTD",IF(CG143=15%,"Selesai RBT-RBTD",IF(CG143&lt;20%,"Proses RPP",IF(CG143=20%,"Selesai RPP",IF(CG143&lt;25%,"Proses KAK",IF(CG143=25%,"Selesai KAK",IF(CG143&lt;30%,"Proses Pengadaan",IF(CG143=30%,"Selesai Pengadaan",IF(CG143&lt;45%,"Proses Desain",IF(CG143=45%,"Selesai Desain",IF(CG143&lt;80%,"Proses Pengembangan",IF(CG143=80%,"Selesai Pengembangan",IF(CG143&lt;87.5%,"Proses SIT",IF(CG143=87.5%,"Selesai SIT",IF(CG143&lt;95%,"Proses UAT",IF(CG143=95%,"Selesai UAT",IF(CG143&lt;100%,"Proses Implementasi","Selesai Implementasi"))))))))))))))))))))))</f>
        <v>Not Started</v>
      </c>
      <c r="BV143" t="str">
        <f>IF(CH143=0%,"Not Started",IF(CH143&lt;5%,"Proses RBT-RBB",IF(CH143=5%,"Selesai RBT-RBB",IF(CH143&lt;10%,"Proses RBT-RBL",IF(CH143=10%,"Selesai RBT-RBL",IF(CH143&lt;15%,"Proses RBT-RBTD",IF(CH143=15%,"Selesai RBT-RBTD",IF(CH143&lt;20%,"Proses RPP",IF(CH143=20%,"Selesai RPP",IF(CH143&lt;25%,"Proses KAK",IF(CH143=25%,"Selesai KAK",IF(CH143&lt;30%,"Proses Pengadaan",IF(CH143=30%,"Selesai Pengadaan",IF(CH143&lt;45%,"Proses Desain",IF(CH143=45%,"Selesai Desain",IF(CH143&lt;80%,"Proses Pengembangan",IF(CH143=80%,"Selesai Pengembangan",IF(CH143&lt;87.5%,"Proses SIT",IF(CH143=87.5%,"Selesai SIT",IF(CH143&lt;95%,"Proses UAT",IF(CH143=95%,"Selesai UAT",IF(CH143&lt;100%,"Proses Implementasi","Selesai Implementasi"))))))))))))))))))))))</f>
        <v>Not Started</v>
      </c>
      <c r="BW143" t="str">
        <f>IF(CI143=0%,"Not Started",IF(CI143&lt;5%,"Proses RBT-RBB",IF(CI143=5%,"Selesai RBT-RBB",IF(CI143&lt;10%,"Proses RBT-RBL",IF(CI143=10%,"Selesai RBT-RBL",IF(CI143&lt;15%,"Proses RBT-RBTD",IF(CI143=15%,"Selesai RBT-RBTD",IF(CI143&lt;20%,"Proses RPP",IF(CI143=20%,"Selesai RPP",IF(CI143&lt;25%,"Proses KAK",IF(CI143=25%,"Selesai KAK",IF(CI143&lt;30%,"Proses Pengadaan",IF(CI143=30%,"Selesai Pengadaan",IF(CI143&lt;45%,"Proses Desain",IF(CI143=45%,"Selesai Desain",IF(CI143&lt;80%,"Proses Pengembangan",IF(CI143=80%,"Selesai Pengembangan",IF(CI143&lt;87.5%,"Proses SIT",IF(CI143=87.5%,"Selesai SIT",IF(CI143&lt;95%,"Proses UAT",IF(CI143=95%,"Selesai UAT",IF(CI143&lt;100%,"Proses Implementasi","Selesai Implementasi"))))))))))))))))))))))</f>
        <v>Not Started</v>
      </c>
      <c r="BX143" t="str">
        <f>IF(CJ143=0%,"Not Started",IF(CJ143&lt;5%,"Proses RBT-RBB",IF(CJ143=5%,"Selesai RBT-RBB",IF(CJ143&lt;10%,"Proses RBT-RBL",IF(CJ143=10%,"Selesai RBT-RBL",IF(CJ143&lt;15%,"Proses RBT-RBTD",IF(CJ143=15%,"Selesai RBT-RBTD",IF(CJ143&lt;20%,"Proses RPP",IF(CJ143=20%,"Selesai RPP",IF(CJ143&lt;25%,"Proses KAK",IF(CJ143=25%,"Selesai KAK",IF(CJ143&lt;30%,"Proses Pengadaan",IF(CJ143=30%,"Selesai Pengadaan",IF(CJ143&lt;45%,"Proses Desain",IF(CJ143=45%,"Selesai Desain",IF(CJ143&lt;80%,"Proses Pengembangan",IF(CJ143=80%,"Selesai Pengembangan",IF(CJ143&lt;87.5%,"Proses SIT",IF(CJ143=87.5%,"Selesai SIT",IF(CJ143&lt;95%,"Proses UAT",IF(CJ143=95%,"Selesai UAT",IF(CJ143&lt;100%,"Proses Implementasi","Selesai Implementasi"))))))))))))))))))))))</f>
        <v>Not Started</v>
      </c>
      <c r="BY143" t="str">
        <f>IF(CK143=0%,"Not Started",IF(CK143&lt;5%,"Proses RBT-RBB",IF(CK143=5%,"Selesai RBT-RBB",IF(CK143&lt;10%,"Proses RBT-RBL",IF(CK143=10%,"Selesai RBT-RBL",IF(CK143&lt;15%,"Proses RBT-RBTD",IF(CK143=15%,"Selesai RBT-RBTD",IF(CK143&lt;20%,"Proses RPP",IF(CK143=20%,"Selesai RPP",IF(CK143&lt;25%,"Proses KAK",IF(CK143=25%,"Selesai KAK",IF(CK143&lt;30%,"Proses Pengadaan",IF(CK143=30%,"Selesai Pengadaan",IF(CK143&lt;45%,"Proses Desain",IF(CK143=45%,"Selesai Desain",IF(CK143&lt;80%,"Proses Pengembangan",IF(CK143=80%,"Selesai Pengembangan",IF(CK143&lt;87.5%,"Proses SIT",IF(CK143=87.5%,"Selesai SIT",IF(CK143&lt;95%,"Proses UAT",IF(CK143=95%,"Selesai UAT",IF(CK143&lt;100%,"Proses Implementasi","Selesai Implementasi"))))))))))))))))))))))</f>
        <v>Not Started</v>
      </c>
      <c r="BZ143" t="str">
        <f>IF(CL143=0%,"Not Started",IF(CL143&lt;5%,"Proses RBT-RBB",IF(CL143=5%,"Selesai RBT-RBB",IF(CL143&lt;10%,"Proses RBT-RBL",IF(CL143=10%,"Selesai RBT-RBL",IF(CL143&lt;15%,"Proses RBT-RBTD",IF(CL143=15%,"Selesai RBT-RBTD",IF(CL143&lt;20%,"Proses RPP",IF(CL143=20%,"Selesai RPP",IF(CL143&lt;25%,"Proses KAK",IF(CL143=25%,"Selesai KAK",IF(CL143&lt;30%,"Proses Pengadaan",IF(CL143=30%,"Selesai Pengadaan",IF(CL143&lt;45%,"Proses Desain",IF(CL143=45%,"Selesai Desain",IF(CL143&lt;80%,"Proses Pengembangan",IF(CL143=80%,"Selesai Pengembangan",IF(CL143&lt;87.5%,"Proses SIT",IF(CL143=87.5%,"Selesai SIT",IF(CL143&lt;95%,"Proses UAT",IF(CL143=95%,"Selesai UAT",IF(CL143&lt;100%,"Proses Implementasi","Selesai Implementasi"))))))))))))))))))))))</f>
        <v>Not Started</v>
      </c>
      <c r="CA143" t="str">
        <f>IF(CM143=0%,"Not Started",IF(CM143&lt;5%,"Proses RBT-RBB",IF(CM143=5%,"Selesai RBT-RBB",IF(CM143&lt;10%,"Proses RBT-RBL",IF(CM143=10%,"Selesai RBT-RBL",IF(CM143&lt;15%,"Proses RBT-RBTD",IF(CM143=15%,"Selesai RBT-RBTD",IF(CM143&lt;20%,"Proses RPP",IF(CM143=20%,"Selesai RPP",IF(CM143&lt;25%,"Proses KAK",IF(CM143=25%,"Selesai KAK",IF(CM143&lt;30%,"Proses Pengadaan",IF(CM143=30%,"Selesai Pengadaan",IF(CM143&lt;45%,"Proses Desain",IF(CM143=45%,"Selesai Desain",IF(CM143&lt;80%,"Proses Pengembangan",IF(CM143=80%,"Selesai Pengembangan",IF(CM143&lt;87.5%,"Proses SIT",IF(CM143=87.5%,"Selesai SIT",IF(CM143&lt;95%,"Proses UAT",IF(CM143=95%,"Selesai UAT",IF(CM143&lt;100%,"Proses Implementasi","Selesai Implementasi"))))))))))))))))))))))</f>
        <v>Not Started</v>
      </c>
      <c r="CB143" t="str">
        <f>IF(CN143=0%,"Not Started",IF(CN143&lt;5%,"Proses RBT-RBB",IF(CN143=5%,"Selesai RBT-RBB",IF(CN143&lt;10%,"Proses RBT-RBL",IF(CN143=10%,"Selesai RBT-RBL",IF(CN143&lt;15%,"Proses RBT-RBTD",IF(CN143=15%,"Selesai RBT-RBTD",IF(CN143&lt;20%,"Proses RPP",IF(CN143=20%,"Selesai RPP",IF(CN143&lt;25%,"Proses KAK",IF(CN143=25%,"Selesai KAK",IF(CN143&lt;30%,"Proses Pengadaan",IF(CN143=30%,"Selesai Pengadaan",IF(CN143&lt;45%,"Proses Desain",IF(CN143=45%,"Selesai Desain",IF(CN143&lt;80%,"Proses Pengembangan",IF(CN143=80%,"Selesai Pengembangan",IF(CN143&lt;87.5%,"Proses SIT",IF(CN143=87.5%,"Selesai SIT",IF(CN143&lt;95%,"Proses UAT",IF(CN143=95%,"Selesai UAT",IF(CN143&lt;100%,"Proses Implementasi","Selesai Implementasi"))))))))))))))))))))))</f>
        <v>Not Started</v>
      </c>
      <c r="CC143">
        <v>0</v>
      </c>
      <c r="CD143">
        <v>0</v>
      </c>
      <c r="CE143">
        <v>0</v>
      </c>
      <c r="CF143">
        <v>0</v>
      </c>
      <c r="CG143">
        <v>0</v>
      </c>
      <c r="CH143">
        <f>(($DY143/100%)*15%)+(($DZ143/100%)*5%)+(($EA143/100%)*5%)+(($EB143/100%)*5%)+(($EC143/100%)*15%)+(($ED143/100%)*35%)+(($EE143/100%)*7.5%)+(($EF143/100%)*7.5%)+(($EG143/100%)*5%)</f>
        <v>0</v>
      </c>
      <c r="CI143">
        <v>0</v>
      </c>
      <c r="CL143">
        <v>0</v>
      </c>
      <c r="CM143">
        <f>(($DY143/100%)*15%)+(($DZ143/100%)*5%)+(($EA143/100%)*5%)+(($EB143/100%)*5%)+(($EC143/100%)*15%)+(($ED143/100%)*35%)+(($EE143/100%)*7.5%)+(($EF143/100%)*7.5%)+(($EG143/100%)*5%)</f>
        <v>0</v>
      </c>
      <c r="CN143">
        <f>(($DY143/100%)*15%)+(($DZ143/100%)*5%)+(($EA143/100%)*5%)+(($EB143/100%)*5%)+(($EC143/100%)*15%)+(($ED143/100%)*35%)+(($EE143/100%)*7.5%)+(($EF143/100%)*7.5%)+(($EG143/100%)*5%)</f>
        <v>0</v>
      </c>
      <c r="CO143">
        <f>IF(BE143=0%, 100%, (CC143/BE143))</f>
        <v>1</v>
      </c>
      <c r="CP143">
        <f>IF(BF143=0%, 100%, (CD143/BF143))</f>
        <v>1</v>
      </c>
      <c r="CQ143">
        <f>IF(BG143=0%, 100%, (CE143/BG143))</f>
        <v>1</v>
      </c>
      <c r="CR143">
        <f>IF(BH143=0%, 100%, (CF143/BH143))</f>
        <v>1</v>
      </c>
      <c r="CS143">
        <f>IF(BI143=0%, 100%, (CG143/BI143))</f>
        <v>1</v>
      </c>
      <c r="CT143">
        <f>IF(BJ143=0%, 100%, (CH143/BJ143))</f>
        <v>1</v>
      </c>
      <c r="CU143">
        <f>IF(BK143=0%, 100%, (CI143/BK143))</f>
        <v>1</v>
      </c>
      <c r="CV143">
        <f>IF(BL143=0%, 100%, (CJ143/BL143))</f>
        <v>1</v>
      </c>
      <c r="CW143">
        <f>IF(BM143=0%, 100%, (CK143/BM143))</f>
        <v>1</v>
      </c>
      <c r="CX143">
        <f>IF(BN143=0%, 100%, (CL143/BN143))</f>
        <v>1</v>
      </c>
      <c r="CY143">
        <f>IF(BO143=0%, 100%, (CM143/BO143))</f>
        <v>1</v>
      </c>
      <c r="DA143" t="str">
        <f>IF(BE143=0%,"NS",IF(CC143=100%,"DONE",IF(CO143&gt;100%,"AS",IF(CO143&lt;75%,"BS",IF(CO143&lt;89.9%,"AR","OS")))))</f>
        <v>NS</v>
      </c>
      <c r="DB143" t="str">
        <f>IF(BF143=0%,"NS",IF(CD143=100%,"DONE",IF(CP143&gt;100%,"AS",IF(CP143&lt;75%,"BS",IF(CP143&lt;89.9%,"AR","OS")))))</f>
        <v>NS</v>
      </c>
      <c r="DC143" t="str">
        <f>IF(BG143=0%,"NS",IF(CE143=100%,"DONE",IF(CQ143&gt;100%,"AS",IF(CQ143&lt;75%,"BS",IF(CQ143&lt;89.9%,"AR","OS")))))</f>
        <v>NS</v>
      </c>
      <c r="DD143" t="str">
        <f>IF(BH143=0%,"NS",IF(CF143=100%,"DONE",IF(CR143&gt;100%,"AS",IF(CR143&lt;75%,"BS",IF(CR143&lt;89.9%,"AR","OS")))))</f>
        <v>NS</v>
      </c>
      <c r="DE143" t="str">
        <f>IF(BI143=0%,"NS",IF(CG143=100%,"DONE",IF(CS143&gt;100%,"AS",IF(CS143&lt;75%,"BS",IF(CS143&lt;89.9%,"AR","OS")))))</f>
        <v>NS</v>
      </c>
      <c r="DF143" t="str">
        <f>IF(BJ143=0%,"NS",IF(CH143=100%,"DONE",IF(CT143&gt;100%,"AS",IF(CT143&lt;75%,"BS",IF(CT143&lt;89.9%,"AR","OS")))))</f>
        <v>NS</v>
      </c>
      <c r="DG143" t="str">
        <f>IF(BK143=0%,"NS",IF(CI143=100%,"DONE",IF(CU143&gt;100%,"AS",IF(CU143&lt;75%,"BS",IF(CU143&lt;89.9%,"AR","OS")))))</f>
        <v>NS</v>
      </c>
      <c r="DH143" t="str">
        <f>IF(BL143=0%,"NS",IF(CJ143=100%,"DONE",IF(CV143&gt;100%,"AS",IF(CV143&lt;75%,"BS",IF(CV143&lt;89.9%,"AR","OS")))))</f>
        <v>NS</v>
      </c>
      <c r="DI143" t="str">
        <f>IF(BM143=0%,"NS",IF(CK143=100%,"DONE",IF(CW143&gt;100%,"AS",IF(CW143&lt;75%,"BS",IF(CW143&lt;89.9%,"AR","OS")))))</f>
        <v>NS</v>
      </c>
      <c r="DJ143" t="str">
        <f>IF(BN143=0%,"NS",IF(CL143=100%,"DONE",IF(CX143&gt;100%,"AS",IF(CX143&lt;75%,"BS",IF(CX143&lt;89.9%,"AR","OS")))))</f>
        <v>NS</v>
      </c>
      <c r="DK143" t="str">
        <f>IF(BO143=0%,"NS",IF(CM143=100%,"DONE",IF(CY143&gt;100%,"AS",IF(CY143&lt;75%,"BS",IF(CY143&lt;89.9%,"AR","OS")))))</f>
        <v>NS</v>
      </c>
      <c r="DL143" t="str">
        <f>IF(BP143=0%,"NS",IF(CN143=100%,"DONE",IF(CZ143&gt;100%,"AS",IF(CZ143&lt;75%,"BS",IF(CZ143&lt;89.9%,"AR","OS")))))</f>
        <v>NS</v>
      </c>
      <c r="DM143" t="e">
        <f>CC143/$BP143</f>
        <v>#DIV/0!</v>
      </c>
      <c r="DN143" t="e">
        <f>CD143/$BP143</f>
        <v>#DIV/0!</v>
      </c>
      <c r="DO143" t="e">
        <f>CE143/$BP143</f>
        <v>#DIV/0!</v>
      </c>
      <c r="DP143" t="e">
        <f>CF143/$BP143</f>
        <v>#DIV/0!</v>
      </c>
      <c r="DQ143" t="e">
        <f>CG143/$BP143</f>
        <v>#DIV/0!</v>
      </c>
      <c r="DR143" t="e">
        <f>CH143/$BP143</f>
        <v>#DIV/0!</v>
      </c>
      <c r="DS143" t="e">
        <f>CI143/$BP143</f>
        <v>#DIV/0!</v>
      </c>
      <c r="DT143" t="e">
        <f>CJ143/$BP143</f>
        <v>#DIV/0!</v>
      </c>
      <c r="DU143" t="e">
        <f>CK143/$BP143</f>
        <v>#DIV/0!</v>
      </c>
      <c r="DV143" t="e">
        <f>CL143/$BP143</f>
        <v>#DIV/0!</v>
      </c>
      <c r="DW143" t="e">
        <f>CM143/$BP143</f>
        <v>#DIV/0!</v>
      </c>
      <c r="DX143" t="e">
        <f>CN143/$BP143</f>
        <v>#DIV/0!</v>
      </c>
      <c r="EJ143">
        <f>AR143</f>
        <v>46873</v>
      </c>
      <c r="FM143" t="str">
        <v>1. Faradilla Anggun S.</v>
      </c>
      <c r="FN143" t="str">
        <v>Rizky Arga</v>
      </c>
      <c r="FO143" t="str">
        <v>Iramia Triastika</v>
      </c>
      <c r="FP143" t="str">
        <v>TBC</v>
      </c>
      <c r="FQ143" t="str">
        <v>Dian</v>
      </c>
      <c r="FR143" t="str">
        <v>Outsource</v>
      </c>
      <c r="FS143" t="str">
        <v>CMA</v>
      </c>
      <c r="FT143" t="str">
        <v>Tony Liston</v>
      </c>
      <c r="GS143" t="str">
        <v>2ca59df7-7f85-492e-a711-0371c39ab889</v>
      </c>
    </row>
    <row r="144" xml:space="preserve">
      <c r="A144" t="str">
        <v>RIVIBI-PPA-P26-2-DLDS</v>
      </c>
      <c r="C144" t="str">
        <v>IDT</v>
      </c>
      <c r="D144" t="str">
        <v>Continuity Technology</v>
      </c>
      <c r="E144" t="str">
        <v>P-74</v>
      </c>
      <c r="F144">
        <v>2</v>
      </c>
      <c r="G144" t="str">
        <v>BI-ETP</v>
      </c>
      <c r="H144" t="str">
        <v>BI-ETP</v>
      </c>
      <c r="I144" t="str">
        <v>Enhancement  Untuk Fitur Pengiriman Hasil Lelang Berbagai Jenis Bids (Termasuk Incoming Non-competitive Bids)</v>
      </c>
      <c r="J144">
        <v>2024</v>
      </c>
      <c r="K144">
        <v>2025</v>
      </c>
      <c r="L144" t="str">
        <v>S</v>
      </c>
      <c r="M144" t="str">
        <v>K3</v>
      </c>
      <c r="N144" t="str">
        <v>Pemimpin Satker</v>
      </c>
      <c r="O144" t="str">
        <v>DPPK, DPSP, DPMA</v>
      </c>
      <c r="P144" t="str">
        <v>Satker</v>
      </c>
      <c r="Q144" t="str">
        <v>Market</v>
      </c>
      <c r="R144" t="str">
        <v>B-ETP, BI-ETP Alternate</v>
      </c>
      <c r="S144" t="str">
        <f>BQ144</f>
        <v>Selesai Implementasi</v>
      </c>
      <c r="T144" t="str">
        <f>IF(V144=0%,"Not Started",IF(V144&lt;100%,"On Progress",IF(V144=100%,"DONE")))</f>
        <v>DONE</v>
      </c>
      <c r="U144" t="str">
        <f>FN144</f>
        <v>Rizky Arga</v>
      </c>
      <c r="V144">
        <f>CC144</f>
        <v>0.9999999999999999</v>
      </c>
      <c r="W144" t="str">
        <v>BRD existing</v>
      </c>
      <c r="X144">
        <f>AR144</f>
        <v>45646</v>
      </c>
      <c r="Y144">
        <v>0</v>
      </c>
      <c r="AA144">
        <v>45509</v>
      </c>
      <c r="AB144">
        <v>45548</v>
      </c>
      <c r="AC144">
        <v>45509</v>
      </c>
      <c r="AD144">
        <v>45548</v>
      </c>
      <c r="AI144">
        <v>45551</v>
      </c>
      <c r="AJ144">
        <v>45555</v>
      </c>
      <c r="AK144">
        <v>45558</v>
      </c>
      <c r="AL144">
        <v>45618</v>
      </c>
      <c r="AM144" t="str">
        <v>Small Changes</v>
      </c>
      <c r="AN144" t="str">
        <v>Small Changes</v>
      </c>
      <c r="AO144">
        <v>45621</v>
      </c>
      <c r="AP144">
        <v>45632</v>
      </c>
      <c r="AQ144">
        <v>45642</v>
      </c>
      <c r="AR144">
        <v>45646</v>
      </c>
      <c r="AS144" t="str">
        <f>IF(BE144=0%,"Not Started",IF(BE144&lt;5%,"Proses RBT-RBB",IF(BE144=5%,"Selesai RBT-RBB",IF(BE144&lt;10%,"Proses RBT-RBL",IF(BE144=10%,"Selesai RBT-RBL",IF(BE144&lt;15%,"Proses RBT-RBTD",IF(BE144=15%,"Selesai RBT-RBTD",IF(BE144&lt;20%,"Proses RPP",IF(BE144=20%,"Selesai RPP",IF(BE144&lt;25%,"Proses KAK",IF(BE144=25%,"Selesai KAK",IF(BE144&lt;30%,"Proses Pengadaan",IF(BE144=30%,"Selesai Pengadaan",IF(BE144&lt;45%,"Proses Desain",IF(BE144=45%,"Selesai Desain",IF(BE144&lt;80%,"Proses Pengembangan",IF(BE144=80%,"Selesai Pengembangan",IF(BE144&lt;87.5%,"Proses SIT",IF(BE144=87.5%,"Selesai SIT",IF(BE144&lt;95%,"Proses UAT",IF(BE144=95%,"Selesai UAT",IF(BE144&lt;100%,"Proses Implementasi","Selesai Implementasi"))))))))))))))))))))))</f>
        <v>Selesai Implementasi</v>
      </c>
      <c r="AT144" t="str">
        <f>IF(BF144=0%,"Not Started",IF(BF144&lt;5%,"Proses RBT-RBB",IF(BF144=5%,"Selesai RBT-RBB",IF(BF144&lt;10%,"Proses RBT-RBL",IF(BF144=10%,"Selesai RBT-RBL",IF(BF144&lt;15%,"Proses RBT-RBTD",IF(BF144=15%,"Selesai RBT-RBTD",IF(BF144&lt;20%,"Proses RPP",IF(BF144=20%,"Selesai RPP",IF(BF144&lt;25%,"Proses KAK",IF(BF144=25%,"Selesai KAK",IF(BF144&lt;30%,"Proses Pengadaan",IF(BF144=30%,"Selesai Pengadaan",IF(BF144&lt;45%,"Proses Desain",IF(BF144=45%,"Selesai Desain",IF(BF144&lt;80%,"Proses Pengembangan",IF(BF144=80%,"Selesai Pengembangan",IF(BF144&lt;87.5%,"Proses SIT",IF(BF144=87.5%,"Selesai SIT",IF(BF144&lt;95%,"Proses UAT",IF(BF144=95%,"Selesai UAT",IF(BF144&lt;100%,"Proses Implementasi","Selesai Implementasi"))))))))))))))))))))))</f>
        <v>Selesai Implementasi</v>
      </c>
      <c r="AU144" t="str">
        <f>IF(BG144=0%,"Not Started",IF(BG144&lt;5%,"Proses RBT-RBB",IF(BG144=5%,"Selesai RBT-RBB",IF(BG144&lt;10%,"Proses RBT-RBL",IF(BG144=10%,"Selesai RBT-RBL",IF(BG144&lt;15%,"Proses RBT-RBTD",IF(BG144=15%,"Selesai RBT-RBTD",IF(BG144&lt;20%,"Proses RPP",IF(BG144=20%,"Selesai RPP",IF(BG144&lt;25%,"Proses KAK",IF(BG144=25%,"Selesai KAK",IF(BG144&lt;30%,"Proses Pengadaan",IF(BG144=30%,"Selesai Pengadaan",IF(BG144&lt;45%,"Proses Desain",IF(BG144=45%,"Selesai Desain",IF(BG144&lt;80%,"Proses Pengembangan",IF(BG144=80%,"Selesai Pengembangan",IF(BG144&lt;87.5%,"Proses SIT",IF(BG144=87.5%,"Selesai SIT",IF(BG144&lt;95%,"Proses UAT",IF(BG144=95%,"Selesai UAT",IF(BG144&lt;100%,"Proses Implementasi","Selesai Implementasi"))))))))))))))))))))))</f>
        <v>Selesai Implementasi</v>
      </c>
      <c r="AV144" t="str">
        <f>IF(BH144=0%,"Not Started",IF(BH144&lt;5%,"Proses RBT-RBB",IF(BH144=5%,"Selesai RBT-RBB",IF(BH144&lt;10%,"Proses RBT-RBL",IF(BH144=10%,"Selesai RBT-RBL",IF(BH144&lt;15%,"Proses RBT-RBTD",IF(BH144=15%,"Selesai RBT-RBTD",IF(BH144&lt;20%,"Proses RPP",IF(BH144=20%,"Selesai RPP",IF(BH144&lt;25%,"Proses KAK",IF(BH144=25%,"Selesai KAK",IF(BH144&lt;30%,"Proses Pengadaan",IF(BH144=30%,"Selesai Pengadaan",IF(BH144&lt;45%,"Proses Desain",IF(BH144=45%,"Selesai Desain",IF(BH144&lt;80%,"Proses Pengembangan",IF(BH144=80%,"Selesai Pengembangan",IF(BH144&lt;87.5%,"Proses SIT",IF(BH144=87.5%,"Selesai SIT",IF(BH144&lt;95%,"Proses UAT",IF(BH144=95%,"Selesai UAT",IF(BH144&lt;100%,"Proses Implementasi","Selesai Implementasi"))))))))))))))))))))))</f>
        <v>Selesai Implementasi</v>
      </c>
      <c r="AW144" t="str">
        <f>IF(BI144=0%,"Not Started",IF(BI144&lt;5%,"Proses RBT-RBB",IF(BI144=5%,"Selesai RBT-RBB",IF(BI144&lt;10%,"Proses RBT-RBL",IF(BI144=10%,"Selesai RBT-RBL",IF(BI144&lt;15%,"Proses RBT-RBTD",IF(BI144=15%,"Selesai RBT-RBTD",IF(BI144&lt;20%,"Proses RPP",IF(BI144=20%,"Selesai RPP",IF(BI144&lt;25%,"Proses KAK",IF(BI144=25%,"Selesai KAK",IF(BI144&lt;30%,"Proses Pengadaan",IF(BI144=30%,"Selesai Pengadaan",IF(BI144&lt;45%,"Proses Desain",IF(BI144=45%,"Selesai Desain",IF(BI144&lt;80%,"Proses Pengembangan",IF(BI144=80%,"Selesai Pengembangan",IF(BI144&lt;87.5%,"Proses SIT",IF(BI144=87.5%,"Selesai SIT",IF(BI144&lt;95%,"Proses UAT",IF(BI144=95%,"Selesai UAT",IF(BI144&lt;100%,"Proses Implementasi","Selesai Implementasi"))))))))))))))))))))))</f>
        <v>Selesai Implementasi</v>
      </c>
      <c r="AX144" t="str">
        <f>IF(BJ144=0%,"Not Started",IF(BJ144&lt;5%,"Proses RBT-RBB",IF(BJ144=5%,"Selesai RBT-RBB",IF(BJ144&lt;10%,"Proses RBT-RBL",IF(BJ144=10%,"Selesai RBT-RBL",IF(BJ144&lt;15%,"Proses RBT-RBTD",IF(BJ144=15%,"Selesai RBT-RBTD",IF(BJ144&lt;20%,"Proses RPP",IF(BJ144=20%,"Selesai RPP",IF(BJ144&lt;25%,"Proses KAK",IF(BJ144=25%,"Selesai KAK",IF(BJ144&lt;30%,"Proses Pengadaan",IF(BJ144=30%,"Selesai Pengadaan",IF(BJ144&lt;45%,"Proses Desain",IF(BJ144=45%,"Selesai Desain",IF(BJ144&lt;80%,"Proses Pengembangan",IF(BJ144=80%,"Selesai Pengembangan",IF(BJ144&lt;87.5%,"Proses SIT",IF(BJ144=87.5%,"Selesai SIT",IF(BJ144&lt;95%,"Proses UAT",IF(BJ144=95%,"Selesai UAT",IF(BJ144&lt;100%,"Proses Implementasi","Selesai Implementasi"))))))))))))))))))))))</f>
        <v>Selesai Implementasi</v>
      </c>
      <c r="AY144" t="str">
        <f>IF(BK144=0%,"Not Started",IF(BK144&lt;5%,"Proses RBT-RBB",IF(BK144=5%,"Selesai RBT-RBB",IF(BK144&lt;10%,"Proses RBT-RBL",IF(BK144=10%,"Selesai RBT-RBL",IF(BK144&lt;15%,"Proses RBT-RBTD",IF(BK144=15%,"Selesai RBT-RBTD",IF(BK144&lt;20%,"Proses RPP",IF(BK144=20%,"Selesai RPP",IF(BK144&lt;25%,"Proses KAK",IF(BK144=25%,"Selesai KAK",IF(BK144&lt;30%,"Proses Pengadaan",IF(BK144=30%,"Selesai Pengadaan",IF(BK144&lt;45%,"Proses Desain",IF(BK144=45%,"Selesai Desain",IF(BK144&lt;80%,"Proses Pengembangan",IF(BK144=80%,"Selesai Pengembangan",IF(BK144&lt;87.5%,"Proses SIT",IF(BK144=87.5%,"Selesai SIT",IF(BK144&lt;95%,"Proses UAT",IF(BK144=95%,"Selesai UAT",IF(BK144&lt;100%,"Proses Implementasi","Selesai Implementasi"))))))))))))))))))))))</f>
        <v>Selesai Implementasi</v>
      </c>
      <c r="AZ144" t="str">
        <f>IF(BL144=0%,"Not Started",IF(BL144&lt;5%,"Proses RBT-RBB",IF(BL144=5%,"Selesai RBT-RBB",IF(BL144&lt;10%,"Proses RBT-RBL",IF(BL144=10%,"Selesai RBT-RBL",IF(BL144&lt;15%,"Proses RBT-RBTD",IF(BL144=15%,"Selesai RBT-RBTD",IF(BL144&lt;20%,"Proses RPP",IF(BL144=20%,"Selesai RPP",IF(BL144&lt;25%,"Proses KAK",IF(BL144=25%,"Selesai KAK",IF(BL144&lt;30%,"Proses Pengadaan",IF(BL144=30%,"Selesai Pengadaan",IF(BL144&lt;45%,"Proses Desain",IF(BL144=45%,"Selesai Desain",IF(BL144&lt;80%,"Proses Pengembangan",IF(BL144=80%,"Selesai Pengembangan",IF(BL144&lt;87.5%,"Proses SIT",IF(BL144=87.5%,"Selesai SIT",IF(BL144&lt;95%,"Proses UAT",IF(BL144=95%,"Selesai UAT",IF(BL144&lt;100%,"Proses Implementasi","Selesai Implementasi"))))))))))))))))))))))</f>
        <v>Selesai Implementasi</v>
      </c>
      <c r="BA144" t="str">
        <f>IF(BM144=0%,"Not Started",IF(BM144&lt;5%,"Proses RBT-RBB",IF(BM144=5%,"Selesai RBT-RBB",IF(BM144&lt;10%,"Proses RBT-RBL",IF(BM144=10%,"Selesai RBT-RBL",IF(BM144&lt;15%,"Proses RBT-RBTD",IF(BM144=15%,"Selesai RBT-RBTD",IF(BM144&lt;20%,"Proses RPP",IF(BM144=20%,"Selesai RPP",IF(BM144&lt;25%,"Proses KAK",IF(BM144=25%,"Selesai KAK",IF(BM144&lt;30%,"Proses Pengadaan",IF(BM144=30%,"Selesai Pengadaan",IF(BM144&lt;45%,"Proses Desain",IF(BM144=45%,"Selesai Desain",IF(BM144&lt;80%,"Proses Pengembangan",IF(BM144=80%,"Selesai Pengembangan",IF(BM144&lt;87.5%,"Proses SIT",IF(BM144=87.5%,"Selesai SIT",IF(BM144&lt;95%,"Proses UAT",IF(BM144=95%,"Selesai UAT",IF(BM144&lt;100%,"Proses Implementasi","Selesai Implementasi"))))))))))))))))))))))</f>
        <v>Selesai Implementasi</v>
      </c>
      <c r="BB144" t="str">
        <f>IF(BN144=0%,"Not Started",IF(BN144&lt;5%,"Proses RBT-RBB",IF(BN144=5%,"Selesai RBT-RBB",IF(BN144&lt;10%,"Proses RBT-RBL",IF(BN144=10%,"Selesai RBT-RBL",IF(BN144&lt;15%,"Proses RBT-RBTD",IF(BN144=15%,"Selesai RBT-RBTD",IF(BN144&lt;20%,"Proses RPP",IF(BN144=20%,"Selesai RPP",IF(BN144&lt;25%,"Proses KAK",IF(BN144=25%,"Selesai KAK",IF(BN144&lt;30%,"Proses Pengadaan",IF(BN144=30%,"Selesai Pengadaan",IF(BN144&lt;45%,"Proses Desain",IF(BN144=45%,"Selesai Desain",IF(BN144&lt;80%,"Proses Pengembangan",IF(BN144=80%,"Selesai Pengembangan",IF(BN144&lt;87.5%,"Proses SIT",IF(BN144=87.5%,"Selesai SIT",IF(BN144&lt;95%,"Proses UAT",IF(BN144=95%,"Selesai UAT",IF(BN144&lt;100%,"Proses Implementasi","Selesai Implementasi"))))))))))))))))))))))</f>
        <v>Selesai Implementasi</v>
      </c>
      <c r="BC144" t="str">
        <f>IF(BO144=0%,"Not Started",IF(BO144&lt;5%,"Proses RBT-RBB",IF(BO144=5%,"Selesai RBT-RBB",IF(BO144&lt;10%,"Proses RBT-RBL",IF(BO144=10%,"Selesai RBT-RBL",IF(BO144&lt;15%,"Proses RBT-RBTD",IF(BO144=15%,"Selesai RBT-RBTD",IF(BO144&lt;20%,"Proses RPP",IF(BO144=20%,"Selesai RPP",IF(BO144&lt;25%,"Proses KAK",IF(BO144=25%,"Selesai KAK",IF(BO144&lt;30%,"Proses Pengadaan",IF(BO144=30%,"Selesai Pengadaan",IF(BO144&lt;45%,"Proses Desain",IF(BO144=45%,"Selesai Desain",IF(BO144&lt;80%,"Proses Pengembangan",IF(BO144=80%,"Selesai Pengembangan",IF(BO144&lt;87.5%,"Proses SIT",IF(BO144=87.5%,"Selesai SIT",IF(BO144&lt;95%,"Proses UAT",IF(BO144=95%,"Selesai UAT",IF(BO144&lt;100%,"Proses Implementasi","Selesai Implementasi"))))))))))))))))))))))</f>
        <v>Selesai Implementasi</v>
      </c>
      <c r="BD144" t="str">
        <f>IF(BP144=0%,"Not Started",IF(BP144&lt;5%,"Proses RBT-RBB",IF(BP144=5%,"Selesai RBT-RBB",IF(BP144&lt;10%,"Proses RBT-RBL",IF(BP144=10%,"Selesai RBT-RBL",IF(BP144&lt;15%,"Proses RBT-RBTD",IF(BP144=15%,"Selesai RBT-RBTD",IF(BP144&lt;20%,"Proses RPP",IF(BP144=20%,"Selesai RPP",IF(BP144&lt;25%,"Proses KAK",IF(BP144=25%,"Selesai KAK",IF(BP144&lt;30%,"Proses Pengadaan",IF(BP144=30%,"Selesai Pengadaan",IF(BP144&lt;45%,"Proses Desain",IF(BP144=45%,"Selesai Desain",IF(BP144&lt;80%,"Proses Pengembangan",IF(BP144=80%,"Selesai Pengembangan",IF(BP144&lt;87.5%,"Proses SIT",IF(BP144=87.5%,"Selesai SIT",IF(BP144&lt;95%,"Proses UAT",IF(BP144=95%,"Selesai UAT",IF(BP144&lt;100%,"Proses Implementasi","Selesai Implementasi"))))))))))))))))))))))</f>
        <v>Selesai Implementasi</v>
      </c>
      <c r="BE144">
        <v>1</v>
      </c>
      <c r="BF144">
        <v>1</v>
      </c>
      <c r="BG144">
        <v>1</v>
      </c>
      <c r="BH144">
        <v>1</v>
      </c>
      <c r="BI144">
        <v>1</v>
      </c>
      <c r="BJ144">
        <v>1</v>
      </c>
      <c r="BK144">
        <v>1</v>
      </c>
      <c r="BL144">
        <v>1</v>
      </c>
      <c r="BM144">
        <v>1</v>
      </c>
      <c r="BN144">
        <v>1</v>
      </c>
      <c r="BO144">
        <v>1</v>
      </c>
      <c r="BP144">
        <v>1</v>
      </c>
      <c r="BQ144" t="str">
        <f>IF(CC144=0%,"Not Started",IF(CC144&lt;5%,"Proses RBT-RBB",IF(CC144=5%,"Selesai RBT-RBB",IF(CC144&lt;10%,"Proses RBT-RBL",IF(CC144=10%,"Selesai RBT-RBL",IF(CC144&lt;15%,"Proses RBT-RBTD",IF(CC144=15%,"Selesai RBT-RBTD",IF(CC144&lt;20%,"Proses RPP",IF(CC144=20%,"Selesai RPP",IF(CC144&lt;25%,"Proses KAK",IF(CC144=25%,"Selesai KAK",IF(CC144&lt;30%,"Proses Pengadaan",IF(CC144=30%,"Selesai Pengadaan",IF(CC144&lt;45%,"Proses Desain",IF(CC144=45%,"Selesai Desain",IF(CC144&lt;80%,"Proses Pengembangan",IF(CC144=80%,"Selesai Pengembangan",IF(CC144&lt;87.5%,"Proses SIT",IF(CC144=87.5%,"Selesai SIT",IF(CC144&lt;95%,"Proses UAT",IF(CC144=95%,"Selesai UAT",IF(CC144&lt;100%,"Proses Implementasi","Selesai Implementasi"))))))))))))))))))))))</f>
        <v>Selesai Implementasi</v>
      </c>
      <c r="BR144" t="str">
        <f>IF(CD144=0%,"Not Started",IF(CD144&lt;5%,"Proses RBT-RBB",IF(CD144=5%,"Selesai RBT-RBB",IF(CD144&lt;10%,"Proses RBT-RBL",IF(CD144=10%,"Selesai RBT-RBL",IF(CD144&lt;15%,"Proses RBT-RBTD",IF(CD144=15%,"Selesai RBT-RBTD",IF(CD144&lt;20%,"Proses RPP",IF(CD144=20%,"Selesai RPP",IF(CD144&lt;25%,"Proses KAK",IF(CD144=25%,"Selesai KAK",IF(CD144&lt;30%,"Proses Pengadaan",IF(CD144=30%,"Selesai Pengadaan",IF(CD144&lt;45%,"Proses Desain",IF(CD144=45%,"Selesai Desain",IF(CD144&lt;80%,"Proses Pengembangan",IF(CD144=80%,"Selesai Pengembangan",IF(CD144&lt;87.5%,"Proses SIT",IF(CD144=87.5%,"Selesai SIT",IF(CD144&lt;95%,"Proses UAT",IF(CD144=95%,"Selesai UAT",IF(CD144&lt;100%,"Proses Implementasi","Selesai Implementasi"))))))))))))))))))))))</f>
        <v>Not Started</v>
      </c>
      <c r="BS144" t="str">
        <f>IF(CE144=0%,"Not Started",IF(CE144&lt;5%,"Proses RBT-RBB",IF(CE144=5%,"Selesai RBT-RBB",IF(CE144&lt;10%,"Proses RBT-RBL",IF(CE144=10%,"Selesai RBT-RBL",IF(CE144&lt;15%,"Proses RBT-RBTD",IF(CE144=15%,"Selesai RBT-RBTD",IF(CE144&lt;20%,"Proses RPP",IF(CE144=20%,"Selesai RPP",IF(CE144&lt;25%,"Proses KAK",IF(CE144=25%,"Selesai KAK",IF(CE144&lt;30%,"Proses Pengadaan",IF(CE144=30%,"Selesai Pengadaan",IF(CE144&lt;45%,"Proses Desain",IF(CE144=45%,"Selesai Desain",IF(CE144&lt;80%,"Proses Pengembangan",IF(CE144=80%,"Selesai Pengembangan",IF(CE144&lt;87.5%,"Proses SIT",IF(CE144=87.5%,"Selesai SIT",IF(CE144&lt;95%,"Proses UAT",IF(CE144=95%,"Selesai UAT",IF(CE144&lt;100%,"Proses Implementasi","Selesai Implementasi"))))))))))))))))))))))</f>
        <v>Not Started</v>
      </c>
      <c r="BT144" t="str">
        <f>IF(CF144=0%,"Not Started",IF(CF144&lt;5%,"Proses RBT-RBB",IF(CF144=5%,"Selesai RBT-RBB",IF(CF144&lt;10%,"Proses RBT-RBL",IF(CF144=10%,"Selesai RBT-RBL",IF(CF144&lt;15%,"Proses RBT-RBTD",IF(CF144=15%,"Selesai RBT-RBTD",IF(CF144&lt;20%,"Proses RPP",IF(CF144=20%,"Selesai RPP",IF(CF144&lt;25%,"Proses KAK",IF(CF144=25%,"Selesai KAK",IF(CF144&lt;30%,"Proses Pengadaan",IF(CF144=30%,"Selesai Pengadaan",IF(CF144&lt;45%,"Proses Desain",IF(CF144=45%,"Selesai Desain",IF(CF144&lt;80%,"Proses Pengembangan",IF(CF144=80%,"Selesai Pengembangan",IF(CF144&lt;87.5%,"Proses SIT",IF(CF144=87.5%,"Selesai SIT",IF(CF144&lt;95%,"Proses UAT",IF(CF144=95%,"Selesai UAT",IF(CF144&lt;100%,"Proses Implementasi","Selesai Implementasi"))))))))))))))))))))))</f>
        <v>Not Started</v>
      </c>
      <c r="BU144" t="str">
        <f>IF(CG144=0%,"Not Started",IF(CG144&lt;5%,"Proses RBT-RBB",IF(CG144=5%,"Selesai RBT-RBB",IF(CG144&lt;10%,"Proses RBT-RBL",IF(CG144=10%,"Selesai RBT-RBL",IF(CG144&lt;15%,"Proses RBT-RBTD",IF(CG144=15%,"Selesai RBT-RBTD",IF(CG144&lt;20%,"Proses RPP",IF(CG144=20%,"Selesai RPP",IF(CG144&lt;25%,"Proses KAK",IF(CG144=25%,"Selesai KAK",IF(CG144&lt;30%,"Proses Pengadaan",IF(CG144=30%,"Selesai Pengadaan",IF(CG144&lt;45%,"Proses Desain",IF(CG144=45%,"Selesai Desain",IF(CG144&lt;80%,"Proses Pengembangan",IF(CG144=80%,"Selesai Pengembangan",IF(CG144&lt;87.5%,"Proses SIT",IF(CG144=87.5%,"Selesai SIT",IF(CG144&lt;95%,"Proses UAT",IF(CG144=95%,"Selesai UAT",IF(CG144&lt;100%,"Proses Implementasi","Selesai Implementasi"))))))))))))))))))))))</f>
        <v>Not Started</v>
      </c>
      <c r="BV144" t="str">
        <f>IF(CH144=0%,"Not Started",IF(CH144&lt;5%,"Proses RBT-RBB",IF(CH144=5%,"Selesai RBT-RBB",IF(CH144&lt;10%,"Proses RBT-RBL",IF(CH144=10%,"Selesai RBT-RBL",IF(CH144&lt;15%,"Proses RBT-RBTD",IF(CH144=15%,"Selesai RBT-RBTD",IF(CH144&lt;20%,"Proses RPP",IF(CH144=20%,"Selesai RPP",IF(CH144&lt;25%,"Proses KAK",IF(CH144=25%,"Selesai KAK",IF(CH144&lt;30%,"Proses Pengadaan",IF(CH144=30%,"Selesai Pengadaan",IF(CH144&lt;45%,"Proses Desain",IF(CH144=45%,"Selesai Desain",IF(CH144&lt;80%,"Proses Pengembangan",IF(CH144=80%,"Selesai Pengembangan",IF(CH144&lt;87.5%,"Proses SIT",IF(CH144=87.5%,"Selesai SIT",IF(CH144&lt;95%,"Proses UAT",IF(CH144=95%,"Selesai UAT",IF(CH144&lt;100%,"Proses Implementasi","Selesai Implementasi"))))))))))))))))))))))</f>
        <v>Not Started</v>
      </c>
      <c r="BW144" t="str">
        <f>IF(CI144=0%,"Not Started",IF(CI144&lt;5%,"Proses RBT-RBB",IF(CI144=5%,"Selesai RBT-RBB",IF(CI144&lt;10%,"Proses RBT-RBL",IF(CI144=10%,"Selesai RBT-RBL",IF(CI144&lt;15%,"Proses RBT-RBTD",IF(CI144=15%,"Selesai RBT-RBTD",IF(CI144&lt;20%,"Proses RPP",IF(CI144=20%,"Selesai RPP",IF(CI144&lt;25%,"Proses KAK",IF(CI144=25%,"Selesai KAK",IF(CI144&lt;30%,"Proses Pengadaan",IF(CI144=30%,"Selesai Pengadaan",IF(CI144&lt;45%,"Proses Desain",IF(CI144=45%,"Selesai Desain",IF(CI144&lt;80%,"Proses Pengembangan",IF(CI144=80%,"Selesai Pengembangan",IF(CI144&lt;87.5%,"Proses SIT",IF(CI144=87.5%,"Selesai SIT",IF(CI144&lt;95%,"Proses UAT",IF(CI144=95%,"Selesai UAT",IF(CI144&lt;100%,"Proses Implementasi","Selesai Implementasi"))))))))))))))))))))))</f>
        <v>Not Started</v>
      </c>
      <c r="BX144" t="str">
        <f>IF(CJ144=0%,"Not Started",IF(CJ144&lt;5%,"Proses RBT-RBB",IF(CJ144=5%,"Selesai RBT-RBB",IF(CJ144&lt;10%,"Proses RBT-RBL",IF(CJ144=10%,"Selesai RBT-RBL",IF(CJ144&lt;15%,"Proses RBT-RBTD",IF(CJ144=15%,"Selesai RBT-RBTD",IF(CJ144&lt;20%,"Proses RPP",IF(CJ144=20%,"Selesai RPP",IF(CJ144&lt;25%,"Proses KAK",IF(CJ144=25%,"Selesai KAK",IF(CJ144&lt;30%,"Proses Pengadaan",IF(CJ144=30%,"Selesai Pengadaan",IF(CJ144&lt;45%,"Proses Desain",IF(CJ144=45%,"Selesai Desain",IF(CJ144&lt;80%,"Proses Pengembangan",IF(CJ144=80%,"Selesai Pengembangan",IF(CJ144&lt;87.5%,"Proses SIT",IF(CJ144=87.5%,"Selesai SIT",IF(CJ144&lt;95%,"Proses UAT",IF(CJ144=95%,"Selesai UAT",IF(CJ144&lt;100%,"Proses Implementasi","Selesai Implementasi"))))))))))))))))))))))</f>
        <v>Not Started</v>
      </c>
      <c r="BY144" t="str">
        <f>IF(CK144=0%,"Not Started",IF(CK144&lt;5%,"Proses RBT-RBB",IF(CK144=5%,"Selesai RBT-RBB",IF(CK144&lt;10%,"Proses RBT-RBL",IF(CK144=10%,"Selesai RBT-RBL",IF(CK144&lt;15%,"Proses RBT-RBTD",IF(CK144=15%,"Selesai RBT-RBTD",IF(CK144&lt;20%,"Proses RPP",IF(CK144=20%,"Selesai RPP",IF(CK144&lt;25%,"Proses KAK",IF(CK144=25%,"Selesai KAK",IF(CK144&lt;30%,"Proses Pengadaan",IF(CK144=30%,"Selesai Pengadaan",IF(CK144&lt;45%,"Proses Desain",IF(CK144=45%,"Selesai Desain",IF(CK144&lt;80%,"Proses Pengembangan",IF(CK144=80%,"Selesai Pengembangan",IF(CK144&lt;87.5%,"Proses SIT",IF(CK144=87.5%,"Selesai SIT",IF(CK144&lt;95%,"Proses UAT",IF(CK144=95%,"Selesai UAT",IF(CK144&lt;100%,"Proses Implementasi","Selesai Implementasi"))))))))))))))))))))))</f>
        <v>Not Started</v>
      </c>
      <c r="BZ144" t="str">
        <f>IF(CL144=0%,"Not Started",IF(CL144&lt;5%,"Proses RBT-RBB",IF(CL144=5%,"Selesai RBT-RBB",IF(CL144&lt;10%,"Proses RBT-RBL",IF(CL144=10%,"Selesai RBT-RBL",IF(CL144&lt;15%,"Proses RBT-RBTD",IF(CL144=15%,"Selesai RBT-RBTD",IF(CL144&lt;20%,"Proses RPP",IF(CL144=20%,"Selesai RPP",IF(CL144&lt;25%,"Proses KAK",IF(CL144=25%,"Selesai KAK",IF(CL144&lt;30%,"Proses Pengadaan",IF(CL144=30%,"Selesai Pengadaan",IF(CL144&lt;45%,"Proses Desain",IF(CL144=45%,"Selesai Desain",IF(CL144&lt;80%,"Proses Pengembangan",IF(CL144=80%,"Selesai Pengembangan",IF(CL144&lt;87.5%,"Proses SIT",IF(CL144=87.5%,"Selesai SIT",IF(CL144&lt;95%,"Proses UAT",IF(CL144=95%,"Selesai UAT",IF(CL144&lt;100%,"Proses Implementasi","Selesai Implementasi"))))))))))))))))))))))</f>
        <v>Not Started</v>
      </c>
      <c r="CA144" t="str">
        <f>IF(CM144=0%,"Not Started",IF(CM144&lt;5%,"Proses RBT-RBB",IF(CM144=5%,"Selesai RBT-RBB",IF(CM144&lt;10%,"Proses RBT-RBL",IF(CM144=10%,"Selesai RBT-RBL",IF(CM144&lt;15%,"Proses RBT-RBTD",IF(CM144=15%,"Selesai RBT-RBTD",IF(CM144&lt;20%,"Proses RPP",IF(CM144=20%,"Selesai RPP",IF(CM144&lt;25%,"Proses KAK",IF(CM144=25%,"Selesai KAK",IF(CM144&lt;30%,"Proses Pengadaan",IF(CM144=30%,"Selesai Pengadaan",IF(CM144&lt;45%,"Proses Desain",IF(CM144=45%,"Selesai Desain",IF(CM144&lt;80%,"Proses Pengembangan",IF(CM144=80%,"Selesai Pengembangan",IF(CM144&lt;87.5%,"Proses SIT",IF(CM144=87.5%,"Selesai SIT",IF(CM144&lt;95%,"Proses UAT",IF(CM144=95%,"Selesai UAT",IF(CM144&lt;100%,"Proses Implementasi","Selesai Implementasi"))))))))))))))))))))))</f>
        <v>Not Started</v>
      </c>
      <c r="CB144" t="str">
        <f>IF(CN144=0%,"Not Started",IF(CN144&lt;5%,"Proses RBT-RBB",IF(CN144=5%,"Selesai RBT-RBB",IF(CN144&lt;10%,"Proses RBT-RBL",IF(CN144=10%,"Selesai RBT-RBL",IF(CN144&lt;15%,"Proses RBT-RBTD",IF(CN144=15%,"Selesai RBT-RBTD",IF(CN144&lt;20%,"Proses RPP",IF(CN144=20%,"Selesai RPP",IF(CN144&lt;25%,"Proses KAK",IF(CN144=25%,"Selesai KAK",IF(CN144&lt;30%,"Proses Pengadaan",IF(CN144=30%,"Selesai Pengadaan",IF(CN144&lt;45%,"Proses Desain",IF(CN144=45%,"Selesai Desain",IF(CN144&lt;80%,"Proses Pengembangan",IF(CN144=80%,"Selesai Pengembangan",IF(CN144&lt;87.5%,"Proses SIT",IF(CN144=87.5%,"Selesai SIT",IF(CN144&lt;95%,"Proses UAT",IF(CN144=95%,"Selesai UAT",IF(CN144&lt;100%,"Proses Implementasi","Selesai Implementasi"))))))))))))))))))))))</f>
        <v>Not Started</v>
      </c>
      <c r="CC144">
        <f>(($DY144/100%)*15%)+(($DZ144/100%)*5%)+(($EA144/100%)*5%)+(($EB144/100%)*5%)+(($EC144/100%)*15%)+(($ED144/100%)*35%)+(($EE144/100%)*7.5%)+(($EF144/100%)*7.5%)+(($EG144/100%)*5%)</f>
        <v>0.9999999999999999</v>
      </c>
      <c r="CO144">
        <f>IF(BE144=0%, 100%, (CC144/BE144))</f>
        <v>0.9999999999999999</v>
      </c>
      <c r="CP144">
        <f>IF(BF144=0%, 100%, (CD144/BF144))</f>
        <v>0</v>
      </c>
      <c r="CQ144">
        <f>IF(BG144=0%, 100%, (CE144/BG144))</f>
        <v>0</v>
      </c>
      <c r="CR144">
        <f>IF(BH144=0%, 100%, (CF144/BH144))</f>
        <v>0</v>
      </c>
      <c r="CS144">
        <f>IF(BI144=0%, 100%, (CG144/BI144))</f>
        <v>0</v>
      </c>
      <c r="CT144">
        <f>IF(BJ144=0%, 100%, (CH144/BJ144))</f>
        <v>0</v>
      </c>
      <c r="CU144">
        <f>IF(BK144=0%, 100%, (CI144/BK144))</f>
        <v>0</v>
      </c>
      <c r="CV144">
        <f>IF(BL144=0%, 100%, (CJ144/BL144))</f>
        <v>0</v>
      </c>
      <c r="CW144">
        <f>IF(BM144=0%, 100%, (CK144/BM144))</f>
        <v>0</v>
      </c>
      <c r="CX144">
        <f>IF(BN144=0%, 100%, (CL144/BN144))</f>
        <v>0</v>
      </c>
      <c r="CY144">
        <f>IF(BO144=0%, 100%, (CM144/BO144))</f>
        <v>0</v>
      </c>
      <c r="DA144" t="str">
        <f>IF(BE144=0%,"NS",IF(CC144=100%,"DONE",IF(CO144&gt;100%,"AS",IF(CO144&lt;75%,"BS",IF(CO144&lt;89.9%,"AR","OS")))))</f>
        <v>DONE</v>
      </c>
      <c r="DB144" t="str">
        <f>IF(BF144=0%,"NS",IF(CD144=100%,"DONE",IF(CP144&gt;100%,"AS",IF(CP144&lt;75%,"BS",IF(CP144&lt;89.9%,"AR","OS")))))</f>
        <v>BS</v>
      </c>
      <c r="DC144" t="str">
        <f>IF(BG144=0%,"NS",IF(CE144=100%,"DONE",IF(CQ144&gt;100%,"AS",IF(CQ144&lt;75%,"BS",IF(CQ144&lt;89.9%,"AR","OS")))))</f>
        <v>BS</v>
      </c>
      <c r="DD144" t="str">
        <f>IF(BH144=0%,"NS",IF(CF144=100%,"DONE",IF(CR144&gt;100%,"AS",IF(CR144&lt;75%,"BS",IF(CR144&lt;89.9%,"AR","OS")))))</f>
        <v>BS</v>
      </c>
      <c r="DE144" t="str">
        <f>IF(BI144=0%,"NS",IF(CG144=100%,"DONE",IF(CS144&gt;100%,"AS",IF(CS144&lt;75%,"BS",IF(CS144&lt;89.9%,"AR","OS")))))</f>
        <v>BS</v>
      </c>
      <c r="DF144" t="str">
        <f>IF(BJ144=0%,"NS",IF(CH144=100%,"DONE",IF(CT144&gt;100%,"AS",IF(CT144&lt;75%,"BS",IF(CT144&lt;89.9%,"AR","OS")))))</f>
        <v>BS</v>
      </c>
      <c r="DG144" t="str">
        <f>IF(BK144=0%,"NS",IF(CI144=100%,"DONE",IF(CU144&gt;100%,"AS",IF(CU144&lt;75%,"BS",IF(CU144&lt;89.9%,"AR","OS")))))</f>
        <v>BS</v>
      </c>
      <c r="DH144" t="str">
        <f>IF(BL144=0%,"NS",IF(CJ144=100%,"DONE",IF(CV144&gt;100%,"AS",IF(CV144&lt;75%,"BS",IF(CV144&lt;89.9%,"AR","OS")))))</f>
        <v>BS</v>
      </c>
      <c r="DI144" t="str">
        <f>IF(BM144=0%,"NS",IF(CK144=100%,"DONE",IF(CW144&gt;100%,"AS",IF(CW144&lt;75%,"BS",IF(CW144&lt;89.9%,"AR","OS")))))</f>
        <v>BS</v>
      </c>
      <c r="DJ144" t="str">
        <f>IF(BN144=0%,"NS",IF(CL144=100%,"DONE",IF(CX144&gt;100%,"AS",IF(CX144&lt;75%,"BS",IF(CX144&lt;89.9%,"AR","OS")))))</f>
        <v>BS</v>
      </c>
      <c r="DK144" t="str">
        <f>IF(BO144=0%,"NS",IF(CM144=100%,"DONE",IF(CY144&gt;100%,"AS",IF(CY144&lt;75%,"BS",IF(CY144&lt;89.9%,"AR","OS")))))</f>
        <v>BS</v>
      </c>
      <c r="DL144" t="str">
        <f>IF(BP144=0%,"NS",IF(CN144=100%,"DONE",IF(CZ144&gt;100%,"AS",IF(CZ144&lt;75%,"BS",IF(CZ144&lt;89.9%,"AR","OS")))))</f>
        <v>BS</v>
      </c>
      <c r="DM144">
        <f>CC144/$BP144</f>
        <v>0.9999999999999999</v>
      </c>
      <c r="DN144">
        <f>CD144/$BP144</f>
        <v>0</v>
      </c>
      <c r="DO144">
        <f>CE144/$BP144</f>
        <v>0</v>
      </c>
      <c r="DP144">
        <f>CF144/$BP144</f>
        <v>0</v>
      </c>
      <c r="DQ144">
        <f>CG144/$BP144</f>
        <v>0</v>
      </c>
      <c r="DR144">
        <f>CH144/$BP144</f>
        <v>0</v>
      </c>
      <c r="DS144">
        <f>CI144/$BP144</f>
        <v>0</v>
      </c>
      <c r="DT144">
        <f>CJ144/$BP144</f>
        <v>0</v>
      </c>
      <c r="DU144">
        <f>CK144/$BP144</f>
        <v>0</v>
      </c>
      <c r="DV144">
        <f>CL144/$BP144</f>
        <v>0</v>
      </c>
      <c r="DW144">
        <f>CM144/$BP144</f>
        <v>0</v>
      </c>
      <c r="DX144">
        <f>CN144/$BP144</f>
        <v>0</v>
      </c>
      <c r="DY144">
        <v>1</v>
      </c>
      <c r="DZ144">
        <v>1</v>
      </c>
      <c r="EA144">
        <v>1</v>
      </c>
      <c r="EB144">
        <v>1</v>
      </c>
      <c r="EC144">
        <v>1</v>
      </c>
      <c r="ED144">
        <v>1</v>
      </c>
      <c r="EE144">
        <v>1</v>
      </c>
      <c r="EF144">
        <v>1</v>
      </c>
      <c r="EG144">
        <v>1</v>
      </c>
      <c r="EH144" t="str" xml:space="preserve">
        <v xml:space="preserve">Deployment  Pada 10 Januari 2025_x000d_
_x000d_
- Tahap 2 Pengembangan pada ETP Alternatetelah selesai UAT. User akan request untuk proses IMplementasi dilaksanakan pada 13 Juni 2025. dikarenakan 6 Juni Lebaran_x000d_
- CAB telah dilaksanakan pada 11 Juni 2025_x000d_
- Deployment Tahap 2 telah dilaksanakan pada hari Jumat 13 Juni 2025_x000d_
</v>
      </c>
      <c r="EI144">
        <v>45670</v>
      </c>
      <c r="EJ144">
        <f>AR144</f>
        <v>45646</v>
      </c>
      <c r="EO144" t="str">
        <v>Deployment Mundur dikarenakan concern user terkait Test login oleh bank peserta</v>
      </c>
      <c r="FA144" t="str">
        <v>jadwal Disesuaikan ke 10 Januari 2025</v>
      </c>
      <c r="FN144" t="str">
        <v>Rizky Arga</v>
      </c>
      <c r="FQ144" t="str">
        <v>Small Changes</v>
      </c>
      <c r="FR144" t="str">
        <v xml:space="preserve">Outsource </v>
      </c>
      <c r="FS144" t="str">
        <v>PCI</v>
      </c>
      <c r="FT144" t="str" xml:space="preserve">
        <v xml:space="preserve">1. Tony Liston (KPPA)_x000d_
2. Afifah (KPPA)_x000d_
3. Novita Dwi Rahma (KPPA TW)</v>
      </c>
      <c r="FU144">
        <v>5</v>
      </c>
      <c r="GS144" t="str">
        <v>06c6978b-7295-4431-b9e0-542225e33fc3</v>
      </c>
    </row>
    <row r="145" xml:space="preserve">
      <c r="A145" t="str">
        <v>RD-10-2024</v>
      </c>
      <c r="C145" t="str">
        <v>IDT</v>
      </c>
      <c r="D145" t="str">
        <v>Continuity Technology</v>
      </c>
      <c r="E145" t="str">
        <v>P-75</v>
      </c>
      <c r="F145">
        <v>1</v>
      </c>
      <c r="G145" t="str">
        <v xml:space="preserve">ANTASENA Non Bank </v>
      </c>
      <c r="H145" t="str">
        <v>ANTASENA - Non Bank</v>
      </c>
      <c r="I145" t="str">
        <v>Enh. Aplikasi Pelaporan Online SK SP - Tahap 2</v>
      </c>
      <c r="J145">
        <v>2024</v>
      </c>
      <c r="K145">
        <v>2025</v>
      </c>
      <c r="L145" t="str">
        <v>K</v>
      </c>
      <c r="M145" t="str">
        <v>K3</v>
      </c>
      <c r="N145" t="str">
        <v>Pemimpin Satker</v>
      </c>
      <c r="O145" t="str">
        <v>DIDD, DSta</v>
      </c>
      <c r="P145" t="str">
        <v>Satker</v>
      </c>
      <c r="Q145" t="str">
        <v>Moneter</v>
      </c>
      <c r="R145" t="str">
        <v>ANTASENA</v>
      </c>
      <c r="S145" t="str">
        <f>BQ145</f>
        <v>Selesai Implementasi</v>
      </c>
      <c r="T145" t="str">
        <f>IF(V145=0%,"Not Started",IF(V145&lt;100%,"On Progress",IF(V145=100%,"DONE")))</f>
        <v>DONE</v>
      </c>
      <c r="U145" t="str">
        <f>FN145</f>
        <v>Rifanda Yulio</v>
      </c>
      <c r="V145">
        <f>CC145</f>
        <v>0.9999999999999999</v>
      </c>
      <c r="W145" t="str">
        <v>BRD existing</v>
      </c>
      <c r="X145">
        <f>AR145</f>
        <v>45900</v>
      </c>
      <c r="Y145" t="str">
        <v>Selesai pengadaan</v>
      </c>
      <c r="AI145">
        <v>45659</v>
      </c>
      <c r="AJ145">
        <v>45688</v>
      </c>
      <c r="AK145">
        <v>45691</v>
      </c>
      <c r="AL145">
        <v>45777</v>
      </c>
      <c r="AM145">
        <v>45778</v>
      </c>
      <c r="AN145">
        <v>45808</v>
      </c>
      <c r="AO145">
        <v>45810</v>
      </c>
      <c r="AP145">
        <v>45838</v>
      </c>
      <c r="AQ145">
        <v>45839</v>
      </c>
      <c r="AR145">
        <v>45900</v>
      </c>
      <c r="AS145" t="str">
        <f>IF(BE145=0%,"Not Started",IF(BE145&lt;5%,"Proses RBT-RBB",IF(BE145=5%,"Selesai RBT-RBB",IF(BE145&lt;10%,"Proses RBT-RBL",IF(BE145=10%,"Selesai RBT-RBL",IF(BE145&lt;15%,"Proses RBT-RBTD",IF(BE145=15%,"Selesai RBT-RBTD",IF(BE145&lt;20%,"Proses RPP",IF(BE145=20%,"Selesai RPP",IF(BE145&lt;25%,"Proses KAK",IF(BE145=25%,"Selesai KAK",IF(BE145&lt;30%,"Proses Pengadaan",IF(BE145=30%,"Selesai Pengadaan",IF(BE145&lt;45%,"Proses Desain",IF(BE145=45%,"Selesai Desain",IF(BE145&lt;80%,"Proses Pengembangan",IF(BE145=80%,"Selesai Pengembangan",IF(BE145&lt;87.5%,"Proses SIT",IF(BE145=87.5%,"Selesai SIT",IF(BE145&lt;95%,"Proses UAT",IF(BE145=95%,"Selesai UAT",IF(BE145&lt;100%,"Proses Implementasi","Selesai Implementasi"))))))))))))))))))))))</f>
        <v>Selesai Implementasi</v>
      </c>
      <c r="AT145" t="str">
        <f>IF(BF145=0%,"Not Started",IF(BF145&lt;5%,"Proses RBT-RBB",IF(BF145=5%,"Selesai RBT-RBB",IF(BF145&lt;10%,"Proses RBT-RBL",IF(BF145=10%,"Selesai RBT-RBL",IF(BF145&lt;15%,"Proses RBT-RBTD",IF(BF145=15%,"Selesai RBT-RBTD",IF(BF145&lt;20%,"Proses RPP",IF(BF145=20%,"Selesai RPP",IF(BF145&lt;25%,"Proses KAK",IF(BF145=25%,"Selesai KAK",IF(BF145&lt;30%,"Proses Pengadaan",IF(BF145=30%,"Selesai Pengadaan",IF(BF145&lt;45%,"Proses Desain",IF(BF145=45%,"Selesai Desain",IF(BF145&lt;80%,"Proses Pengembangan",IF(BF145=80%,"Selesai Pengembangan",IF(BF145&lt;87.5%,"Proses SIT",IF(BF145=87.5%,"Selesai SIT",IF(BF145&lt;95%,"Proses UAT",IF(BF145=95%,"Selesai UAT",IF(BF145&lt;100%,"Proses Implementasi","Selesai Implementasi"))))))))))))))))))))))</f>
        <v>Selesai Implementasi</v>
      </c>
      <c r="AU145" t="str">
        <f>IF(BG145=0%,"Not Started",IF(BG145&lt;5%,"Proses RBT-RBB",IF(BG145=5%,"Selesai RBT-RBB",IF(BG145&lt;10%,"Proses RBT-RBL",IF(BG145=10%,"Selesai RBT-RBL",IF(BG145&lt;15%,"Proses RBT-RBTD",IF(BG145=15%,"Selesai RBT-RBTD",IF(BG145&lt;20%,"Proses RPP",IF(BG145=20%,"Selesai RPP",IF(BG145&lt;25%,"Proses KAK",IF(BG145=25%,"Selesai KAK",IF(BG145&lt;30%,"Proses Pengadaan",IF(BG145=30%,"Selesai Pengadaan",IF(BG145&lt;45%,"Proses Desain",IF(BG145=45%,"Selesai Desain",IF(BG145&lt;80%,"Proses Pengembangan",IF(BG145=80%,"Selesai Pengembangan",IF(BG145&lt;87.5%,"Proses SIT",IF(BG145=87.5%,"Selesai SIT",IF(BG145&lt;95%,"Proses UAT",IF(BG145=95%,"Selesai UAT",IF(BG145&lt;100%,"Proses Implementasi","Selesai Implementasi"))))))))))))))))))))))</f>
        <v>Selesai Implementasi</v>
      </c>
      <c r="AV145" t="str">
        <f>IF(BH145=0%,"Not Started",IF(BH145&lt;5%,"Proses RBT-RBB",IF(BH145=5%,"Selesai RBT-RBB",IF(BH145&lt;10%,"Proses RBT-RBL",IF(BH145=10%,"Selesai RBT-RBL",IF(BH145&lt;15%,"Proses RBT-RBTD",IF(BH145=15%,"Selesai RBT-RBTD",IF(BH145&lt;20%,"Proses RPP",IF(BH145=20%,"Selesai RPP",IF(BH145&lt;25%,"Proses KAK",IF(BH145=25%,"Selesai KAK",IF(BH145&lt;30%,"Proses Pengadaan",IF(BH145=30%,"Selesai Pengadaan",IF(BH145&lt;45%,"Proses Desain",IF(BH145=45%,"Selesai Desain",IF(BH145&lt;80%,"Proses Pengembangan",IF(BH145=80%,"Selesai Pengembangan",IF(BH145&lt;87.5%,"Proses SIT",IF(BH145=87.5%,"Selesai SIT",IF(BH145&lt;95%,"Proses UAT",IF(BH145=95%,"Selesai UAT",IF(BH145&lt;100%,"Proses Implementasi","Selesai Implementasi"))))))))))))))))))))))</f>
        <v>Selesai Implementasi</v>
      </c>
      <c r="AW145" t="str">
        <f>IF(BI145=0%,"Not Started",IF(BI145&lt;5%,"Proses RBT-RBB",IF(BI145=5%,"Selesai RBT-RBB",IF(BI145&lt;10%,"Proses RBT-RBL",IF(BI145=10%,"Selesai RBT-RBL",IF(BI145&lt;15%,"Proses RBT-RBTD",IF(BI145=15%,"Selesai RBT-RBTD",IF(BI145&lt;20%,"Proses RPP",IF(BI145=20%,"Selesai RPP",IF(BI145&lt;25%,"Proses KAK",IF(BI145=25%,"Selesai KAK",IF(BI145&lt;30%,"Proses Pengadaan",IF(BI145=30%,"Selesai Pengadaan",IF(BI145&lt;45%,"Proses Desain",IF(BI145=45%,"Selesai Desain",IF(BI145&lt;80%,"Proses Pengembangan",IF(BI145=80%,"Selesai Pengembangan",IF(BI145&lt;87.5%,"Proses SIT",IF(BI145=87.5%,"Selesai SIT",IF(BI145&lt;95%,"Proses UAT",IF(BI145=95%,"Selesai UAT",IF(BI145&lt;100%,"Proses Implementasi","Selesai Implementasi"))))))))))))))))))))))</f>
        <v>Selesai Implementasi</v>
      </c>
      <c r="AX145" t="str">
        <f>IF(BJ145=0%,"Not Started",IF(BJ145&lt;5%,"Proses RBT-RBB",IF(BJ145=5%,"Selesai RBT-RBB",IF(BJ145&lt;10%,"Proses RBT-RBL",IF(BJ145=10%,"Selesai RBT-RBL",IF(BJ145&lt;15%,"Proses RBT-RBTD",IF(BJ145=15%,"Selesai RBT-RBTD",IF(BJ145&lt;20%,"Proses RPP",IF(BJ145=20%,"Selesai RPP",IF(BJ145&lt;25%,"Proses KAK",IF(BJ145=25%,"Selesai KAK",IF(BJ145&lt;30%,"Proses Pengadaan",IF(BJ145=30%,"Selesai Pengadaan",IF(BJ145&lt;45%,"Proses Desain",IF(BJ145=45%,"Selesai Desain",IF(BJ145&lt;80%,"Proses Pengembangan",IF(BJ145=80%,"Selesai Pengembangan",IF(BJ145&lt;87.5%,"Proses SIT",IF(BJ145=87.5%,"Selesai SIT",IF(BJ145&lt;95%,"Proses UAT",IF(BJ145=95%,"Selesai UAT",IF(BJ145&lt;100%,"Proses Implementasi","Selesai Implementasi"))))))))))))))))))))))</f>
        <v>Selesai Implementasi</v>
      </c>
      <c r="AY145" t="str">
        <f>IF(BK145=0%,"Not Started",IF(BK145&lt;5%,"Proses RBT-RBB",IF(BK145=5%,"Selesai RBT-RBB",IF(BK145&lt;10%,"Proses RBT-RBL",IF(BK145=10%,"Selesai RBT-RBL",IF(BK145&lt;15%,"Proses RBT-RBTD",IF(BK145=15%,"Selesai RBT-RBTD",IF(BK145&lt;20%,"Proses RPP",IF(BK145=20%,"Selesai RPP",IF(BK145&lt;25%,"Proses KAK",IF(BK145=25%,"Selesai KAK",IF(BK145&lt;30%,"Proses Pengadaan",IF(BK145=30%,"Selesai Pengadaan",IF(BK145&lt;45%,"Proses Desain",IF(BK145=45%,"Selesai Desain",IF(BK145&lt;80%,"Proses Pengembangan",IF(BK145=80%,"Selesai Pengembangan",IF(BK145&lt;87.5%,"Proses SIT",IF(BK145=87.5%,"Selesai SIT",IF(BK145&lt;95%,"Proses UAT",IF(BK145=95%,"Selesai UAT",IF(BK145&lt;100%,"Proses Implementasi","Selesai Implementasi"))))))))))))))))))))))</f>
        <v>Selesai Implementasi</v>
      </c>
      <c r="AZ145" t="str">
        <f>IF(BL145=0%,"Not Started",IF(BL145&lt;5%,"Proses RBT-RBB",IF(BL145=5%,"Selesai RBT-RBB",IF(BL145&lt;10%,"Proses RBT-RBL",IF(BL145=10%,"Selesai RBT-RBL",IF(BL145&lt;15%,"Proses RBT-RBTD",IF(BL145=15%,"Selesai RBT-RBTD",IF(BL145&lt;20%,"Proses RPP",IF(BL145=20%,"Selesai RPP",IF(BL145&lt;25%,"Proses KAK",IF(BL145=25%,"Selesai KAK",IF(BL145&lt;30%,"Proses Pengadaan",IF(BL145=30%,"Selesai Pengadaan",IF(BL145&lt;45%,"Proses Desain",IF(BL145=45%,"Selesai Desain",IF(BL145&lt;80%,"Proses Pengembangan",IF(BL145=80%,"Selesai Pengembangan",IF(BL145&lt;87.5%,"Proses SIT",IF(BL145=87.5%,"Selesai SIT",IF(BL145&lt;95%,"Proses UAT",IF(BL145=95%,"Selesai UAT",IF(BL145&lt;100%,"Proses Implementasi","Selesai Implementasi"))))))))))))))))))))))</f>
        <v>Selesai Implementasi</v>
      </c>
      <c r="BA145" t="str">
        <f>IF(BM145=0%,"Not Started",IF(BM145&lt;5%,"Proses RBT-RBB",IF(BM145=5%,"Selesai RBT-RBB",IF(BM145&lt;10%,"Proses RBT-RBL",IF(BM145=10%,"Selesai RBT-RBL",IF(BM145&lt;15%,"Proses RBT-RBTD",IF(BM145=15%,"Selesai RBT-RBTD",IF(BM145&lt;20%,"Proses RPP",IF(BM145=20%,"Selesai RPP",IF(BM145&lt;25%,"Proses KAK",IF(BM145=25%,"Selesai KAK",IF(BM145&lt;30%,"Proses Pengadaan",IF(BM145=30%,"Selesai Pengadaan",IF(BM145&lt;45%,"Proses Desain",IF(BM145=45%,"Selesai Desain",IF(BM145&lt;80%,"Proses Pengembangan",IF(BM145=80%,"Selesai Pengembangan",IF(BM145&lt;87.5%,"Proses SIT",IF(BM145=87.5%,"Selesai SIT",IF(BM145&lt;95%,"Proses UAT",IF(BM145=95%,"Selesai UAT",IF(BM145&lt;100%,"Proses Implementasi","Selesai Implementasi"))))))))))))))))))))))</f>
        <v>Selesai Implementasi</v>
      </c>
      <c r="BB145" t="str">
        <f>IF(BN145=0%,"Not Started",IF(BN145&lt;5%,"Proses RBT-RBB",IF(BN145=5%,"Selesai RBT-RBB",IF(BN145&lt;10%,"Proses RBT-RBL",IF(BN145=10%,"Selesai RBT-RBL",IF(BN145&lt;15%,"Proses RBT-RBTD",IF(BN145=15%,"Selesai RBT-RBTD",IF(BN145&lt;20%,"Proses RPP",IF(BN145=20%,"Selesai RPP",IF(BN145&lt;25%,"Proses KAK",IF(BN145=25%,"Selesai KAK",IF(BN145&lt;30%,"Proses Pengadaan",IF(BN145=30%,"Selesai Pengadaan",IF(BN145&lt;45%,"Proses Desain",IF(BN145=45%,"Selesai Desain",IF(BN145&lt;80%,"Proses Pengembangan",IF(BN145=80%,"Selesai Pengembangan",IF(BN145&lt;87.5%,"Proses SIT",IF(BN145=87.5%,"Selesai SIT",IF(BN145&lt;95%,"Proses UAT",IF(BN145=95%,"Selesai UAT",IF(BN145&lt;100%,"Proses Implementasi","Selesai Implementasi"))))))))))))))))))))))</f>
        <v>Selesai Implementasi</v>
      </c>
      <c r="BC145" t="str">
        <f>IF(BO145=0%,"Not Started",IF(BO145&lt;5%,"Proses RBT-RBB",IF(BO145=5%,"Selesai RBT-RBB",IF(BO145&lt;10%,"Proses RBT-RBL",IF(BO145=10%,"Selesai RBT-RBL",IF(BO145&lt;15%,"Proses RBT-RBTD",IF(BO145=15%,"Selesai RBT-RBTD",IF(BO145&lt;20%,"Proses RPP",IF(BO145=20%,"Selesai RPP",IF(BO145&lt;25%,"Proses KAK",IF(BO145=25%,"Selesai KAK",IF(BO145&lt;30%,"Proses Pengadaan",IF(BO145=30%,"Selesai Pengadaan",IF(BO145&lt;45%,"Proses Desain",IF(BO145=45%,"Selesai Desain",IF(BO145&lt;80%,"Proses Pengembangan",IF(BO145=80%,"Selesai Pengembangan",IF(BO145&lt;87.5%,"Proses SIT",IF(BO145=87.5%,"Selesai SIT",IF(BO145&lt;95%,"Proses UAT",IF(BO145=95%,"Selesai UAT",IF(BO145&lt;100%,"Proses Implementasi","Selesai Implementasi"))))))))))))))))))))))</f>
        <v>Selesai Implementasi</v>
      </c>
      <c r="BD145" t="str">
        <f>IF(BP145=0%,"Not Started",IF(BP145&lt;5%,"Proses RBT-RBB",IF(BP145=5%,"Selesai RBT-RBB",IF(BP145&lt;10%,"Proses RBT-RBL",IF(BP145=10%,"Selesai RBT-RBL",IF(BP145&lt;15%,"Proses RBT-RBTD",IF(BP145=15%,"Selesai RBT-RBTD",IF(BP145&lt;20%,"Proses RPP",IF(BP145=20%,"Selesai RPP",IF(BP145&lt;25%,"Proses KAK",IF(BP145=25%,"Selesai KAK",IF(BP145&lt;30%,"Proses Pengadaan",IF(BP145=30%,"Selesai Pengadaan",IF(BP145&lt;45%,"Proses Desain",IF(BP145=45%,"Selesai Desain",IF(BP145&lt;80%,"Proses Pengembangan",IF(BP145=80%,"Selesai Pengembangan",IF(BP145&lt;87.5%,"Proses SIT",IF(BP145=87.5%,"Selesai SIT",IF(BP145&lt;95%,"Proses UAT",IF(BP145=95%,"Selesai UAT",IF(BP145&lt;100%,"Proses Implementasi","Selesai Implementasi"))))))))))))))))))))))</f>
        <v>Selesai Implementasi</v>
      </c>
      <c r="BE145">
        <v>1</v>
      </c>
      <c r="BF145">
        <v>1</v>
      </c>
      <c r="BG145">
        <v>1</v>
      </c>
      <c r="BH145">
        <v>1</v>
      </c>
      <c r="BI145">
        <v>1</v>
      </c>
      <c r="BJ145">
        <v>1</v>
      </c>
      <c r="BK145">
        <v>1</v>
      </c>
      <c r="BL145">
        <v>1</v>
      </c>
      <c r="BM145">
        <v>1</v>
      </c>
      <c r="BN145">
        <v>1</v>
      </c>
      <c r="BO145">
        <v>1</v>
      </c>
      <c r="BP145">
        <v>1</v>
      </c>
      <c r="BQ145" t="str">
        <f>IF(CC145=0%,"Not Started",IF(CC145&lt;5%,"Proses RBT-RBB",IF(CC145=5%,"Selesai RBT-RBB",IF(CC145&lt;10%,"Proses RBT-RBL",IF(CC145=10%,"Selesai RBT-RBL",IF(CC145&lt;15%,"Proses RBT-RBTD",IF(CC145=15%,"Selesai RBT-RBTD",IF(CC145&lt;20%,"Proses RPP",IF(CC145=20%,"Selesai RPP",IF(CC145&lt;25%,"Proses KAK",IF(CC145=25%,"Selesai KAK",IF(CC145&lt;30%,"Proses Pengadaan",IF(CC145=30%,"Selesai Pengadaan",IF(CC145&lt;45%,"Proses Desain",IF(CC145=45%,"Selesai Desain",IF(CC145&lt;80%,"Proses Pengembangan",IF(CC145=80%,"Selesai Pengembangan",IF(CC145&lt;87.5%,"Proses SIT",IF(CC145=87.5%,"Selesai SIT",IF(CC145&lt;95%,"Proses UAT",IF(CC145=95%,"Selesai UAT",IF(CC145&lt;100%,"Proses Implementasi","Selesai Implementasi"))))))))))))))))))))))</f>
        <v>Selesai Implementasi</v>
      </c>
      <c r="BR145" t="str">
        <f>IF(CD145=0%,"Not Started",IF(CD145&lt;5%,"Proses RBT-RBB",IF(CD145=5%,"Selesai RBT-RBB",IF(CD145&lt;10%,"Proses RBT-RBL",IF(CD145=10%,"Selesai RBT-RBL",IF(CD145&lt;15%,"Proses RBT-RBTD",IF(CD145=15%,"Selesai RBT-RBTD",IF(CD145&lt;20%,"Proses RPP",IF(CD145=20%,"Selesai RPP",IF(CD145&lt;25%,"Proses KAK",IF(CD145=25%,"Selesai KAK",IF(CD145&lt;30%,"Proses Pengadaan",IF(CD145=30%,"Selesai Pengadaan",IF(CD145&lt;45%,"Proses Desain",IF(CD145=45%,"Selesai Desain",IF(CD145&lt;80%,"Proses Pengembangan",IF(CD145=80%,"Selesai Pengembangan",IF(CD145&lt;87.5%,"Proses SIT",IF(CD145=87.5%,"Selesai SIT",IF(CD145&lt;95%,"Proses UAT",IF(CD145=95%,"Selesai UAT",IF(CD145&lt;100%,"Proses Implementasi","Selesai Implementasi"))))))))))))))))))))))</f>
        <v>Not Started</v>
      </c>
      <c r="BS145" t="str">
        <f>IF(CE145=0%,"Not Started",IF(CE145&lt;5%,"Proses RBT-RBB",IF(CE145=5%,"Selesai RBT-RBB",IF(CE145&lt;10%,"Proses RBT-RBL",IF(CE145=10%,"Selesai RBT-RBL",IF(CE145&lt;15%,"Proses RBT-RBTD",IF(CE145=15%,"Selesai RBT-RBTD",IF(CE145&lt;20%,"Proses RPP",IF(CE145=20%,"Selesai RPP",IF(CE145&lt;25%,"Proses KAK",IF(CE145=25%,"Selesai KAK",IF(CE145&lt;30%,"Proses Pengadaan",IF(CE145=30%,"Selesai Pengadaan",IF(CE145&lt;45%,"Proses Desain",IF(CE145=45%,"Selesai Desain",IF(CE145&lt;80%,"Proses Pengembangan",IF(CE145=80%,"Selesai Pengembangan",IF(CE145&lt;87.5%,"Proses SIT",IF(CE145=87.5%,"Selesai SIT",IF(CE145&lt;95%,"Proses UAT",IF(CE145=95%,"Selesai UAT",IF(CE145&lt;100%,"Proses Implementasi","Selesai Implementasi"))))))))))))))))))))))</f>
        <v>Not Started</v>
      </c>
      <c r="BT145" t="str">
        <f>IF(CF145=0%,"Not Started",IF(CF145&lt;5%,"Proses RBT-RBB",IF(CF145=5%,"Selesai RBT-RBB",IF(CF145&lt;10%,"Proses RBT-RBL",IF(CF145=10%,"Selesai RBT-RBL",IF(CF145&lt;15%,"Proses RBT-RBTD",IF(CF145=15%,"Selesai RBT-RBTD",IF(CF145&lt;20%,"Proses RPP",IF(CF145=20%,"Selesai RPP",IF(CF145&lt;25%,"Proses KAK",IF(CF145=25%,"Selesai KAK",IF(CF145&lt;30%,"Proses Pengadaan",IF(CF145=30%,"Selesai Pengadaan",IF(CF145&lt;45%,"Proses Desain",IF(CF145=45%,"Selesai Desain",IF(CF145&lt;80%,"Proses Pengembangan",IF(CF145=80%,"Selesai Pengembangan",IF(CF145&lt;87.5%,"Proses SIT",IF(CF145=87.5%,"Selesai SIT",IF(CF145&lt;95%,"Proses UAT",IF(CF145=95%,"Selesai UAT",IF(CF145&lt;100%,"Proses Implementasi","Selesai Implementasi"))))))))))))))))))))))</f>
        <v>Not Started</v>
      </c>
      <c r="BU145" t="str">
        <f>IF(CG145=0%,"Not Started",IF(CG145&lt;5%,"Proses RBT-RBB",IF(CG145=5%,"Selesai RBT-RBB",IF(CG145&lt;10%,"Proses RBT-RBL",IF(CG145=10%,"Selesai RBT-RBL",IF(CG145&lt;15%,"Proses RBT-RBTD",IF(CG145=15%,"Selesai RBT-RBTD",IF(CG145&lt;20%,"Proses RPP",IF(CG145=20%,"Selesai RPP",IF(CG145&lt;25%,"Proses KAK",IF(CG145=25%,"Selesai KAK",IF(CG145&lt;30%,"Proses Pengadaan",IF(CG145=30%,"Selesai Pengadaan",IF(CG145&lt;45%,"Proses Desain",IF(CG145=45%,"Selesai Desain",IF(CG145&lt;80%,"Proses Pengembangan",IF(CG145=80%,"Selesai Pengembangan",IF(CG145&lt;87.5%,"Proses SIT",IF(CG145=87.5%,"Selesai SIT",IF(CG145&lt;95%,"Proses UAT",IF(CG145=95%,"Selesai UAT",IF(CG145&lt;100%,"Proses Implementasi","Selesai Implementasi"))))))))))))))))))))))</f>
        <v>Not Started</v>
      </c>
      <c r="BV145" t="str">
        <f>IF(CH145=0%,"Not Started",IF(CH145&lt;5%,"Proses RBT-RBB",IF(CH145=5%,"Selesai RBT-RBB",IF(CH145&lt;10%,"Proses RBT-RBL",IF(CH145=10%,"Selesai RBT-RBL",IF(CH145&lt;15%,"Proses RBT-RBTD",IF(CH145=15%,"Selesai RBT-RBTD",IF(CH145&lt;20%,"Proses RPP",IF(CH145=20%,"Selesai RPP",IF(CH145&lt;25%,"Proses KAK",IF(CH145=25%,"Selesai KAK",IF(CH145&lt;30%,"Proses Pengadaan",IF(CH145=30%,"Selesai Pengadaan",IF(CH145&lt;45%,"Proses Desain",IF(CH145=45%,"Selesai Desain",IF(CH145&lt;80%,"Proses Pengembangan",IF(CH145=80%,"Selesai Pengembangan",IF(CH145&lt;87.5%,"Proses SIT",IF(CH145=87.5%,"Selesai SIT",IF(CH145&lt;95%,"Proses UAT",IF(CH145=95%,"Selesai UAT",IF(CH145&lt;100%,"Proses Implementasi","Selesai Implementasi"))))))))))))))))))))))</f>
        <v>Not Started</v>
      </c>
      <c r="BW145" t="str">
        <f>IF(CI145=0%,"Not Started",IF(CI145&lt;5%,"Proses RBT-RBB",IF(CI145=5%,"Selesai RBT-RBB",IF(CI145&lt;10%,"Proses RBT-RBL",IF(CI145=10%,"Selesai RBT-RBL",IF(CI145&lt;15%,"Proses RBT-RBTD",IF(CI145=15%,"Selesai RBT-RBTD",IF(CI145&lt;20%,"Proses RPP",IF(CI145=20%,"Selesai RPP",IF(CI145&lt;25%,"Proses KAK",IF(CI145=25%,"Selesai KAK",IF(CI145&lt;30%,"Proses Pengadaan",IF(CI145=30%,"Selesai Pengadaan",IF(CI145&lt;45%,"Proses Desain",IF(CI145=45%,"Selesai Desain",IF(CI145&lt;80%,"Proses Pengembangan",IF(CI145=80%,"Selesai Pengembangan",IF(CI145&lt;87.5%,"Proses SIT",IF(CI145=87.5%,"Selesai SIT",IF(CI145&lt;95%,"Proses UAT",IF(CI145=95%,"Selesai UAT",IF(CI145&lt;100%,"Proses Implementasi","Selesai Implementasi"))))))))))))))))))))))</f>
        <v>Not Started</v>
      </c>
      <c r="BX145" t="str">
        <f>IF(CJ145=0%,"Not Started",IF(CJ145&lt;5%,"Proses RBT-RBB",IF(CJ145=5%,"Selesai RBT-RBB",IF(CJ145&lt;10%,"Proses RBT-RBL",IF(CJ145=10%,"Selesai RBT-RBL",IF(CJ145&lt;15%,"Proses RBT-RBTD",IF(CJ145=15%,"Selesai RBT-RBTD",IF(CJ145&lt;20%,"Proses RPP",IF(CJ145=20%,"Selesai RPP",IF(CJ145&lt;25%,"Proses KAK",IF(CJ145=25%,"Selesai KAK",IF(CJ145&lt;30%,"Proses Pengadaan",IF(CJ145=30%,"Selesai Pengadaan",IF(CJ145&lt;45%,"Proses Desain",IF(CJ145=45%,"Selesai Desain",IF(CJ145&lt;80%,"Proses Pengembangan",IF(CJ145=80%,"Selesai Pengembangan",IF(CJ145&lt;87.5%,"Proses SIT",IF(CJ145=87.5%,"Selesai SIT",IF(CJ145&lt;95%,"Proses UAT",IF(CJ145=95%,"Selesai UAT",IF(CJ145&lt;100%,"Proses Implementasi","Selesai Implementasi"))))))))))))))))))))))</f>
        <v>Not Started</v>
      </c>
      <c r="BY145" t="str">
        <f>IF(CK145=0%,"Not Started",IF(CK145&lt;5%,"Proses RBT-RBB",IF(CK145=5%,"Selesai RBT-RBB",IF(CK145&lt;10%,"Proses RBT-RBL",IF(CK145=10%,"Selesai RBT-RBL",IF(CK145&lt;15%,"Proses RBT-RBTD",IF(CK145=15%,"Selesai RBT-RBTD",IF(CK145&lt;20%,"Proses RPP",IF(CK145=20%,"Selesai RPP",IF(CK145&lt;25%,"Proses KAK",IF(CK145=25%,"Selesai KAK",IF(CK145&lt;30%,"Proses Pengadaan",IF(CK145=30%,"Selesai Pengadaan",IF(CK145&lt;45%,"Proses Desain",IF(CK145=45%,"Selesai Desain",IF(CK145&lt;80%,"Proses Pengembangan",IF(CK145=80%,"Selesai Pengembangan",IF(CK145&lt;87.5%,"Proses SIT",IF(CK145=87.5%,"Selesai SIT",IF(CK145&lt;95%,"Proses UAT",IF(CK145=95%,"Selesai UAT",IF(CK145&lt;100%,"Proses Implementasi","Selesai Implementasi"))))))))))))))))))))))</f>
        <v>Not Started</v>
      </c>
      <c r="BZ145" t="str">
        <f>IF(CL145=0%,"Not Started",IF(CL145&lt;5%,"Proses RBT-RBB",IF(CL145=5%,"Selesai RBT-RBB",IF(CL145&lt;10%,"Proses RBT-RBL",IF(CL145=10%,"Selesai RBT-RBL",IF(CL145&lt;15%,"Proses RBT-RBTD",IF(CL145=15%,"Selesai RBT-RBTD",IF(CL145&lt;20%,"Proses RPP",IF(CL145=20%,"Selesai RPP",IF(CL145&lt;25%,"Proses KAK",IF(CL145=25%,"Selesai KAK",IF(CL145&lt;30%,"Proses Pengadaan",IF(CL145=30%,"Selesai Pengadaan",IF(CL145&lt;45%,"Proses Desain",IF(CL145=45%,"Selesai Desain",IF(CL145&lt;80%,"Proses Pengembangan",IF(CL145=80%,"Selesai Pengembangan",IF(CL145&lt;87.5%,"Proses SIT",IF(CL145=87.5%,"Selesai SIT",IF(CL145&lt;95%,"Proses UAT",IF(CL145=95%,"Selesai UAT",IF(CL145&lt;100%,"Proses Implementasi","Selesai Implementasi"))))))))))))))))))))))</f>
        <v>Not Started</v>
      </c>
      <c r="CA145" t="str">
        <f>IF(CM145=0%,"Not Started",IF(CM145&lt;5%,"Proses RBT-RBB",IF(CM145=5%,"Selesai RBT-RBB",IF(CM145&lt;10%,"Proses RBT-RBL",IF(CM145=10%,"Selesai RBT-RBL",IF(CM145&lt;15%,"Proses RBT-RBTD",IF(CM145=15%,"Selesai RBT-RBTD",IF(CM145&lt;20%,"Proses RPP",IF(CM145=20%,"Selesai RPP",IF(CM145&lt;25%,"Proses KAK",IF(CM145=25%,"Selesai KAK",IF(CM145&lt;30%,"Proses Pengadaan",IF(CM145=30%,"Selesai Pengadaan",IF(CM145&lt;45%,"Proses Desain",IF(CM145=45%,"Selesai Desain",IF(CM145&lt;80%,"Proses Pengembangan",IF(CM145=80%,"Selesai Pengembangan",IF(CM145&lt;87.5%,"Proses SIT",IF(CM145=87.5%,"Selesai SIT",IF(CM145&lt;95%,"Proses UAT",IF(CM145=95%,"Selesai UAT",IF(CM145&lt;100%,"Proses Implementasi","Selesai Implementasi"))))))))))))))))))))))</f>
        <v>Not Started</v>
      </c>
      <c r="CB145" t="str">
        <f>IF(CN145=0%,"Not Started",IF(CN145&lt;5%,"Proses RBT-RBB",IF(CN145=5%,"Selesai RBT-RBB",IF(CN145&lt;10%,"Proses RBT-RBL",IF(CN145=10%,"Selesai RBT-RBL",IF(CN145&lt;15%,"Proses RBT-RBTD",IF(CN145=15%,"Selesai RBT-RBTD",IF(CN145&lt;20%,"Proses RPP",IF(CN145=20%,"Selesai RPP",IF(CN145&lt;25%,"Proses KAK",IF(CN145=25%,"Selesai KAK",IF(CN145&lt;30%,"Proses Pengadaan",IF(CN145=30%,"Selesai Pengadaan",IF(CN145&lt;45%,"Proses Desain",IF(CN145=45%,"Selesai Desain",IF(CN145&lt;80%,"Proses Pengembangan",IF(CN145=80%,"Selesai Pengembangan",IF(CN145&lt;87.5%,"Proses SIT",IF(CN145=87.5%,"Selesai SIT",IF(CN145&lt;95%,"Proses UAT",IF(CN145=95%,"Selesai UAT",IF(CN145&lt;100%,"Proses Implementasi","Selesai Implementasi"))))))))))))))))))))))</f>
        <v>Not Started</v>
      </c>
      <c r="CC145">
        <f>(($DY145/100%)*15%)+(($DZ145/100%)*5%)+(($EA145/100%)*5%)+(($EB145/100%)*5%)+(($EC145/100%)*15%)+(($ED145/100%)*35%)+(($EE145/100%)*7.5%)+(($EF145/100%)*7.5%)+(($EG145/100%)*5%)</f>
        <v>0.9999999999999999</v>
      </c>
      <c r="CO145">
        <f>IF(BE145=0%, 100%, (CC145/BE145))</f>
        <v>0.9999999999999999</v>
      </c>
      <c r="CP145">
        <f>IF(BF145=0%, 100%, (CD145/BF145))</f>
        <v>0</v>
      </c>
      <c r="CQ145">
        <f>IF(BG145=0%, 100%, (CE145/BG145))</f>
        <v>0</v>
      </c>
      <c r="CR145">
        <f>IF(BH145=0%, 100%, (CF145/BH145))</f>
        <v>0</v>
      </c>
      <c r="CS145">
        <f>IF(BI145=0%, 100%, (CG145/BI145))</f>
        <v>0</v>
      </c>
      <c r="CT145">
        <f>IF(BJ145=0%, 100%, (CH145/BJ145))</f>
        <v>0</v>
      </c>
      <c r="CU145">
        <f>IF(BK145=0%, 100%, (CI145/BK145))</f>
        <v>0</v>
      </c>
      <c r="CV145">
        <f>IF(BL145=0%, 100%, (CJ145/BL145))</f>
        <v>0</v>
      </c>
      <c r="CW145">
        <f>IF(BM145=0%, 100%, (CK145/BM145))</f>
        <v>0</v>
      </c>
      <c r="CX145">
        <f>IF(BN145=0%, 100%, (CL145/BN145))</f>
        <v>0</v>
      </c>
      <c r="CY145">
        <f>IF(BO145=0%, 100%, (CM145/BO145))</f>
        <v>0</v>
      </c>
      <c r="DA145" t="str">
        <f>IF(BE145=0%,"NS",IF(CC145=100%,"DONE",IF(CO145&gt;100%,"AS",IF(CO145&lt;75%,"BS",IF(CO145&lt;89.9%,"AR","OS")))))</f>
        <v>DONE</v>
      </c>
      <c r="DB145" t="str">
        <f>IF(BF145=0%,"NS",IF(CD145=100%,"DONE",IF(CP145&gt;100%,"AS",IF(CP145&lt;75%,"BS",IF(CP145&lt;89.9%,"AR","OS")))))</f>
        <v>BS</v>
      </c>
      <c r="DC145" t="str">
        <f>IF(BG145=0%,"NS",IF(CE145=100%,"DONE",IF(CQ145&gt;100%,"AS",IF(CQ145&lt;75%,"BS",IF(CQ145&lt;89.9%,"AR","OS")))))</f>
        <v>BS</v>
      </c>
      <c r="DD145" t="str">
        <f>IF(BH145=0%,"NS",IF(CF145=100%,"DONE",IF(CR145&gt;100%,"AS",IF(CR145&lt;75%,"BS",IF(CR145&lt;89.9%,"AR","OS")))))</f>
        <v>BS</v>
      </c>
      <c r="DE145" t="str">
        <f>IF(BI145=0%,"NS",IF(CG145=100%,"DONE",IF(CS145&gt;100%,"AS",IF(CS145&lt;75%,"BS",IF(CS145&lt;89.9%,"AR","OS")))))</f>
        <v>BS</v>
      </c>
      <c r="DF145" t="str">
        <f>IF(BJ145=0%,"NS",IF(CH145=100%,"DONE",IF(CT145&gt;100%,"AS",IF(CT145&lt;75%,"BS",IF(CT145&lt;89.9%,"AR","OS")))))</f>
        <v>BS</v>
      </c>
      <c r="DG145" t="str">
        <f>IF(BK145=0%,"NS",IF(CI145=100%,"DONE",IF(CU145&gt;100%,"AS",IF(CU145&lt;75%,"BS",IF(CU145&lt;89.9%,"AR","OS")))))</f>
        <v>BS</v>
      </c>
      <c r="DH145" t="str">
        <f>IF(BL145=0%,"NS",IF(CJ145=100%,"DONE",IF(CV145&gt;100%,"AS",IF(CV145&lt;75%,"BS",IF(CV145&lt;89.9%,"AR","OS")))))</f>
        <v>BS</v>
      </c>
      <c r="DI145" t="str">
        <f>IF(BM145=0%,"NS",IF(CK145=100%,"DONE",IF(CW145&gt;100%,"AS",IF(CW145&lt;75%,"BS",IF(CW145&lt;89.9%,"AR","OS")))))</f>
        <v>BS</v>
      </c>
      <c r="DJ145" t="str">
        <f>IF(BN145=0%,"NS",IF(CL145=100%,"DONE",IF(CX145&gt;100%,"AS",IF(CX145&lt;75%,"BS",IF(CX145&lt;89.9%,"AR","OS")))))</f>
        <v>BS</v>
      </c>
      <c r="DK145" t="str">
        <f>IF(BO145=0%,"NS",IF(CM145=100%,"DONE",IF(CY145&gt;100%,"AS",IF(CY145&lt;75%,"BS",IF(CY145&lt;89.9%,"AR","OS")))))</f>
        <v>BS</v>
      </c>
      <c r="DL145" t="str">
        <f>IF(BP145=0%,"NS",IF(CN145=100%,"DONE",IF(CZ145&gt;100%,"AS",IF(CZ145&lt;75%,"BS",IF(CZ145&lt;89.9%,"AR","OS")))))</f>
        <v>BS</v>
      </c>
      <c r="DM145">
        <f>CC145/$BP145</f>
        <v>0.9999999999999999</v>
      </c>
      <c r="DN145">
        <f>CD145/$BP145</f>
        <v>0</v>
      </c>
      <c r="DO145">
        <f>CE145/$BP145</f>
        <v>0</v>
      </c>
      <c r="DP145">
        <f>CF145/$BP145</f>
        <v>0</v>
      </c>
      <c r="DQ145">
        <f>CG145/$BP145</f>
        <v>0</v>
      </c>
      <c r="DR145">
        <f>CH145/$BP145</f>
        <v>0</v>
      </c>
      <c r="DS145">
        <f>CI145/$BP145</f>
        <v>0</v>
      </c>
      <c r="DT145">
        <f>CJ145/$BP145</f>
        <v>0</v>
      </c>
      <c r="DU145">
        <f>CK145/$BP145</f>
        <v>0</v>
      </c>
      <c r="DV145">
        <f>CL145/$BP145</f>
        <v>0</v>
      </c>
      <c r="DW145">
        <f>CM145/$BP145</f>
        <v>0</v>
      </c>
      <c r="DX145">
        <f>CN145/$BP145</f>
        <v>0</v>
      </c>
      <c r="DY145">
        <v>1</v>
      </c>
      <c r="DZ145">
        <v>1</v>
      </c>
      <c r="EA145">
        <v>1</v>
      </c>
      <c r="EB145">
        <v>1</v>
      </c>
      <c r="EC145">
        <v>1</v>
      </c>
      <c r="ED145">
        <v>1</v>
      </c>
      <c r="EE145">
        <v>1</v>
      </c>
      <c r="EF145">
        <v>1</v>
      </c>
      <c r="EG145">
        <v>1</v>
      </c>
      <c r="EH145" t="str">
        <v>- Go Live pada 29 Agustus 2025</v>
      </c>
      <c r="EI145">
        <v>45898</v>
      </c>
      <c r="EJ145">
        <f>AR145</f>
        <v>45900</v>
      </c>
      <c r="EL145">
        <v>45688</v>
      </c>
      <c r="EO145" t="str">
        <v>Proses pengadaan lebih lama dari target DLDS yakni pada 2 Januari 2025</v>
      </c>
      <c r="FA145" t="str">
        <v>SPPP telah terbit pada 17 Januari 2025, dan timeline pengembangan telah disepakati bersama Satker User</v>
      </c>
      <c r="FM145" t="str" xml:space="preserve">
        <v xml:space="preserve">1. Regi Wibowo Hudyana_x000d_
2. Titik Rahayu</v>
      </c>
      <c r="FN145" t="str">
        <v>Rifanda Yulio</v>
      </c>
      <c r="FO145" t="str">
        <v>Adinda Tri Wulandari</v>
      </c>
      <c r="FP145" t="str" xml:space="preserve">
        <v xml:space="preserve">1. Haryani Diah_x000d_
2. Alamsyah_x000d_
3. Luluk Mukarromah</v>
      </c>
      <c r="FQ145" t="str" xml:space="preserve">
        <v xml:space="preserve">1. Erfa_x000d_
2. Ufaira_x000d_
3. Adam_x000d_
4. Al Rifky</v>
      </c>
      <c r="FR145" t="str">
        <v>Outsource</v>
      </c>
      <c r="FS145" t="str">
        <v>Datacaraka</v>
      </c>
      <c r="FT145" t="str" xml:space="preserve">
        <v xml:space="preserve">Teo (KPPA)_x000d_
Risda (KPPA)_x000d_
Diah (KMBD)</v>
      </c>
      <c r="FU145">
        <v>6</v>
      </c>
      <c r="GS145" t="str">
        <v>6b10ecbd-8938-4f7d-a3d7-c33e6b9d6a96</v>
      </c>
    </row>
    <row r="146" xml:space="preserve">
      <c r="A146" t="str">
        <v>RIVIBI-PPA-P27-1-DLDS</v>
      </c>
      <c r="C146" t="str">
        <v>IDT</v>
      </c>
      <c r="D146" t="str">
        <v>Continuity Technology</v>
      </c>
      <c r="E146" t="str">
        <v>P-75</v>
      </c>
      <c r="F146">
        <f>F145+1</f>
        <v>2</v>
      </c>
      <c r="G146" t="str">
        <v xml:space="preserve">ANTASENA Non Bank </v>
      </c>
      <c r="H146" t="str">
        <v>ANTASENA - Non Bank</v>
      </c>
      <c r="I146" t="str">
        <v>Enhancement PJPUR</v>
      </c>
      <c r="J146">
        <v>2026</v>
      </c>
      <c r="K146">
        <v>2026</v>
      </c>
      <c r="L146" t="str">
        <v>K</v>
      </c>
      <c r="M146" t="str">
        <v>K3</v>
      </c>
      <c r="N146" t="str">
        <v>Pemimpin Satker</v>
      </c>
      <c r="O146" t="str">
        <v>Dsta, DPKL</v>
      </c>
      <c r="P146" t="str">
        <v>Satker</v>
      </c>
      <c r="Q146" t="str">
        <v>Moneter</v>
      </c>
      <c r="R146" t="str">
        <v>PJPUR</v>
      </c>
      <c r="S146" t="str">
        <f>BQ146</f>
        <v>Not Started</v>
      </c>
      <c r="T146" t="str">
        <f>IF(V146=0%,"Not Started",IF(V146&lt;100%,"On Progress",IF(V146=100%,"DONE")))</f>
        <v>Not Started</v>
      </c>
      <c r="U146" t="str">
        <f>FN146</f>
        <v>Rifanda Yulio</v>
      </c>
      <c r="V146">
        <f>CC146</f>
        <v>0</v>
      </c>
      <c r="W146" t="str">
        <v>TW I 2026</v>
      </c>
      <c r="X146">
        <f>AR146</f>
        <v>0</v>
      </c>
      <c r="Y146">
        <v>1</v>
      </c>
      <c r="AA146">
        <v>46023</v>
      </c>
      <c r="AB146">
        <v>46081</v>
      </c>
      <c r="AC146">
        <v>46082</v>
      </c>
      <c r="AD146">
        <v>46112</v>
      </c>
      <c r="AS146" t="str">
        <f>IF(BE146=0%,"Not Started",IF(BE146&lt;5%,"Proses RBT-RBB",IF(BE146=5%,"Selesai RBT-RBB",IF(BE146&lt;10%,"Proses RBT-RBL",IF(BE146=10%,"Selesai RBT-RBL",IF(BE146&lt;15%,"Proses RBT-RBTD",IF(BE146=15%,"Selesai RBT-RBTD",IF(BE146&lt;20%,"Proses RPP",IF(BE146=20%,"Selesai RPP",IF(BE146&lt;25%,"Proses KAK",IF(BE146=25%,"Selesai KAK",IF(BE146&lt;30%,"Proses Pengadaan",IF(BE146=30%,"Selesai Pengadaan",IF(BE146&lt;45%,"Proses Desain",IF(BE146=45%,"Selesai Desain",IF(BE146&lt;80%,"Proses Pengembangan",IF(BE146=80%,"Selesai Pengembangan",IF(BE146&lt;87.5%,"Proses SIT",IF(BE146=87.5%,"Selesai SIT",IF(BE146&lt;95%,"Proses UAT",IF(BE146=95%,"Selesai UAT",IF(BE146&lt;100%,"Proses Implementasi","Selesai Implementasi"))))))))))))))))))))))</f>
        <v>Not Started</v>
      </c>
      <c r="AT146" t="str">
        <f>IF(BF146=0%,"Not Started",IF(BF146&lt;5%,"Proses RBT-RBB",IF(BF146=5%,"Selesai RBT-RBB",IF(BF146&lt;10%,"Proses RBT-RBL",IF(BF146=10%,"Selesai RBT-RBL",IF(BF146&lt;15%,"Proses RBT-RBTD",IF(BF146=15%,"Selesai RBT-RBTD",IF(BF146&lt;20%,"Proses RPP",IF(BF146=20%,"Selesai RPP",IF(BF146&lt;25%,"Proses KAK",IF(BF146=25%,"Selesai KAK",IF(BF146&lt;30%,"Proses Pengadaan",IF(BF146=30%,"Selesai Pengadaan",IF(BF146&lt;45%,"Proses Desain",IF(BF146=45%,"Selesai Desain",IF(BF146&lt;80%,"Proses Pengembangan",IF(BF146=80%,"Selesai Pengembangan",IF(BF146&lt;87.5%,"Proses SIT",IF(BF146=87.5%,"Selesai SIT",IF(BF146&lt;95%,"Proses UAT",IF(BF146=95%,"Selesai UAT",IF(BF146&lt;100%,"Proses Implementasi","Selesai Implementasi"))))))))))))))))))))))</f>
        <v>Not Started</v>
      </c>
      <c r="AU146" t="str">
        <f>IF(BG146=0%,"Not Started",IF(BG146&lt;5%,"Proses RBT-RBB",IF(BG146=5%,"Selesai RBT-RBB",IF(BG146&lt;10%,"Proses RBT-RBL",IF(BG146=10%,"Selesai RBT-RBL",IF(BG146&lt;15%,"Proses RBT-RBTD",IF(BG146=15%,"Selesai RBT-RBTD",IF(BG146&lt;20%,"Proses RPP",IF(BG146=20%,"Selesai RPP",IF(BG146&lt;25%,"Proses KAK",IF(BG146=25%,"Selesai KAK",IF(BG146&lt;30%,"Proses Pengadaan",IF(BG146=30%,"Selesai Pengadaan",IF(BG146&lt;45%,"Proses Desain",IF(BG146=45%,"Selesai Desain",IF(BG146&lt;80%,"Proses Pengembangan",IF(BG146=80%,"Selesai Pengembangan",IF(BG146&lt;87.5%,"Proses SIT",IF(BG146=87.5%,"Selesai SIT",IF(BG146&lt;95%,"Proses UAT",IF(BG146=95%,"Selesai UAT",IF(BG146&lt;100%,"Proses Implementasi","Selesai Implementasi"))))))))))))))))))))))</f>
        <v>Not Started</v>
      </c>
      <c r="AV146" t="str">
        <f>IF(BH146=0%,"Not Started",IF(BH146&lt;5%,"Proses RBT-RBB",IF(BH146=5%,"Selesai RBT-RBB",IF(BH146&lt;10%,"Proses RBT-RBL",IF(BH146=10%,"Selesai RBT-RBL",IF(BH146&lt;15%,"Proses RBT-RBTD",IF(BH146=15%,"Selesai RBT-RBTD",IF(BH146&lt;20%,"Proses RPP",IF(BH146=20%,"Selesai RPP",IF(BH146&lt;25%,"Proses KAK",IF(BH146=25%,"Selesai KAK",IF(BH146&lt;30%,"Proses Pengadaan",IF(BH146=30%,"Selesai Pengadaan",IF(BH146&lt;45%,"Proses Desain",IF(BH146=45%,"Selesai Desain",IF(BH146&lt;80%,"Proses Pengembangan",IF(BH146=80%,"Selesai Pengembangan",IF(BH146&lt;87.5%,"Proses SIT",IF(BH146=87.5%,"Selesai SIT",IF(BH146&lt;95%,"Proses UAT",IF(BH146=95%,"Selesai UAT",IF(BH146&lt;100%,"Proses Implementasi","Selesai Implementasi"))))))))))))))))))))))</f>
        <v>Not Started</v>
      </c>
      <c r="AW146" t="str">
        <f>IF(BI146=0%,"Not Started",IF(BI146&lt;5%,"Proses RBT-RBB",IF(BI146=5%,"Selesai RBT-RBB",IF(BI146&lt;10%,"Proses RBT-RBL",IF(BI146=10%,"Selesai RBT-RBL",IF(BI146&lt;15%,"Proses RBT-RBTD",IF(BI146=15%,"Selesai RBT-RBTD",IF(BI146&lt;20%,"Proses RPP",IF(BI146=20%,"Selesai RPP",IF(BI146&lt;25%,"Proses KAK",IF(BI146=25%,"Selesai KAK",IF(BI146&lt;30%,"Proses Pengadaan",IF(BI146=30%,"Selesai Pengadaan",IF(BI146&lt;45%,"Proses Desain",IF(BI146=45%,"Selesai Desain",IF(BI146&lt;80%,"Proses Pengembangan",IF(BI146=80%,"Selesai Pengembangan",IF(BI146&lt;87.5%,"Proses SIT",IF(BI146=87.5%,"Selesai SIT",IF(BI146&lt;95%,"Proses UAT",IF(BI146=95%,"Selesai UAT",IF(BI146&lt;100%,"Proses Implementasi","Selesai Implementasi"))))))))))))))))))))))</f>
        <v>Not Started</v>
      </c>
      <c r="AX146" t="str">
        <f>IF(BJ146=0%,"Not Started",IF(BJ146&lt;5%,"Proses RBT-RBB",IF(BJ146=5%,"Selesai RBT-RBB",IF(BJ146&lt;10%,"Proses RBT-RBL",IF(BJ146=10%,"Selesai RBT-RBL",IF(BJ146&lt;15%,"Proses RBT-RBTD",IF(BJ146=15%,"Selesai RBT-RBTD",IF(BJ146&lt;20%,"Proses RPP",IF(BJ146=20%,"Selesai RPP",IF(BJ146&lt;25%,"Proses KAK",IF(BJ146=25%,"Selesai KAK",IF(BJ146&lt;30%,"Proses Pengadaan",IF(BJ146=30%,"Selesai Pengadaan",IF(BJ146&lt;45%,"Proses Desain",IF(BJ146=45%,"Selesai Desain",IF(BJ146&lt;80%,"Proses Pengembangan",IF(BJ146=80%,"Selesai Pengembangan",IF(BJ146&lt;87.5%,"Proses SIT",IF(BJ146=87.5%,"Selesai SIT",IF(BJ146&lt;95%,"Proses UAT",IF(BJ146=95%,"Selesai UAT",IF(BJ146&lt;100%,"Proses Implementasi","Selesai Implementasi"))))))))))))))))))))))</f>
        <v>Not Started</v>
      </c>
      <c r="AY146" t="str">
        <f>IF(BK146=0%,"Not Started",IF(BK146&lt;5%,"Proses RBT-RBB",IF(BK146=5%,"Selesai RBT-RBB",IF(BK146&lt;10%,"Proses RBT-RBL",IF(BK146=10%,"Selesai RBT-RBL",IF(BK146&lt;15%,"Proses RBT-RBTD",IF(BK146=15%,"Selesai RBT-RBTD",IF(BK146&lt;20%,"Proses RPP",IF(BK146=20%,"Selesai RPP",IF(BK146&lt;25%,"Proses KAK",IF(BK146=25%,"Selesai KAK",IF(BK146&lt;30%,"Proses Pengadaan",IF(BK146=30%,"Selesai Pengadaan",IF(BK146&lt;45%,"Proses Desain",IF(BK146=45%,"Selesai Desain",IF(BK146&lt;80%,"Proses Pengembangan",IF(BK146=80%,"Selesai Pengembangan",IF(BK146&lt;87.5%,"Proses SIT",IF(BK146=87.5%,"Selesai SIT",IF(BK146&lt;95%,"Proses UAT",IF(BK146=95%,"Selesai UAT",IF(BK146&lt;100%,"Proses Implementasi","Selesai Implementasi"))))))))))))))))))))))</f>
        <v>Not Started</v>
      </c>
      <c r="AZ146" t="str">
        <f>IF(BL146=0%,"Not Started",IF(BL146&lt;5%,"Proses RBT-RBB",IF(BL146=5%,"Selesai RBT-RBB",IF(BL146&lt;10%,"Proses RBT-RBL",IF(BL146=10%,"Selesai RBT-RBL",IF(BL146&lt;15%,"Proses RBT-RBTD",IF(BL146=15%,"Selesai RBT-RBTD",IF(BL146&lt;20%,"Proses RPP",IF(BL146=20%,"Selesai RPP",IF(BL146&lt;25%,"Proses KAK",IF(BL146=25%,"Selesai KAK",IF(BL146&lt;30%,"Proses Pengadaan",IF(BL146=30%,"Selesai Pengadaan",IF(BL146&lt;45%,"Proses Desain",IF(BL146=45%,"Selesai Desain",IF(BL146&lt;80%,"Proses Pengembangan",IF(BL146=80%,"Selesai Pengembangan",IF(BL146&lt;87.5%,"Proses SIT",IF(BL146=87.5%,"Selesai SIT",IF(BL146&lt;95%,"Proses UAT",IF(BL146=95%,"Selesai UAT",IF(BL146&lt;100%,"Proses Implementasi","Selesai Implementasi"))))))))))))))))))))))</f>
        <v>Not Started</v>
      </c>
      <c r="BA146" t="str">
        <f>IF(BM146=0%,"Not Started",IF(BM146&lt;5%,"Proses RBT-RBB",IF(BM146=5%,"Selesai RBT-RBB",IF(BM146&lt;10%,"Proses RBT-RBL",IF(BM146=10%,"Selesai RBT-RBL",IF(BM146&lt;15%,"Proses RBT-RBTD",IF(BM146=15%,"Selesai RBT-RBTD",IF(BM146&lt;20%,"Proses RPP",IF(BM146=20%,"Selesai RPP",IF(BM146&lt;25%,"Proses KAK",IF(BM146=25%,"Selesai KAK",IF(BM146&lt;30%,"Proses Pengadaan",IF(BM146=30%,"Selesai Pengadaan",IF(BM146&lt;45%,"Proses Desain",IF(BM146=45%,"Selesai Desain",IF(BM146&lt;80%,"Proses Pengembangan",IF(BM146=80%,"Selesai Pengembangan",IF(BM146&lt;87.5%,"Proses SIT",IF(BM146=87.5%,"Selesai SIT",IF(BM146&lt;95%,"Proses UAT",IF(BM146=95%,"Selesai UAT",IF(BM146&lt;100%,"Proses Implementasi","Selesai Implementasi"))))))))))))))))))))))</f>
        <v>Not Started</v>
      </c>
      <c r="BB146" t="str">
        <f>IF(BN146=0%,"Not Started",IF(BN146&lt;5%,"Proses RBT-RBB",IF(BN146=5%,"Selesai RBT-RBB",IF(BN146&lt;10%,"Proses RBT-RBL",IF(BN146=10%,"Selesai RBT-RBL",IF(BN146&lt;15%,"Proses RBT-RBTD",IF(BN146=15%,"Selesai RBT-RBTD",IF(BN146&lt;20%,"Proses RPP",IF(BN146=20%,"Selesai RPP",IF(BN146&lt;25%,"Proses KAK",IF(BN146=25%,"Selesai KAK",IF(BN146&lt;30%,"Proses Pengadaan",IF(BN146=30%,"Selesai Pengadaan",IF(BN146&lt;45%,"Proses Desain",IF(BN146=45%,"Selesai Desain",IF(BN146&lt;80%,"Proses Pengembangan",IF(BN146=80%,"Selesai Pengembangan",IF(BN146&lt;87.5%,"Proses SIT",IF(BN146=87.5%,"Selesai SIT",IF(BN146&lt;95%,"Proses UAT",IF(BN146=95%,"Selesai UAT",IF(BN146&lt;100%,"Proses Implementasi","Selesai Implementasi"))))))))))))))))))))))</f>
        <v>Not Started</v>
      </c>
      <c r="BC146" t="str">
        <f>IF(BO146=0%,"Not Started",IF(BO146&lt;5%,"Proses RBT-RBB",IF(BO146=5%,"Selesai RBT-RBB",IF(BO146&lt;10%,"Proses RBT-RBL",IF(BO146=10%,"Selesai RBT-RBL",IF(BO146&lt;15%,"Proses RBT-RBTD",IF(BO146=15%,"Selesai RBT-RBTD",IF(BO146&lt;20%,"Proses RPP",IF(BO146=20%,"Selesai RPP",IF(BO146&lt;25%,"Proses KAK",IF(BO146=25%,"Selesai KAK",IF(BO146&lt;30%,"Proses Pengadaan",IF(BO146=30%,"Selesai Pengadaan",IF(BO146&lt;45%,"Proses Desain",IF(BO146=45%,"Selesai Desain",IF(BO146&lt;80%,"Proses Pengembangan",IF(BO146=80%,"Selesai Pengembangan",IF(BO146&lt;87.5%,"Proses SIT",IF(BO146=87.5%,"Selesai SIT",IF(BO146&lt;95%,"Proses UAT",IF(BO146=95%,"Selesai UAT",IF(BO146&lt;100%,"Proses Implementasi","Selesai Implementasi"))))))))))))))))))))))</f>
        <v>Not Started</v>
      </c>
      <c r="BD146" t="str">
        <f>IF(BP146=0%,"Not Started",IF(BP146&lt;5%,"Proses RBT-RBB",IF(BP146=5%,"Selesai RBT-RBB",IF(BP146&lt;10%,"Proses RBT-RBL",IF(BP146=10%,"Selesai RBT-RBL",IF(BP146&lt;15%,"Proses RBT-RBTD",IF(BP146=15%,"Selesai RBT-RBTD",IF(BP146&lt;20%,"Proses RPP",IF(BP146=20%,"Selesai RPP",IF(BP146&lt;25%,"Proses KAK",IF(BP146=25%,"Selesai KAK",IF(BP146&lt;30%,"Proses Pengadaan",IF(BP146=30%,"Selesai Pengadaan",IF(BP146&lt;45%,"Proses Desain",IF(BP146=45%,"Selesai Desain",IF(BP146&lt;80%,"Proses Pengembangan",IF(BP146=80%,"Selesai Pengembangan",IF(BP146&lt;87.5%,"Proses SIT",IF(BP146=87.5%,"Selesai SIT",IF(BP146&lt;95%,"Proses UAT",IF(BP146=95%,"Selesai UAT",IF(BP146&lt;100%,"Proses Implementasi","Selesai Implementasi"))))))))))))))))))))))</f>
        <v>Not Started</v>
      </c>
      <c r="BG146">
        <v>0</v>
      </c>
      <c r="BH146">
        <v>0</v>
      </c>
      <c r="BO146">
        <v>0</v>
      </c>
      <c r="BQ146" t="str">
        <f>IF(CC146=0%,"Not Started",IF(CC146&lt;5%,"Proses RBT-RBB",IF(CC146=5%,"Selesai RBT-RBB",IF(CC146&lt;10%,"Proses RBT-RBL",IF(CC146=10%,"Selesai RBT-RBL",IF(CC146&lt;15%,"Proses RBT-RBTD",IF(CC146=15%,"Selesai RBT-RBTD",IF(CC146&lt;20%,"Proses RPP",IF(CC146=20%,"Selesai RPP",IF(CC146&lt;25%,"Proses KAK",IF(CC146=25%,"Selesai KAK",IF(CC146&lt;30%,"Proses Pengadaan",IF(CC146=30%,"Selesai Pengadaan",IF(CC146&lt;45%,"Proses Desain",IF(CC146=45%,"Selesai Desain",IF(CC146&lt;80%,"Proses Pengembangan",IF(CC146=80%,"Selesai Pengembangan",IF(CC146&lt;87.5%,"Proses SIT",IF(CC146=87.5%,"Selesai SIT",IF(CC146&lt;95%,"Proses UAT",IF(CC146=95%,"Selesai UAT",IF(CC146&lt;100%,"Proses Implementasi","Selesai Implementasi"))))))))))))))))))))))</f>
        <v>Not Started</v>
      </c>
      <c r="BR146" t="str">
        <f>IF(CD146=0%,"Not Started",IF(CD146&lt;5%,"Proses RBT-RBB",IF(CD146=5%,"Selesai RBT-RBB",IF(CD146&lt;10%,"Proses RBT-RBL",IF(CD146=10%,"Selesai RBT-RBL",IF(CD146&lt;15%,"Proses RBT-RBTD",IF(CD146=15%,"Selesai RBT-RBTD",IF(CD146&lt;20%,"Proses RPP",IF(CD146=20%,"Selesai RPP",IF(CD146&lt;25%,"Proses KAK",IF(CD146=25%,"Selesai KAK",IF(CD146&lt;30%,"Proses Pengadaan",IF(CD146=30%,"Selesai Pengadaan",IF(CD146&lt;45%,"Proses Desain",IF(CD146=45%,"Selesai Desain",IF(CD146&lt;80%,"Proses Pengembangan",IF(CD146=80%,"Selesai Pengembangan",IF(CD146&lt;87.5%,"Proses SIT",IF(CD146=87.5%,"Selesai SIT",IF(CD146&lt;95%,"Proses UAT",IF(CD146=95%,"Selesai UAT",IF(CD146&lt;100%,"Proses Implementasi","Selesai Implementasi"))))))))))))))))))))))</f>
        <v>Not Started</v>
      </c>
      <c r="BS146" t="str">
        <f>IF(CE146=0%,"Not Started",IF(CE146&lt;5%,"Proses RBT-RBB",IF(CE146=5%,"Selesai RBT-RBB",IF(CE146&lt;10%,"Proses RBT-RBL",IF(CE146=10%,"Selesai RBT-RBL",IF(CE146&lt;15%,"Proses RBT-RBTD",IF(CE146=15%,"Selesai RBT-RBTD",IF(CE146&lt;20%,"Proses RPP",IF(CE146=20%,"Selesai RPP",IF(CE146&lt;25%,"Proses KAK",IF(CE146=25%,"Selesai KAK",IF(CE146&lt;30%,"Proses Pengadaan",IF(CE146=30%,"Selesai Pengadaan",IF(CE146&lt;45%,"Proses Desain",IF(CE146=45%,"Selesai Desain",IF(CE146&lt;80%,"Proses Pengembangan",IF(CE146=80%,"Selesai Pengembangan",IF(CE146&lt;87.5%,"Proses SIT",IF(CE146=87.5%,"Selesai SIT",IF(CE146&lt;95%,"Proses UAT",IF(CE146=95%,"Selesai UAT",IF(CE146&lt;100%,"Proses Implementasi","Selesai Implementasi"))))))))))))))))))))))</f>
        <v>Not Started</v>
      </c>
      <c r="BT146" t="str">
        <f>IF(CF146=0%,"Not Started",IF(CF146&lt;5%,"Proses RBT-RBB",IF(CF146=5%,"Selesai RBT-RBB",IF(CF146&lt;10%,"Proses RBT-RBL",IF(CF146=10%,"Selesai RBT-RBL",IF(CF146&lt;15%,"Proses RBT-RBTD",IF(CF146=15%,"Selesai RBT-RBTD",IF(CF146&lt;20%,"Proses RPP",IF(CF146=20%,"Selesai RPP",IF(CF146&lt;25%,"Proses KAK",IF(CF146=25%,"Selesai KAK",IF(CF146&lt;30%,"Proses Pengadaan",IF(CF146=30%,"Selesai Pengadaan",IF(CF146&lt;45%,"Proses Desain",IF(CF146=45%,"Selesai Desain",IF(CF146&lt;80%,"Proses Pengembangan",IF(CF146=80%,"Selesai Pengembangan",IF(CF146&lt;87.5%,"Proses SIT",IF(CF146=87.5%,"Selesai SIT",IF(CF146&lt;95%,"Proses UAT",IF(CF146=95%,"Selesai UAT",IF(CF146&lt;100%,"Proses Implementasi","Selesai Implementasi"))))))))))))))))))))))</f>
        <v>Not Started</v>
      </c>
      <c r="BU146" t="str">
        <f>IF(CG146=0%,"Not Started",IF(CG146&lt;5%,"Proses RBT-RBB",IF(CG146=5%,"Selesai RBT-RBB",IF(CG146&lt;10%,"Proses RBT-RBL",IF(CG146=10%,"Selesai RBT-RBL",IF(CG146&lt;15%,"Proses RBT-RBTD",IF(CG146=15%,"Selesai RBT-RBTD",IF(CG146&lt;20%,"Proses RPP",IF(CG146=20%,"Selesai RPP",IF(CG146&lt;25%,"Proses KAK",IF(CG146=25%,"Selesai KAK",IF(CG146&lt;30%,"Proses Pengadaan",IF(CG146=30%,"Selesai Pengadaan",IF(CG146&lt;45%,"Proses Desain",IF(CG146=45%,"Selesai Desain",IF(CG146&lt;80%,"Proses Pengembangan",IF(CG146=80%,"Selesai Pengembangan",IF(CG146&lt;87.5%,"Proses SIT",IF(CG146=87.5%,"Selesai SIT",IF(CG146&lt;95%,"Proses UAT",IF(CG146=95%,"Selesai UAT",IF(CG146&lt;100%,"Proses Implementasi","Selesai Implementasi"))))))))))))))))))))))</f>
        <v>Not Started</v>
      </c>
      <c r="BV146" t="str">
        <f>IF(CH146=0%,"Not Started",IF(CH146&lt;5%,"Proses RBT-RBB",IF(CH146=5%,"Selesai RBT-RBB",IF(CH146&lt;10%,"Proses RBT-RBL",IF(CH146=10%,"Selesai RBT-RBL",IF(CH146&lt;15%,"Proses RBT-RBTD",IF(CH146=15%,"Selesai RBT-RBTD",IF(CH146&lt;20%,"Proses RPP",IF(CH146=20%,"Selesai RPP",IF(CH146&lt;25%,"Proses KAK",IF(CH146=25%,"Selesai KAK",IF(CH146&lt;30%,"Proses Pengadaan",IF(CH146=30%,"Selesai Pengadaan",IF(CH146&lt;45%,"Proses Desain",IF(CH146=45%,"Selesai Desain",IF(CH146&lt;80%,"Proses Pengembangan",IF(CH146=80%,"Selesai Pengembangan",IF(CH146&lt;87.5%,"Proses SIT",IF(CH146=87.5%,"Selesai SIT",IF(CH146&lt;95%,"Proses UAT",IF(CH146=95%,"Selesai UAT",IF(CH146&lt;100%,"Proses Implementasi","Selesai Implementasi"))))))))))))))))))))))</f>
        <v>Not Started</v>
      </c>
      <c r="BW146" t="str">
        <f>IF(CI146=0%,"Not Started",IF(CI146&lt;5%,"Proses RBT-RBB",IF(CI146=5%,"Selesai RBT-RBB",IF(CI146&lt;10%,"Proses RBT-RBL",IF(CI146=10%,"Selesai RBT-RBL",IF(CI146&lt;15%,"Proses RBT-RBTD",IF(CI146=15%,"Selesai RBT-RBTD",IF(CI146&lt;20%,"Proses RPP",IF(CI146=20%,"Selesai RPP",IF(CI146&lt;25%,"Proses KAK",IF(CI146=25%,"Selesai KAK",IF(CI146&lt;30%,"Proses Pengadaan",IF(CI146=30%,"Selesai Pengadaan",IF(CI146&lt;45%,"Proses Desain",IF(CI146=45%,"Selesai Desain",IF(CI146&lt;80%,"Proses Pengembangan",IF(CI146=80%,"Selesai Pengembangan",IF(CI146&lt;87.5%,"Proses SIT",IF(CI146=87.5%,"Selesai SIT",IF(CI146&lt;95%,"Proses UAT",IF(CI146=95%,"Selesai UAT",IF(CI146&lt;100%,"Proses Implementasi","Selesai Implementasi"))))))))))))))))))))))</f>
        <v>Not Started</v>
      </c>
      <c r="BX146" t="str">
        <f>IF(CJ146=0%,"Not Started",IF(CJ146&lt;5%,"Proses RBT-RBB",IF(CJ146=5%,"Selesai RBT-RBB",IF(CJ146&lt;10%,"Proses RBT-RBL",IF(CJ146=10%,"Selesai RBT-RBL",IF(CJ146&lt;15%,"Proses RBT-RBTD",IF(CJ146=15%,"Selesai RBT-RBTD",IF(CJ146&lt;20%,"Proses RPP",IF(CJ146=20%,"Selesai RPP",IF(CJ146&lt;25%,"Proses KAK",IF(CJ146=25%,"Selesai KAK",IF(CJ146&lt;30%,"Proses Pengadaan",IF(CJ146=30%,"Selesai Pengadaan",IF(CJ146&lt;45%,"Proses Desain",IF(CJ146=45%,"Selesai Desain",IF(CJ146&lt;80%,"Proses Pengembangan",IF(CJ146=80%,"Selesai Pengembangan",IF(CJ146&lt;87.5%,"Proses SIT",IF(CJ146=87.5%,"Selesai SIT",IF(CJ146&lt;95%,"Proses UAT",IF(CJ146=95%,"Selesai UAT",IF(CJ146&lt;100%,"Proses Implementasi","Selesai Implementasi"))))))))))))))))))))))</f>
        <v>Not Started</v>
      </c>
      <c r="BY146" t="str">
        <f>IF(CK146=0%,"Not Started",IF(CK146&lt;5%,"Proses RBT-RBB",IF(CK146=5%,"Selesai RBT-RBB",IF(CK146&lt;10%,"Proses RBT-RBL",IF(CK146=10%,"Selesai RBT-RBL",IF(CK146&lt;15%,"Proses RBT-RBTD",IF(CK146=15%,"Selesai RBT-RBTD",IF(CK146&lt;20%,"Proses RPP",IF(CK146=20%,"Selesai RPP",IF(CK146&lt;25%,"Proses KAK",IF(CK146=25%,"Selesai KAK",IF(CK146&lt;30%,"Proses Pengadaan",IF(CK146=30%,"Selesai Pengadaan",IF(CK146&lt;45%,"Proses Desain",IF(CK146=45%,"Selesai Desain",IF(CK146&lt;80%,"Proses Pengembangan",IF(CK146=80%,"Selesai Pengembangan",IF(CK146&lt;87.5%,"Proses SIT",IF(CK146=87.5%,"Selesai SIT",IF(CK146&lt;95%,"Proses UAT",IF(CK146=95%,"Selesai UAT",IF(CK146&lt;100%,"Proses Implementasi","Selesai Implementasi"))))))))))))))))))))))</f>
        <v>Not Started</v>
      </c>
      <c r="BZ146" t="str">
        <f>IF(CL146=0%,"Not Started",IF(CL146&lt;5%,"Proses RBT-RBB",IF(CL146=5%,"Selesai RBT-RBB",IF(CL146&lt;10%,"Proses RBT-RBL",IF(CL146=10%,"Selesai RBT-RBL",IF(CL146&lt;15%,"Proses RBT-RBTD",IF(CL146=15%,"Selesai RBT-RBTD",IF(CL146&lt;20%,"Proses RPP",IF(CL146=20%,"Selesai RPP",IF(CL146&lt;25%,"Proses KAK",IF(CL146=25%,"Selesai KAK",IF(CL146&lt;30%,"Proses Pengadaan",IF(CL146=30%,"Selesai Pengadaan",IF(CL146&lt;45%,"Proses Desain",IF(CL146=45%,"Selesai Desain",IF(CL146&lt;80%,"Proses Pengembangan",IF(CL146=80%,"Selesai Pengembangan",IF(CL146&lt;87.5%,"Proses SIT",IF(CL146=87.5%,"Selesai SIT",IF(CL146&lt;95%,"Proses UAT",IF(CL146=95%,"Selesai UAT",IF(CL146&lt;100%,"Proses Implementasi","Selesai Implementasi"))))))))))))))))))))))</f>
        <v>Not Started</v>
      </c>
      <c r="CA146" t="str">
        <f>IF(CM146=0%,"Not Started",IF(CM146&lt;5%,"Proses RBT-RBB",IF(CM146=5%,"Selesai RBT-RBB",IF(CM146&lt;10%,"Proses RBT-RBL",IF(CM146=10%,"Selesai RBT-RBL",IF(CM146&lt;15%,"Proses RBT-RBTD",IF(CM146=15%,"Selesai RBT-RBTD",IF(CM146&lt;20%,"Proses RPP",IF(CM146=20%,"Selesai RPP",IF(CM146&lt;25%,"Proses KAK",IF(CM146=25%,"Selesai KAK",IF(CM146&lt;30%,"Proses Pengadaan",IF(CM146=30%,"Selesai Pengadaan",IF(CM146&lt;45%,"Proses Desain",IF(CM146=45%,"Selesai Desain",IF(CM146&lt;80%,"Proses Pengembangan",IF(CM146=80%,"Selesai Pengembangan",IF(CM146&lt;87.5%,"Proses SIT",IF(CM146=87.5%,"Selesai SIT",IF(CM146&lt;95%,"Proses UAT",IF(CM146=95%,"Selesai UAT",IF(CM146&lt;100%,"Proses Implementasi","Selesai Implementasi"))))))))))))))))))))))</f>
        <v>Not Started</v>
      </c>
      <c r="CB146" t="str">
        <f>IF(CN146=0%,"Not Started",IF(CN146&lt;5%,"Proses RBT-RBB",IF(CN146=5%,"Selesai RBT-RBB",IF(CN146&lt;10%,"Proses RBT-RBL",IF(CN146=10%,"Selesai RBT-RBL",IF(CN146&lt;15%,"Proses RBT-RBTD",IF(CN146=15%,"Selesai RBT-RBTD",IF(CN146&lt;20%,"Proses RPP",IF(CN146=20%,"Selesai RPP",IF(CN146&lt;25%,"Proses KAK",IF(CN146=25%,"Selesai KAK",IF(CN146&lt;30%,"Proses Pengadaan",IF(CN146=30%,"Selesai Pengadaan",IF(CN146&lt;45%,"Proses Desain",IF(CN146=45%,"Selesai Desain",IF(CN146&lt;80%,"Proses Pengembangan",IF(CN146=80%,"Selesai Pengembangan",IF(CN146&lt;87.5%,"Proses SIT",IF(CN146=87.5%,"Selesai SIT",IF(CN146&lt;95%,"Proses UAT",IF(CN146=95%,"Selesai UAT",IF(CN146&lt;100%,"Proses Implementasi","Selesai Implementasi"))))))))))))))))))))))</f>
        <v>Not Started</v>
      </c>
      <c r="CC146">
        <f>(($DY146/100%)*15%)+(($DZ146/100%)*5%)+(($EA146/100%)*5%)+(($EB146/100%)*5%)+(($EC146/100%)*15%)+(($ED146/100%)*35%)+(($EE146/100%)*7.5%)+(($EF146/100%)*7.5%)+(($EG146/100%)*5%)</f>
        <v>0</v>
      </c>
      <c r="CO146">
        <f>IF(BE146=0%, 100%, (CC146/BE146))</f>
        <v>1</v>
      </c>
      <c r="CP146">
        <f>IF(BF146=0%, 100%, (CD146/BF146))</f>
        <v>1</v>
      </c>
      <c r="CQ146">
        <f>IF(BG146=0%, 100%, (CE146/BG146))</f>
        <v>1</v>
      </c>
      <c r="CR146">
        <f>IF(BH146=0%, 100%, (CF146/BH146))</f>
        <v>1</v>
      </c>
      <c r="CS146">
        <f>IF(BI146=0%, 100%, (CG146/BI146))</f>
        <v>1</v>
      </c>
      <c r="CT146">
        <f>IF(BJ146=0%, 100%, (CH146/BJ146))</f>
        <v>1</v>
      </c>
      <c r="CU146">
        <f>IF(BK146=0%, 100%, (CI146/BK146))</f>
        <v>1</v>
      </c>
      <c r="CV146">
        <f>IF(BL146=0%, 100%, (CJ146/BL146))</f>
        <v>1</v>
      </c>
      <c r="CW146">
        <f>IF(BM146=0%, 100%, (CK146/BM146))</f>
        <v>1</v>
      </c>
      <c r="CX146">
        <f>IF(BN146=0%, 100%, (CL146/BN146))</f>
        <v>1</v>
      </c>
      <c r="CY146">
        <f>IF(BO146=0%, 100%, (CM146/BO146))</f>
        <v>1</v>
      </c>
      <c r="DA146" t="str">
        <f>IF(BE146=0%,"NS",IF(CC146=100%,"DONE",IF(CO146&gt;100%,"AS",IF(CO146&lt;75%,"BS",IF(CO146&lt;89.9%,"AR","OS")))))</f>
        <v>NS</v>
      </c>
      <c r="DB146" t="str">
        <f>IF(BF146=0%,"NS",IF(CD146=100%,"DONE",IF(CP146&gt;100%,"AS",IF(CP146&lt;75%,"BS",IF(CP146&lt;89.9%,"AR","OS")))))</f>
        <v>NS</v>
      </c>
      <c r="DC146" t="str">
        <f>IF(BG146=0%,"NS",IF(CE146=100%,"DONE",IF(CQ146&gt;100%,"AS",IF(CQ146&lt;75%,"BS",IF(CQ146&lt;89.9%,"AR","OS")))))</f>
        <v>NS</v>
      </c>
      <c r="DD146" t="str">
        <f>IF(BH146=0%,"NS",IF(CF146=100%,"DONE",IF(CR146&gt;100%,"AS",IF(CR146&lt;75%,"BS",IF(CR146&lt;89.9%,"AR","OS")))))</f>
        <v>NS</v>
      </c>
      <c r="DE146" t="str">
        <f>IF(BI146=0%,"NS",IF(CG146=100%,"DONE",IF(CS146&gt;100%,"AS",IF(CS146&lt;75%,"BS",IF(CS146&lt;89.9%,"AR","OS")))))</f>
        <v>NS</v>
      </c>
      <c r="DF146" t="str">
        <f>IF(BJ146=0%,"NS",IF(CH146=100%,"DONE",IF(CT146&gt;100%,"AS",IF(CT146&lt;75%,"BS",IF(CT146&lt;89.9%,"AR","OS")))))</f>
        <v>NS</v>
      </c>
      <c r="DG146" t="str">
        <f>IF(BK146=0%,"NS",IF(CI146=100%,"DONE",IF(CU146&gt;100%,"AS",IF(CU146&lt;75%,"BS",IF(CU146&lt;89.9%,"AR","OS")))))</f>
        <v>NS</v>
      </c>
      <c r="DH146" t="str">
        <f>IF(BL146=0%,"NS",IF(CJ146=100%,"DONE",IF(CV146&gt;100%,"AS",IF(CV146&lt;75%,"BS",IF(CV146&lt;89.9%,"AR","OS")))))</f>
        <v>NS</v>
      </c>
      <c r="DI146" t="str">
        <f>IF(BM146=0%,"NS",IF(CK146=100%,"DONE",IF(CW146&gt;100%,"AS",IF(CW146&lt;75%,"BS",IF(CW146&lt;89.9%,"AR","OS")))))</f>
        <v>NS</v>
      </c>
      <c r="DJ146" t="str">
        <f>IF(BN146=0%,"NS",IF(CL146=100%,"DONE",IF(CX146&gt;100%,"AS",IF(CX146&lt;75%,"BS",IF(CX146&lt;89.9%,"AR","OS")))))</f>
        <v>NS</v>
      </c>
      <c r="DK146" t="str">
        <f>IF(BO146=0%,"NS",IF(CM146=100%,"DONE",IF(CY146&gt;100%,"AS",IF(CY146&lt;75%,"BS",IF(CY146&lt;89.9%,"AR","OS")))))</f>
        <v>NS</v>
      </c>
      <c r="DL146" t="str">
        <f>IF(BP146=0%,"NS",IF(CN146=100%,"DONE",IF(CZ146&gt;100%,"AS",IF(CZ146&lt;75%,"BS",IF(CZ146&lt;89.9%,"AR","OS")))))</f>
        <v>NS</v>
      </c>
      <c r="DM146" t="e">
        <f>CC146/$BP146</f>
        <v>#DIV/0!</v>
      </c>
      <c r="DN146" t="e">
        <f>CD146/$BP146</f>
        <v>#DIV/0!</v>
      </c>
      <c r="DO146" t="e">
        <f>CE146/$BP146</f>
        <v>#DIV/0!</v>
      </c>
      <c r="DP146" t="e">
        <f>CF146/$BP146</f>
        <v>#DIV/0!</v>
      </c>
      <c r="DQ146" t="e">
        <f>CG146/$BP146</f>
        <v>#DIV/0!</v>
      </c>
      <c r="DR146" t="e">
        <f>CH146/$BP146</f>
        <v>#DIV/0!</v>
      </c>
      <c r="DS146" t="e">
        <f>CI146/$BP146</f>
        <v>#DIV/0!</v>
      </c>
      <c r="DT146" t="e">
        <f>CJ146/$BP146</f>
        <v>#DIV/0!</v>
      </c>
      <c r="DU146" t="e">
        <f>CK146/$BP146</f>
        <v>#DIV/0!</v>
      </c>
      <c r="DV146" t="e">
        <f>CL146/$BP146</f>
        <v>#DIV/0!</v>
      </c>
      <c r="DW146" t="e">
        <f>CM146/$BP146</f>
        <v>#DIV/0!</v>
      </c>
      <c r="DX146" t="e">
        <f>CN146/$BP146</f>
        <v>#DIV/0!</v>
      </c>
      <c r="EH146" t="str">
        <v>Sebelumnya diusulkan untuk dapat diabsord pada Penguatan ANTASENA Non Bank untuk STP (PJPUR, UKA, Tresury, SK SP), pada update terakhir pekerjaan ini diusulkan untuk dilakukan secara inhouse oleh DLDS menungggu penyampaian RBB dan RBL dari satker bisnis</v>
      </c>
      <c r="EJ146">
        <f>AR146</f>
        <v>0</v>
      </c>
      <c r="FM146" t="str" xml:space="preserve">
        <v xml:space="preserve">1. Regi Wibowo Hudyana_x000d_
2. Titik Rahayu</v>
      </c>
      <c r="FN146" t="str">
        <v>Rifanda Yulio</v>
      </c>
      <c r="FO146" t="str">
        <v>Adinda Tri Wulandari</v>
      </c>
      <c r="FP146" t="str" xml:space="preserve">
        <v xml:space="preserve">1. Haryani Diah_x000d_
2. Alamsyah_x000d_
3. Luluk Mukarromah</v>
      </c>
      <c r="FQ146" t="str" xml:space="preserve">
        <v xml:space="preserve">1. Erfa_x000d_
2. Agung</v>
      </c>
      <c r="FR146" t="str">
        <v>Inhouse</v>
      </c>
      <c r="FT146" t="str" xml:space="preserve">
        <v xml:space="preserve">Fajri (KPPA)_x000d_
Mumin (KPPA)</v>
      </c>
      <c r="GS146" t="str">
        <v>facfca9a-2364-4c0d-8e9e-82939d02e450</v>
      </c>
    </row>
    <row r="147" xml:space="preserve">
      <c r="A147" t="str">
        <v>RIVIBI-PPA-P27-3-DLDS</v>
      </c>
      <c r="C147" t="str">
        <v>IDT</v>
      </c>
      <c r="D147" t="str">
        <v>Continuity Technology</v>
      </c>
      <c r="E147" t="str">
        <v>P-75</v>
      </c>
      <c r="F147">
        <f>F146+1</f>
        <v>3</v>
      </c>
      <c r="G147" t="str">
        <v xml:space="preserve">ANTASENA Non Bank </v>
      </c>
      <c r="H147" t="str">
        <v>ANTASENA - Non Bank</v>
      </c>
      <c r="I147" t="str">
        <v>Penguatan ANTASENA Non Bank untuk STP (PJPUR, UKA, Tresury, SK SP)</v>
      </c>
      <c r="J147">
        <v>2027</v>
      </c>
      <c r="K147">
        <v>2029</v>
      </c>
      <c r="L147" t="str">
        <v>K</v>
      </c>
      <c r="M147" t="str">
        <v>K3</v>
      </c>
      <c r="N147" t="str">
        <v>Pemimpin Satker</v>
      </c>
      <c r="O147" t="str">
        <v>DSta, DPKL, DIDD</v>
      </c>
      <c r="P147" t="str">
        <v>Satker</v>
      </c>
      <c r="Q147" t="str">
        <v>Moneter</v>
      </c>
      <c r="R147" t="str">
        <v xml:space="preserve">ANTASENA </v>
      </c>
      <c r="S147" t="str">
        <f>BQ147</f>
        <v>Not Started</v>
      </c>
      <c r="T147" t="str">
        <f>IF(V147=0%,"Not Started",IF(V147&lt;100%,"On Progress",IF(V147=100%,"DONE")))</f>
        <v>Not Started</v>
      </c>
      <c r="U147" t="str">
        <f>FN147</f>
        <v>Rifanda Yulio</v>
      </c>
      <c r="V147">
        <f>CC147</f>
        <v>0</v>
      </c>
      <c r="W147" t="str">
        <v>TW III 2027</v>
      </c>
      <c r="X147">
        <f>AR147</f>
        <v>46203</v>
      </c>
      <c r="Y147">
        <v>0</v>
      </c>
      <c r="AA147">
        <v>46478</v>
      </c>
      <c r="AB147">
        <v>46599</v>
      </c>
      <c r="AR147">
        <v>46203</v>
      </c>
      <c r="AS147" t="str">
        <f>IF(BE147=0%,"Not Started",IF(BE147&lt;5%,"Proses RBT-RBB",IF(BE147=5%,"Selesai RBT-RBB",IF(BE147&lt;10%,"Proses RBT-RBL",IF(BE147=10%,"Selesai RBT-RBL",IF(BE147&lt;15%,"Proses RBT-RBTD",IF(BE147=15%,"Selesai RBT-RBTD",IF(BE147&lt;20%,"Proses RPP",IF(BE147=20%,"Selesai RPP",IF(BE147&lt;25%,"Proses KAK",IF(BE147=25%,"Selesai KAK",IF(BE147&lt;30%,"Proses Pengadaan",IF(BE147=30%,"Selesai Pengadaan",IF(BE147&lt;45%,"Proses Desain",IF(BE147=45%,"Selesai Desain",IF(BE147&lt;80%,"Proses Pengembangan",IF(BE147=80%,"Selesai Pengembangan",IF(BE147&lt;87.5%,"Proses SIT",IF(BE147=87.5%,"Selesai SIT",IF(BE147&lt;95%,"Proses UAT",IF(BE147=95%,"Selesai UAT",IF(BE147&lt;100%,"Proses Implementasi","Selesai Implementasi"))))))))))))))))))))))</f>
        <v>Not Started</v>
      </c>
      <c r="AT147" t="str">
        <f>IF(BF147=0%,"Not Started",IF(BF147&lt;5%,"Proses RBT-RBB",IF(BF147=5%,"Selesai RBT-RBB",IF(BF147&lt;10%,"Proses RBT-RBL",IF(BF147=10%,"Selesai RBT-RBL",IF(BF147&lt;15%,"Proses RBT-RBTD",IF(BF147=15%,"Selesai RBT-RBTD",IF(BF147&lt;20%,"Proses RPP",IF(BF147=20%,"Selesai RPP",IF(BF147&lt;25%,"Proses KAK",IF(BF147=25%,"Selesai KAK",IF(BF147&lt;30%,"Proses Pengadaan",IF(BF147=30%,"Selesai Pengadaan",IF(BF147&lt;45%,"Proses Desain",IF(BF147=45%,"Selesai Desain",IF(BF147&lt;80%,"Proses Pengembangan",IF(BF147=80%,"Selesai Pengembangan",IF(BF147&lt;87.5%,"Proses SIT",IF(BF147=87.5%,"Selesai SIT",IF(BF147&lt;95%,"Proses UAT",IF(BF147=95%,"Selesai UAT",IF(BF147&lt;100%,"Proses Implementasi","Selesai Implementasi"))))))))))))))))))))))</f>
        <v>Not Started</v>
      </c>
      <c r="AU147" t="str">
        <f>IF(BG147=0%,"Not Started",IF(BG147&lt;5%,"Proses RBT-RBB",IF(BG147=5%,"Selesai RBT-RBB",IF(BG147&lt;10%,"Proses RBT-RBL",IF(BG147=10%,"Selesai RBT-RBL",IF(BG147&lt;15%,"Proses RBT-RBTD",IF(BG147=15%,"Selesai RBT-RBTD",IF(BG147&lt;20%,"Proses RPP",IF(BG147=20%,"Selesai RPP",IF(BG147&lt;25%,"Proses KAK",IF(BG147=25%,"Selesai KAK",IF(BG147&lt;30%,"Proses Pengadaan",IF(BG147=30%,"Selesai Pengadaan",IF(BG147&lt;45%,"Proses Desain",IF(BG147=45%,"Selesai Desain",IF(BG147&lt;80%,"Proses Pengembangan",IF(BG147=80%,"Selesai Pengembangan",IF(BG147&lt;87.5%,"Proses SIT",IF(BG147=87.5%,"Selesai SIT",IF(BG147&lt;95%,"Proses UAT",IF(BG147=95%,"Selesai UAT",IF(BG147&lt;100%,"Proses Implementasi","Selesai Implementasi"))))))))))))))))))))))</f>
        <v>Not Started</v>
      </c>
      <c r="AV147" t="str">
        <f>IF(BH147=0%,"Not Started",IF(BH147&lt;5%,"Proses RBT-RBB",IF(BH147=5%,"Selesai RBT-RBB",IF(BH147&lt;10%,"Proses RBT-RBL",IF(BH147=10%,"Selesai RBT-RBL",IF(BH147&lt;15%,"Proses RBT-RBTD",IF(BH147=15%,"Selesai RBT-RBTD",IF(BH147&lt;20%,"Proses RPP",IF(BH147=20%,"Selesai RPP",IF(BH147&lt;25%,"Proses KAK",IF(BH147=25%,"Selesai KAK",IF(BH147&lt;30%,"Proses Pengadaan",IF(BH147=30%,"Selesai Pengadaan",IF(BH147&lt;45%,"Proses Desain",IF(BH147=45%,"Selesai Desain",IF(BH147&lt;80%,"Proses Pengembangan",IF(BH147=80%,"Selesai Pengembangan",IF(BH147&lt;87.5%,"Proses SIT",IF(BH147=87.5%,"Selesai SIT",IF(BH147&lt;95%,"Proses UAT",IF(BH147=95%,"Selesai UAT",IF(BH147&lt;100%,"Proses Implementasi","Selesai Implementasi"))))))))))))))))))))))</f>
        <v>Not Started</v>
      </c>
      <c r="AW147" t="str">
        <f>IF(BI147=0%,"Not Started",IF(BI147&lt;5%,"Proses RBT-RBB",IF(BI147=5%,"Selesai RBT-RBB",IF(BI147&lt;10%,"Proses RBT-RBL",IF(BI147=10%,"Selesai RBT-RBL",IF(BI147&lt;15%,"Proses RBT-RBTD",IF(BI147=15%,"Selesai RBT-RBTD",IF(BI147&lt;20%,"Proses RPP",IF(BI147=20%,"Selesai RPP",IF(BI147&lt;25%,"Proses KAK",IF(BI147=25%,"Selesai KAK",IF(BI147&lt;30%,"Proses Pengadaan",IF(BI147=30%,"Selesai Pengadaan",IF(BI147&lt;45%,"Proses Desain",IF(BI147=45%,"Selesai Desain",IF(BI147&lt;80%,"Proses Pengembangan",IF(BI147=80%,"Selesai Pengembangan",IF(BI147&lt;87.5%,"Proses SIT",IF(BI147=87.5%,"Selesai SIT",IF(BI147&lt;95%,"Proses UAT",IF(BI147=95%,"Selesai UAT",IF(BI147&lt;100%,"Proses Implementasi","Selesai Implementasi"))))))))))))))))))))))</f>
        <v>Not Started</v>
      </c>
      <c r="AX147" t="str">
        <f>IF(BJ147=0%,"Not Started",IF(BJ147&lt;5%,"Proses RBT-RBB",IF(BJ147=5%,"Selesai RBT-RBB",IF(BJ147&lt;10%,"Proses RBT-RBL",IF(BJ147=10%,"Selesai RBT-RBL",IF(BJ147&lt;15%,"Proses RBT-RBTD",IF(BJ147=15%,"Selesai RBT-RBTD",IF(BJ147&lt;20%,"Proses RPP",IF(BJ147=20%,"Selesai RPP",IF(BJ147&lt;25%,"Proses KAK",IF(BJ147=25%,"Selesai KAK",IF(BJ147&lt;30%,"Proses Pengadaan",IF(BJ147=30%,"Selesai Pengadaan",IF(BJ147&lt;45%,"Proses Desain",IF(BJ147=45%,"Selesai Desain",IF(BJ147&lt;80%,"Proses Pengembangan",IF(BJ147=80%,"Selesai Pengembangan",IF(BJ147&lt;87.5%,"Proses SIT",IF(BJ147=87.5%,"Selesai SIT",IF(BJ147&lt;95%,"Proses UAT",IF(BJ147=95%,"Selesai UAT",IF(BJ147&lt;100%,"Proses Implementasi","Selesai Implementasi"))))))))))))))))))))))</f>
        <v>Not Started</v>
      </c>
      <c r="AY147" t="str">
        <f>IF(BK147=0%,"Not Started",IF(BK147&lt;5%,"Proses RBT-RBB",IF(BK147=5%,"Selesai RBT-RBB",IF(BK147&lt;10%,"Proses RBT-RBL",IF(BK147=10%,"Selesai RBT-RBL",IF(BK147&lt;15%,"Proses RBT-RBTD",IF(BK147=15%,"Selesai RBT-RBTD",IF(BK147&lt;20%,"Proses RPP",IF(BK147=20%,"Selesai RPP",IF(BK147&lt;25%,"Proses KAK",IF(BK147=25%,"Selesai KAK",IF(BK147&lt;30%,"Proses Pengadaan",IF(BK147=30%,"Selesai Pengadaan",IF(BK147&lt;45%,"Proses Desain",IF(BK147=45%,"Selesai Desain",IF(BK147&lt;80%,"Proses Pengembangan",IF(BK147=80%,"Selesai Pengembangan",IF(BK147&lt;87.5%,"Proses SIT",IF(BK147=87.5%,"Selesai SIT",IF(BK147&lt;95%,"Proses UAT",IF(BK147=95%,"Selesai UAT",IF(BK147&lt;100%,"Proses Implementasi","Selesai Implementasi"))))))))))))))))))))))</f>
        <v>Not Started</v>
      </c>
      <c r="AZ147" t="str">
        <f>IF(BL147=0%,"Not Started",IF(BL147&lt;5%,"Proses RBT-RBB",IF(BL147=5%,"Selesai RBT-RBB",IF(BL147&lt;10%,"Proses RBT-RBL",IF(BL147=10%,"Selesai RBT-RBL",IF(BL147&lt;15%,"Proses RBT-RBTD",IF(BL147=15%,"Selesai RBT-RBTD",IF(BL147&lt;20%,"Proses RPP",IF(BL147=20%,"Selesai RPP",IF(BL147&lt;25%,"Proses KAK",IF(BL147=25%,"Selesai KAK",IF(BL147&lt;30%,"Proses Pengadaan",IF(BL147=30%,"Selesai Pengadaan",IF(BL147&lt;45%,"Proses Desain",IF(BL147=45%,"Selesai Desain",IF(BL147&lt;80%,"Proses Pengembangan",IF(BL147=80%,"Selesai Pengembangan",IF(BL147&lt;87.5%,"Proses SIT",IF(BL147=87.5%,"Selesai SIT",IF(BL147&lt;95%,"Proses UAT",IF(BL147=95%,"Selesai UAT",IF(BL147&lt;100%,"Proses Implementasi","Selesai Implementasi"))))))))))))))))))))))</f>
        <v>Not Started</v>
      </c>
      <c r="BA147" t="str">
        <f>IF(BM147=0%,"Not Started",IF(BM147&lt;5%,"Proses RBT-RBB",IF(BM147=5%,"Selesai RBT-RBB",IF(BM147&lt;10%,"Proses RBT-RBL",IF(BM147=10%,"Selesai RBT-RBL",IF(BM147&lt;15%,"Proses RBT-RBTD",IF(BM147=15%,"Selesai RBT-RBTD",IF(BM147&lt;20%,"Proses RPP",IF(BM147=20%,"Selesai RPP",IF(BM147&lt;25%,"Proses KAK",IF(BM147=25%,"Selesai KAK",IF(BM147&lt;30%,"Proses Pengadaan",IF(BM147=30%,"Selesai Pengadaan",IF(BM147&lt;45%,"Proses Desain",IF(BM147=45%,"Selesai Desain",IF(BM147&lt;80%,"Proses Pengembangan",IF(BM147=80%,"Selesai Pengembangan",IF(BM147&lt;87.5%,"Proses SIT",IF(BM147=87.5%,"Selesai SIT",IF(BM147&lt;95%,"Proses UAT",IF(BM147=95%,"Selesai UAT",IF(BM147&lt;100%,"Proses Implementasi","Selesai Implementasi"))))))))))))))))))))))</f>
        <v>Not Started</v>
      </c>
      <c r="BB147" t="str">
        <f>IF(BN147=0%,"Not Started",IF(BN147&lt;5%,"Proses RBT-RBB",IF(BN147=5%,"Selesai RBT-RBB",IF(BN147&lt;10%,"Proses RBT-RBL",IF(BN147=10%,"Selesai RBT-RBL",IF(BN147&lt;15%,"Proses RBT-RBTD",IF(BN147=15%,"Selesai RBT-RBTD",IF(BN147&lt;20%,"Proses RPP",IF(BN147=20%,"Selesai RPP",IF(BN147&lt;25%,"Proses KAK",IF(BN147=25%,"Selesai KAK",IF(BN147&lt;30%,"Proses Pengadaan",IF(BN147=30%,"Selesai Pengadaan",IF(BN147&lt;45%,"Proses Desain",IF(BN147=45%,"Selesai Desain",IF(BN147&lt;80%,"Proses Pengembangan",IF(BN147=80%,"Selesai Pengembangan",IF(BN147&lt;87.5%,"Proses SIT",IF(BN147=87.5%,"Selesai SIT",IF(BN147&lt;95%,"Proses UAT",IF(BN147=95%,"Selesai UAT",IF(BN147&lt;100%,"Proses Implementasi","Selesai Implementasi"))))))))))))))))))))))</f>
        <v>Not Started</v>
      </c>
      <c r="BC147" t="str">
        <f>IF(BO147=0%,"Not Started",IF(BO147&lt;5%,"Proses RBT-RBB",IF(BO147=5%,"Selesai RBT-RBB",IF(BO147&lt;10%,"Proses RBT-RBL",IF(BO147=10%,"Selesai RBT-RBL",IF(BO147&lt;15%,"Proses RBT-RBTD",IF(BO147=15%,"Selesai RBT-RBTD",IF(BO147&lt;20%,"Proses RPP",IF(BO147=20%,"Selesai RPP",IF(BO147&lt;25%,"Proses KAK",IF(BO147=25%,"Selesai KAK",IF(BO147&lt;30%,"Proses Pengadaan",IF(BO147=30%,"Selesai Pengadaan",IF(BO147&lt;45%,"Proses Desain",IF(BO147=45%,"Selesai Desain",IF(BO147&lt;80%,"Proses Pengembangan",IF(BO147=80%,"Selesai Pengembangan",IF(BO147&lt;87.5%,"Proses SIT",IF(BO147=87.5%,"Selesai SIT",IF(BO147&lt;95%,"Proses UAT",IF(BO147=95%,"Selesai UAT",IF(BO147&lt;100%,"Proses Implementasi","Selesai Implementasi"))))))))))))))))))))))</f>
        <v>Not Started</v>
      </c>
      <c r="BD147" t="str">
        <f>IF(BP147=0%,"Not Started",IF(BP147&lt;5%,"Proses RBT-RBB",IF(BP147=5%,"Selesai RBT-RBB",IF(BP147&lt;10%,"Proses RBT-RBL",IF(BP147=10%,"Selesai RBT-RBL",IF(BP147&lt;15%,"Proses RBT-RBTD",IF(BP147=15%,"Selesai RBT-RBTD",IF(BP147&lt;20%,"Proses RPP",IF(BP147=20%,"Selesai RPP",IF(BP147&lt;25%,"Proses KAK",IF(BP147=25%,"Selesai KAK",IF(BP147&lt;30%,"Proses Pengadaan",IF(BP147=30%,"Selesai Pengadaan",IF(BP147&lt;45%,"Proses Desain",IF(BP147=45%,"Selesai Desain",IF(BP147&lt;80%,"Proses Pengembangan",IF(BP147=80%,"Selesai Pengembangan",IF(BP147&lt;87.5%,"Proses SIT",IF(BP147=87.5%,"Selesai SIT",IF(BP147&lt;95%,"Proses UAT",IF(BP147=95%,"Selesai UAT",IF(BP147&lt;100%,"Proses Implementasi","Selesai Implementasi"))))))))))))))))))))))</f>
        <v>Not Started</v>
      </c>
      <c r="BE147">
        <v>0</v>
      </c>
      <c r="BF147">
        <v>0</v>
      </c>
      <c r="BG147">
        <v>0</v>
      </c>
      <c r="BH147">
        <v>0</v>
      </c>
      <c r="BI147">
        <v>0</v>
      </c>
      <c r="BJ147">
        <v>0</v>
      </c>
      <c r="BK147">
        <v>0</v>
      </c>
      <c r="BL147">
        <v>0</v>
      </c>
      <c r="BM147">
        <v>0</v>
      </c>
      <c r="BN147">
        <v>0</v>
      </c>
      <c r="BO147">
        <v>0</v>
      </c>
      <c r="BP147">
        <v>0</v>
      </c>
      <c r="BQ147" t="str">
        <f>IF(CC147=0%,"Not Started",IF(CC147&lt;5%,"Proses RBT-RBB",IF(CC147=5%,"Selesai RBT-RBB",IF(CC147&lt;10%,"Proses RBT-RBL",IF(CC147=10%,"Selesai RBT-RBL",IF(CC147&lt;15%,"Proses RBT-RBTD",IF(CC147=15%,"Selesai RBT-RBTD",IF(CC147&lt;20%,"Proses RPP",IF(CC147=20%,"Selesai RPP",IF(CC147&lt;25%,"Proses KAK",IF(CC147=25%,"Selesai KAK",IF(CC147&lt;30%,"Proses Pengadaan",IF(CC147=30%,"Selesai Pengadaan",IF(CC147&lt;45%,"Proses Desain",IF(CC147=45%,"Selesai Desain",IF(CC147&lt;80%,"Proses Pengembangan",IF(CC147=80%,"Selesai Pengembangan",IF(CC147&lt;87.5%,"Proses SIT",IF(CC147=87.5%,"Selesai SIT",IF(CC147&lt;95%,"Proses UAT",IF(CC147=95%,"Selesai UAT",IF(CC147&lt;100%,"Proses Implementasi","Selesai Implementasi"))))))))))))))))))))))</f>
        <v>Not Started</v>
      </c>
      <c r="BR147" t="str">
        <f>IF(CD147=0%,"Not Started",IF(CD147&lt;5%,"Proses RBT-RBB",IF(CD147=5%,"Selesai RBT-RBB",IF(CD147&lt;10%,"Proses RBT-RBL",IF(CD147=10%,"Selesai RBT-RBL",IF(CD147&lt;15%,"Proses RBT-RBTD",IF(CD147=15%,"Selesai RBT-RBTD",IF(CD147&lt;20%,"Proses RPP",IF(CD147=20%,"Selesai RPP",IF(CD147&lt;25%,"Proses KAK",IF(CD147=25%,"Selesai KAK",IF(CD147&lt;30%,"Proses Pengadaan",IF(CD147=30%,"Selesai Pengadaan",IF(CD147&lt;45%,"Proses Desain",IF(CD147=45%,"Selesai Desain",IF(CD147&lt;80%,"Proses Pengembangan",IF(CD147=80%,"Selesai Pengembangan",IF(CD147&lt;87.5%,"Proses SIT",IF(CD147=87.5%,"Selesai SIT",IF(CD147&lt;95%,"Proses UAT",IF(CD147=95%,"Selesai UAT",IF(CD147&lt;100%,"Proses Implementasi","Selesai Implementasi"))))))))))))))))))))))</f>
        <v>Not Started</v>
      </c>
      <c r="BS147" t="str">
        <f>IF(CE147=0%,"Not Started",IF(CE147&lt;5%,"Proses RBT-RBB",IF(CE147=5%,"Selesai RBT-RBB",IF(CE147&lt;10%,"Proses RBT-RBL",IF(CE147=10%,"Selesai RBT-RBL",IF(CE147&lt;15%,"Proses RBT-RBTD",IF(CE147=15%,"Selesai RBT-RBTD",IF(CE147&lt;20%,"Proses RPP",IF(CE147=20%,"Selesai RPP",IF(CE147&lt;25%,"Proses KAK",IF(CE147=25%,"Selesai KAK",IF(CE147&lt;30%,"Proses Pengadaan",IF(CE147=30%,"Selesai Pengadaan",IF(CE147&lt;45%,"Proses Desain",IF(CE147=45%,"Selesai Desain",IF(CE147&lt;80%,"Proses Pengembangan",IF(CE147=80%,"Selesai Pengembangan",IF(CE147&lt;87.5%,"Proses SIT",IF(CE147=87.5%,"Selesai SIT",IF(CE147&lt;95%,"Proses UAT",IF(CE147=95%,"Selesai UAT",IF(CE147&lt;100%,"Proses Implementasi","Selesai Implementasi"))))))))))))))))))))))</f>
        <v>Not Started</v>
      </c>
      <c r="BT147" t="str">
        <f>IF(CF147=0%,"Not Started",IF(CF147&lt;5%,"Proses RBT-RBB",IF(CF147=5%,"Selesai RBT-RBB",IF(CF147&lt;10%,"Proses RBT-RBL",IF(CF147=10%,"Selesai RBT-RBL",IF(CF147&lt;15%,"Proses RBT-RBTD",IF(CF147=15%,"Selesai RBT-RBTD",IF(CF147&lt;20%,"Proses RPP",IF(CF147=20%,"Selesai RPP",IF(CF147&lt;25%,"Proses KAK",IF(CF147=25%,"Selesai KAK",IF(CF147&lt;30%,"Proses Pengadaan",IF(CF147=30%,"Selesai Pengadaan",IF(CF147&lt;45%,"Proses Desain",IF(CF147=45%,"Selesai Desain",IF(CF147&lt;80%,"Proses Pengembangan",IF(CF147=80%,"Selesai Pengembangan",IF(CF147&lt;87.5%,"Proses SIT",IF(CF147=87.5%,"Selesai SIT",IF(CF147&lt;95%,"Proses UAT",IF(CF147=95%,"Selesai UAT",IF(CF147&lt;100%,"Proses Implementasi","Selesai Implementasi"))))))))))))))))))))))</f>
        <v>Not Started</v>
      </c>
      <c r="BU147" t="str">
        <f>IF(CG147=0%,"Not Started",IF(CG147&lt;5%,"Proses RBT-RBB",IF(CG147=5%,"Selesai RBT-RBB",IF(CG147&lt;10%,"Proses RBT-RBL",IF(CG147=10%,"Selesai RBT-RBL",IF(CG147&lt;15%,"Proses RBT-RBTD",IF(CG147=15%,"Selesai RBT-RBTD",IF(CG147&lt;20%,"Proses RPP",IF(CG147=20%,"Selesai RPP",IF(CG147&lt;25%,"Proses KAK",IF(CG147=25%,"Selesai KAK",IF(CG147&lt;30%,"Proses Pengadaan",IF(CG147=30%,"Selesai Pengadaan",IF(CG147&lt;45%,"Proses Desain",IF(CG147=45%,"Selesai Desain",IF(CG147&lt;80%,"Proses Pengembangan",IF(CG147=80%,"Selesai Pengembangan",IF(CG147&lt;87.5%,"Proses SIT",IF(CG147=87.5%,"Selesai SIT",IF(CG147&lt;95%,"Proses UAT",IF(CG147=95%,"Selesai UAT",IF(CG147&lt;100%,"Proses Implementasi","Selesai Implementasi"))))))))))))))))))))))</f>
        <v>Not Started</v>
      </c>
      <c r="BV147" t="str">
        <f>IF(CH147=0%,"Not Started",IF(CH147&lt;5%,"Proses RBT-RBB",IF(CH147=5%,"Selesai RBT-RBB",IF(CH147&lt;10%,"Proses RBT-RBL",IF(CH147=10%,"Selesai RBT-RBL",IF(CH147&lt;15%,"Proses RBT-RBTD",IF(CH147=15%,"Selesai RBT-RBTD",IF(CH147&lt;20%,"Proses RPP",IF(CH147=20%,"Selesai RPP",IF(CH147&lt;25%,"Proses KAK",IF(CH147=25%,"Selesai KAK",IF(CH147&lt;30%,"Proses Pengadaan",IF(CH147=30%,"Selesai Pengadaan",IF(CH147&lt;45%,"Proses Desain",IF(CH147=45%,"Selesai Desain",IF(CH147&lt;80%,"Proses Pengembangan",IF(CH147=80%,"Selesai Pengembangan",IF(CH147&lt;87.5%,"Proses SIT",IF(CH147=87.5%,"Selesai SIT",IF(CH147&lt;95%,"Proses UAT",IF(CH147=95%,"Selesai UAT",IF(CH147&lt;100%,"Proses Implementasi","Selesai Implementasi"))))))))))))))))))))))</f>
        <v>Not Started</v>
      </c>
      <c r="BW147" t="str">
        <f>IF(CI147=0%,"Not Started",IF(CI147&lt;5%,"Proses RBT-RBB",IF(CI147=5%,"Selesai RBT-RBB",IF(CI147&lt;10%,"Proses RBT-RBL",IF(CI147=10%,"Selesai RBT-RBL",IF(CI147&lt;15%,"Proses RBT-RBTD",IF(CI147=15%,"Selesai RBT-RBTD",IF(CI147&lt;20%,"Proses RPP",IF(CI147=20%,"Selesai RPP",IF(CI147&lt;25%,"Proses KAK",IF(CI147=25%,"Selesai KAK",IF(CI147&lt;30%,"Proses Pengadaan",IF(CI147=30%,"Selesai Pengadaan",IF(CI147&lt;45%,"Proses Desain",IF(CI147=45%,"Selesai Desain",IF(CI147&lt;80%,"Proses Pengembangan",IF(CI147=80%,"Selesai Pengembangan",IF(CI147&lt;87.5%,"Proses SIT",IF(CI147=87.5%,"Selesai SIT",IF(CI147&lt;95%,"Proses UAT",IF(CI147=95%,"Selesai UAT",IF(CI147&lt;100%,"Proses Implementasi","Selesai Implementasi"))))))))))))))))))))))</f>
        <v>Not Started</v>
      </c>
      <c r="BX147" t="str">
        <f>IF(CJ147=0%,"Not Started",IF(CJ147&lt;5%,"Proses RBT-RBB",IF(CJ147=5%,"Selesai RBT-RBB",IF(CJ147&lt;10%,"Proses RBT-RBL",IF(CJ147=10%,"Selesai RBT-RBL",IF(CJ147&lt;15%,"Proses RBT-RBTD",IF(CJ147=15%,"Selesai RBT-RBTD",IF(CJ147&lt;20%,"Proses RPP",IF(CJ147=20%,"Selesai RPP",IF(CJ147&lt;25%,"Proses KAK",IF(CJ147=25%,"Selesai KAK",IF(CJ147&lt;30%,"Proses Pengadaan",IF(CJ147=30%,"Selesai Pengadaan",IF(CJ147&lt;45%,"Proses Desain",IF(CJ147=45%,"Selesai Desain",IF(CJ147&lt;80%,"Proses Pengembangan",IF(CJ147=80%,"Selesai Pengembangan",IF(CJ147&lt;87.5%,"Proses SIT",IF(CJ147=87.5%,"Selesai SIT",IF(CJ147&lt;95%,"Proses UAT",IF(CJ147=95%,"Selesai UAT",IF(CJ147&lt;100%,"Proses Implementasi","Selesai Implementasi"))))))))))))))))))))))</f>
        <v>Not Started</v>
      </c>
      <c r="BY147" t="str">
        <f>IF(CK147=0%,"Not Started",IF(CK147&lt;5%,"Proses RBT-RBB",IF(CK147=5%,"Selesai RBT-RBB",IF(CK147&lt;10%,"Proses RBT-RBL",IF(CK147=10%,"Selesai RBT-RBL",IF(CK147&lt;15%,"Proses RBT-RBTD",IF(CK147=15%,"Selesai RBT-RBTD",IF(CK147&lt;20%,"Proses RPP",IF(CK147=20%,"Selesai RPP",IF(CK147&lt;25%,"Proses KAK",IF(CK147=25%,"Selesai KAK",IF(CK147&lt;30%,"Proses Pengadaan",IF(CK147=30%,"Selesai Pengadaan",IF(CK147&lt;45%,"Proses Desain",IF(CK147=45%,"Selesai Desain",IF(CK147&lt;80%,"Proses Pengembangan",IF(CK147=80%,"Selesai Pengembangan",IF(CK147&lt;87.5%,"Proses SIT",IF(CK147=87.5%,"Selesai SIT",IF(CK147&lt;95%,"Proses UAT",IF(CK147=95%,"Selesai UAT",IF(CK147&lt;100%,"Proses Implementasi","Selesai Implementasi"))))))))))))))))))))))</f>
        <v>Not Started</v>
      </c>
      <c r="BZ147" t="str">
        <f>IF(CL147=0%,"Not Started",IF(CL147&lt;5%,"Proses RBT-RBB",IF(CL147=5%,"Selesai RBT-RBB",IF(CL147&lt;10%,"Proses RBT-RBL",IF(CL147=10%,"Selesai RBT-RBL",IF(CL147&lt;15%,"Proses RBT-RBTD",IF(CL147=15%,"Selesai RBT-RBTD",IF(CL147&lt;20%,"Proses RPP",IF(CL147=20%,"Selesai RPP",IF(CL147&lt;25%,"Proses KAK",IF(CL147=25%,"Selesai KAK",IF(CL147&lt;30%,"Proses Pengadaan",IF(CL147=30%,"Selesai Pengadaan",IF(CL147&lt;45%,"Proses Desain",IF(CL147=45%,"Selesai Desain",IF(CL147&lt;80%,"Proses Pengembangan",IF(CL147=80%,"Selesai Pengembangan",IF(CL147&lt;87.5%,"Proses SIT",IF(CL147=87.5%,"Selesai SIT",IF(CL147&lt;95%,"Proses UAT",IF(CL147=95%,"Selesai UAT",IF(CL147&lt;100%,"Proses Implementasi","Selesai Implementasi"))))))))))))))))))))))</f>
        <v>Not Started</v>
      </c>
      <c r="CA147" t="str">
        <f>IF(CM147=0%,"Not Started",IF(CM147&lt;5%,"Proses RBT-RBB",IF(CM147=5%,"Selesai RBT-RBB",IF(CM147&lt;10%,"Proses RBT-RBL",IF(CM147=10%,"Selesai RBT-RBL",IF(CM147&lt;15%,"Proses RBT-RBTD",IF(CM147=15%,"Selesai RBT-RBTD",IF(CM147&lt;20%,"Proses RPP",IF(CM147=20%,"Selesai RPP",IF(CM147&lt;25%,"Proses KAK",IF(CM147=25%,"Selesai KAK",IF(CM147&lt;30%,"Proses Pengadaan",IF(CM147=30%,"Selesai Pengadaan",IF(CM147&lt;45%,"Proses Desain",IF(CM147=45%,"Selesai Desain",IF(CM147&lt;80%,"Proses Pengembangan",IF(CM147=80%,"Selesai Pengembangan",IF(CM147&lt;87.5%,"Proses SIT",IF(CM147=87.5%,"Selesai SIT",IF(CM147&lt;95%,"Proses UAT",IF(CM147=95%,"Selesai UAT",IF(CM147&lt;100%,"Proses Implementasi","Selesai Implementasi"))))))))))))))))))))))</f>
        <v>Not Started</v>
      </c>
      <c r="CB147" t="str">
        <f>IF(CN147=0%,"Not Started",IF(CN147&lt;5%,"Proses RBT-RBB",IF(CN147=5%,"Selesai RBT-RBB",IF(CN147&lt;10%,"Proses RBT-RBL",IF(CN147=10%,"Selesai RBT-RBL",IF(CN147&lt;15%,"Proses RBT-RBTD",IF(CN147=15%,"Selesai RBT-RBTD",IF(CN147&lt;20%,"Proses RPP",IF(CN147=20%,"Selesai RPP",IF(CN147&lt;25%,"Proses KAK",IF(CN147=25%,"Selesai KAK",IF(CN147&lt;30%,"Proses Pengadaan",IF(CN147=30%,"Selesai Pengadaan",IF(CN147&lt;45%,"Proses Desain",IF(CN147=45%,"Selesai Desain",IF(CN147&lt;80%,"Proses Pengembangan",IF(CN147=80%,"Selesai Pengembangan",IF(CN147&lt;87.5%,"Proses SIT",IF(CN147=87.5%,"Selesai SIT",IF(CN147&lt;95%,"Proses UAT",IF(CN147=95%,"Selesai UAT",IF(CN147&lt;100%,"Proses Implementasi","Selesai Implementasi"))))))))))))))))))))))</f>
        <v>Not Started</v>
      </c>
      <c r="CC147">
        <v>0</v>
      </c>
      <c r="CD147">
        <v>0</v>
      </c>
      <c r="CE147">
        <v>0</v>
      </c>
      <c r="CF147">
        <v>0</v>
      </c>
      <c r="CG147">
        <v>0</v>
      </c>
      <c r="CI147">
        <v>0</v>
      </c>
      <c r="CL147">
        <v>0</v>
      </c>
      <c r="CM147">
        <f>(($DY147/100%)*15%)+(($DZ147/100%)*5%)+(($EA147/100%)*5%)+(($EB147/100%)*5%)+(($EC147/100%)*15%)+(($ED147/100%)*35%)+(($EE147/100%)*7.5%)+(($EF147/100%)*7.5%)+(($EG147/100%)*5%)</f>
        <v>0</v>
      </c>
      <c r="CN147">
        <f>(($DY147/100%)*15%)+(($DZ147/100%)*5%)+(($EA147/100%)*5%)+(($EB147/100%)*5%)+(($EC147/100%)*15%)+(($ED147/100%)*35%)+(($EE147/100%)*7.5%)+(($EF147/100%)*7.5%)+(($EG147/100%)*5%)</f>
        <v>0</v>
      </c>
      <c r="CO147">
        <f>IF(BE147=0%, 100%, (CC147/BE147))</f>
        <v>1</v>
      </c>
      <c r="CP147">
        <f>IF(BF147=0%, 100%, (CD147/BF147))</f>
        <v>1</v>
      </c>
      <c r="CQ147">
        <f>IF(BG147=0%, 100%, (CE147/BG147))</f>
        <v>1</v>
      </c>
      <c r="CR147">
        <f>IF(BH147=0%, 100%, (CF147/BH147))</f>
        <v>1</v>
      </c>
      <c r="CS147">
        <f>IF(BI147=0%, 100%, (CG147/BI147))</f>
        <v>1</v>
      </c>
      <c r="CT147">
        <f>IF(BJ147=0%, 100%, (CH147/BJ147))</f>
        <v>1</v>
      </c>
      <c r="CU147">
        <f>IF(BK147=0%, 100%, (CI147/BK147))</f>
        <v>1</v>
      </c>
      <c r="CV147">
        <f>IF(BL147=0%, 100%, (CJ147/BL147))</f>
        <v>1</v>
      </c>
      <c r="CW147">
        <f>IF(BM147=0%, 100%, (CK147/BM147))</f>
        <v>1</v>
      </c>
      <c r="CX147">
        <f>IF(BN147=0%, 100%, (CL147/BN147))</f>
        <v>1</v>
      </c>
      <c r="CY147">
        <f>IF(BO147=0%, 100%, (CM147/BO147))</f>
        <v>1</v>
      </c>
      <c r="DA147" t="str">
        <f>IF(BE147=0%,"NS",IF(CC147=100%,"DONE",IF(CO147&gt;100%,"AS",IF(CO147&lt;75%,"BS",IF(CO147&lt;89.9%,"AR","OS")))))</f>
        <v>NS</v>
      </c>
      <c r="DB147" t="str">
        <f>IF(BF147=0%,"NS",IF(CD147=100%,"DONE",IF(CP147&gt;100%,"AS",IF(CP147&lt;75%,"BS",IF(CP147&lt;89.9%,"AR","OS")))))</f>
        <v>NS</v>
      </c>
      <c r="DC147" t="str">
        <f>IF(BG147=0%,"NS",IF(CE147=100%,"DONE",IF(CQ147&gt;100%,"AS",IF(CQ147&lt;75%,"BS",IF(CQ147&lt;89.9%,"AR","OS")))))</f>
        <v>NS</v>
      </c>
      <c r="DD147" t="str">
        <f>IF(BH147=0%,"NS",IF(CF147=100%,"DONE",IF(CR147&gt;100%,"AS",IF(CR147&lt;75%,"BS",IF(CR147&lt;89.9%,"AR","OS")))))</f>
        <v>NS</v>
      </c>
      <c r="DE147" t="str">
        <f>IF(BI147=0%,"NS",IF(CG147=100%,"DONE",IF(CS147&gt;100%,"AS",IF(CS147&lt;75%,"BS",IF(CS147&lt;89.9%,"AR","OS")))))</f>
        <v>NS</v>
      </c>
      <c r="DF147" t="str">
        <f>IF(BJ147=0%,"NS",IF(CH147=100%,"DONE",IF(CT147&gt;100%,"AS",IF(CT147&lt;75%,"BS",IF(CT147&lt;89.9%,"AR","OS")))))</f>
        <v>NS</v>
      </c>
      <c r="DG147" t="str">
        <f>IF(BK147=0%,"NS",IF(CI147=100%,"DONE",IF(CU147&gt;100%,"AS",IF(CU147&lt;75%,"BS",IF(CU147&lt;89.9%,"AR","OS")))))</f>
        <v>NS</v>
      </c>
      <c r="DH147" t="str">
        <f>IF(BL147=0%,"NS",IF(CJ147=100%,"DONE",IF(CV147&gt;100%,"AS",IF(CV147&lt;75%,"BS",IF(CV147&lt;89.9%,"AR","OS")))))</f>
        <v>NS</v>
      </c>
      <c r="DI147" t="str">
        <f>IF(BM147=0%,"NS",IF(CK147=100%,"DONE",IF(CW147&gt;100%,"AS",IF(CW147&lt;75%,"BS",IF(CW147&lt;89.9%,"AR","OS")))))</f>
        <v>NS</v>
      </c>
      <c r="DJ147" t="str">
        <f>IF(BN147=0%,"NS",IF(CL147=100%,"DONE",IF(CX147&gt;100%,"AS",IF(CX147&lt;75%,"BS",IF(CX147&lt;89.9%,"AR","OS")))))</f>
        <v>NS</v>
      </c>
      <c r="DK147" t="str">
        <f>IF(BO147=0%,"NS",IF(CM147=100%,"DONE",IF(CY147&gt;100%,"AS",IF(CY147&lt;75%,"BS",IF(CY147&lt;89.9%,"AR","OS")))))</f>
        <v>NS</v>
      </c>
      <c r="DL147" t="str">
        <f>IF(BP147=0%,"NS",IF(CN147=100%,"DONE",IF(CZ147&gt;100%,"AS",IF(CZ147&lt;75%,"BS",IF(CZ147&lt;89.9%,"AR","OS")))))</f>
        <v>NS</v>
      </c>
      <c r="DM147" t="e">
        <f>CC147/$BP147</f>
        <v>#DIV/0!</v>
      </c>
      <c r="DN147" t="e">
        <f>CD147/$BP147</f>
        <v>#DIV/0!</v>
      </c>
      <c r="DO147" t="e">
        <f>CE147/$BP147</f>
        <v>#DIV/0!</v>
      </c>
      <c r="DP147" t="e">
        <f>CF147/$BP147</f>
        <v>#DIV/0!</v>
      </c>
      <c r="DQ147" t="e">
        <f>CG147/$BP147</f>
        <v>#DIV/0!</v>
      </c>
      <c r="DR147" t="e">
        <f>CH147/$BP147</f>
        <v>#DIV/0!</v>
      </c>
      <c r="DS147" t="e">
        <f>CI147/$BP147</f>
        <v>#DIV/0!</v>
      </c>
      <c r="DT147" t="e">
        <f>CJ147/$BP147</f>
        <v>#DIV/0!</v>
      </c>
      <c r="DU147" t="e">
        <f>CK147/$BP147</f>
        <v>#DIV/0!</v>
      </c>
      <c r="DV147" t="e">
        <f>CL147/$BP147</f>
        <v>#DIV/0!</v>
      </c>
      <c r="DW147" t="e">
        <f>CM147/$BP147</f>
        <v>#DIV/0!</v>
      </c>
      <c r="DX147" t="e">
        <f>CN147/$BP147</f>
        <v>#DIV/0!</v>
      </c>
      <c r="EH147" t="str">
        <v>Usulan terakhir dari DSta RBT mundur menjadi TW2 2026</v>
      </c>
      <c r="EJ147">
        <f>AR147</f>
        <v>46203</v>
      </c>
      <c r="FM147" t="str" xml:space="preserve">
        <v xml:space="preserve">1. Regi Wibowo Hudyana_x000d_
2. Titik Rahayu</v>
      </c>
      <c r="FN147" t="str">
        <v>Rifanda Yulio</v>
      </c>
      <c r="FO147" t="str">
        <v>Adinda Tri Wulandari</v>
      </c>
      <c r="FP147" t="str" xml:space="preserve">
        <v xml:space="preserve">1. Haryani Diah_x000d_
2. Alamsyah_x000d_
3. Luluk Mukarromah</v>
      </c>
      <c r="FQ147" t="str">
        <v>Dian</v>
      </c>
      <c r="FR147" t="str">
        <v>Outsource</v>
      </c>
      <c r="FT147" t="str" xml:space="preserve">
        <v xml:space="preserve">Fajri (KPPA)_x000d_
Risda (KPPA)_x000d_
Diah (KMBD)</v>
      </c>
      <c r="FU147">
        <v>6</v>
      </c>
      <c r="GS147" t="str">
        <v>8fe1dc8f-db22-47c3-8273-b5c5f07379b9</v>
      </c>
    </row>
    <row r="148" xml:space="preserve">
      <c r="A148" t="str">
        <v>RIVIBI-PPA-P33-1-DLDS</v>
      </c>
      <c r="B148" t="str">
        <v>Non PT</v>
      </c>
      <c r="C148" t="str">
        <v>IDT</v>
      </c>
      <c r="D148" t="str">
        <v>Continuity Technology</v>
      </c>
      <c r="E148" t="str">
        <v>P-81</v>
      </c>
      <c r="F148">
        <v>1</v>
      </c>
      <c r="G148" t="str">
        <v xml:space="preserve">Dashboard Operasional BI-SSSS &amp; BI- RTGS </v>
      </c>
      <c r="H148" t="str">
        <v>Reporting Operasional BI-SSSS &amp; BI-RTGS</v>
      </c>
      <c r="I148" t="str">
        <v>Dashboard Operasional BI-SSSS &amp; BI- RTGS Tahap 1</v>
      </c>
      <c r="J148">
        <v>2024</v>
      </c>
      <c r="K148">
        <v>2025</v>
      </c>
      <c r="L148" t="str">
        <v>S</v>
      </c>
      <c r="M148" t="str">
        <v>K3</v>
      </c>
      <c r="N148" t="str">
        <v>Pemimpin Satker</v>
      </c>
      <c r="O148" t="str">
        <v>DPSP</v>
      </c>
      <c r="P148" t="str">
        <v>Satker</v>
      </c>
      <c r="Q148" t="str">
        <v xml:space="preserve">Market, SP </v>
      </c>
      <c r="R148" t="str">
        <v>BI-SSSS, BI-RTGS</v>
      </c>
      <c r="S148" t="str">
        <f>BQ148</f>
        <v>Selesai Implementasi</v>
      </c>
      <c r="T148" t="str">
        <f>IF(V148=0%,"Not Started",IF(V148&lt;100%,"On Progress",IF(V148=100%,"DONE")))</f>
        <v>DONE</v>
      </c>
      <c r="U148" t="str">
        <f>FN148</f>
        <v>Aldo Fernanda</v>
      </c>
      <c r="V148">
        <f>CC148</f>
        <v>0.9999999999999999</v>
      </c>
      <c r="W148" t="str">
        <v>BRD Existing</v>
      </c>
      <c r="X148">
        <f>AR148</f>
        <v>46022</v>
      </c>
      <c r="Y148" t="str">
        <v>Selesai pengadaan</v>
      </c>
      <c r="AE148">
        <v>45870</v>
      </c>
      <c r="AF148">
        <v>45900</v>
      </c>
      <c r="AI148">
        <v>45901</v>
      </c>
      <c r="AJ148">
        <v>45930</v>
      </c>
      <c r="AK148">
        <v>45931</v>
      </c>
      <c r="AL148">
        <v>45976</v>
      </c>
      <c r="AM148">
        <v>45977</v>
      </c>
      <c r="AN148">
        <v>45991</v>
      </c>
      <c r="AO148">
        <v>45992</v>
      </c>
      <c r="AP148">
        <v>46006</v>
      </c>
      <c r="AQ148">
        <v>46007</v>
      </c>
      <c r="AR148">
        <v>46022</v>
      </c>
      <c r="AS148" t="str">
        <f>IF(BE148=0%,"Not Started",IF(BE148&lt;5%,"Proses RBT-RBB",IF(BE148=5%,"Selesai RBT-RBB",IF(BE148&lt;10%,"Proses RBT-RBL",IF(BE148=10%,"Selesai RBT-RBL",IF(BE148&lt;15%,"Proses RBT-RBTD",IF(BE148=15%,"Selesai RBT-RBTD",IF(BE148&lt;20%,"Proses RPP",IF(BE148=20%,"Selesai RPP",IF(BE148&lt;25%,"Proses KAK",IF(BE148=25%,"Selesai KAK",IF(BE148&lt;30%,"Proses Pengadaan",IF(BE148=30%,"Selesai Pengadaan",IF(BE148&lt;45%,"Proses Desain",IF(BE148=45%,"Selesai Desain",IF(BE148&lt;80%,"Proses Pengembangan",IF(BE148=80%,"Selesai Pengembangan",IF(BE148&lt;87.5%,"Proses SIT",IF(BE148=87.5%,"Selesai SIT",IF(BE148&lt;95%,"Proses UAT",IF(BE148=95%,"Selesai UAT",IF(BE148&lt;100%,"Proses Implementasi","Selesai Implementasi"))))))))))))))))))))))</f>
        <v>Selesai Implementasi</v>
      </c>
      <c r="AT148" t="str">
        <f>IF(BF148=0%,"Not Started",IF(BF148&lt;5%,"Proses RBT-RBB",IF(BF148=5%,"Selesai RBT-RBB",IF(BF148&lt;10%,"Proses RBT-RBL",IF(BF148=10%,"Selesai RBT-RBL",IF(BF148&lt;15%,"Proses RBT-RBTD",IF(BF148=15%,"Selesai RBT-RBTD",IF(BF148&lt;20%,"Proses RPP",IF(BF148=20%,"Selesai RPP",IF(BF148&lt;25%,"Proses KAK",IF(BF148=25%,"Selesai KAK",IF(BF148&lt;30%,"Proses Pengadaan",IF(BF148=30%,"Selesai Pengadaan",IF(BF148&lt;45%,"Proses Desain",IF(BF148=45%,"Selesai Desain",IF(BF148&lt;80%,"Proses Pengembangan",IF(BF148=80%,"Selesai Pengembangan",IF(BF148&lt;87.5%,"Proses SIT",IF(BF148=87.5%,"Selesai SIT",IF(BF148&lt;95%,"Proses UAT",IF(BF148=95%,"Selesai UAT",IF(BF148&lt;100%,"Proses Implementasi","Selesai Implementasi"))))))))))))))))))))))</f>
        <v>Selesai Implementasi</v>
      </c>
      <c r="AU148" t="str">
        <f>IF(BG148=0%,"Not Started",IF(BG148&lt;5%,"Proses RBT-RBB",IF(BG148=5%,"Selesai RBT-RBB",IF(BG148&lt;10%,"Proses RBT-RBL",IF(BG148=10%,"Selesai RBT-RBL",IF(BG148&lt;15%,"Proses RBT-RBTD",IF(BG148=15%,"Selesai RBT-RBTD",IF(BG148&lt;20%,"Proses RPP",IF(BG148=20%,"Selesai RPP",IF(BG148&lt;25%,"Proses KAK",IF(BG148=25%,"Selesai KAK",IF(BG148&lt;30%,"Proses Pengadaan",IF(BG148=30%,"Selesai Pengadaan",IF(BG148&lt;45%,"Proses Desain",IF(BG148=45%,"Selesai Desain",IF(BG148&lt;80%,"Proses Pengembangan",IF(BG148=80%,"Selesai Pengembangan",IF(BG148&lt;87.5%,"Proses SIT",IF(BG148=87.5%,"Selesai SIT",IF(BG148&lt;95%,"Proses UAT",IF(BG148=95%,"Selesai UAT",IF(BG148&lt;100%,"Proses Implementasi","Selesai Implementasi"))))))))))))))))))))))</f>
        <v>Selesai Implementasi</v>
      </c>
      <c r="AV148" t="str">
        <f>IF(BH148=0%,"Not Started",IF(BH148&lt;5%,"Proses RBT-RBB",IF(BH148=5%,"Selesai RBT-RBB",IF(BH148&lt;10%,"Proses RBT-RBL",IF(BH148=10%,"Selesai RBT-RBL",IF(BH148&lt;15%,"Proses RBT-RBTD",IF(BH148=15%,"Selesai RBT-RBTD",IF(BH148&lt;20%,"Proses RPP",IF(BH148=20%,"Selesai RPP",IF(BH148&lt;25%,"Proses KAK",IF(BH148=25%,"Selesai KAK",IF(BH148&lt;30%,"Proses Pengadaan",IF(BH148=30%,"Selesai Pengadaan",IF(BH148&lt;45%,"Proses Desain",IF(BH148=45%,"Selesai Desain",IF(BH148&lt;80%,"Proses Pengembangan",IF(BH148=80%,"Selesai Pengembangan",IF(BH148&lt;87.5%,"Proses SIT",IF(BH148=87.5%,"Selesai SIT",IF(BH148&lt;95%,"Proses UAT",IF(BH148=95%,"Selesai UAT",IF(BH148&lt;100%,"Proses Implementasi","Selesai Implementasi"))))))))))))))))))))))</f>
        <v>Selesai Implementasi</v>
      </c>
      <c r="AW148" t="str">
        <f>IF(BI148=0%,"Not Started",IF(BI148&lt;5%,"Proses RBT-RBB",IF(BI148=5%,"Selesai RBT-RBB",IF(BI148&lt;10%,"Proses RBT-RBL",IF(BI148=10%,"Selesai RBT-RBL",IF(BI148&lt;15%,"Proses RBT-RBTD",IF(BI148=15%,"Selesai RBT-RBTD",IF(BI148&lt;20%,"Proses RPP",IF(BI148=20%,"Selesai RPP",IF(BI148&lt;25%,"Proses KAK",IF(BI148=25%,"Selesai KAK",IF(BI148&lt;30%,"Proses Pengadaan",IF(BI148=30%,"Selesai Pengadaan",IF(BI148&lt;45%,"Proses Desain",IF(BI148=45%,"Selesai Desain",IF(BI148&lt;80%,"Proses Pengembangan",IF(BI148=80%,"Selesai Pengembangan",IF(BI148&lt;87.5%,"Proses SIT",IF(BI148=87.5%,"Selesai SIT",IF(BI148&lt;95%,"Proses UAT",IF(BI148=95%,"Selesai UAT",IF(BI148&lt;100%,"Proses Implementasi","Selesai Implementasi"))))))))))))))))))))))</f>
        <v>Selesai Implementasi</v>
      </c>
      <c r="AX148" t="str">
        <f>IF(BJ148=0%,"Not Started",IF(BJ148&lt;5%,"Proses RBT-RBB",IF(BJ148=5%,"Selesai RBT-RBB",IF(BJ148&lt;10%,"Proses RBT-RBL",IF(BJ148=10%,"Selesai RBT-RBL",IF(BJ148&lt;15%,"Proses RBT-RBTD",IF(BJ148=15%,"Selesai RBT-RBTD",IF(BJ148&lt;20%,"Proses RPP",IF(BJ148=20%,"Selesai RPP",IF(BJ148&lt;25%,"Proses KAK",IF(BJ148=25%,"Selesai KAK",IF(BJ148&lt;30%,"Proses Pengadaan",IF(BJ148=30%,"Selesai Pengadaan",IF(BJ148&lt;45%,"Proses Desain",IF(BJ148=45%,"Selesai Desain",IF(BJ148&lt;80%,"Proses Pengembangan",IF(BJ148=80%,"Selesai Pengembangan",IF(BJ148&lt;87.5%,"Proses SIT",IF(BJ148=87.5%,"Selesai SIT",IF(BJ148&lt;95%,"Proses UAT",IF(BJ148=95%,"Selesai UAT",IF(BJ148&lt;100%,"Proses Implementasi","Selesai Implementasi"))))))))))))))))))))))</f>
        <v>Selesai Implementasi</v>
      </c>
      <c r="AY148" t="str">
        <f>IF(BK148=0%,"Not Started",IF(BK148&lt;5%,"Proses RBT-RBB",IF(BK148=5%,"Selesai RBT-RBB",IF(BK148&lt;10%,"Proses RBT-RBL",IF(BK148=10%,"Selesai RBT-RBL",IF(BK148&lt;15%,"Proses RBT-RBTD",IF(BK148=15%,"Selesai RBT-RBTD",IF(BK148&lt;20%,"Proses RPP",IF(BK148=20%,"Selesai RPP",IF(BK148&lt;25%,"Proses KAK",IF(BK148=25%,"Selesai KAK",IF(BK148&lt;30%,"Proses Pengadaan",IF(BK148=30%,"Selesai Pengadaan",IF(BK148&lt;45%,"Proses Desain",IF(BK148=45%,"Selesai Desain",IF(BK148&lt;80%,"Proses Pengembangan",IF(BK148=80%,"Selesai Pengembangan",IF(BK148&lt;87.5%,"Proses SIT",IF(BK148=87.5%,"Selesai SIT",IF(BK148&lt;95%,"Proses UAT",IF(BK148=95%,"Selesai UAT",IF(BK148&lt;100%,"Proses Implementasi","Selesai Implementasi"))))))))))))))))))))))</f>
        <v>Selesai Implementasi</v>
      </c>
      <c r="AZ148" t="str">
        <f>IF(BL148=0%,"Not Started",IF(BL148&lt;5%,"Proses RBT-RBB",IF(BL148=5%,"Selesai RBT-RBB",IF(BL148&lt;10%,"Proses RBT-RBL",IF(BL148=10%,"Selesai RBT-RBL",IF(BL148&lt;15%,"Proses RBT-RBTD",IF(BL148=15%,"Selesai RBT-RBTD",IF(BL148&lt;20%,"Proses RPP",IF(BL148=20%,"Selesai RPP",IF(BL148&lt;25%,"Proses KAK",IF(BL148=25%,"Selesai KAK",IF(BL148&lt;30%,"Proses Pengadaan",IF(BL148=30%,"Selesai Pengadaan",IF(BL148&lt;45%,"Proses Desain",IF(BL148=45%,"Selesai Desain",IF(BL148&lt;80%,"Proses Pengembangan",IF(BL148=80%,"Selesai Pengembangan",IF(BL148&lt;87.5%,"Proses SIT",IF(BL148=87.5%,"Selesai SIT",IF(BL148&lt;95%,"Proses UAT",IF(BL148=95%,"Selesai UAT",IF(BL148&lt;100%,"Proses Implementasi","Selesai Implementasi"))))))))))))))))))))))</f>
        <v>Selesai Implementasi</v>
      </c>
      <c r="BA148" t="str">
        <f>IF(BM148=0%,"Not Started",IF(BM148&lt;5%,"Proses RBT-RBB",IF(BM148=5%,"Selesai RBT-RBB",IF(BM148&lt;10%,"Proses RBT-RBL",IF(BM148=10%,"Selesai RBT-RBL",IF(BM148&lt;15%,"Proses RBT-RBTD",IF(BM148=15%,"Selesai RBT-RBTD",IF(BM148&lt;20%,"Proses RPP",IF(BM148=20%,"Selesai RPP",IF(BM148&lt;25%,"Proses KAK",IF(BM148=25%,"Selesai KAK",IF(BM148&lt;30%,"Proses Pengadaan",IF(BM148=30%,"Selesai Pengadaan",IF(BM148&lt;45%,"Proses Desain",IF(BM148=45%,"Selesai Desain",IF(BM148&lt;80%,"Proses Pengembangan",IF(BM148=80%,"Selesai Pengembangan",IF(BM148&lt;87.5%,"Proses SIT",IF(BM148=87.5%,"Selesai SIT",IF(BM148&lt;95%,"Proses UAT",IF(BM148=95%,"Selesai UAT",IF(BM148&lt;100%,"Proses Implementasi","Selesai Implementasi"))))))))))))))))))))))</f>
        <v>Selesai Implementasi</v>
      </c>
      <c r="BB148" t="str">
        <f>IF(BN148=0%,"Not Started",IF(BN148&lt;5%,"Proses RBT-RBB",IF(BN148=5%,"Selesai RBT-RBB",IF(BN148&lt;10%,"Proses RBT-RBL",IF(BN148=10%,"Selesai RBT-RBL",IF(BN148&lt;15%,"Proses RBT-RBTD",IF(BN148=15%,"Selesai RBT-RBTD",IF(BN148&lt;20%,"Proses RPP",IF(BN148=20%,"Selesai RPP",IF(BN148&lt;25%,"Proses KAK",IF(BN148=25%,"Selesai KAK",IF(BN148&lt;30%,"Proses Pengadaan",IF(BN148=30%,"Selesai Pengadaan",IF(BN148&lt;45%,"Proses Desain",IF(BN148=45%,"Selesai Desain",IF(BN148&lt;80%,"Proses Pengembangan",IF(BN148=80%,"Selesai Pengembangan",IF(BN148&lt;87.5%,"Proses SIT",IF(BN148=87.5%,"Selesai SIT",IF(BN148&lt;95%,"Proses UAT",IF(BN148=95%,"Selesai UAT",IF(BN148&lt;100%,"Proses Implementasi","Selesai Implementasi"))))))))))))))))))))))</f>
        <v>Selesai Implementasi</v>
      </c>
      <c r="BC148" t="str">
        <f>IF(BO148=0%,"Not Started",IF(BO148&lt;5%,"Proses RBT-RBB",IF(BO148=5%,"Selesai RBT-RBB",IF(BO148&lt;10%,"Proses RBT-RBL",IF(BO148=10%,"Selesai RBT-RBL",IF(BO148&lt;15%,"Proses RBT-RBTD",IF(BO148=15%,"Selesai RBT-RBTD",IF(BO148&lt;20%,"Proses RPP",IF(BO148=20%,"Selesai RPP",IF(BO148&lt;25%,"Proses KAK",IF(BO148=25%,"Selesai KAK",IF(BO148&lt;30%,"Proses Pengadaan",IF(BO148=30%,"Selesai Pengadaan",IF(BO148&lt;45%,"Proses Desain",IF(BO148=45%,"Selesai Desain",IF(BO148&lt;80%,"Proses Pengembangan",IF(BO148=80%,"Selesai Pengembangan",IF(BO148&lt;87.5%,"Proses SIT",IF(BO148=87.5%,"Selesai SIT",IF(BO148&lt;95%,"Proses UAT",IF(BO148=95%,"Selesai UAT",IF(BO148&lt;100%,"Proses Implementasi","Selesai Implementasi"))))))))))))))))))))))</f>
        <v>Selesai Implementasi</v>
      </c>
      <c r="BD148" t="str">
        <f>IF(BP148=0%,"Not Started",IF(BP148&lt;5%,"Proses RBT-RBB",IF(BP148=5%,"Selesai RBT-RBB",IF(BP148&lt;10%,"Proses RBT-RBL",IF(BP148=10%,"Selesai RBT-RBL",IF(BP148&lt;15%,"Proses RBT-RBTD",IF(BP148=15%,"Selesai RBT-RBTD",IF(BP148&lt;20%,"Proses RPP",IF(BP148=20%,"Selesai RPP",IF(BP148&lt;25%,"Proses KAK",IF(BP148=25%,"Selesai KAK",IF(BP148&lt;30%,"Proses Pengadaan",IF(BP148=30%,"Selesai Pengadaan",IF(BP148&lt;45%,"Proses Desain",IF(BP148=45%,"Selesai Desain",IF(BP148&lt;80%,"Proses Pengembangan",IF(BP148=80%,"Selesai Pengembangan",IF(BP148&lt;87.5%,"Proses SIT",IF(BP148=87.5%,"Selesai SIT",IF(BP148&lt;95%,"Proses UAT",IF(BP148=95%,"Selesai UAT",IF(BP148&lt;100%,"Proses Implementasi","Selesai Implementasi"))))))))))))))))))))))</f>
        <v>Selesai Implementasi</v>
      </c>
      <c r="BE148">
        <v>1</v>
      </c>
      <c r="BF148">
        <v>1</v>
      </c>
      <c r="BG148">
        <v>1</v>
      </c>
      <c r="BH148">
        <v>1</v>
      </c>
      <c r="BI148">
        <v>1</v>
      </c>
      <c r="BJ148">
        <v>1</v>
      </c>
      <c r="BK148">
        <v>1</v>
      </c>
      <c r="BL148">
        <v>1</v>
      </c>
      <c r="BM148">
        <v>1</v>
      </c>
      <c r="BN148">
        <v>1</v>
      </c>
      <c r="BO148">
        <v>1</v>
      </c>
      <c r="BP148">
        <v>1</v>
      </c>
      <c r="BQ148" t="str">
        <f>IF(CC148=0%,"Not Started",IF(CC148&lt;5%,"Proses RBT-RBB",IF(CC148=5%,"Selesai RBT-RBB",IF(CC148&lt;10%,"Proses RBT-RBL",IF(CC148=10%,"Selesai RBT-RBL",IF(CC148&lt;15%,"Proses RBT-RBTD",IF(CC148=15%,"Selesai RBT-RBTD",IF(CC148&lt;20%,"Proses RPP",IF(CC148=20%,"Selesai RPP",IF(CC148&lt;25%,"Proses KAK",IF(CC148=25%,"Selesai KAK",IF(CC148&lt;30%,"Proses Pengadaan",IF(CC148=30%,"Selesai Pengadaan",IF(CC148&lt;45%,"Proses Desain",IF(CC148=45%,"Selesai Desain",IF(CC148&lt;80%,"Proses Pengembangan",IF(CC148=80%,"Selesai Pengembangan",IF(CC148&lt;87.5%,"Proses SIT",IF(CC148=87.5%,"Selesai SIT",IF(CC148&lt;95%,"Proses UAT",IF(CC148=95%,"Selesai UAT",IF(CC148&lt;100%,"Proses Implementasi","Selesai Implementasi"))))))))))))))))))))))</f>
        <v>Selesai Implementasi</v>
      </c>
      <c r="BR148" t="str">
        <f>IF(CD148=0%,"Not Started",IF(CD148&lt;5%,"Proses RBT-RBB",IF(CD148=5%,"Selesai RBT-RBB",IF(CD148&lt;10%,"Proses RBT-RBL",IF(CD148=10%,"Selesai RBT-RBL",IF(CD148&lt;15%,"Proses RBT-RBTD",IF(CD148=15%,"Selesai RBT-RBTD",IF(CD148&lt;20%,"Proses RPP",IF(CD148=20%,"Selesai RPP",IF(CD148&lt;25%,"Proses KAK",IF(CD148=25%,"Selesai KAK",IF(CD148&lt;30%,"Proses Pengadaan",IF(CD148=30%,"Selesai Pengadaan",IF(CD148&lt;45%,"Proses Desain",IF(CD148=45%,"Selesai Desain",IF(CD148&lt;80%,"Proses Pengembangan",IF(CD148=80%,"Selesai Pengembangan",IF(CD148&lt;87.5%,"Proses SIT",IF(CD148=87.5%,"Selesai SIT",IF(CD148&lt;95%,"Proses UAT",IF(CD148=95%,"Selesai UAT",IF(CD148&lt;100%,"Proses Implementasi","Selesai Implementasi"))))))))))))))))))))))</f>
        <v>Not Started</v>
      </c>
      <c r="BS148" t="str">
        <f>IF(CE148=0%,"Not Started",IF(CE148&lt;5%,"Proses RBT-RBB",IF(CE148=5%,"Selesai RBT-RBB",IF(CE148&lt;10%,"Proses RBT-RBL",IF(CE148=10%,"Selesai RBT-RBL",IF(CE148&lt;15%,"Proses RBT-RBTD",IF(CE148=15%,"Selesai RBT-RBTD",IF(CE148&lt;20%,"Proses RPP",IF(CE148=20%,"Selesai RPP",IF(CE148&lt;25%,"Proses KAK",IF(CE148=25%,"Selesai KAK",IF(CE148&lt;30%,"Proses Pengadaan",IF(CE148=30%,"Selesai Pengadaan",IF(CE148&lt;45%,"Proses Desain",IF(CE148=45%,"Selesai Desain",IF(CE148&lt;80%,"Proses Pengembangan",IF(CE148=80%,"Selesai Pengembangan",IF(CE148&lt;87.5%,"Proses SIT",IF(CE148=87.5%,"Selesai SIT",IF(CE148&lt;95%,"Proses UAT",IF(CE148=95%,"Selesai UAT",IF(CE148&lt;100%,"Proses Implementasi","Selesai Implementasi"))))))))))))))))))))))</f>
        <v>Not Started</v>
      </c>
      <c r="BT148" t="str">
        <f>IF(CF148=0%,"Not Started",IF(CF148&lt;5%,"Proses RBT-RBB",IF(CF148=5%,"Selesai RBT-RBB",IF(CF148&lt;10%,"Proses RBT-RBL",IF(CF148=10%,"Selesai RBT-RBL",IF(CF148&lt;15%,"Proses RBT-RBTD",IF(CF148=15%,"Selesai RBT-RBTD",IF(CF148&lt;20%,"Proses RPP",IF(CF148=20%,"Selesai RPP",IF(CF148&lt;25%,"Proses KAK",IF(CF148=25%,"Selesai KAK",IF(CF148&lt;30%,"Proses Pengadaan",IF(CF148=30%,"Selesai Pengadaan",IF(CF148&lt;45%,"Proses Desain",IF(CF148=45%,"Selesai Desain",IF(CF148&lt;80%,"Proses Pengembangan",IF(CF148=80%,"Selesai Pengembangan",IF(CF148&lt;87.5%,"Proses SIT",IF(CF148=87.5%,"Selesai SIT",IF(CF148&lt;95%,"Proses UAT",IF(CF148=95%,"Selesai UAT",IF(CF148&lt;100%,"Proses Implementasi","Selesai Implementasi"))))))))))))))))))))))</f>
        <v>Not Started</v>
      </c>
      <c r="BU148" t="str">
        <f>IF(CG148=0%,"Not Started",IF(CG148&lt;5%,"Proses RBT-RBB",IF(CG148=5%,"Selesai RBT-RBB",IF(CG148&lt;10%,"Proses RBT-RBL",IF(CG148=10%,"Selesai RBT-RBL",IF(CG148&lt;15%,"Proses RBT-RBTD",IF(CG148=15%,"Selesai RBT-RBTD",IF(CG148&lt;20%,"Proses RPP",IF(CG148=20%,"Selesai RPP",IF(CG148&lt;25%,"Proses KAK",IF(CG148=25%,"Selesai KAK",IF(CG148&lt;30%,"Proses Pengadaan",IF(CG148=30%,"Selesai Pengadaan",IF(CG148&lt;45%,"Proses Desain",IF(CG148=45%,"Selesai Desain",IF(CG148&lt;80%,"Proses Pengembangan",IF(CG148=80%,"Selesai Pengembangan",IF(CG148&lt;87.5%,"Proses SIT",IF(CG148=87.5%,"Selesai SIT",IF(CG148&lt;95%,"Proses UAT",IF(CG148=95%,"Selesai UAT",IF(CG148&lt;100%,"Proses Implementasi","Selesai Implementasi"))))))))))))))))))))))</f>
        <v>Not Started</v>
      </c>
      <c r="BV148" t="str">
        <f>IF(CH148=0%,"Not Started",IF(CH148&lt;5%,"Proses RBT-RBB",IF(CH148=5%,"Selesai RBT-RBB",IF(CH148&lt;10%,"Proses RBT-RBL",IF(CH148=10%,"Selesai RBT-RBL",IF(CH148&lt;15%,"Proses RBT-RBTD",IF(CH148=15%,"Selesai RBT-RBTD",IF(CH148&lt;20%,"Proses RPP",IF(CH148=20%,"Selesai RPP",IF(CH148&lt;25%,"Proses KAK",IF(CH148=25%,"Selesai KAK",IF(CH148&lt;30%,"Proses Pengadaan",IF(CH148=30%,"Selesai Pengadaan",IF(CH148&lt;45%,"Proses Desain",IF(CH148=45%,"Selesai Desain",IF(CH148&lt;80%,"Proses Pengembangan",IF(CH148=80%,"Selesai Pengembangan",IF(CH148&lt;87.5%,"Proses SIT",IF(CH148=87.5%,"Selesai SIT",IF(CH148&lt;95%,"Proses UAT",IF(CH148=95%,"Selesai UAT",IF(CH148&lt;100%,"Proses Implementasi","Selesai Implementasi"))))))))))))))))))))))</f>
        <v>Not Started</v>
      </c>
      <c r="BW148" t="str">
        <f>IF(CI148=0%,"Not Started",IF(CI148&lt;5%,"Proses RBT-RBB",IF(CI148=5%,"Selesai RBT-RBB",IF(CI148&lt;10%,"Proses RBT-RBL",IF(CI148=10%,"Selesai RBT-RBL",IF(CI148&lt;15%,"Proses RBT-RBTD",IF(CI148=15%,"Selesai RBT-RBTD",IF(CI148&lt;20%,"Proses RPP",IF(CI148=20%,"Selesai RPP",IF(CI148&lt;25%,"Proses KAK",IF(CI148=25%,"Selesai KAK",IF(CI148&lt;30%,"Proses Pengadaan",IF(CI148=30%,"Selesai Pengadaan",IF(CI148&lt;45%,"Proses Desain",IF(CI148=45%,"Selesai Desain",IF(CI148&lt;80%,"Proses Pengembangan",IF(CI148=80%,"Selesai Pengembangan",IF(CI148&lt;87.5%,"Proses SIT",IF(CI148=87.5%,"Selesai SIT",IF(CI148&lt;95%,"Proses UAT",IF(CI148=95%,"Selesai UAT",IF(CI148&lt;100%,"Proses Implementasi","Selesai Implementasi"))))))))))))))))))))))</f>
        <v>Not Started</v>
      </c>
      <c r="BX148" t="str">
        <f>IF(CJ148=0%,"Not Started",IF(CJ148&lt;5%,"Proses RBT-RBB",IF(CJ148=5%,"Selesai RBT-RBB",IF(CJ148&lt;10%,"Proses RBT-RBL",IF(CJ148=10%,"Selesai RBT-RBL",IF(CJ148&lt;15%,"Proses RBT-RBTD",IF(CJ148=15%,"Selesai RBT-RBTD",IF(CJ148&lt;20%,"Proses RPP",IF(CJ148=20%,"Selesai RPP",IF(CJ148&lt;25%,"Proses KAK",IF(CJ148=25%,"Selesai KAK",IF(CJ148&lt;30%,"Proses Pengadaan",IF(CJ148=30%,"Selesai Pengadaan",IF(CJ148&lt;45%,"Proses Desain",IF(CJ148=45%,"Selesai Desain",IF(CJ148&lt;80%,"Proses Pengembangan",IF(CJ148=80%,"Selesai Pengembangan",IF(CJ148&lt;87.5%,"Proses SIT",IF(CJ148=87.5%,"Selesai SIT",IF(CJ148&lt;95%,"Proses UAT",IF(CJ148=95%,"Selesai UAT",IF(CJ148&lt;100%,"Proses Implementasi","Selesai Implementasi"))))))))))))))))))))))</f>
        <v>Not Started</v>
      </c>
      <c r="BY148" t="str">
        <f>IF(CK148=0%,"Not Started",IF(CK148&lt;5%,"Proses RBT-RBB",IF(CK148=5%,"Selesai RBT-RBB",IF(CK148&lt;10%,"Proses RBT-RBL",IF(CK148=10%,"Selesai RBT-RBL",IF(CK148&lt;15%,"Proses RBT-RBTD",IF(CK148=15%,"Selesai RBT-RBTD",IF(CK148&lt;20%,"Proses RPP",IF(CK148=20%,"Selesai RPP",IF(CK148&lt;25%,"Proses KAK",IF(CK148=25%,"Selesai KAK",IF(CK148&lt;30%,"Proses Pengadaan",IF(CK148=30%,"Selesai Pengadaan",IF(CK148&lt;45%,"Proses Desain",IF(CK148=45%,"Selesai Desain",IF(CK148&lt;80%,"Proses Pengembangan",IF(CK148=80%,"Selesai Pengembangan",IF(CK148&lt;87.5%,"Proses SIT",IF(CK148=87.5%,"Selesai SIT",IF(CK148&lt;95%,"Proses UAT",IF(CK148=95%,"Selesai UAT",IF(CK148&lt;100%,"Proses Implementasi","Selesai Implementasi"))))))))))))))))))))))</f>
        <v>Not Started</v>
      </c>
      <c r="BZ148" t="str">
        <f>IF(CL148=0%,"Not Started",IF(CL148&lt;5%,"Proses RBT-RBB",IF(CL148=5%,"Selesai RBT-RBB",IF(CL148&lt;10%,"Proses RBT-RBL",IF(CL148=10%,"Selesai RBT-RBL",IF(CL148&lt;15%,"Proses RBT-RBTD",IF(CL148=15%,"Selesai RBT-RBTD",IF(CL148&lt;20%,"Proses RPP",IF(CL148=20%,"Selesai RPP",IF(CL148&lt;25%,"Proses KAK",IF(CL148=25%,"Selesai KAK",IF(CL148&lt;30%,"Proses Pengadaan",IF(CL148=30%,"Selesai Pengadaan",IF(CL148&lt;45%,"Proses Desain",IF(CL148=45%,"Selesai Desain",IF(CL148&lt;80%,"Proses Pengembangan",IF(CL148=80%,"Selesai Pengembangan",IF(CL148&lt;87.5%,"Proses SIT",IF(CL148=87.5%,"Selesai SIT",IF(CL148&lt;95%,"Proses UAT",IF(CL148=95%,"Selesai UAT",IF(CL148&lt;100%,"Proses Implementasi","Selesai Implementasi"))))))))))))))))))))))</f>
        <v>Not Started</v>
      </c>
      <c r="CA148" t="str">
        <f>IF(CM148=0%,"Not Started",IF(CM148&lt;5%,"Proses RBT-RBB",IF(CM148=5%,"Selesai RBT-RBB",IF(CM148&lt;10%,"Proses RBT-RBL",IF(CM148=10%,"Selesai RBT-RBL",IF(CM148&lt;15%,"Proses RBT-RBTD",IF(CM148=15%,"Selesai RBT-RBTD",IF(CM148&lt;20%,"Proses RPP",IF(CM148=20%,"Selesai RPP",IF(CM148&lt;25%,"Proses KAK",IF(CM148=25%,"Selesai KAK",IF(CM148&lt;30%,"Proses Pengadaan",IF(CM148=30%,"Selesai Pengadaan",IF(CM148&lt;45%,"Proses Desain",IF(CM148=45%,"Selesai Desain",IF(CM148&lt;80%,"Proses Pengembangan",IF(CM148=80%,"Selesai Pengembangan",IF(CM148&lt;87.5%,"Proses SIT",IF(CM148=87.5%,"Selesai SIT",IF(CM148&lt;95%,"Proses UAT",IF(CM148=95%,"Selesai UAT",IF(CM148&lt;100%,"Proses Implementasi","Selesai Implementasi"))))))))))))))))))))))</f>
        <v>Not Started</v>
      </c>
      <c r="CB148" t="str">
        <f>IF(CN148=0%,"Not Started",IF(CN148&lt;5%,"Proses RBT-RBB",IF(CN148=5%,"Selesai RBT-RBB",IF(CN148&lt;10%,"Proses RBT-RBL",IF(CN148=10%,"Selesai RBT-RBL",IF(CN148&lt;15%,"Proses RBT-RBTD",IF(CN148=15%,"Selesai RBT-RBTD",IF(CN148&lt;20%,"Proses RPP",IF(CN148=20%,"Selesai RPP",IF(CN148&lt;25%,"Proses KAK",IF(CN148=25%,"Selesai KAK",IF(CN148&lt;30%,"Proses Pengadaan",IF(CN148=30%,"Selesai Pengadaan",IF(CN148&lt;45%,"Proses Desain",IF(CN148=45%,"Selesai Desain",IF(CN148&lt;80%,"Proses Pengembangan",IF(CN148=80%,"Selesai Pengembangan",IF(CN148&lt;87.5%,"Proses SIT",IF(CN148=87.5%,"Selesai SIT",IF(CN148&lt;95%,"Proses UAT",IF(CN148=95%,"Selesai UAT",IF(CN148&lt;100%,"Proses Implementasi","Selesai Implementasi"))))))))))))))))))))))</f>
        <v>Not Started</v>
      </c>
      <c r="CC148">
        <f>(($DY148/100%)*15%)+(($DZ148/100%)*5%)+(($EA148/100%)*5%)+(($EB148/100%)*5%)+(($EC148/100%)*15%)+(($ED148/100%)*35%)+(($EE148/100%)*7.5%)+(($EF148/100%)*7.5%)+(($EG148/100%)*5%)</f>
        <v>0.9999999999999999</v>
      </c>
      <c r="CO148">
        <f>IF(BE148=0%, 100%, (CC148/BE148))</f>
        <v>0.9999999999999999</v>
      </c>
      <c r="CP148">
        <f>IF(BF148=0%, 100%, (CD148/BF148))</f>
        <v>0</v>
      </c>
      <c r="CQ148">
        <f>IF(BG148=0%, 100%, (CE148/BG148))</f>
        <v>0</v>
      </c>
      <c r="CR148">
        <f>IF(BH148=0%, 100%, (CF148/BH148))</f>
        <v>0</v>
      </c>
      <c r="CS148">
        <f>IF(BI148=0%, 100%, (CG148/BI148))</f>
        <v>0</v>
      </c>
      <c r="CT148">
        <f>IF(BJ148=0%, 100%, (CH148/BJ148))</f>
        <v>0</v>
      </c>
      <c r="CU148">
        <f>IF(BK148=0%, 100%, (CI148/BK148))</f>
        <v>0</v>
      </c>
      <c r="CV148">
        <f>IF(BL148=0%, 100%, (CJ148/BL148))</f>
        <v>0</v>
      </c>
      <c r="CW148">
        <f>IF(BM148=0%, 100%, (CK148/BM148))</f>
        <v>0</v>
      </c>
      <c r="CX148">
        <f>IF(BN148=0%, 100%, (CL148/BN148))</f>
        <v>0</v>
      </c>
      <c r="CY148">
        <f>IF(BO148=0%, 100%, (CM148/BO148))</f>
        <v>0</v>
      </c>
      <c r="DA148" t="str">
        <f>IF(BE148=0%,"NS",IF(CC148=100%,"DONE",IF(CO148&gt;100%,"AS",IF(CO148&lt;75%,"BS",IF(CO148&lt;89.9%,"AR","OS")))))</f>
        <v>DONE</v>
      </c>
      <c r="DB148" t="str">
        <f>IF(BF148=0%,"NS",IF(CD148=100%,"DONE",IF(CP148&gt;100%,"AS",IF(CP148&lt;75%,"BS",IF(CP148&lt;89.9%,"AR","OS")))))</f>
        <v>BS</v>
      </c>
      <c r="DC148" t="str">
        <f>IF(BG148=0%,"NS",IF(CE148=100%,"DONE",IF(CQ148&gt;100%,"AS",IF(CQ148&lt;75%,"BS",IF(CQ148&lt;89.9%,"AR","OS")))))</f>
        <v>BS</v>
      </c>
      <c r="DD148" t="str">
        <f>IF(BH148=0%,"NS",IF(CF148=100%,"DONE",IF(CR148&gt;100%,"AS",IF(CR148&lt;75%,"BS",IF(CR148&lt;89.9%,"AR","OS")))))</f>
        <v>BS</v>
      </c>
      <c r="DE148" t="str">
        <f>IF(BI148=0%,"NS",IF(CG148=100%,"DONE",IF(CS148&gt;100%,"AS",IF(CS148&lt;75%,"BS",IF(CS148&lt;89.9%,"AR","OS")))))</f>
        <v>BS</v>
      </c>
      <c r="DF148" t="str">
        <f>IF(BJ148=0%,"NS",IF(CH148=100%,"DONE",IF(CT148&gt;100%,"AS",IF(CT148&lt;75%,"BS",IF(CT148&lt;89.9%,"AR","OS")))))</f>
        <v>BS</v>
      </c>
      <c r="DG148" t="str">
        <f>IF(BK148=0%,"NS",IF(CI148=100%,"DONE",IF(CU148&gt;100%,"AS",IF(CU148&lt;75%,"BS",IF(CU148&lt;89.9%,"AR","OS")))))</f>
        <v>BS</v>
      </c>
      <c r="DH148" t="str">
        <f>IF(BL148=0%,"NS",IF(CJ148=100%,"DONE",IF(CV148&gt;100%,"AS",IF(CV148&lt;75%,"BS",IF(CV148&lt;89.9%,"AR","OS")))))</f>
        <v>BS</v>
      </c>
      <c r="DI148" t="str">
        <f>IF(BM148=0%,"NS",IF(CK148=100%,"DONE",IF(CW148&gt;100%,"AS",IF(CW148&lt;75%,"BS",IF(CW148&lt;89.9%,"AR","OS")))))</f>
        <v>BS</v>
      </c>
      <c r="DJ148" t="str">
        <f>IF(BN148=0%,"NS",IF(CL148=100%,"DONE",IF(CX148&gt;100%,"AS",IF(CX148&lt;75%,"BS",IF(CX148&lt;89.9%,"AR","OS")))))</f>
        <v>BS</v>
      </c>
      <c r="DK148" t="str">
        <f>IF(BO148=0%,"NS",IF(CM148=100%,"DONE",IF(CY148&gt;100%,"AS",IF(CY148&lt;75%,"BS",IF(CY148&lt;89.9%,"AR","OS")))))</f>
        <v>BS</v>
      </c>
      <c r="DL148" t="str">
        <f>IF(BP148=0%,"NS",IF(CN148=100%,"DONE",IF(CZ148&gt;100%,"AS",IF(CZ148&lt;75%,"BS",IF(CZ148&lt;89.9%,"AR","OS")))))</f>
        <v>BS</v>
      </c>
      <c r="DM148">
        <f>CC148/$BP148</f>
        <v>0.9999999999999999</v>
      </c>
      <c r="DN148">
        <f>CD148/$BP148</f>
        <v>0</v>
      </c>
      <c r="DO148">
        <f>CE148/$BP148</f>
        <v>0</v>
      </c>
      <c r="DP148">
        <f>CF148/$BP148</f>
        <v>0</v>
      </c>
      <c r="DQ148">
        <f>CG148/$BP148</f>
        <v>0</v>
      </c>
      <c r="DR148">
        <f>CH148/$BP148</f>
        <v>0</v>
      </c>
      <c r="DS148">
        <f>CI148/$BP148</f>
        <v>0</v>
      </c>
      <c r="DT148">
        <f>CJ148/$BP148</f>
        <v>0</v>
      </c>
      <c r="DU148">
        <f>CK148/$BP148</f>
        <v>0</v>
      </c>
      <c r="DV148">
        <f>CL148/$BP148</f>
        <v>0</v>
      </c>
      <c r="DW148">
        <f>CM148/$BP148</f>
        <v>0</v>
      </c>
      <c r="DX148">
        <f>CN148/$BP148</f>
        <v>0</v>
      </c>
      <c r="DY148">
        <v>1</v>
      </c>
      <c r="DZ148">
        <v>1</v>
      </c>
      <c r="EA148">
        <v>1</v>
      </c>
      <c r="EB148">
        <v>1</v>
      </c>
      <c r="EC148">
        <v>1</v>
      </c>
      <c r="ED148">
        <v>1</v>
      </c>
      <c r="EE148">
        <v>1</v>
      </c>
      <c r="EF148">
        <v>1</v>
      </c>
      <c r="EG148">
        <v>1</v>
      </c>
      <c r="EH148" t="str" xml:space="preserve">
        <v xml:space="preserve">Progres :_x000d_
1. SIT dan UAT (done) _x000d_
2. deployment tgl 5 des 2025 (done)_x000d_
3. go live 8 des 2025 (done)_x000d_
4. Melengkapi dok pembayaran (on progres)_x000d_
5. BAPP (to do)_x000d_
Note;_x000d_
- Timeline Tahap 1 UI (September - Desember 2025)_x000d_
- Timeline Tahap 2 Fungsi (Februari - Juni 2026) _x000d_
- Perlu pengadaan kontrak baru untuk pekerjaan tahap 2 di tahun 2026 (to do)_x000d_
- M.02 tailoring Pengujian dari mitigai keterbatasan waktu pengujian dan resouce (done)_x000d_
- Kick Off SIT 3 Nov 2025 (done)_x000d_
- Kick Off UAT 10 Nov 2025 (done)</v>
      </c>
      <c r="EI148">
        <v>45996</v>
      </c>
      <c r="EJ148">
        <f>AR148</f>
        <v>46022</v>
      </c>
      <c r="EN148" t="str" xml:space="preserve">
        <v xml:space="preserve">OM Pro Market disepakati dengan user nya untuk maju terkait semua proyek nya, jadi resourcenya sudah tidak mencukupi untuk pekerjaan dashboard menjadi less priority dimundurkan._x000d_
_x000d_
sebagai underlying akan dilakukan pembahasan dengan user dashboard untuk disepakati dimundurkan ke 2026_x000d_
_x000d_
Hasil diskusi:_x000d_
1.  Meeting kembali dilevel kepala divisi untuk komunikasi dis sisi user untuk disepakati antara pergeseran jadwal ke januari 2026 atau di drop secara proyek_x000d_
2.  Akan dilakukan pembahasan  internal DLDS untuk kesiapan pembangunan atau alterntif solusi untuk disampaikan ke user (Januari - Juni 2026)_x000d_
2. Karena sudah masuk ke list proyek KMPPD maka akan dibuatkan risalah rapat dengan user (pontesial m1 maret 2025) untuk underlying proyek dimundur ke 2026 sebagai dasar laporan proyek triwulan 1 (April) kepada ADG terkait proyek dashboard._x000d_
3. Alasan nya dikarenakan ada prioritas yang lebih urgent di OM pro market yang membutuhkan resource lebih banyak sehingga akan bahas dan disepakati dengan user untuk memundurkan dashboard ke 2026_x000d_
4. proses implementasi RTGS Gen 3 akan dilakukan pada 2028_x000d_
5. Sedang tahap membuat usulan perubahan schedule bersama dengan KMBD, selanjutnya akan diadakan meeting dengan user untuk menyepakati jadwal baru, target Maret 2025_x000d_
6. 8 Mei 2025 Diskusi Cakupan Proyek Dashboard BI-SSSS dan BI-RTGS (ada potensi dibagi menjadi 2 tahap, tahap 1 pemenuhan temuan production, sesuai concern Pak Ngadino dari rispat 2022 lalu dan tahap 2 pengembangan sesuai BRD) - (diksui dengan User dan PCI)_x000d_
7.      - temuan SIT fungsi troughput (konfirm di hapus di SRS ke user)_x000d_
     - temuan SIT fungsi turn over ratio (analisa issue sejak 2 minggu lalu)_x000d_
     - pengujian UAT</v>
      </c>
      <c r="EO148" t="str">
        <v>kekuranrang resource dari KPPA</v>
      </c>
      <c r="FA148" t="str">
        <v>akan dilakukan pembahasan di m2 feb 2025 sebagai underlying berupa risalah rapat untuk dasar kesepakatan dengan user bahwa pekerjaan mundur ke  2026</v>
      </c>
      <c r="FM148" t="str" xml:space="preserve">
        <v xml:space="preserve">1. Faradilla Anggun S._x000d_
2. Muhammad Daffa Alfarizqi</v>
      </c>
      <c r="FN148" t="str">
        <v>Aldo Fernanda</v>
      </c>
      <c r="FO148" t="str">
        <v>Among Rogo Wicaksono</v>
      </c>
      <c r="FP148" t="str" xml:space="preserve">
        <v xml:space="preserve">1. Alfadho Khasroh_x000d_
2. Lie Tung Kiam_x000d_
3. Elsameinar</v>
      </c>
      <c r="FQ148" t="str" xml:space="preserve">
        <v xml:space="preserve">1. Erfa_x000d_
2. Dian</v>
      </c>
      <c r="FR148" t="str">
        <v xml:space="preserve">Outsource </v>
      </c>
      <c r="FS148" t="str">
        <v>PCI</v>
      </c>
      <c r="FT148" t="str">
        <v>Affifah</v>
      </c>
      <c r="FU148">
        <v>4</v>
      </c>
      <c r="GS148" t="str">
        <v>0c476baa-42d9-48a5-a51c-fa7acccf5ca2</v>
      </c>
    </row>
    <row r="149" xml:space="preserve">
      <c r="B149" t="str">
        <v>Non PT</v>
      </c>
      <c r="C149" t="str">
        <v>IDT</v>
      </c>
      <c r="D149" t="str">
        <v>Continuity Technology</v>
      </c>
      <c r="E149" t="str">
        <v>P-81</v>
      </c>
      <c r="F149">
        <f>F148+1</f>
        <v>2</v>
      </c>
      <c r="G149" t="str">
        <v xml:space="preserve">Dashboard Operasional BI-SSSS &amp; BI- RTGS </v>
      </c>
      <c r="H149" t="str">
        <v>Reporting Operasional BI-SSSS &amp; BI-RTGS</v>
      </c>
      <c r="I149" t="str">
        <v>Dashboard Operasional BI-SSSS &amp; BI- RTGS Tahap 2</v>
      </c>
      <c r="J149">
        <v>2026</v>
      </c>
      <c r="K149">
        <v>2026</v>
      </c>
      <c r="L149" t="str">
        <v>S</v>
      </c>
      <c r="M149" t="str">
        <v>K3</v>
      </c>
      <c r="N149" t="str">
        <v>Pemimpin Satker</v>
      </c>
      <c r="O149" t="str">
        <v>DPSP</v>
      </c>
      <c r="P149" t="str">
        <v>Satker</v>
      </c>
      <c r="Q149" t="str">
        <v xml:space="preserve">Market, SP </v>
      </c>
      <c r="R149" t="str">
        <v>BI-SSSS, BI-RTGS</v>
      </c>
      <c r="S149" t="str">
        <f>BQ149</f>
        <v>Not Started</v>
      </c>
      <c r="T149" t="str">
        <f>IF(V149=0%,"Not Started",IF(V149&lt;100%,"On Progress",IF(V149=100%,"DONE")))</f>
        <v>Not Started</v>
      </c>
      <c r="U149" t="str">
        <f>FN149</f>
        <v>Aldo Fernanda</v>
      </c>
      <c r="V149">
        <f>CC149</f>
        <v>0</v>
      </c>
      <c r="W149" t="str">
        <v>BRD Existing</v>
      </c>
      <c r="X149">
        <f>AR149</f>
        <v>46203</v>
      </c>
      <c r="Z149" t="str">
        <v>New</v>
      </c>
      <c r="AC149">
        <v>46023</v>
      </c>
      <c r="AD149">
        <v>46053</v>
      </c>
      <c r="AE149">
        <v>46023</v>
      </c>
      <c r="AF149">
        <v>46053</v>
      </c>
      <c r="AI149">
        <v>46054</v>
      </c>
      <c r="AJ149">
        <v>46081</v>
      </c>
      <c r="AK149">
        <v>46082</v>
      </c>
      <c r="AL149">
        <v>46127</v>
      </c>
      <c r="AM149">
        <v>46128</v>
      </c>
      <c r="AN149">
        <v>46142</v>
      </c>
      <c r="AO149">
        <v>46143</v>
      </c>
      <c r="AP149">
        <v>46188</v>
      </c>
      <c r="AQ149">
        <v>46189</v>
      </c>
      <c r="AR149">
        <v>46203</v>
      </c>
      <c r="AS149" t="str">
        <f>IF(BE149=0%,"Not Started",IF(BE149&lt;5%,"Proses RBT-RBB",IF(BE149=5%,"Selesai RBT-RBB",IF(BE149&lt;10%,"Proses RBT-RBL",IF(BE149=10%,"Selesai RBT-RBL",IF(BE149&lt;15%,"Proses RBT-RBTD",IF(BE149=15%,"Selesai RBT-RBTD",IF(BE149&lt;20%,"Proses RPP",IF(BE149=20%,"Selesai RPP",IF(BE149&lt;25%,"Proses KAK",IF(BE149=25%,"Selesai KAK",IF(BE149&lt;30%,"Proses Pengadaan",IF(BE149=30%,"Selesai Pengadaan",IF(BE149&lt;45%,"Proses Desain",IF(BE149=45%,"Selesai Desain",IF(BE149&lt;80%,"Proses Pengembangan",IF(BE149=80%,"Selesai Pengembangan",IF(BE149&lt;87.5%,"Proses SIT",IF(BE149=87.5%,"Selesai SIT",IF(BE149&lt;95%,"Proses UAT",IF(BE149=95%,"Selesai UAT",IF(BE149&lt;100%,"Proses Implementasi","Selesai Implementasi"))))))))))))))))))))))</f>
        <v>Selesai Desain</v>
      </c>
      <c r="AT149" t="str">
        <f>IF(BF149=0%,"Not Started",IF(BF149&lt;5%,"Proses RBT-RBB",IF(BF149=5%,"Selesai RBT-RBB",IF(BF149&lt;10%,"Proses RBT-RBL",IF(BF149=10%,"Selesai RBT-RBL",IF(BF149&lt;15%,"Proses RBT-RBTD",IF(BF149=15%,"Selesai RBT-RBTD",IF(BF149&lt;20%,"Proses RPP",IF(BF149=20%,"Selesai RPP",IF(BF149&lt;25%,"Proses KAK",IF(BF149=25%,"Selesai KAK",IF(BF149&lt;30%,"Proses Pengadaan",IF(BF149=30%,"Selesai Pengadaan",IF(BF149&lt;45%,"Proses Desain",IF(BF149=45%,"Selesai Desain",IF(BF149&lt;80%,"Proses Pengembangan",IF(BF149=80%,"Selesai Pengembangan",IF(BF149&lt;87.5%,"Proses SIT",IF(BF149=87.5%,"Selesai SIT",IF(BF149&lt;95%,"Proses UAT",IF(BF149=95%,"Selesai UAT",IF(BF149&lt;100%,"Proses Implementasi","Selesai Implementasi"))))))))))))))))))))))</f>
        <v>Proses Pengembangan</v>
      </c>
      <c r="AU149" t="str">
        <f>IF(BG149=0%,"Not Started",IF(BG149&lt;5%,"Proses RBT-RBB",IF(BG149=5%,"Selesai RBT-RBB",IF(BG149&lt;10%,"Proses RBT-RBL",IF(BG149=10%,"Selesai RBT-RBL",IF(BG149&lt;15%,"Proses RBT-RBTD",IF(BG149=15%,"Selesai RBT-RBTD",IF(BG149&lt;20%,"Proses RPP",IF(BG149=20%,"Selesai RPP",IF(BG149&lt;25%,"Proses KAK",IF(BG149=25%,"Selesai KAK",IF(BG149&lt;30%,"Proses Pengadaan",IF(BG149=30%,"Selesai Pengadaan",IF(BG149&lt;45%,"Proses Desain",IF(BG149=45%,"Selesai Desain",IF(BG149&lt;80%,"Proses Pengembangan",IF(BG149=80%,"Selesai Pengembangan",IF(BG149&lt;87.5%,"Proses SIT",IF(BG149=87.5%,"Selesai SIT",IF(BG149&lt;95%,"Proses UAT",IF(BG149=95%,"Selesai UAT",IF(BG149&lt;100%,"Proses Implementasi","Selesai Implementasi"))))))))))))))))))))))</f>
        <v>Proses SIT</v>
      </c>
      <c r="AV149" t="str">
        <f>IF(BH149=0%,"Not Started",IF(BH149&lt;5%,"Proses RBT-RBB",IF(BH149=5%,"Selesai RBT-RBB",IF(BH149&lt;10%,"Proses RBT-RBL",IF(BH149=10%,"Selesai RBT-RBL",IF(BH149&lt;15%,"Proses RBT-RBTD",IF(BH149=15%,"Selesai RBT-RBTD",IF(BH149&lt;20%,"Proses RPP",IF(BH149=20%,"Selesai RPP",IF(BH149&lt;25%,"Proses KAK",IF(BH149=25%,"Selesai KAK",IF(BH149&lt;30%,"Proses Pengadaan",IF(BH149=30%,"Selesai Pengadaan",IF(BH149&lt;45%,"Proses Desain",IF(BH149=45%,"Selesai Desain",IF(BH149&lt;80%,"Proses Pengembangan",IF(BH149=80%,"Selesai Pengembangan",IF(BH149&lt;87.5%,"Proses SIT",IF(BH149=87.5%,"Selesai SIT",IF(BH149&lt;95%,"Proses UAT",IF(BH149=95%,"Selesai UAT",IF(BH149&lt;100%,"Proses Implementasi","Selesai Implementasi"))))))))))))))))))))))</f>
        <v>Proses UAT</v>
      </c>
      <c r="AW149" t="str">
        <f>IF(BI149=0%,"Not Started",IF(BI149&lt;5%,"Proses RBT-RBB",IF(BI149=5%,"Selesai RBT-RBB",IF(BI149&lt;10%,"Proses RBT-RBL",IF(BI149=10%,"Selesai RBT-RBL",IF(BI149&lt;15%,"Proses RBT-RBTD",IF(BI149=15%,"Selesai RBT-RBTD",IF(BI149&lt;20%,"Proses RPP",IF(BI149=20%,"Selesai RPP",IF(BI149&lt;25%,"Proses KAK",IF(BI149=25%,"Selesai KAK",IF(BI149&lt;30%,"Proses Pengadaan",IF(BI149=30%,"Selesai Pengadaan",IF(BI149&lt;45%,"Proses Desain",IF(BI149=45%,"Selesai Desain",IF(BI149&lt;80%,"Proses Pengembangan",IF(BI149=80%,"Selesai Pengembangan",IF(BI149&lt;87.5%,"Proses SIT",IF(BI149=87.5%,"Selesai SIT",IF(BI149&lt;95%,"Proses UAT",IF(BI149=95%,"Selesai UAT",IF(BI149&lt;100%,"Proses Implementasi","Selesai Implementasi"))))))))))))))))))))))</f>
        <v>Selesai UAT</v>
      </c>
      <c r="AX149" t="str">
        <f>IF(BJ149=0%,"Not Started",IF(BJ149&lt;5%,"Proses RBT-RBB",IF(BJ149=5%,"Selesai RBT-RBB",IF(BJ149&lt;10%,"Proses RBT-RBL",IF(BJ149=10%,"Selesai RBT-RBL",IF(BJ149&lt;15%,"Proses RBT-RBTD",IF(BJ149=15%,"Selesai RBT-RBTD",IF(BJ149&lt;20%,"Proses RPP",IF(BJ149=20%,"Selesai RPP",IF(BJ149&lt;25%,"Proses KAK",IF(BJ149=25%,"Selesai KAK",IF(BJ149&lt;30%,"Proses Pengadaan",IF(BJ149=30%,"Selesai Pengadaan",IF(BJ149&lt;45%,"Proses Desain",IF(BJ149=45%,"Selesai Desain",IF(BJ149&lt;80%,"Proses Pengembangan",IF(BJ149=80%,"Selesai Pengembangan",IF(BJ149&lt;87.5%,"Proses SIT",IF(BJ149=87.5%,"Selesai SIT",IF(BJ149&lt;95%,"Proses UAT",IF(BJ149=95%,"Selesai UAT",IF(BJ149&lt;100%,"Proses Implementasi","Selesai Implementasi"))))))))))))))))))))))</f>
        <v>Selesai Implementasi</v>
      </c>
      <c r="AY149" t="str">
        <f>IF(BK149=0%,"Not Started",IF(BK149&lt;5%,"Proses RBT-RBB",IF(BK149=5%,"Selesai RBT-RBB",IF(BK149&lt;10%,"Proses RBT-RBL",IF(BK149=10%,"Selesai RBT-RBL",IF(BK149&lt;15%,"Proses RBT-RBTD",IF(BK149=15%,"Selesai RBT-RBTD",IF(BK149&lt;20%,"Proses RPP",IF(BK149=20%,"Selesai RPP",IF(BK149&lt;25%,"Proses KAK",IF(BK149=25%,"Selesai KAK",IF(BK149&lt;30%,"Proses Pengadaan",IF(BK149=30%,"Selesai Pengadaan",IF(BK149&lt;45%,"Proses Desain",IF(BK149=45%,"Selesai Desain",IF(BK149&lt;80%,"Proses Pengembangan",IF(BK149=80%,"Selesai Pengembangan",IF(BK149&lt;87.5%,"Proses SIT",IF(BK149=87.5%,"Selesai SIT",IF(BK149&lt;95%,"Proses UAT",IF(BK149=95%,"Selesai UAT",IF(BK149&lt;100%,"Proses Implementasi","Selesai Implementasi"))))))))))))))))))))))</f>
        <v>Selesai Implementasi</v>
      </c>
      <c r="AZ149" t="str">
        <f>IF(BL149=0%,"Not Started",IF(BL149&lt;5%,"Proses RBT-RBB",IF(BL149=5%,"Selesai RBT-RBB",IF(BL149&lt;10%,"Proses RBT-RBL",IF(BL149=10%,"Selesai RBT-RBL",IF(BL149&lt;15%,"Proses RBT-RBTD",IF(BL149=15%,"Selesai RBT-RBTD",IF(BL149&lt;20%,"Proses RPP",IF(BL149=20%,"Selesai RPP",IF(BL149&lt;25%,"Proses KAK",IF(BL149=25%,"Selesai KAK",IF(BL149&lt;30%,"Proses Pengadaan",IF(BL149=30%,"Selesai Pengadaan",IF(BL149&lt;45%,"Proses Desain",IF(BL149=45%,"Selesai Desain",IF(BL149&lt;80%,"Proses Pengembangan",IF(BL149=80%,"Selesai Pengembangan",IF(BL149&lt;87.5%,"Proses SIT",IF(BL149=87.5%,"Selesai SIT",IF(BL149&lt;95%,"Proses UAT",IF(BL149=95%,"Selesai UAT",IF(BL149&lt;100%,"Proses Implementasi","Selesai Implementasi"))))))))))))))))))))))</f>
        <v>Selesai Implementasi</v>
      </c>
      <c r="BA149" t="str">
        <f>IF(BM149=0%,"Not Started",IF(BM149&lt;5%,"Proses RBT-RBB",IF(BM149=5%,"Selesai RBT-RBB",IF(BM149&lt;10%,"Proses RBT-RBL",IF(BM149=10%,"Selesai RBT-RBL",IF(BM149&lt;15%,"Proses RBT-RBTD",IF(BM149=15%,"Selesai RBT-RBTD",IF(BM149&lt;20%,"Proses RPP",IF(BM149=20%,"Selesai RPP",IF(BM149&lt;25%,"Proses KAK",IF(BM149=25%,"Selesai KAK",IF(BM149&lt;30%,"Proses Pengadaan",IF(BM149=30%,"Selesai Pengadaan",IF(BM149&lt;45%,"Proses Desain",IF(BM149=45%,"Selesai Desain",IF(BM149&lt;80%,"Proses Pengembangan",IF(BM149=80%,"Selesai Pengembangan",IF(BM149&lt;87.5%,"Proses SIT",IF(BM149=87.5%,"Selesai SIT",IF(BM149&lt;95%,"Proses UAT",IF(BM149=95%,"Selesai UAT",IF(BM149&lt;100%,"Proses Implementasi","Selesai Implementasi"))))))))))))))))))))))</f>
        <v>Selesai Implementasi</v>
      </c>
      <c r="BB149" t="str">
        <f>IF(BN149=0%,"Not Started",IF(BN149&lt;5%,"Proses RBT-RBB",IF(BN149=5%,"Selesai RBT-RBB",IF(BN149&lt;10%,"Proses RBT-RBL",IF(BN149=10%,"Selesai RBT-RBL",IF(BN149&lt;15%,"Proses RBT-RBTD",IF(BN149=15%,"Selesai RBT-RBTD",IF(BN149&lt;20%,"Proses RPP",IF(BN149=20%,"Selesai RPP",IF(BN149&lt;25%,"Proses KAK",IF(BN149=25%,"Selesai KAK",IF(BN149&lt;30%,"Proses Pengadaan",IF(BN149=30%,"Selesai Pengadaan",IF(BN149&lt;45%,"Proses Desain",IF(BN149=45%,"Selesai Desain",IF(BN149&lt;80%,"Proses Pengembangan",IF(BN149=80%,"Selesai Pengembangan",IF(BN149&lt;87.5%,"Proses SIT",IF(BN149=87.5%,"Selesai SIT",IF(BN149&lt;95%,"Proses UAT",IF(BN149=95%,"Selesai UAT",IF(BN149&lt;100%,"Proses Implementasi","Selesai Implementasi"))))))))))))))))))))))</f>
        <v>Selesai Implementasi</v>
      </c>
      <c r="BC149" t="str">
        <f>IF(BO149=0%,"Not Started",IF(BO149&lt;5%,"Proses RBT-RBB",IF(BO149=5%,"Selesai RBT-RBB",IF(BO149&lt;10%,"Proses RBT-RBL",IF(BO149=10%,"Selesai RBT-RBL",IF(BO149&lt;15%,"Proses RBT-RBTD",IF(BO149=15%,"Selesai RBT-RBTD",IF(BO149&lt;20%,"Proses RPP",IF(BO149=20%,"Selesai RPP",IF(BO149&lt;25%,"Proses KAK",IF(BO149=25%,"Selesai KAK",IF(BO149&lt;30%,"Proses Pengadaan",IF(BO149=30%,"Selesai Pengadaan",IF(BO149&lt;45%,"Proses Desain",IF(BO149=45%,"Selesai Desain",IF(BO149&lt;80%,"Proses Pengembangan",IF(BO149=80%,"Selesai Pengembangan",IF(BO149&lt;87.5%,"Proses SIT",IF(BO149=87.5%,"Selesai SIT",IF(BO149&lt;95%,"Proses UAT",IF(BO149=95%,"Selesai UAT",IF(BO149&lt;100%,"Proses Implementasi","Selesai Implementasi"))))))))))))))))))))))</f>
        <v>Selesai Implementasi</v>
      </c>
      <c r="BD149" t="str">
        <f>IF(BP149=0%,"Not Started",IF(BP149&lt;5%,"Proses RBT-RBB",IF(BP149=5%,"Selesai RBT-RBB",IF(BP149&lt;10%,"Proses RBT-RBL",IF(BP149=10%,"Selesai RBT-RBL",IF(BP149&lt;15%,"Proses RBT-RBTD",IF(BP149=15%,"Selesai RBT-RBTD",IF(BP149&lt;20%,"Proses RPP",IF(BP149=20%,"Selesai RPP",IF(BP149&lt;25%,"Proses KAK",IF(BP149=25%,"Selesai KAK",IF(BP149&lt;30%,"Proses Pengadaan",IF(BP149=30%,"Selesai Pengadaan",IF(BP149&lt;45%,"Proses Desain",IF(BP149=45%,"Selesai Desain",IF(BP149&lt;80%,"Proses Pengembangan",IF(BP149=80%,"Selesai Pengembangan",IF(BP149&lt;87.5%,"Proses SIT",IF(BP149=87.5%,"Selesai SIT",IF(BP149&lt;95%,"Proses UAT",IF(BP149=95%,"Selesai UAT",IF(BP149&lt;100%,"Proses Implementasi","Selesai Implementasi"))))))))))))))))))))))</f>
        <v>Selesai Implementasi</v>
      </c>
      <c r="BE149">
        <v>0.45</v>
      </c>
      <c r="BF149">
        <v>0.67</v>
      </c>
      <c r="BG149">
        <v>0.87</v>
      </c>
      <c r="BH149">
        <v>0.9</v>
      </c>
      <c r="BI149">
        <v>0.95</v>
      </c>
      <c r="BJ149">
        <v>1</v>
      </c>
      <c r="BK149">
        <v>1</v>
      </c>
      <c r="BL149">
        <v>1</v>
      </c>
      <c r="BM149">
        <v>1</v>
      </c>
      <c r="BN149">
        <v>1</v>
      </c>
      <c r="BO149">
        <v>1</v>
      </c>
      <c r="BP149">
        <v>1</v>
      </c>
      <c r="BQ149" t="str">
        <f>IF(CC149=0%,"Not Started",IF(CC149&lt;5%,"Proses RBT-RBB",IF(CC149=5%,"Selesai RBT-RBB",IF(CC149&lt;10%,"Proses RBT-RBL",IF(CC149=10%,"Selesai RBT-RBL",IF(CC149&lt;15%,"Proses RBT-RBTD",IF(CC149=15%,"Selesai RBT-RBTD",IF(CC149&lt;20%,"Proses RPP",IF(CC149=20%,"Selesai RPP",IF(CC149&lt;25%,"Proses KAK",IF(CC149=25%,"Selesai KAK",IF(CC149&lt;30%,"Proses Pengadaan",IF(CC149=30%,"Selesai Pengadaan",IF(CC149&lt;45%,"Proses Desain",IF(CC149=45%,"Selesai Desain",IF(CC149&lt;80%,"Proses Pengembangan",IF(CC149=80%,"Selesai Pengembangan",IF(CC149&lt;87.5%,"Proses SIT",IF(CC149=87.5%,"Selesai SIT",IF(CC149&lt;95%,"Proses UAT",IF(CC149=95%,"Selesai UAT",IF(CC149&lt;100%,"Proses Implementasi","Selesai Implementasi"))))))))))))))))))))))</f>
        <v>Not Started</v>
      </c>
      <c r="BR149" t="str">
        <f>IF(CD149=0%,"Not Started",IF(CD149&lt;5%,"Proses RBT-RBB",IF(CD149=5%,"Selesai RBT-RBB",IF(CD149&lt;10%,"Proses RBT-RBL",IF(CD149=10%,"Selesai RBT-RBL",IF(CD149&lt;15%,"Proses RBT-RBTD",IF(CD149=15%,"Selesai RBT-RBTD",IF(CD149&lt;20%,"Proses RPP",IF(CD149=20%,"Selesai RPP",IF(CD149&lt;25%,"Proses KAK",IF(CD149=25%,"Selesai KAK",IF(CD149&lt;30%,"Proses Pengadaan",IF(CD149=30%,"Selesai Pengadaan",IF(CD149&lt;45%,"Proses Desain",IF(CD149=45%,"Selesai Desain",IF(CD149&lt;80%,"Proses Pengembangan",IF(CD149=80%,"Selesai Pengembangan",IF(CD149&lt;87.5%,"Proses SIT",IF(CD149=87.5%,"Selesai SIT",IF(CD149&lt;95%,"Proses UAT",IF(CD149=95%,"Selesai UAT",IF(CD149&lt;100%,"Proses Implementasi","Selesai Implementasi"))))))))))))))))))))))</f>
        <v>Not Started</v>
      </c>
      <c r="BS149" t="str">
        <f>IF(CE149=0%,"Not Started",IF(CE149&lt;5%,"Proses RBT-RBB",IF(CE149=5%,"Selesai RBT-RBB",IF(CE149&lt;10%,"Proses RBT-RBL",IF(CE149=10%,"Selesai RBT-RBL",IF(CE149&lt;15%,"Proses RBT-RBTD",IF(CE149=15%,"Selesai RBT-RBTD",IF(CE149&lt;20%,"Proses RPP",IF(CE149=20%,"Selesai RPP",IF(CE149&lt;25%,"Proses KAK",IF(CE149=25%,"Selesai KAK",IF(CE149&lt;30%,"Proses Pengadaan",IF(CE149=30%,"Selesai Pengadaan",IF(CE149&lt;45%,"Proses Desain",IF(CE149=45%,"Selesai Desain",IF(CE149&lt;80%,"Proses Pengembangan",IF(CE149=80%,"Selesai Pengembangan",IF(CE149&lt;87.5%,"Proses SIT",IF(CE149=87.5%,"Selesai SIT",IF(CE149&lt;95%,"Proses UAT",IF(CE149=95%,"Selesai UAT",IF(CE149&lt;100%,"Proses Implementasi","Selesai Implementasi"))))))))))))))))))))))</f>
        <v>Not Started</v>
      </c>
      <c r="BT149" t="str">
        <f>IF(CF149=0%,"Not Started",IF(CF149&lt;5%,"Proses RBT-RBB",IF(CF149=5%,"Selesai RBT-RBB",IF(CF149&lt;10%,"Proses RBT-RBL",IF(CF149=10%,"Selesai RBT-RBL",IF(CF149&lt;15%,"Proses RBT-RBTD",IF(CF149=15%,"Selesai RBT-RBTD",IF(CF149&lt;20%,"Proses RPP",IF(CF149=20%,"Selesai RPP",IF(CF149&lt;25%,"Proses KAK",IF(CF149=25%,"Selesai KAK",IF(CF149&lt;30%,"Proses Pengadaan",IF(CF149=30%,"Selesai Pengadaan",IF(CF149&lt;45%,"Proses Desain",IF(CF149=45%,"Selesai Desain",IF(CF149&lt;80%,"Proses Pengembangan",IF(CF149=80%,"Selesai Pengembangan",IF(CF149&lt;87.5%,"Proses SIT",IF(CF149=87.5%,"Selesai SIT",IF(CF149&lt;95%,"Proses UAT",IF(CF149=95%,"Selesai UAT",IF(CF149&lt;100%,"Proses Implementasi","Selesai Implementasi"))))))))))))))))))))))</f>
        <v>Not Started</v>
      </c>
      <c r="BU149" t="str">
        <f>IF(CG149=0%,"Not Started",IF(CG149&lt;5%,"Proses RBT-RBB",IF(CG149=5%,"Selesai RBT-RBB",IF(CG149&lt;10%,"Proses RBT-RBL",IF(CG149=10%,"Selesai RBT-RBL",IF(CG149&lt;15%,"Proses RBT-RBTD",IF(CG149=15%,"Selesai RBT-RBTD",IF(CG149&lt;20%,"Proses RPP",IF(CG149=20%,"Selesai RPP",IF(CG149&lt;25%,"Proses KAK",IF(CG149=25%,"Selesai KAK",IF(CG149&lt;30%,"Proses Pengadaan",IF(CG149=30%,"Selesai Pengadaan",IF(CG149&lt;45%,"Proses Desain",IF(CG149=45%,"Selesai Desain",IF(CG149&lt;80%,"Proses Pengembangan",IF(CG149=80%,"Selesai Pengembangan",IF(CG149&lt;87.5%,"Proses SIT",IF(CG149=87.5%,"Selesai SIT",IF(CG149&lt;95%,"Proses UAT",IF(CG149=95%,"Selesai UAT",IF(CG149&lt;100%,"Proses Implementasi","Selesai Implementasi"))))))))))))))))))))))</f>
        <v>Not Started</v>
      </c>
      <c r="BV149" t="str">
        <f>IF(CH149=0%,"Not Started",IF(CH149&lt;5%,"Proses RBT-RBB",IF(CH149=5%,"Selesai RBT-RBB",IF(CH149&lt;10%,"Proses RBT-RBL",IF(CH149=10%,"Selesai RBT-RBL",IF(CH149&lt;15%,"Proses RBT-RBTD",IF(CH149=15%,"Selesai RBT-RBTD",IF(CH149&lt;20%,"Proses RPP",IF(CH149=20%,"Selesai RPP",IF(CH149&lt;25%,"Proses KAK",IF(CH149=25%,"Selesai KAK",IF(CH149&lt;30%,"Proses Pengadaan",IF(CH149=30%,"Selesai Pengadaan",IF(CH149&lt;45%,"Proses Desain",IF(CH149=45%,"Selesai Desain",IF(CH149&lt;80%,"Proses Pengembangan",IF(CH149=80%,"Selesai Pengembangan",IF(CH149&lt;87.5%,"Proses SIT",IF(CH149=87.5%,"Selesai SIT",IF(CH149&lt;95%,"Proses UAT",IF(CH149=95%,"Selesai UAT",IF(CH149&lt;100%,"Proses Implementasi","Selesai Implementasi"))))))))))))))))))))))</f>
        <v>Not Started</v>
      </c>
      <c r="BW149" t="str">
        <f>IF(CI149=0%,"Not Started",IF(CI149&lt;5%,"Proses RBT-RBB",IF(CI149=5%,"Selesai RBT-RBB",IF(CI149&lt;10%,"Proses RBT-RBL",IF(CI149=10%,"Selesai RBT-RBL",IF(CI149&lt;15%,"Proses RBT-RBTD",IF(CI149=15%,"Selesai RBT-RBTD",IF(CI149&lt;20%,"Proses RPP",IF(CI149=20%,"Selesai RPP",IF(CI149&lt;25%,"Proses KAK",IF(CI149=25%,"Selesai KAK",IF(CI149&lt;30%,"Proses Pengadaan",IF(CI149=30%,"Selesai Pengadaan",IF(CI149&lt;45%,"Proses Desain",IF(CI149=45%,"Selesai Desain",IF(CI149&lt;80%,"Proses Pengembangan",IF(CI149=80%,"Selesai Pengembangan",IF(CI149&lt;87.5%,"Proses SIT",IF(CI149=87.5%,"Selesai SIT",IF(CI149&lt;95%,"Proses UAT",IF(CI149=95%,"Selesai UAT",IF(CI149&lt;100%,"Proses Implementasi","Selesai Implementasi"))))))))))))))))))))))</f>
        <v>Not Started</v>
      </c>
      <c r="BX149" t="str">
        <f>IF(CJ149=0%,"Not Started",IF(CJ149&lt;5%,"Proses RBT-RBB",IF(CJ149=5%,"Selesai RBT-RBB",IF(CJ149&lt;10%,"Proses RBT-RBL",IF(CJ149=10%,"Selesai RBT-RBL",IF(CJ149&lt;15%,"Proses RBT-RBTD",IF(CJ149=15%,"Selesai RBT-RBTD",IF(CJ149&lt;20%,"Proses RPP",IF(CJ149=20%,"Selesai RPP",IF(CJ149&lt;25%,"Proses KAK",IF(CJ149=25%,"Selesai KAK",IF(CJ149&lt;30%,"Proses Pengadaan",IF(CJ149=30%,"Selesai Pengadaan",IF(CJ149&lt;45%,"Proses Desain",IF(CJ149=45%,"Selesai Desain",IF(CJ149&lt;80%,"Proses Pengembangan",IF(CJ149=80%,"Selesai Pengembangan",IF(CJ149&lt;87.5%,"Proses SIT",IF(CJ149=87.5%,"Selesai SIT",IF(CJ149&lt;95%,"Proses UAT",IF(CJ149=95%,"Selesai UAT",IF(CJ149&lt;100%,"Proses Implementasi","Selesai Implementasi"))))))))))))))))))))))</f>
        <v>Not Started</v>
      </c>
      <c r="BY149" t="str">
        <f>IF(CK149=0%,"Not Started",IF(CK149&lt;5%,"Proses RBT-RBB",IF(CK149=5%,"Selesai RBT-RBB",IF(CK149&lt;10%,"Proses RBT-RBL",IF(CK149=10%,"Selesai RBT-RBL",IF(CK149&lt;15%,"Proses RBT-RBTD",IF(CK149=15%,"Selesai RBT-RBTD",IF(CK149&lt;20%,"Proses RPP",IF(CK149=20%,"Selesai RPP",IF(CK149&lt;25%,"Proses KAK",IF(CK149=25%,"Selesai KAK",IF(CK149&lt;30%,"Proses Pengadaan",IF(CK149=30%,"Selesai Pengadaan",IF(CK149&lt;45%,"Proses Desain",IF(CK149=45%,"Selesai Desain",IF(CK149&lt;80%,"Proses Pengembangan",IF(CK149=80%,"Selesai Pengembangan",IF(CK149&lt;87.5%,"Proses SIT",IF(CK149=87.5%,"Selesai SIT",IF(CK149&lt;95%,"Proses UAT",IF(CK149=95%,"Selesai UAT",IF(CK149&lt;100%,"Proses Implementasi","Selesai Implementasi"))))))))))))))))))))))</f>
        <v>Not Started</v>
      </c>
      <c r="BZ149" t="str">
        <f>IF(CL149=0%,"Not Started",IF(CL149&lt;5%,"Proses RBT-RBB",IF(CL149=5%,"Selesai RBT-RBB",IF(CL149&lt;10%,"Proses RBT-RBL",IF(CL149=10%,"Selesai RBT-RBL",IF(CL149&lt;15%,"Proses RBT-RBTD",IF(CL149=15%,"Selesai RBT-RBTD",IF(CL149&lt;20%,"Proses RPP",IF(CL149=20%,"Selesai RPP",IF(CL149&lt;25%,"Proses KAK",IF(CL149=25%,"Selesai KAK",IF(CL149&lt;30%,"Proses Pengadaan",IF(CL149=30%,"Selesai Pengadaan",IF(CL149&lt;45%,"Proses Desain",IF(CL149=45%,"Selesai Desain",IF(CL149&lt;80%,"Proses Pengembangan",IF(CL149=80%,"Selesai Pengembangan",IF(CL149&lt;87.5%,"Proses SIT",IF(CL149=87.5%,"Selesai SIT",IF(CL149&lt;95%,"Proses UAT",IF(CL149=95%,"Selesai UAT",IF(CL149&lt;100%,"Proses Implementasi","Selesai Implementasi"))))))))))))))))))))))</f>
        <v>Not Started</v>
      </c>
      <c r="CA149" t="str">
        <f>IF(CM149=0%,"Not Started",IF(CM149&lt;5%,"Proses RBT-RBB",IF(CM149=5%,"Selesai RBT-RBB",IF(CM149&lt;10%,"Proses RBT-RBL",IF(CM149=10%,"Selesai RBT-RBL",IF(CM149&lt;15%,"Proses RBT-RBTD",IF(CM149=15%,"Selesai RBT-RBTD",IF(CM149&lt;20%,"Proses RPP",IF(CM149=20%,"Selesai RPP",IF(CM149&lt;25%,"Proses KAK",IF(CM149=25%,"Selesai KAK",IF(CM149&lt;30%,"Proses Pengadaan",IF(CM149=30%,"Selesai Pengadaan",IF(CM149&lt;45%,"Proses Desain",IF(CM149=45%,"Selesai Desain",IF(CM149&lt;80%,"Proses Pengembangan",IF(CM149=80%,"Selesai Pengembangan",IF(CM149&lt;87.5%,"Proses SIT",IF(CM149=87.5%,"Selesai SIT",IF(CM149&lt;95%,"Proses UAT",IF(CM149=95%,"Selesai UAT",IF(CM149&lt;100%,"Proses Implementasi","Selesai Implementasi"))))))))))))))))))))))</f>
        <v>Not Started</v>
      </c>
      <c r="CB149" t="str">
        <f>IF(CN149=0%,"Not Started",IF(CN149&lt;5%,"Proses RBT-RBB",IF(CN149=5%,"Selesai RBT-RBB",IF(CN149&lt;10%,"Proses RBT-RBL",IF(CN149=10%,"Selesai RBT-RBL",IF(CN149&lt;15%,"Proses RBT-RBTD",IF(CN149=15%,"Selesai RBT-RBTD",IF(CN149&lt;20%,"Proses RPP",IF(CN149=20%,"Selesai RPP",IF(CN149&lt;25%,"Proses KAK",IF(CN149=25%,"Selesai KAK",IF(CN149&lt;30%,"Proses Pengadaan",IF(CN149=30%,"Selesai Pengadaan",IF(CN149&lt;45%,"Proses Desain",IF(CN149=45%,"Selesai Desain",IF(CN149&lt;80%,"Proses Pengembangan",IF(CN149=80%,"Selesai Pengembangan",IF(CN149&lt;87.5%,"Proses SIT",IF(CN149=87.5%,"Selesai SIT",IF(CN149&lt;95%,"Proses UAT",IF(CN149=95%,"Selesai UAT",IF(CN149&lt;100%,"Proses Implementasi","Selesai Implementasi"))))))))))))))))))))))</f>
        <v>Not Started</v>
      </c>
      <c r="CC149">
        <f>(($DY149/100%)*15%)+(($DZ149/100%)*5%)+(($EA149/100%)*5%)+(($EB149/100%)*5%)+(($EC149/100%)*15%)+(($ED149/100%)*35%)+(($EE149/100%)*7.5%)+(($EF149/100%)*7.5%)+(($EG149/100%)*5%)</f>
        <v>0</v>
      </c>
      <c r="CL149">
        <v>0</v>
      </c>
      <c r="CM149">
        <f>(($DY149/100%)*15%)+(($DZ149/100%)*5%)+(($EA149/100%)*5%)+(($EB149/100%)*5%)+(($EC149/100%)*15%)+(($ED149/100%)*35%)+(($EE149/100%)*7.5%)+(($EF149/100%)*7.5%)+(($EG149/100%)*5%)</f>
        <v>0</v>
      </c>
      <c r="CN149">
        <f>(($DY149/100%)*15%)+(($DZ149/100%)*5%)+(($EA149/100%)*5%)+(($EB149/100%)*5%)+(($EC149/100%)*15%)+(($ED149/100%)*35%)+(($EE149/100%)*7.5%)+(($EF149/100%)*7.5%)+(($EG149/100%)*5%)</f>
        <v>0</v>
      </c>
      <c r="CO149">
        <f>IF(BE149=0%, 100%, (CC149/BE149))</f>
        <v>0</v>
      </c>
      <c r="CP149">
        <f>IF(BF149=0%, 100%, (CD149/BF149))</f>
        <v>0</v>
      </c>
      <c r="CQ149">
        <f>IF(BG149=0%, 100%, (CE149/BG149))</f>
        <v>0</v>
      </c>
      <c r="CR149">
        <f>IF(BH149=0%, 100%, (CF149/BH149))</f>
        <v>0</v>
      </c>
      <c r="CS149">
        <f>IF(BI149=0%, 100%, (CG149/BI149))</f>
        <v>0</v>
      </c>
      <c r="CT149">
        <f>IF(BJ149=0%, 100%, (CH149/BJ149))</f>
        <v>0</v>
      </c>
      <c r="CU149">
        <f>IF(BK149=0%, 100%, (CI149/BK149))</f>
        <v>0</v>
      </c>
      <c r="CV149">
        <f>IF(BL149=0%, 100%, (CJ149/BL149))</f>
        <v>0</v>
      </c>
      <c r="CW149">
        <f>IF(BM149=0%, 100%, (CK149/BM149))</f>
        <v>0</v>
      </c>
      <c r="CX149">
        <f>IF(BN149=0%, 100%, (CL149/BN149))</f>
        <v>0</v>
      </c>
      <c r="CY149">
        <f>IF(BO149=0%, 100%, (CM149/BO149))</f>
        <v>0</v>
      </c>
      <c r="DA149" t="str">
        <f>IF(BE149=0%,"NS",IF(CC149=100%,"DONE",IF(CO149&gt;100%,"AS",IF(CO149&lt;75%,"BS",IF(CO149&lt;89.9%,"AR","OS")))))</f>
        <v>BS</v>
      </c>
      <c r="DB149" t="str">
        <f>IF(BF149=0%,"NS",IF(CD149=100%,"DONE",IF(CP149&gt;100%,"AS",IF(CP149&lt;75%,"BS",IF(CP149&lt;89.9%,"AR","OS")))))</f>
        <v>BS</v>
      </c>
      <c r="DC149" t="str">
        <f>IF(BG149=0%,"NS",IF(CE149=100%,"DONE",IF(CQ149&gt;100%,"AS",IF(CQ149&lt;75%,"BS",IF(CQ149&lt;89.9%,"AR","OS")))))</f>
        <v>BS</v>
      </c>
      <c r="DD149" t="str">
        <f>IF(BH149=0%,"NS",IF(CF149=100%,"DONE",IF(CR149&gt;100%,"AS",IF(CR149&lt;75%,"BS",IF(CR149&lt;89.9%,"AR","OS")))))</f>
        <v>BS</v>
      </c>
      <c r="DE149" t="str">
        <f>IF(BI149=0%,"NS",IF(CG149=100%,"DONE",IF(CS149&gt;100%,"AS",IF(CS149&lt;75%,"BS",IF(CS149&lt;89.9%,"AR","OS")))))</f>
        <v>BS</v>
      </c>
      <c r="DF149" t="str">
        <f>IF(BJ149=0%,"NS",IF(CH149=100%,"DONE",IF(CT149&gt;100%,"AS",IF(CT149&lt;75%,"BS",IF(CT149&lt;89.9%,"AR","OS")))))</f>
        <v>BS</v>
      </c>
      <c r="DG149" t="str">
        <f>IF(BK149=0%,"NS",IF(CI149=100%,"DONE",IF(CU149&gt;100%,"AS",IF(CU149&lt;75%,"BS",IF(CU149&lt;89.9%,"AR","OS")))))</f>
        <v>BS</v>
      </c>
      <c r="DH149" t="str">
        <f>IF(BL149=0%,"NS",IF(CJ149=100%,"DONE",IF(CV149&gt;100%,"AS",IF(CV149&lt;75%,"BS",IF(CV149&lt;89.9%,"AR","OS")))))</f>
        <v>BS</v>
      </c>
      <c r="DI149" t="str">
        <f>IF(BM149=0%,"NS",IF(CK149=100%,"DONE",IF(CW149&gt;100%,"AS",IF(CW149&lt;75%,"BS",IF(CW149&lt;89.9%,"AR","OS")))))</f>
        <v>BS</v>
      </c>
      <c r="DJ149" t="str">
        <f>IF(BN149=0%,"NS",IF(CL149=100%,"DONE",IF(CX149&gt;100%,"AS",IF(CX149&lt;75%,"BS",IF(CX149&lt;89.9%,"AR","OS")))))</f>
        <v>BS</v>
      </c>
      <c r="DK149" t="str">
        <f>IF(BO149=0%,"NS",IF(CM149=100%,"DONE",IF(CY149&gt;100%,"AS",IF(CY149&lt;75%,"BS",IF(CY149&lt;89.9%,"AR","OS")))))</f>
        <v>BS</v>
      </c>
      <c r="DL149" t="str">
        <f>IF(BP149=0%,"NS",IF(CN149=100%,"DONE",IF(CZ149&gt;100%,"AS",IF(CZ149&lt;75%,"BS",IF(CZ149&lt;89.9%,"AR","OS")))))</f>
        <v>BS</v>
      </c>
      <c r="DM149">
        <f>CC149/$BP149</f>
        <v>0</v>
      </c>
      <c r="DN149">
        <f>CD149/$BP149</f>
        <v>0</v>
      </c>
      <c r="DO149">
        <f>CE149/$BP149</f>
        <v>0</v>
      </c>
      <c r="DP149">
        <f>CF149/$BP149</f>
        <v>0</v>
      </c>
      <c r="DQ149">
        <f>CG149/$BP149</f>
        <v>0</v>
      </c>
      <c r="DR149">
        <f>CH149/$BP149</f>
        <v>0</v>
      </c>
      <c r="DS149">
        <f>CI149/$BP149</f>
        <v>0</v>
      </c>
      <c r="DT149">
        <f>CJ149/$BP149</f>
        <v>0</v>
      </c>
      <c r="DU149">
        <f>CK149/$BP149</f>
        <v>0</v>
      </c>
      <c r="DV149">
        <f>CL149/$BP149</f>
        <v>0</v>
      </c>
      <c r="DW149">
        <f>CM149/$BP149</f>
        <v>0</v>
      </c>
      <c r="DX149">
        <f>CN149/$BP149</f>
        <v>0</v>
      </c>
      <c r="EH149" t="str" xml:space="preserve">
        <v xml:space="preserve">Not started_x000d_
_x000d_
Tindak lanjut :_x000d_
1. konfirmasi target SPPP dari DMAP untuk kontrak induk (26 januari)_x000d_
2. konfirmasi target SRS (M1 Februari 2026)_x000d_
3. konfirmasi target penerbitan WO (M1 Maret 2026)</v>
      </c>
      <c r="EJ149">
        <f>AR149</f>
        <v>46203</v>
      </c>
      <c r="FN149" t="str">
        <v>Aldo Fernanda</v>
      </c>
      <c r="FR149" t="str">
        <v>Outsource</v>
      </c>
      <c r="GS149" t="str">
        <v>aa8228f3-adc5-49ca-9302-a0eb7ec0a042</v>
      </c>
    </row>
    <row r="150" xml:space="preserve">
      <c r="B150" t="str">
        <v>PT4</v>
      </c>
      <c r="C150" t="str">
        <v>IDT</v>
      </c>
      <c r="D150" t="str">
        <v>Continuity Technology</v>
      </c>
      <c r="E150" t="str">
        <v>P-85</v>
      </c>
      <c r="F150">
        <v>1</v>
      </c>
      <c r="G150" t="str">
        <v>IPM Superapps</v>
      </c>
      <c r="H150" t="str">
        <v>IPM Apps</v>
      </c>
      <c r="I150" t="str">
        <v xml:space="preserve">Enhancement Aplikasi Legacy (ERPHRIS) IPM Superapps Quickwins Layer COA </v>
      </c>
      <c r="J150">
        <v>2025</v>
      </c>
      <c r="K150">
        <v>2025</v>
      </c>
      <c r="L150" t="str">
        <v>K</v>
      </c>
      <c r="M150" t="str">
        <v>K3</v>
      </c>
      <c r="N150" t="str">
        <v>Pemimpin Satker</v>
      </c>
      <c r="O150" t="str">
        <v>DMST, DKeu, DHk, DIDD</v>
      </c>
      <c r="Q150" t="str">
        <v>MI</v>
      </c>
      <c r="R150" t="str">
        <v>ERPHRIS</v>
      </c>
      <c r="S150">
        <f>BQ150</f>
        <v>0</v>
      </c>
      <c r="T150" t="str">
        <f>IF(V150=0%,"Not Started",IF(V150&lt;100%,"On Progress",IF(V150=100%,"DONE")))</f>
        <v>DONE</v>
      </c>
      <c r="V150">
        <f>CC150</f>
        <v>0.9999999999999999</v>
      </c>
      <c r="X150">
        <f>AR150</f>
        <v>46022</v>
      </c>
      <c r="AA150">
        <v>45962</v>
      </c>
      <c r="AB150">
        <v>45979</v>
      </c>
      <c r="AC150">
        <v>45980</v>
      </c>
      <c r="AD150">
        <v>45985</v>
      </c>
      <c r="AI150">
        <v>45981</v>
      </c>
      <c r="AJ150">
        <v>45982</v>
      </c>
      <c r="AK150">
        <v>45985</v>
      </c>
      <c r="AL150">
        <v>46003</v>
      </c>
      <c r="AM150">
        <v>46006</v>
      </c>
      <c r="AN150">
        <v>46009</v>
      </c>
      <c r="AO150">
        <v>46010</v>
      </c>
      <c r="AP150">
        <v>46015</v>
      </c>
      <c r="AQ150">
        <v>46016</v>
      </c>
      <c r="AR150">
        <v>46022</v>
      </c>
      <c r="AS150" t="str">
        <f>IF(BE150=0%,"Not Started",IF(BE150&lt;5%,"Proses RBT-RBB",IF(BE150=5%,"Selesai RBT-RBB",IF(BE150&lt;10%,"Proses RBT-RBL",IF(BE150=10%,"Selesai RBT-RBL",IF(BE150&lt;15%,"Proses RBT-RBTD",IF(BE150=15%,"Selesai RBT-RBTD",IF(BE150&lt;20%,"Proses RPP",IF(BE150=20%,"Selesai RPP",IF(BE150&lt;25%,"Proses KAK",IF(BE150=25%,"Selesai KAK",IF(BE150&lt;30%,"Proses Pengadaan",IF(BE150=30%,"Selesai Pengadaan",IF(BE150&lt;45%,"Proses Desain",IF(BE150=45%,"Selesai Desain",IF(BE150&lt;80%,"Proses Pengembangan",IF(BE150=80%,"Selesai Pengembangan",IF(BE150&lt;87.5%,"Proses SIT",IF(BE150=87.5%,"Selesai SIT",IF(BE150&lt;95%,"Proses UAT",IF(BE150=95%,"Selesai UAT",IF(BE150&lt;100%,"Proses Implementasi","Selesai Implementasi"))))))))))))))))))))))</f>
        <v>Selesai Implementasi</v>
      </c>
      <c r="BC150" t="str">
        <f>IF(BO150=0%,"Not Started",IF(BO150&lt;5%,"Proses RBT-RBB",IF(BO150=5%,"Selesai RBT-RBB",IF(BO150&lt;10%,"Proses RBT-RBL",IF(BO150=10%,"Selesai RBT-RBL",IF(BO150&lt;15%,"Proses RBT-RBTD",IF(BO150=15%,"Selesai RBT-RBTD",IF(BO150&lt;20%,"Proses RPP",IF(BO150=20%,"Selesai RPP",IF(BO150&lt;25%,"Proses KAK",IF(BO150=25%,"Selesai KAK",IF(BO150&lt;30%,"Proses Pengadaan",IF(BO150=30%,"Selesai Pengadaan",IF(BO150&lt;45%,"Proses Desain",IF(BO150=45%,"Selesai Desain",IF(BO150&lt;80%,"Proses Pengembangan",IF(BO150=80%,"Selesai Pengembangan",IF(BO150&lt;87.5%,"Proses SIT",IF(BO150=87.5%,"Selesai SIT",IF(BO150&lt;95%,"Proses UAT",IF(BO150=95%,"Selesai UAT",IF(BO150&lt;100%,"Proses Implementasi","Selesai Implementasi"))))))))))))))))))))))</f>
        <v>Selesai Implementasi</v>
      </c>
      <c r="BE150">
        <v>1</v>
      </c>
      <c r="BF150">
        <v>1</v>
      </c>
      <c r="BG150">
        <v>1</v>
      </c>
      <c r="BH150">
        <v>1</v>
      </c>
      <c r="BI150">
        <v>1</v>
      </c>
      <c r="BJ150">
        <v>1</v>
      </c>
      <c r="BK150">
        <v>1</v>
      </c>
      <c r="BL150">
        <v>1</v>
      </c>
      <c r="BM150">
        <v>1</v>
      </c>
      <c r="BN150">
        <v>1</v>
      </c>
      <c r="BO150">
        <v>1</v>
      </c>
      <c r="BP150">
        <v>1</v>
      </c>
      <c r="CC150">
        <f>(($DY150/100%)*15%)+(($DZ150/100%)*5%)+(($EA150/100%)*5%)+(($EB150/100%)*5%)+(($EC150/100%)*15%)+(($ED150/100%)*35%)+(($EE150/100%)*7.5%)+(($EF150/100%)*7.5%)+(($EG150/100%)*5%)</f>
        <v>0.9999999999999999</v>
      </c>
      <c r="CO150">
        <f>IF(BE150=0%, 100%, (CC150/BE150))</f>
        <v>0.9999999999999999</v>
      </c>
      <c r="CY150">
        <f>IF(BO150=0%, 100%, (CM150/BO150))</f>
        <v>0</v>
      </c>
      <c r="DA150" t="str">
        <f>IF(BE150=0%,"NS",IF(CC150=100%,"DONE",IF(CO150&gt;100%,"AS",IF(CO150&lt;75%,"BS",IF(CO150&lt;89.9%,"AR","OS")))))</f>
        <v>DONE</v>
      </c>
      <c r="DK150" t="str">
        <f>IF(BO150=0%,"NS",IF(CM150=100%,"DONE",IF(CY150&gt;100%,"AS",IF(CY150&lt;75%,"BS",IF(CY150&lt;89.9%,"AR","OS")))))</f>
        <v>BS</v>
      </c>
      <c r="DY150">
        <v>1</v>
      </c>
      <c r="DZ150">
        <v>1</v>
      </c>
      <c r="EA150">
        <v>1</v>
      </c>
      <c r="EB150">
        <v>1</v>
      </c>
      <c r="EC150">
        <v>1</v>
      </c>
      <c r="ED150">
        <v>1</v>
      </c>
      <c r="EE150">
        <v>1</v>
      </c>
      <c r="EF150">
        <v>1</v>
      </c>
      <c r="EG150">
        <v>1</v>
      </c>
      <c r="EH150" t="str" xml:space="preserve">
        <v xml:space="preserve">Sudah GOLIVE 31 Des 2025_x000d_
_x000d_
</v>
      </c>
      <c r="EJ150">
        <f>AR150</f>
        <v>46022</v>
      </c>
      <c r="FN150" t="str">
        <v>Pahman Hasibuan</v>
      </c>
      <c r="FR150" t="str">
        <v>Outsource</v>
      </c>
      <c r="GS150" t="str">
        <v>ffed5086-e365-454e-9496-333291a69285</v>
      </c>
    </row>
    <row r="151" xml:space="preserve">
      <c r="B151" t="str">
        <v>PT4</v>
      </c>
      <c r="C151" t="str">
        <v>IDT</v>
      </c>
      <c r="D151" t="str">
        <v>Continuity Technology</v>
      </c>
      <c r="E151" t="str">
        <v>P-85</v>
      </c>
      <c r="F151">
        <v>1</v>
      </c>
      <c r="G151" t="str">
        <v>IPM Superapps</v>
      </c>
      <c r="H151" t="str">
        <v>IPM Apps</v>
      </c>
      <c r="I151" t="str">
        <v>Enhancement Aplikasi Legacy (ERPHRIS) IPM Superapps Quickwins Reporting</v>
      </c>
      <c r="J151">
        <v>2025</v>
      </c>
      <c r="K151">
        <v>2026</v>
      </c>
      <c r="L151" t="str">
        <v>K</v>
      </c>
      <c r="M151" t="str">
        <v>K3</v>
      </c>
      <c r="N151" t="str">
        <v>Pemimpin Satker</v>
      </c>
      <c r="O151" t="str">
        <v>DMST, DKeu, DHk, DIDD</v>
      </c>
      <c r="Q151" t="str">
        <v>MI</v>
      </c>
      <c r="R151" t="str">
        <v>ERPHRIS</v>
      </c>
      <c r="S151">
        <f>BQ151</f>
        <v>0</v>
      </c>
      <c r="T151" t="str">
        <f>IF(V151=0%,"Not Started",IF(V151&lt;100%,"On Progress",IF(V151=100%,"DONE")))</f>
        <v>On Progress</v>
      </c>
      <c r="V151">
        <f>CC151</f>
        <v>0.44999999999999996</v>
      </c>
      <c r="W151" t="str">
        <v>TW IV 2025</v>
      </c>
      <c r="X151">
        <f>AR151</f>
        <v>46080</v>
      </c>
      <c r="AA151">
        <v>45962</v>
      </c>
      <c r="AB151">
        <v>45979</v>
      </c>
      <c r="AC151">
        <v>45980</v>
      </c>
      <c r="AD151">
        <v>45985</v>
      </c>
      <c r="AI151">
        <v>46024</v>
      </c>
      <c r="AJ151">
        <v>46027</v>
      </c>
      <c r="AK151">
        <v>46028</v>
      </c>
      <c r="AL151">
        <v>46059</v>
      </c>
      <c r="AM151">
        <v>46062</v>
      </c>
      <c r="AN151">
        <v>46066</v>
      </c>
      <c r="AO151">
        <v>46069</v>
      </c>
      <c r="AP151">
        <v>46073</v>
      </c>
      <c r="AQ151">
        <v>46076</v>
      </c>
      <c r="AR151">
        <v>46080</v>
      </c>
      <c r="AS151" t="str">
        <f>IF(BE151=0%,"Not Started",IF(BE151&lt;5%,"Proses RBT-RBB",IF(BE151=5%,"Selesai RBT-RBB",IF(BE151&lt;10%,"Proses RBT-RBL",IF(BE151=10%,"Selesai RBT-RBL",IF(BE151&lt;15%,"Proses RBT-RBTD",IF(BE151=15%,"Selesai RBT-RBTD",IF(BE151&lt;20%,"Proses RPP",IF(BE151=20%,"Selesai RPP",IF(BE151&lt;25%,"Proses KAK",IF(BE151=25%,"Selesai KAK",IF(BE151&lt;30%,"Proses Pengadaan",IF(BE151=30%,"Selesai Pengadaan",IF(BE151&lt;45%,"Proses Desain",IF(BE151=45%,"Selesai Desain",IF(BE151&lt;80%,"Proses Pengembangan",IF(BE151=80%,"Selesai Pengembangan",IF(BE151&lt;87.5%,"Proses SIT",IF(BE151=87.5%,"Selesai SIT",IF(BE151&lt;95%,"Proses UAT",IF(BE151=95%,"Selesai UAT",IF(BE151&lt;100%,"Proses Implementasi","Selesai Implementasi"))))))))))))))))))))))</f>
        <v>Proses Pengembangan</v>
      </c>
      <c r="BE151">
        <v>0.7</v>
      </c>
      <c r="BF151">
        <v>1</v>
      </c>
      <c r="BG151">
        <v>1</v>
      </c>
      <c r="BH151">
        <v>1</v>
      </c>
      <c r="BI151">
        <v>1</v>
      </c>
      <c r="BJ151">
        <v>1</v>
      </c>
      <c r="BK151">
        <v>1</v>
      </c>
      <c r="BL151">
        <v>1</v>
      </c>
      <c r="BM151">
        <v>1</v>
      </c>
      <c r="BN151">
        <v>1</v>
      </c>
      <c r="BO151">
        <v>1</v>
      </c>
      <c r="BP151">
        <v>1</v>
      </c>
      <c r="CC151">
        <f>(($DY151/100%)*15%)+(($DZ151/100%)*5%)+(($EA151/100%)*5%)+(($EB151/100%)*5%)+(($EC151/100%)*15%)+(($ED151/100%)*35%)+(($EE151/100%)*7.5%)+(($EF151/100%)*7.5%)+(($EG151/100%)*5%)</f>
        <v>0.44999999999999996</v>
      </c>
      <c r="CO151">
        <f>IF(BE151=0%, 100%, (CC151/BE151))</f>
        <v>0.6428571428571428</v>
      </c>
      <c r="CY151">
        <f>IF(BO151=0%, 100%, (CM151/BO151))</f>
        <v>0</v>
      </c>
      <c r="DA151" t="str">
        <f>IF(BE151=0%,"NS",IF(CC151=100%,"DONE",IF(CO151&gt;100%,"AS",IF(CO151&lt;75%,"BS",IF(CO151&lt;89.9%,"AR","OS")))))</f>
        <v>BS</v>
      </c>
      <c r="DK151" t="str">
        <f>IF(BO151=0%,"NS",IF(CM151=100%,"DONE",IF(CY151&gt;100%,"AS",IF(CY151&lt;75%,"BS",IF(CY151&lt;89.9%,"AR","OS")))))</f>
        <v>BS</v>
      </c>
      <c r="DY151">
        <v>1</v>
      </c>
      <c r="DZ151">
        <v>1</v>
      </c>
      <c r="EA151">
        <v>1</v>
      </c>
      <c r="EB151">
        <v>1</v>
      </c>
      <c r="EC151">
        <v>1</v>
      </c>
      <c r="ED151">
        <v>0</v>
      </c>
      <c r="EE151">
        <v>0</v>
      </c>
      <c r="EF151">
        <v>0</v>
      </c>
      <c r="EG151">
        <v>0</v>
      </c>
      <c r="EH151" t="str" xml:space="preserve">
        <v xml:space="preserve">Update Progress_x000d_
20-01-2026_x000d_
1. Sedang proses development sampai M1 Feb 2026_x000d_
2. Akan diimplementasikan pada tanggal 27 Februari 2026_x000d_
3. WO-8 sudah terbit</v>
      </c>
      <c r="EI151">
        <f>EI151</f>
        <v>0</v>
      </c>
      <c r="EJ151">
        <f>AR151</f>
        <v>46080</v>
      </c>
      <c r="FN151" t="str">
        <v>Pahman Hasibuan</v>
      </c>
      <c r="FR151" t="str">
        <v>Outsource</v>
      </c>
      <c r="GS151" t="str">
        <v>5b0e454a-f49b-4da4-9c1f-b9591c102fff</v>
      </c>
    </row>
    <row r="152" xml:space="preserve">
      <c r="B152" t="str">
        <v>PT4</v>
      </c>
      <c r="C152" t="str">
        <v>IDT</v>
      </c>
      <c r="D152" t="str">
        <v>Continuity Technology</v>
      </c>
      <c r="E152" t="str">
        <v>P-85</v>
      </c>
      <c r="F152">
        <v>1</v>
      </c>
      <c r="G152" t="str">
        <v>IPM Superapps</v>
      </c>
      <c r="H152" t="str">
        <v>IPM Apps</v>
      </c>
      <c r="I152" t="str">
        <v>Enhancement Aplikasi Legacy (ERPHRIS) IPM Superapps Fase I (Enhanecment penyesuaian aplikasi Hyperion)</v>
      </c>
      <c r="J152">
        <v>2025</v>
      </c>
      <c r="K152">
        <v>2026</v>
      </c>
      <c r="L152" t="str">
        <v>K</v>
      </c>
      <c r="M152" t="str">
        <v>K3</v>
      </c>
      <c r="N152" t="str">
        <v>Pemimpin Satker</v>
      </c>
      <c r="O152" t="str">
        <v>DMST, DKeu, DHk, DIDD</v>
      </c>
      <c r="P152" t="str">
        <v>PPLBI</v>
      </c>
      <c r="Q152" t="str">
        <v>MI</v>
      </c>
      <c r="R152" t="str">
        <v>ERPHRIS, LIMS</v>
      </c>
      <c r="S152" t="str">
        <f>BQ152</f>
        <v>Selesai RBT-RBTD</v>
      </c>
      <c r="T152" t="str">
        <f>IF(V152=0%,"Not Started",IF(V152&lt;100%,"On Progress",IF(V152=100%,"DONE")))</f>
        <v>On Progress</v>
      </c>
      <c r="U152" t="str">
        <f>FN152</f>
        <v>Pahman Hasibuan</v>
      </c>
      <c r="V152">
        <f>CC152</f>
        <v>0.15</v>
      </c>
      <c r="W152" t="str">
        <v>TW I 2026</v>
      </c>
      <c r="X152">
        <f>AR152</f>
        <v>46387</v>
      </c>
      <c r="Z152" t="str">
        <v>New</v>
      </c>
      <c r="AA152">
        <v>45931</v>
      </c>
      <c r="AB152">
        <v>46053</v>
      </c>
      <c r="AC152">
        <v>45689</v>
      </c>
      <c r="AD152">
        <v>46111</v>
      </c>
      <c r="AE152">
        <v>46082</v>
      </c>
      <c r="AF152">
        <v>46111</v>
      </c>
      <c r="AG152">
        <v>46113</v>
      </c>
      <c r="AH152">
        <v>46233</v>
      </c>
      <c r="AI152">
        <v>46235</v>
      </c>
      <c r="AJ152">
        <v>46264</v>
      </c>
      <c r="AK152">
        <v>46266</v>
      </c>
      <c r="AL152">
        <v>46310</v>
      </c>
      <c r="AM152">
        <v>46311</v>
      </c>
      <c r="AN152">
        <v>46341</v>
      </c>
      <c r="AO152">
        <v>46342</v>
      </c>
      <c r="AP152">
        <v>46371</v>
      </c>
      <c r="AQ152">
        <v>46372</v>
      </c>
      <c r="AR152">
        <v>46387</v>
      </c>
      <c r="AS152" t="str">
        <f>IF(BE152=0%,"Not Started",IF(BE152&lt;5%,"Proses RBT-RBB",IF(BE152=5%,"Selesai RBT-RBB",IF(BE152&lt;10%,"Proses RBT-RBL",IF(BE152=10%,"Selesai RBT-RBL",IF(BE152&lt;15%,"Proses RBT-RBTD",IF(BE152=15%,"Selesai RBT-RBTD",IF(BE152&lt;20%,"Proses RPP",IF(BE152=20%,"Selesai RPP",IF(BE152&lt;25%,"Proses KAK",IF(BE152=25%,"Selesai KAK",IF(BE152&lt;30%,"Proses Pengadaan",IF(BE152=30%,"Selesai Pengadaan",IF(BE152&lt;45%,"Proses Desain",IF(BE152=45%,"Selesai Desain",IF(BE152&lt;80%,"Proses Pengembangan",IF(BE152=80%,"Selesai Pengembangan",IF(BE152&lt;87.5%,"Proses SIT",IF(BE152=87.5%,"Selesai SIT",IF(BE152&lt;95%,"Proses UAT",IF(BE152=95%,"Selesai UAT",IF(BE152&lt;100%,"Proses Implementasi","Selesai Implementasi"))))))))))))))))))))))</f>
        <v>Selesai RBT-RBTD</v>
      </c>
      <c r="AT152" t="str">
        <f>IF(BF152=0%,"Not Started",IF(BF152&lt;5%,"Proses RBT-RBB",IF(BF152=5%,"Selesai RBT-RBB",IF(BF152&lt;10%,"Proses RBT-RBL",IF(BF152=10%,"Selesai RBT-RBL",IF(BF152&lt;15%,"Proses RBT-RBTD",IF(BF152=15%,"Selesai RBT-RBTD",IF(BF152&lt;20%,"Proses RPP",IF(BF152=20%,"Selesai RPP",IF(BF152&lt;25%,"Proses KAK",IF(BF152=25%,"Selesai KAK",IF(BF152&lt;30%,"Proses Pengadaan",IF(BF152=30%,"Selesai Pengadaan",IF(BF152&lt;45%,"Proses Desain",IF(BF152=45%,"Selesai Desain",IF(BF152&lt;80%,"Proses Pengembangan",IF(BF152=80%,"Selesai Pengembangan",IF(BF152&lt;87.5%,"Proses SIT",IF(BF152=87.5%,"Selesai SIT",IF(BF152&lt;95%,"Proses UAT",IF(BF152=95%,"Selesai UAT",IF(BF152&lt;100%,"Proses Implementasi","Selesai Implementasi"))))))))))))))))))))))</f>
        <v>Proses RPP</v>
      </c>
      <c r="AU152" t="str">
        <f>IF(BG152=0%,"Not Started",IF(BG152&lt;5%,"Proses RBT-RBB",IF(BG152=5%,"Selesai RBT-RBB",IF(BG152&lt;10%,"Proses RBT-RBL",IF(BG152=10%,"Selesai RBT-RBL",IF(BG152&lt;15%,"Proses RBT-RBTD",IF(BG152=15%,"Selesai RBT-RBTD",IF(BG152&lt;20%,"Proses RPP",IF(BG152=20%,"Selesai RPP",IF(BG152&lt;25%,"Proses KAK",IF(BG152=25%,"Selesai KAK",IF(BG152&lt;30%,"Proses Pengadaan",IF(BG152=30%,"Selesai Pengadaan",IF(BG152&lt;45%,"Proses Desain",IF(BG152=45%,"Selesai Desain",IF(BG152&lt;80%,"Proses Pengembangan",IF(BG152=80%,"Selesai Pengembangan",IF(BG152&lt;87.5%,"Proses SIT",IF(BG152=87.5%,"Selesai SIT",IF(BG152&lt;95%,"Proses UAT",IF(BG152=95%,"Selesai UAT",IF(BG152&lt;100%,"Proses Implementasi","Selesai Implementasi"))))))))))))))))))))))</f>
        <v>Selesai KAK</v>
      </c>
      <c r="AV152" t="str">
        <f>IF(BH152=0%,"Not Started",IF(BH152&lt;5%,"Proses RBT-RBB",IF(BH152=5%,"Selesai RBT-RBB",IF(BH152&lt;10%,"Proses RBT-RBL",IF(BH152=10%,"Selesai RBT-RBL",IF(BH152&lt;15%,"Proses RBT-RBTD",IF(BH152=15%,"Selesai RBT-RBTD",IF(BH152&lt;20%,"Proses RPP",IF(BH152=20%,"Selesai RPP",IF(BH152&lt;25%,"Proses KAK",IF(BH152=25%,"Selesai KAK",IF(BH152&lt;30%,"Proses Pengadaan",IF(BH152=30%,"Selesai Pengadaan",IF(BH152&lt;45%,"Proses Desain",IF(BH152=45%,"Selesai Desain",IF(BH152&lt;80%,"Proses Pengembangan",IF(BH152=80%,"Selesai Pengembangan",IF(BH152&lt;87.5%,"Proses SIT",IF(BH152=87.5%,"Selesai SIT",IF(BH152&lt;95%,"Proses UAT",IF(BH152=95%,"Selesai UAT",IF(BH152&lt;100%,"Proses Implementasi","Selesai Implementasi"))))))))))))))))))))))</f>
        <v>Proses Pengadaan</v>
      </c>
      <c r="AW152" t="str">
        <f>IF(BI152=0%,"Not Started",IF(BI152&lt;5%,"Proses RBT-RBB",IF(BI152=5%,"Selesai RBT-RBB",IF(BI152&lt;10%,"Proses RBT-RBL",IF(BI152=10%,"Selesai RBT-RBL",IF(BI152&lt;15%,"Proses RBT-RBTD",IF(BI152=15%,"Selesai RBT-RBTD",IF(BI152&lt;20%,"Proses RPP",IF(BI152=20%,"Selesai RPP",IF(BI152&lt;25%,"Proses KAK",IF(BI152=25%,"Selesai KAK",IF(BI152&lt;30%,"Proses Pengadaan",IF(BI152=30%,"Selesai Pengadaan",IF(BI152&lt;45%,"Proses Desain",IF(BI152=45%,"Selesai Desain",IF(BI152&lt;80%,"Proses Pengembangan",IF(BI152=80%,"Selesai Pengembangan",IF(BI152&lt;87.5%,"Proses SIT",IF(BI152=87.5%,"Selesai SIT",IF(BI152&lt;95%,"Proses UAT",IF(BI152=95%,"Selesai UAT",IF(BI152&lt;100%,"Proses Implementasi","Selesai Implementasi"))))))))))))))))))))))</f>
        <v>Proses Pengadaan</v>
      </c>
      <c r="AX152" t="str">
        <f>IF(BJ152=0%,"Not Started",IF(BJ152&lt;5%,"Proses RBT-RBB",IF(BJ152=5%,"Selesai RBT-RBB",IF(BJ152&lt;10%,"Proses RBT-RBL",IF(BJ152=10%,"Selesai RBT-RBL",IF(BJ152&lt;15%,"Proses RBT-RBTD",IF(BJ152=15%,"Selesai RBT-RBTD",IF(BJ152&lt;20%,"Proses RPP",IF(BJ152=20%,"Selesai RPP",IF(BJ152&lt;25%,"Proses KAK",IF(BJ152=25%,"Selesai KAK",IF(BJ152&lt;30%,"Proses Pengadaan",IF(BJ152=30%,"Selesai Pengadaan",IF(BJ152&lt;45%,"Proses Desain",IF(BJ152=45%,"Selesai Desain",IF(BJ152&lt;80%,"Proses Pengembangan",IF(BJ152=80%,"Selesai Pengembangan",IF(BJ152&lt;87.5%,"Proses SIT",IF(BJ152=87.5%,"Selesai SIT",IF(BJ152&lt;95%,"Proses UAT",IF(BJ152=95%,"Selesai UAT",IF(BJ152&lt;100%,"Proses Implementasi","Selesai Implementasi"))))))))))))))))))))))</f>
        <v>Proses Pengadaan</v>
      </c>
      <c r="AY152" t="str">
        <f>IF(BK152=0%,"Not Started",IF(BK152&lt;5%,"Proses RBT-RBB",IF(BK152=5%,"Selesai RBT-RBB",IF(BK152&lt;10%,"Proses RBT-RBL",IF(BK152=10%,"Selesai RBT-RBL",IF(BK152&lt;15%,"Proses RBT-RBTD",IF(BK152=15%,"Selesai RBT-RBTD",IF(BK152&lt;20%,"Proses RPP",IF(BK152=20%,"Selesai RPP",IF(BK152&lt;25%,"Proses KAK",IF(BK152=25%,"Selesai KAK",IF(BK152&lt;30%,"Proses Pengadaan",IF(BK152=30%,"Selesai Pengadaan",IF(BK152&lt;45%,"Proses Desain",IF(BK152=45%,"Selesai Desain",IF(BK152&lt;80%,"Proses Pengembangan",IF(BK152=80%,"Selesai Pengembangan",IF(BK152&lt;87.5%,"Proses SIT",IF(BK152=87.5%,"Selesai SIT",IF(BK152&lt;95%,"Proses UAT",IF(BK152=95%,"Selesai UAT",IF(BK152&lt;100%,"Proses Implementasi","Selesai Implementasi"))))))))))))))))))))))</f>
        <v>Selesai Pengadaan</v>
      </c>
      <c r="AZ152" t="str">
        <f>IF(BL152=0%,"Not Started",IF(BL152&lt;5%,"Proses RBT-RBB",IF(BL152=5%,"Selesai RBT-RBB",IF(BL152&lt;10%,"Proses RBT-RBL",IF(BL152=10%,"Selesai RBT-RBL",IF(BL152&lt;15%,"Proses RBT-RBTD",IF(BL152=15%,"Selesai RBT-RBTD",IF(BL152&lt;20%,"Proses RPP",IF(BL152=20%,"Selesai RPP",IF(BL152&lt;25%,"Proses KAK",IF(BL152=25%,"Selesai KAK",IF(BL152&lt;30%,"Proses Pengadaan",IF(BL152=30%,"Selesai Pengadaan",IF(BL152&lt;45%,"Proses Desain",IF(BL152=45%,"Selesai Desain",IF(BL152&lt;80%,"Proses Pengembangan",IF(BL152=80%,"Selesai Pengembangan",IF(BL152&lt;87.5%,"Proses SIT",IF(BL152=87.5%,"Selesai SIT",IF(BL152&lt;95%,"Proses UAT",IF(BL152=95%,"Selesai UAT",IF(BL152&lt;100%,"Proses Implementasi","Selesai Implementasi"))))))))))))))))))))))</f>
        <v>Selesai Desain</v>
      </c>
      <c r="BA152" t="str">
        <f>IF(BM152=0%,"Not Started",IF(BM152&lt;5%,"Proses RBT-RBB",IF(BM152=5%,"Selesai RBT-RBB",IF(BM152&lt;10%,"Proses RBT-RBL",IF(BM152=10%,"Selesai RBT-RBL",IF(BM152&lt;15%,"Proses RBT-RBTD",IF(BM152=15%,"Selesai RBT-RBTD",IF(BM152&lt;20%,"Proses RPP",IF(BM152=20%,"Selesai RPP",IF(BM152&lt;25%,"Proses KAK",IF(BM152=25%,"Selesai KAK",IF(BM152&lt;30%,"Proses Pengadaan",IF(BM152=30%,"Selesai Pengadaan",IF(BM152&lt;45%,"Proses Desain",IF(BM152=45%,"Selesai Desain",IF(BM152&lt;80%,"Proses Pengembangan",IF(BM152=80%,"Selesai Pengembangan",IF(BM152&lt;87.5%,"Proses SIT",IF(BM152=87.5%,"Selesai SIT",IF(BM152&lt;95%,"Proses UAT",IF(BM152=95%,"Selesai UAT",IF(BM152&lt;100%,"Proses Implementasi","Selesai Implementasi"))))))))))))))))))))))</f>
        <v>Proses Pengembangan</v>
      </c>
      <c r="BB152" t="str">
        <f>IF(BN152=0%,"Not Started",IF(BN152&lt;5%,"Proses RBT-RBB",IF(BN152=5%,"Selesai RBT-RBB",IF(BN152&lt;10%,"Proses RBT-RBL",IF(BN152=10%,"Selesai RBT-RBL",IF(BN152&lt;15%,"Proses RBT-RBTD",IF(BN152=15%,"Selesai RBT-RBTD",IF(BN152&lt;20%,"Proses RPP",IF(BN152=20%,"Selesai RPP",IF(BN152&lt;25%,"Proses KAK",IF(BN152=25%,"Selesai KAK",IF(BN152&lt;30%,"Proses Pengadaan",IF(BN152=30%,"Selesai Pengadaan",IF(BN152&lt;45%,"Proses Desain",IF(BN152=45%,"Selesai Desain",IF(BN152&lt;80%,"Proses Pengembangan",IF(BN152=80%,"Selesai Pengembangan",IF(BN152&lt;87.5%,"Proses SIT",IF(BN152=87.5%,"Selesai SIT",IF(BN152&lt;95%,"Proses UAT",IF(BN152=95%,"Selesai UAT",IF(BN152&lt;100%,"Proses Implementasi","Selesai Implementasi"))))))))))))))))))))))</f>
        <v>Selesai Pengembangan</v>
      </c>
      <c r="BC152" t="str">
        <f>IF(BO152=0%,"Not Started",IF(BO152&lt;5%,"Proses RBT-RBB",IF(BO152=5%,"Selesai RBT-RBB",IF(BO152&lt;10%,"Proses RBT-RBL",IF(BO152=10%,"Selesai RBT-RBL",IF(BO152&lt;15%,"Proses RBT-RBTD",IF(BO152=15%,"Selesai RBT-RBTD",IF(BO152&lt;20%,"Proses RPP",IF(BO152=20%,"Selesai RPP",IF(BO152&lt;25%,"Proses KAK",IF(BO152=25%,"Selesai KAK",IF(BO152&lt;30%,"Proses Pengadaan",IF(BO152=30%,"Selesai Pengadaan",IF(BO152&lt;45%,"Proses Desain",IF(BO152=45%,"Selesai Desain",IF(BO152&lt;80%,"Proses Pengembangan",IF(BO152=80%,"Selesai Pengembangan",IF(BO152&lt;87.5%,"Proses SIT",IF(BO152=87.5%,"Selesai SIT",IF(BO152&lt;95%,"Proses UAT",IF(BO152=95%,"Selesai UAT",IF(BO152&lt;100%,"Proses Implementasi","Selesai Implementasi"))))))))))))))))))))))</f>
        <v>Proses UAT</v>
      </c>
      <c r="BD152" t="str">
        <f>IF(BP152=0%,"Not Started",IF(BP152&lt;5%,"Proses RBT-RBB",IF(BP152=5%,"Selesai RBT-RBB",IF(BP152&lt;10%,"Proses RBT-RBL",IF(BP152=10%,"Selesai RBT-RBL",IF(BP152&lt;15%,"Proses RBT-RBTD",IF(BP152=15%,"Selesai RBT-RBTD",IF(BP152&lt;20%,"Proses RPP",IF(BP152=20%,"Selesai RPP",IF(BP152&lt;25%,"Proses KAK",IF(BP152=25%,"Selesai KAK",IF(BP152&lt;30%,"Proses Pengadaan",IF(BP152=30%,"Selesai Pengadaan",IF(BP152&lt;45%,"Proses Desain",IF(BP152=45%,"Selesai Desain",IF(BP152&lt;80%,"Proses Pengembangan",IF(BP152=80%,"Selesai Pengembangan",IF(BP152&lt;87.5%,"Proses SIT",IF(BP152=87.5%,"Selesai SIT",IF(BP152&lt;95%,"Proses UAT",IF(BP152=95%,"Selesai UAT",IF(BP152&lt;100%,"Proses Implementasi","Selesai Implementasi"))))))))))))))))))))))</f>
        <v>Selesai Implementasi</v>
      </c>
      <c r="BE152">
        <v>0.15</v>
      </c>
      <c r="BF152">
        <v>0.17</v>
      </c>
      <c r="BG152">
        <v>0.25</v>
      </c>
      <c r="BH152">
        <v>0.26</v>
      </c>
      <c r="BI152">
        <v>0.27</v>
      </c>
      <c r="BJ152">
        <v>0.28</v>
      </c>
      <c r="BK152">
        <v>0.3</v>
      </c>
      <c r="BL152">
        <v>0.45</v>
      </c>
      <c r="BM152">
        <v>0.67</v>
      </c>
      <c r="BN152">
        <v>0.8</v>
      </c>
      <c r="BO152">
        <v>0.9</v>
      </c>
      <c r="BP152">
        <v>1</v>
      </c>
      <c r="BQ152" t="str">
        <f>IF(CC152=0%,"Not Started",IF(CC152&lt;5%,"Proses RBT-RBB",IF(CC152=5%,"Selesai RBT-RBB",IF(CC152&lt;10%,"Proses RBT-RBL",IF(CC152=10%,"Selesai RBT-RBL",IF(CC152&lt;15%,"Proses RBT-RBTD",IF(CC152=15%,"Selesai RBT-RBTD",IF(CC152&lt;20%,"Proses RPP",IF(CC152=20%,"Selesai RPP",IF(CC152&lt;25%,"Proses KAK",IF(CC152=25%,"Selesai KAK",IF(CC152&lt;30%,"Proses Pengadaan",IF(CC152=30%,"Selesai Pengadaan",IF(CC152&lt;45%,"Proses Desain",IF(CC152=45%,"Selesai Desain",IF(CC152&lt;80%,"Proses Pengembangan",IF(CC152=80%,"Selesai Pengembangan",IF(CC152&lt;87.5%,"Proses SIT",IF(CC152=87.5%,"Selesai SIT",IF(CC152&lt;95%,"Proses UAT",IF(CC152=95%,"Selesai UAT",IF(CC152&lt;100%,"Proses Implementasi","Selesai Implementasi"))))))))))))))))))))))</f>
        <v>Selesai RBT-RBTD</v>
      </c>
      <c r="BR152" t="str">
        <f>IF(CD152=0%,"Not Started",IF(CD152&lt;5%,"Proses RBT-RBB",IF(CD152=5%,"Selesai RBT-RBB",IF(CD152&lt;10%,"Proses RBT-RBL",IF(CD152=10%,"Selesai RBT-RBL",IF(CD152&lt;15%,"Proses RBT-RBTD",IF(CD152=15%,"Selesai RBT-RBTD",IF(CD152&lt;20%,"Proses RPP",IF(CD152=20%,"Selesai RPP",IF(CD152&lt;25%,"Proses KAK",IF(CD152=25%,"Selesai KAK",IF(CD152&lt;30%,"Proses Pengadaan",IF(CD152=30%,"Selesai Pengadaan",IF(CD152&lt;45%,"Proses Desain",IF(CD152=45%,"Selesai Desain",IF(CD152&lt;80%,"Proses Pengembangan",IF(CD152=80%,"Selesai Pengembangan",IF(CD152&lt;87.5%,"Proses SIT",IF(CD152=87.5%,"Selesai SIT",IF(CD152&lt;95%,"Proses UAT",IF(CD152=95%,"Selesai UAT",IF(CD152&lt;100%,"Proses Implementasi","Selesai Implementasi"))))))))))))))))))))))</f>
        <v>Not Started</v>
      </c>
      <c r="BS152" t="str">
        <f>IF(CE152=0%,"Not Started",IF(CE152&lt;5%,"Proses RBT-RBB",IF(CE152=5%,"Selesai RBT-RBB",IF(CE152&lt;10%,"Proses RBT-RBL",IF(CE152=10%,"Selesai RBT-RBL",IF(CE152&lt;15%,"Proses RBT-RBTD",IF(CE152=15%,"Selesai RBT-RBTD",IF(CE152&lt;20%,"Proses RPP",IF(CE152=20%,"Selesai RPP",IF(CE152&lt;25%,"Proses KAK",IF(CE152=25%,"Selesai KAK",IF(CE152&lt;30%,"Proses Pengadaan",IF(CE152=30%,"Selesai Pengadaan",IF(CE152&lt;45%,"Proses Desain",IF(CE152=45%,"Selesai Desain",IF(CE152&lt;80%,"Proses Pengembangan",IF(CE152=80%,"Selesai Pengembangan",IF(CE152&lt;87.5%,"Proses SIT",IF(CE152=87.5%,"Selesai SIT",IF(CE152&lt;95%,"Proses UAT",IF(CE152=95%,"Selesai UAT",IF(CE152&lt;100%,"Proses Implementasi","Selesai Implementasi"))))))))))))))))))))))</f>
        <v>Not Started</v>
      </c>
      <c r="BT152" t="str">
        <f>IF(CF152=0%,"Not Started",IF(CF152&lt;5%,"Proses RBT-RBB",IF(CF152=5%,"Selesai RBT-RBB",IF(CF152&lt;10%,"Proses RBT-RBL",IF(CF152=10%,"Selesai RBT-RBL",IF(CF152&lt;15%,"Proses RBT-RBTD",IF(CF152=15%,"Selesai RBT-RBTD",IF(CF152&lt;20%,"Proses RPP",IF(CF152=20%,"Selesai RPP",IF(CF152&lt;25%,"Proses KAK",IF(CF152=25%,"Selesai KAK",IF(CF152&lt;30%,"Proses Pengadaan",IF(CF152=30%,"Selesai Pengadaan",IF(CF152&lt;45%,"Proses Desain",IF(CF152=45%,"Selesai Desain",IF(CF152&lt;80%,"Proses Pengembangan",IF(CF152=80%,"Selesai Pengembangan",IF(CF152&lt;87.5%,"Proses SIT",IF(CF152=87.5%,"Selesai SIT",IF(CF152&lt;95%,"Proses UAT",IF(CF152=95%,"Selesai UAT",IF(CF152&lt;100%,"Proses Implementasi","Selesai Implementasi"))))))))))))))))))))))</f>
        <v>Not Started</v>
      </c>
      <c r="BU152" t="str">
        <f>IF(CG152=0%,"Not Started",IF(CG152&lt;5%,"Proses RBT-RBB",IF(CG152=5%,"Selesai RBT-RBB",IF(CG152&lt;10%,"Proses RBT-RBL",IF(CG152=10%,"Selesai RBT-RBL",IF(CG152&lt;15%,"Proses RBT-RBTD",IF(CG152=15%,"Selesai RBT-RBTD",IF(CG152&lt;20%,"Proses RPP",IF(CG152=20%,"Selesai RPP",IF(CG152&lt;25%,"Proses KAK",IF(CG152=25%,"Selesai KAK",IF(CG152&lt;30%,"Proses Pengadaan",IF(CG152=30%,"Selesai Pengadaan",IF(CG152&lt;45%,"Proses Desain",IF(CG152=45%,"Selesai Desain",IF(CG152&lt;80%,"Proses Pengembangan",IF(CG152=80%,"Selesai Pengembangan",IF(CG152&lt;87.5%,"Proses SIT",IF(CG152=87.5%,"Selesai SIT",IF(CG152&lt;95%,"Proses UAT",IF(CG152=95%,"Selesai UAT",IF(CG152&lt;100%,"Proses Implementasi","Selesai Implementasi"))))))))))))))))))))))</f>
        <v>Not Started</v>
      </c>
      <c r="BV152" t="str">
        <f>IF(CH152=0%,"Not Started",IF(CH152&lt;5%,"Proses RBT-RBB",IF(CH152=5%,"Selesai RBT-RBB",IF(CH152&lt;10%,"Proses RBT-RBL",IF(CH152=10%,"Selesai RBT-RBL",IF(CH152&lt;15%,"Proses RBT-RBTD",IF(CH152=15%,"Selesai RBT-RBTD",IF(CH152&lt;20%,"Proses RPP",IF(CH152=20%,"Selesai RPP",IF(CH152&lt;25%,"Proses KAK",IF(CH152=25%,"Selesai KAK",IF(CH152&lt;30%,"Proses Pengadaan",IF(CH152=30%,"Selesai Pengadaan",IF(CH152&lt;45%,"Proses Desain",IF(CH152=45%,"Selesai Desain",IF(CH152&lt;80%,"Proses Pengembangan",IF(CH152=80%,"Selesai Pengembangan",IF(CH152&lt;87.5%,"Proses SIT",IF(CH152=87.5%,"Selesai SIT",IF(CH152&lt;95%,"Proses UAT",IF(CH152=95%,"Selesai UAT",IF(CH152&lt;100%,"Proses Implementasi","Selesai Implementasi"))))))))))))))))))))))</f>
        <v>Not Started</v>
      </c>
      <c r="BW152" t="str">
        <f>IF(CI152=0%,"Not Started",IF(CI152&lt;5%,"Proses RBT-RBB",IF(CI152=5%,"Selesai RBT-RBB",IF(CI152&lt;10%,"Proses RBT-RBL",IF(CI152=10%,"Selesai RBT-RBL",IF(CI152&lt;15%,"Proses RBT-RBTD",IF(CI152=15%,"Selesai RBT-RBTD",IF(CI152&lt;20%,"Proses RPP",IF(CI152=20%,"Selesai RPP",IF(CI152&lt;25%,"Proses KAK",IF(CI152=25%,"Selesai KAK",IF(CI152&lt;30%,"Proses Pengadaan",IF(CI152=30%,"Selesai Pengadaan",IF(CI152&lt;45%,"Proses Desain",IF(CI152=45%,"Selesai Desain",IF(CI152&lt;80%,"Proses Pengembangan",IF(CI152=80%,"Selesai Pengembangan",IF(CI152&lt;87.5%,"Proses SIT",IF(CI152=87.5%,"Selesai SIT",IF(CI152&lt;95%,"Proses UAT",IF(CI152=95%,"Selesai UAT",IF(CI152&lt;100%,"Proses Implementasi","Selesai Implementasi"))))))))))))))))))))))</f>
        <v>Not Started</v>
      </c>
      <c r="BX152" t="str">
        <f>IF(CJ152=0%,"Not Started",IF(CJ152&lt;5%,"Proses RBT-RBB",IF(CJ152=5%,"Selesai RBT-RBB",IF(CJ152&lt;10%,"Proses RBT-RBL",IF(CJ152=10%,"Selesai RBT-RBL",IF(CJ152&lt;15%,"Proses RBT-RBTD",IF(CJ152=15%,"Selesai RBT-RBTD",IF(CJ152&lt;20%,"Proses RPP",IF(CJ152=20%,"Selesai RPP",IF(CJ152&lt;25%,"Proses KAK",IF(CJ152=25%,"Selesai KAK",IF(CJ152&lt;30%,"Proses Pengadaan",IF(CJ152=30%,"Selesai Pengadaan",IF(CJ152&lt;45%,"Proses Desain",IF(CJ152=45%,"Selesai Desain",IF(CJ152&lt;80%,"Proses Pengembangan",IF(CJ152=80%,"Selesai Pengembangan",IF(CJ152&lt;87.5%,"Proses SIT",IF(CJ152=87.5%,"Selesai SIT",IF(CJ152&lt;95%,"Proses UAT",IF(CJ152=95%,"Selesai UAT",IF(CJ152&lt;100%,"Proses Implementasi","Selesai Implementasi"))))))))))))))))))))))</f>
        <v>Not Started</v>
      </c>
      <c r="BY152" t="str">
        <f>IF(CK152=0%,"Not Started",IF(CK152&lt;5%,"Proses RBT-RBB",IF(CK152=5%,"Selesai RBT-RBB",IF(CK152&lt;10%,"Proses RBT-RBL",IF(CK152=10%,"Selesai RBT-RBL",IF(CK152&lt;15%,"Proses RBT-RBTD",IF(CK152=15%,"Selesai RBT-RBTD",IF(CK152&lt;20%,"Proses RPP",IF(CK152=20%,"Selesai RPP",IF(CK152&lt;25%,"Proses KAK",IF(CK152=25%,"Selesai KAK",IF(CK152&lt;30%,"Proses Pengadaan",IF(CK152=30%,"Selesai Pengadaan",IF(CK152&lt;45%,"Proses Desain",IF(CK152=45%,"Selesai Desain",IF(CK152&lt;80%,"Proses Pengembangan",IF(CK152=80%,"Selesai Pengembangan",IF(CK152&lt;87.5%,"Proses SIT",IF(CK152=87.5%,"Selesai SIT",IF(CK152&lt;95%,"Proses UAT",IF(CK152=95%,"Selesai UAT",IF(CK152&lt;100%,"Proses Implementasi","Selesai Implementasi"))))))))))))))))))))))</f>
        <v>Not Started</v>
      </c>
      <c r="BZ152" t="str">
        <f>IF(CL152=0%,"Not Started",IF(CL152&lt;5%,"Proses RBT-RBB",IF(CL152=5%,"Selesai RBT-RBB",IF(CL152&lt;10%,"Proses RBT-RBL",IF(CL152=10%,"Selesai RBT-RBL",IF(CL152&lt;15%,"Proses RBT-RBTD",IF(CL152=15%,"Selesai RBT-RBTD",IF(CL152&lt;20%,"Proses RPP",IF(CL152=20%,"Selesai RPP",IF(CL152&lt;25%,"Proses KAK",IF(CL152=25%,"Selesai KAK",IF(CL152&lt;30%,"Proses Pengadaan",IF(CL152=30%,"Selesai Pengadaan",IF(CL152&lt;45%,"Proses Desain",IF(CL152=45%,"Selesai Desain",IF(CL152&lt;80%,"Proses Pengembangan",IF(CL152=80%,"Selesai Pengembangan",IF(CL152&lt;87.5%,"Proses SIT",IF(CL152=87.5%,"Selesai SIT",IF(CL152&lt;95%,"Proses UAT",IF(CL152=95%,"Selesai UAT",IF(CL152&lt;100%,"Proses Implementasi","Selesai Implementasi"))))))))))))))))))))))</f>
        <v>Proses RBT-RBL</v>
      </c>
      <c r="CA152" t="str">
        <f>IF(CM152=0%,"Not Started",IF(CM152&lt;5%,"Proses RBT-RBB",IF(CM152=5%,"Selesai RBT-RBB",IF(CM152&lt;10%,"Proses RBT-RBL",IF(CM152=10%,"Selesai RBT-RBL",IF(CM152&lt;15%,"Proses RBT-RBTD",IF(CM152=15%,"Selesai RBT-RBTD",IF(CM152&lt;20%,"Proses RPP",IF(CM152=20%,"Selesai RPP",IF(CM152&lt;25%,"Proses KAK",IF(CM152=25%,"Selesai KAK",IF(CM152&lt;30%,"Proses Pengadaan",IF(CM152=30%,"Selesai Pengadaan",IF(CM152&lt;45%,"Proses Desain",IF(CM152=45%,"Selesai Desain",IF(CM152&lt;80%,"Proses Pengembangan",IF(CM152=80%,"Selesai Pengembangan",IF(CM152&lt;87.5%,"Proses SIT",IF(CM152=87.5%,"Selesai SIT",IF(CM152&lt;95%,"Proses UAT",IF(CM152=95%,"Selesai UAT",IF(CM152&lt;100%,"Proses Implementasi","Selesai Implementasi"))))))))))))))))))))))</f>
        <v>Selesai RBT-RBTD</v>
      </c>
      <c r="CB152" t="str">
        <f>IF(CN152=0%,"Not Started",IF(CN152&lt;5%,"Proses RBT-RBB",IF(CN152=5%,"Selesai RBT-RBB",IF(CN152&lt;10%,"Proses RBT-RBL",IF(CN152=10%,"Selesai RBT-RBL",IF(CN152&lt;15%,"Proses RBT-RBTD",IF(CN152=15%,"Selesai RBT-RBTD",IF(CN152&lt;20%,"Proses RPP",IF(CN152=20%,"Selesai RPP",IF(CN152&lt;25%,"Proses KAK",IF(CN152=25%,"Selesai KAK",IF(CN152&lt;30%,"Proses Pengadaan",IF(CN152=30%,"Selesai Pengadaan",IF(CN152&lt;45%,"Proses Desain",IF(CN152=45%,"Selesai Desain",IF(CN152&lt;80%,"Proses Pengembangan",IF(CN152=80%,"Selesai Pengembangan",IF(CN152&lt;87.5%,"Proses SIT",IF(CN152=87.5%,"Selesai SIT",IF(CN152&lt;95%,"Proses UAT",IF(CN152=95%,"Selesai UAT",IF(CN152&lt;100%,"Proses Implementasi","Selesai Implementasi"))))))))))))))))))))))</f>
        <v>Selesai RBT-RBTD</v>
      </c>
      <c r="CC152">
        <f>(($DY152/100%)*15%)+(($DZ152/100%)*5%)+(($EA152/100%)*5%)+(($EB152/100%)*5%)+(($EC152/100%)*15%)+(($ED152/100%)*35%)+(($EE152/100%)*7.5%)+(($EF152/100%)*7.5%)+(($EG152/100%)*5%)</f>
        <v>0.15</v>
      </c>
      <c r="CL152">
        <v>0.075</v>
      </c>
      <c r="CM152">
        <f>(($DY152/100%)*15%)+(($DZ152/100%)*5%)+(($EA152/100%)*5%)+(($EB152/100%)*5%)+(($EC152/100%)*15%)+(($ED152/100%)*35%)+(($EE152/100%)*7.5%)+(($EF152/100%)*7.5%)+(($EG152/100%)*5%)</f>
        <v>0.15</v>
      </c>
      <c r="CN152">
        <f>(($DY152/100%)*15%)+(($DZ152/100%)*5%)+(($EA152/100%)*5%)+(($EB152/100%)*5%)+(($EC152/100%)*15%)+(($ED152/100%)*35%)+(($EE152/100%)*7.5%)+(($EF152/100%)*7.5%)+(($EG152/100%)*5%)</f>
        <v>0.15</v>
      </c>
      <c r="CO152">
        <f>IF(BE152=0%, 100%, (CC152/BE152))</f>
        <v>1</v>
      </c>
      <c r="CP152">
        <f>IF(BF152=0%, 100%, (CD152/BF152))</f>
        <v>0</v>
      </c>
      <c r="CQ152">
        <f>IF(BG152=0%, 100%, (CE152/BG152))</f>
        <v>0</v>
      </c>
      <c r="CR152">
        <f>IF(BH152=0%, 100%, (CF152/BH152))</f>
        <v>0</v>
      </c>
      <c r="CS152">
        <f>IF(BI152=0%, 100%, (CG152/BI152))</f>
        <v>0</v>
      </c>
      <c r="CT152">
        <f>IF(BJ152=0%, 100%, (CH152/BJ152))</f>
        <v>0</v>
      </c>
      <c r="CU152">
        <f>IF(BK152=0%, 100%, (CI152/BK152))</f>
        <v>0</v>
      </c>
      <c r="CV152">
        <f>IF(BL152=0%, 100%, (CJ152/BL152))</f>
        <v>0</v>
      </c>
      <c r="CW152">
        <f>IF(BM152=0%, 100%, (CK152/BM152))</f>
        <v>0</v>
      </c>
      <c r="CX152">
        <f>IF(BN152=0%, 100%, (CL152/BN152))</f>
        <v>0.09374999999999999</v>
      </c>
      <c r="CY152">
        <f>IF(BO152=0%, 100%, (CM152/BO152))</f>
        <v>0.16666666666666666</v>
      </c>
      <c r="DA152" t="str">
        <f>IF(BE152=0%,"NS",IF(CC152=100%,"DONE",IF(CO152&gt;100%,"AS",IF(CO152&lt;75%,"BS",IF(CO152&lt;89.9%,"AR","OS")))))</f>
        <v>OS</v>
      </c>
      <c r="DB152" t="str">
        <f>IF(BF152=0%,"NS",IF(CD152=100%,"DONE",IF(CP152&gt;100%,"AS",IF(CP152&lt;75%,"BS",IF(CP152&lt;89.9%,"AR","OS")))))</f>
        <v>BS</v>
      </c>
      <c r="DC152" t="str">
        <f>IF(BG152=0%,"NS",IF(CE152=100%,"DONE",IF(CQ152&gt;100%,"AS",IF(CQ152&lt;75%,"BS",IF(CQ152&lt;89.9%,"AR","OS")))))</f>
        <v>BS</v>
      </c>
      <c r="DD152" t="str">
        <f>IF(BH152=0%,"NS",IF(CF152=100%,"DONE",IF(CR152&gt;100%,"AS",IF(CR152&lt;75%,"BS",IF(CR152&lt;89.9%,"AR","OS")))))</f>
        <v>BS</v>
      </c>
      <c r="DE152" t="str">
        <f>IF(BI152=0%,"NS",IF(CG152=100%,"DONE",IF(CS152&gt;100%,"AS",IF(CS152&lt;75%,"BS",IF(CS152&lt;89.9%,"AR","OS")))))</f>
        <v>BS</v>
      </c>
      <c r="DF152" t="str">
        <f>IF(BJ152=0%,"NS",IF(CH152=100%,"DONE",IF(CT152&gt;100%,"AS",IF(CT152&lt;75%,"BS",IF(CT152&lt;89.9%,"AR","OS")))))</f>
        <v>BS</v>
      </c>
      <c r="DG152" t="str">
        <f>IF(BK152=0%,"NS",IF(CI152=100%,"DONE",IF(CU152&gt;100%,"AS",IF(CU152&lt;75%,"BS",IF(CU152&lt;89.9%,"AR","OS")))))</f>
        <v>BS</v>
      </c>
      <c r="DH152" t="str">
        <f>IF(BL152=0%,"NS",IF(CJ152=100%,"DONE",IF(CV152&gt;100%,"AS",IF(CV152&lt;75%,"BS",IF(CV152&lt;89.9%,"AR","OS")))))</f>
        <v>BS</v>
      </c>
      <c r="DI152" t="str">
        <f>IF(BM152=0%,"NS",IF(CK152=100%,"DONE",IF(CW152&gt;100%,"AS",IF(CW152&lt;75%,"BS",IF(CW152&lt;89.9%,"AR","OS")))))</f>
        <v>BS</v>
      </c>
      <c r="DJ152" t="str">
        <f>IF(BN152=0%,"NS",IF(CL152=100%,"DONE",IF(CX152&gt;100%,"AS",IF(CX152&lt;75%,"BS",IF(CX152&lt;89.9%,"AR","OS")))))</f>
        <v>BS</v>
      </c>
      <c r="DK152" t="str">
        <f>IF(BO152=0%,"NS",IF(CM152=100%,"DONE",IF(CY152&gt;100%,"AS",IF(CY152&lt;75%,"BS",IF(CY152&lt;89.9%,"AR","OS")))))</f>
        <v>BS</v>
      </c>
      <c r="DL152" t="str">
        <f>IF(BP152=0%,"NS",IF(CN152=100%,"DONE",IF(CZ152&gt;100%,"AS",IF(CZ152&lt;75%,"BS",IF(CZ152&lt;89.9%,"AR","OS")))))</f>
        <v>BS</v>
      </c>
      <c r="DM152">
        <f>CC152/$BP152</f>
        <v>0.15</v>
      </c>
      <c r="DN152">
        <f>CD152/$BP152</f>
        <v>0</v>
      </c>
      <c r="DO152">
        <f>CE152/$BP152</f>
        <v>0</v>
      </c>
      <c r="DP152">
        <f>CF152/$BP152</f>
        <v>0</v>
      </c>
      <c r="DQ152">
        <f>CG152/$BP152</f>
        <v>0</v>
      </c>
      <c r="DR152">
        <f>CH152/$BP152</f>
        <v>0</v>
      </c>
      <c r="DS152">
        <f>CI152/$BP152</f>
        <v>0</v>
      </c>
      <c r="DT152">
        <f>CJ152/$BP152</f>
        <v>0</v>
      </c>
      <c r="DU152">
        <f>CK152/$BP152</f>
        <v>0</v>
      </c>
      <c r="DV152">
        <f>CL152/$BP152</f>
        <v>0.075</v>
      </c>
      <c r="DW152">
        <f>CM152/$BP152</f>
        <v>0.15</v>
      </c>
      <c r="DX152">
        <f>CN152/$BP152</f>
        <v>0.15</v>
      </c>
      <c r="DY152">
        <v>1</v>
      </c>
      <c r="DZ152">
        <v>0</v>
      </c>
      <c r="EA152">
        <v>0</v>
      </c>
      <c r="EB152">
        <v>0</v>
      </c>
      <c r="EC152">
        <v>0</v>
      </c>
      <c r="ED152">
        <v>0</v>
      </c>
      <c r="EE152">
        <v>0</v>
      </c>
      <c r="EF152">
        <v>0</v>
      </c>
      <c r="EG152">
        <v>0</v>
      </c>
      <c r="EH152" t="str" xml:space="preserve">
        <v xml:space="preserve">Update Progress_x000d_
20-01-2026_x000d_
Penyusunan RBT sudah selesai, sudah fullsigned</v>
      </c>
      <c r="EJ152">
        <f>AR152</f>
        <v>46387</v>
      </c>
      <c r="FN152" t="str">
        <v>Pahman Hasibuan</v>
      </c>
      <c r="FR152" t="str">
        <v>Outsource</v>
      </c>
      <c r="GS152" t="str">
        <v>ec42322a-f28d-404f-adc9-a4f997315b3e</v>
      </c>
    </row>
    <row r="153" xml:space="preserve">
      <c r="B153" t="str">
        <v>Non PT</v>
      </c>
      <c r="C153" t="str">
        <v>IDT</v>
      </c>
      <c r="D153" t="str">
        <v>Continuity Technology</v>
      </c>
      <c r="E153" t="str">
        <v>P-88</v>
      </c>
      <c r="F153">
        <v>1</v>
      </c>
      <c r="G153" t="str">
        <v>PINTAR</v>
      </c>
      <c r="H153" t="str">
        <v>Pengelolaan Penukaran Uang Tunai</v>
      </c>
      <c r="I153" t="str">
        <v>Enhancement aplikasi PINTAR</v>
      </c>
      <c r="J153">
        <v>2026</v>
      </c>
      <c r="K153">
        <v>2026</v>
      </c>
      <c r="L153" t="str">
        <v>U</v>
      </c>
      <c r="M153" t="str">
        <v>K3</v>
      </c>
      <c r="N153" t="str">
        <v>Pemimpin Satker</v>
      </c>
      <c r="O153" t="str">
        <v>DPU</v>
      </c>
      <c r="P153" t="str">
        <v>Satker</v>
      </c>
      <c r="Q153" t="str">
        <v>SP</v>
      </c>
      <c r="R153" t="str">
        <v>PINTAR</v>
      </c>
      <c r="S153" t="str">
        <f>BQ153</f>
        <v>Not Started</v>
      </c>
      <c r="T153" t="str">
        <f>IF(V153=0%,"Not Started",IF(V153&lt;100%,"On Progress",IF(V153=100%,"DONE")))</f>
        <v>Not Started</v>
      </c>
      <c r="U153" t="str">
        <f>FN153</f>
        <v>Aldo Fernanda</v>
      </c>
      <c r="V153">
        <f>CC153</f>
        <v>0</v>
      </c>
      <c r="W153" t="str">
        <v>TW II 2026</v>
      </c>
      <c r="X153">
        <f>AR153</f>
        <v>46387</v>
      </c>
      <c r="Z153" t="str">
        <v>New</v>
      </c>
      <c r="AA153">
        <v>46113</v>
      </c>
      <c r="AB153">
        <v>46203</v>
      </c>
      <c r="AC153">
        <v>46204</v>
      </c>
      <c r="AD153">
        <v>46234</v>
      </c>
      <c r="AI153">
        <v>46235</v>
      </c>
      <c r="AJ153">
        <v>46265</v>
      </c>
      <c r="AK153">
        <v>46266</v>
      </c>
      <c r="AL153">
        <v>46326</v>
      </c>
      <c r="AM153">
        <v>46327</v>
      </c>
      <c r="AN153">
        <v>46341</v>
      </c>
      <c r="AO153">
        <v>46342</v>
      </c>
      <c r="AP153">
        <v>46356</v>
      </c>
      <c r="AQ153">
        <v>46357</v>
      </c>
      <c r="AR153">
        <v>46387</v>
      </c>
      <c r="AS153" t="str">
        <f>IF(BE153=0%,"Not Started",IF(BE153&lt;5%,"Proses RBT-RBB",IF(BE153=5%,"Selesai RBT-RBB",IF(BE153&lt;10%,"Proses RBT-RBL",IF(BE153=10%,"Selesai RBT-RBL",IF(BE153&lt;15%,"Proses RBT-RBTD",IF(BE153=15%,"Selesai RBT-RBTD",IF(BE153&lt;20%,"Proses RPP",IF(BE153=20%,"Selesai RPP",IF(BE153&lt;25%,"Proses KAK",IF(BE153=25%,"Selesai KAK",IF(BE153&lt;30%,"Proses Pengadaan",IF(BE153=30%,"Selesai Pengadaan",IF(BE153&lt;45%,"Proses Desain",IF(BE153=45%,"Selesai Desain",IF(BE153&lt;80%,"Proses Pengembangan",IF(BE153=80%,"Selesai Pengembangan",IF(BE153&lt;87.5%,"Proses SIT",IF(BE153=87.5%,"Selesai SIT",IF(BE153&lt;95%,"Proses UAT",IF(BE153=95%,"Selesai UAT",IF(BE153&lt;100%,"Proses Implementasi","Selesai Implementasi"))))))))))))))))))))))</f>
        <v>Not Started</v>
      </c>
      <c r="AT153" t="str">
        <f>IF(BF153=0%,"Not Started",IF(BF153&lt;5%,"Proses RBT-RBB",IF(BF153=5%,"Selesai RBT-RBB",IF(BF153&lt;10%,"Proses RBT-RBL",IF(BF153=10%,"Selesai RBT-RBL",IF(BF153&lt;15%,"Proses RBT-RBTD",IF(BF153=15%,"Selesai RBT-RBTD",IF(BF153&lt;20%,"Proses RPP",IF(BF153=20%,"Selesai RPP",IF(BF153&lt;25%,"Proses KAK",IF(BF153=25%,"Selesai KAK",IF(BF153&lt;30%,"Proses Pengadaan",IF(BF153=30%,"Selesai Pengadaan",IF(BF153&lt;45%,"Proses Desain",IF(BF153=45%,"Selesai Desain",IF(BF153&lt;80%,"Proses Pengembangan",IF(BF153=80%,"Selesai Pengembangan",IF(BF153&lt;87.5%,"Proses SIT",IF(BF153=87.5%,"Selesai SIT",IF(BF153&lt;95%,"Proses UAT",IF(BF153=95%,"Selesai UAT",IF(BF153&lt;100%,"Proses Implementasi","Selesai Implementasi"))))))))))))))))))))))</f>
        <v>Not Started</v>
      </c>
      <c r="AU153" t="str">
        <f>IF(BG153=0%,"Not Started",IF(BG153&lt;5%,"Proses RBT-RBB",IF(BG153=5%,"Selesai RBT-RBB",IF(BG153&lt;10%,"Proses RBT-RBL",IF(BG153=10%,"Selesai RBT-RBL",IF(BG153&lt;15%,"Proses RBT-RBTD",IF(BG153=15%,"Selesai RBT-RBTD",IF(BG153&lt;20%,"Proses RPP",IF(BG153=20%,"Selesai RPP",IF(BG153&lt;25%,"Proses KAK",IF(BG153=25%,"Selesai KAK",IF(BG153&lt;30%,"Proses Pengadaan",IF(BG153=30%,"Selesai Pengadaan",IF(BG153&lt;45%,"Proses Desain",IF(BG153=45%,"Selesai Desain",IF(BG153&lt;80%,"Proses Pengembangan",IF(BG153=80%,"Selesai Pengembangan",IF(BG153&lt;87.5%,"Proses SIT",IF(BG153=87.5%,"Selesai SIT",IF(BG153&lt;95%,"Proses UAT",IF(BG153=95%,"Selesai UAT",IF(BG153&lt;100%,"Proses Implementasi","Selesai Implementasi"))))))))))))))))))))))</f>
        <v>Not Started</v>
      </c>
      <c r="AV153" t="str">
        <f>IF(BH153=0%,"Not Started",IF(BH153&lt;5%,"Proses RBT-RBB",IF(BH153=5%,"Selesai RBT-RBB",IF(BH153&lt;10%,"Proses RBT-RBL",IF(BH153=10%,"Selesai RBT-RBL",IF(BH153&lt;15%,"Proses RBT-RBTD",IF(BH153=15%,"Selesai RBT-RBTD",IF(BH153&lt;20%,"Proses RPP",IF(BH153=20%,"Selesai RPP",IF(BH153&lt;25%,"Proses KAK",IF(BH153=25%,"Selesai KAK",IF(BH153&lt;30%,"Proses Pengadaan",IF(BH153=30%,"Selesai Pengadaan",IF(BH153&lt;45%,"Proses Desain",IF(BH153=45%,"Selesai Desain",IF(BH153&lt;80%,"Proses Pengembangan",IF(BH153=80%,"Selesai Pengembangan",IF(BH153&lt;87.5%,"Proses SIT",IF(BH153=87.5%,"Selesai SIT",IF(BH153&lt;95%,"Proses UAT",IF(BH153=95%,"Selesai UAT",IF(BH153&lt;100%,"Proses Implementasi","Selesai Implementasi"))))))))))))))))))))))</f>
        <v>Selesai RBT-RBB</v>
      </c>
      <c r="AW153" t="str">
        <f>IF(BI153=0%,"Not Started",IF(BI153&lt;5%,"Proses RBT-RBB",IF(BI153=5%,"Selesai RBT-RBB",IF(BI153&lt;10%,"Proses RBT-RBL",IF(BI153=10%,"Selesai RBT-RBL",IF(BI153&lt;15%,"Proses RBT-RBTD",IF(BI153=15%,"Selesai RBT-RBTD",IF(BI153&lt;20%,"Proses RPP",IF(BI153=20%,"Selesai RPP",IF(BI153&lt;25%,"Proses KAK",IF(BI153=25%,"Selesai KAK",IF(BI153&lt;30%,"Proses Pengadaan",IF(BI153=30%,"Selesai Pengadaan",IF(BI153&lt;45%,"Proses Desain",IF(BI153=45%,"Selesai Desain",IF(BI153&lt;80%,"Proses Pengembangan",IF(BI153=80%,"Selesai Pengembangan",IF(BI153&lt;87.5%,"Proses SIT",IF(BI153=87.5%,"Selesai SIT",IF(BI153&lt;95%,"Proses UAT",IF(BI153=95%,"Selesai UAT",IF(BI153&lt;100%,"Proses Implementasi","Selesai Implementasi"))))))))))))))))))))))</f>
        <v>Selesai RBT-RBL</v>
      </c>
      <c r="AX153" t="str">
        <f>IF(BJ153=0%,"Not Started",IF(BJ153&lt;5%,"Proses RBT-RBB",IF(BJ153=5%,"Selesai RBT-RBB",IF(BJ153&lt;10%,"Proses RBT-RBL",IF(BJ153=10%,"Selesai RBT-RBL",IF(BJ153&lt;15%,"Proses RBT-RBTD",IF(BJ153=15%,"Selesai RBT-RBTD",IF(BJ153&lt;20%,"Proses RPP",IF(BJ153=20%,"Selesai RPP",IF(BJ153&lt;25%,"Proses KAK",IF(BJ153=25%,"Selesai KAK",IF(BJ153&lt;30%,"Proses Pengadaan",IF(BJ153=30%,"Selesai Pengadaan",IF(BJ153&lt;45%,"Proses Desain",IF(BJ153=45%,"Selesai Desain",IF(BJ153&lt;80%,"Proses Pengembangan",IF(BJ153=80%,"Selesai Pengembangan",IF(BJ153&lt;87.5%,"Proses SIT",IF(BJ153=87.5%,"Selesai SIT",IF(BJ153&lt;95%,"Proses UAT",IF(BJ153=95%,"Selesai UAT",IF(BJ153&lt;100%,"Proses Implementasi","Selesai Implementasi"))))))))))))))))))))))</f>
        <v>Selesai RBT-RBTD</v>
      </c>
      <c r="AY153" t="str">
        <f>IF(BK153=0%,"Not Started",IF(BK153&lt;5%,"Proses RBT-RBB",IF(BK153=5%,"Selesai RBT-RBB",IF(BK153&lt;10%,"Proses RBT-RBL",IF(BK153=10%,"Selesai RBT-RBL",IF(BK153&lt;15%,"Proses RBT-RBTD",IF(BK153=15%,"Selesai RBT-RBTD",IF(BK153&lt;20%,"Proses RPP",IF(BK153=20%,"Selesai RPP",IF(BK153&lt;25%,"Proses KAK",IF(BK153=25%,"Selesai KAK",IF(BK153&lt;30%,"Proses Pengadaan",IF(BK153=30%,"Selesai Pengadaan",IF(BK153&lt;45%,"Proses Desain",IF(BK153=45%,"Selesai Desain",IF(BK153&lt;80%,"Proses Pengembangan",IF(BK153=80%,"Selesai Pengembangan",IF(BK153&lt;87.5%,"Proses SIT",IF(BK153=87.5%,"Selesai SIT",IF(BK153&lt;95%,"Proses UAT",IF(BK153=95%,"Selesai UAT",IF(BK153&lt;100%,"Proses Implementasi","Selesai Implementasi"))))))))))))))))))))))</f>
        <v>Selesai RPP</v>
      </c>
      <c r="AZ153" t="str">
        <f>IF(BL153=0%,"Not Started",IF(BL153&lt;5%,"Proses RBT-RBB",IF(BL153=5%,"Selesai RBT-RBB",IF(BL153&lt;10%,"Proses RBT-RBL",IF(BL153=10%,"Selesai RBT-RBL",IF(BL153&lt;15%,"Proses RBT-RBTD",IF(BL153=15%,"Selesai RBT-RBTD",IF(BL153&lt;20%,"Proses RPP",IF(BL153=20%,"Selesai RPP",IF(BL153&lt;25%,"Proses KAK",IF(BL153=25%,"Selesai KAK",IF(BL153&lt;30%,"Proses Pengadaan",IF(BL153=30%,"Selesai Pengadaan",IF(BL153&lt;45%,"Proses Desain",IF(BL153=45%,"Selesai Desain",IF(BL153&lt;80%,"Proses Pengembangan",IF(BL153=80%,"Selesai Pengembangan",IF(BL153&lt;87.5%,"Proses SIT",IF(BL153=87.5%,"Selesai SIT",IF(BL153&lt;95%,"Proses UAT",IF(BL153=95%,"Selesai UAT",IF(BL153&lt;100%,"Proses Implementasi","Selesai Implementasi"))))))))))))))))))))))</f>
        <v>Selesai Desain</v>
      </c>
      <c r="BA153" t="str">
        <f>IF(BM153=0%,"Not Started",IF(BM153&lt;5%,"Proses RBT-RBB",IF(BM153=5%,"Selesai RBT-RBB",IF(BM153&lt;10%,"Proses RBT-RBL",IF(BM153=10%,"Selesai RBT-RBL",IF(BM153&lt;15%,"Proses RBT-RBTD",IF(BM153=15%,"Selesai RBT-RBTD",IF(BM153&lt;20%,"Proses RPP",IF(BM153=20%,"Selesai RPP",IF(BM153&lt;25%,"Proses KAK",IF(BM153=25%,"Selesai KAK",IF(BM153&lt;30%,"Proses Pengadaan",IF(BM153=30%,"Selesai Pengadaan",IF(BM153&lt;45%,"Proses Desain",IF(BM153=45%,"Selesai Desain",IF(BM153&lt;80%,"Proses Pengembangan",IF(BM153=80%,"Selesai Pengembangan",IF(BM153&lt;87.5%,"Proses SIT",IF(BM153=87.5%,"Selesai SIT",IF(BM153&lt;95%,"Proses UAT",IF(BM153=95%,"Selesai UAT",IF(BM153&lt;100%,"Proses Implementasi","Selesai Implementasi"))))))))))))))))))))))</f>
        <v>Proses Pengembangan</v>
      </c>
      <c r="BB153" t="str">
        <f>IF(BN153=0%,"Not Started",IF(BN153&lt;5%,"Proses RBT-RBB",IF(BN153=5%,"Selesai RBT-RBB",IF(BN153&lt;10%,"Proses RBT-RBL",IF(BN153=10%,"Selesai RBT-RBL",IF(BN153&lt;15%,"Proses RBT-RBTD",IF(BN153=15%,"Selesai RBT-RBTD",IF(BN153&lt;20%,"Proses RPP",IF(BN153=20%,"Selesai RPP",IF(BN153&lt;25%,"Proses KAK",IF(BN153=25%,"Selesai KAK",IF(BN153&lt;30%,"Proses Pengadaan",IF(BN153=30%,"Selesai Pengadaan",IF(BN153&lt;45%,"Proses Desain",IF(BN153=45%,"Selesai Desain",IF(BN153&lt;80%,"Proses Pengembangan",IF(BN153=80%,"Selesai Pengembangan",IF(BN153&lt;87.5%,"Proses SIT",IF(BN153=87.5%,"Selesai SIT",IF(BN153&lt;95%,"Proses UAT",IF(BN153=95%,"Selesai UAT",IF(BN153&lt;100%,"Proses Implementasi","Selesai Implementasi"))))))))))))))))))))))</f>
        <v>Selesai Pengembangan</v>
      </c>
      <c r="BC153" t="str">
        <f>IF(BO153=0%,"Not Started",IF(BO153&lt;5%,"Proses RBT-RBB",IF(BO153=5%,"Selesai RBT-RBB",IF(BO153&lt;10%,"Proses RBT-RBL",IF(BO153=10%,"Selesai RBT-RBL",IF(BO153&lt;15%,"Proses RBT-RBTD",IF(BO153=15%,"Selesai RBT-RBTD",IF(BO153&lt;20%,"Proses RPP",IF(BO153=20%,"Selesai RPP",IF(BO153&lt;25%,"Proses KAK",IF(BO153=25%,"Selesai KAK",IF(BO153&lt;30%,"Proses Pengadaan",IF(BO153=30%,"Selesai Pengadaan",IF(BO153&lt;45%,"Proses Desain",IF(BO153=45%,"Selesai Desain",IF(BO153&lt;80%,"Proses Pengembangan",IF(BO153=80%,"Selesai Pengembangan",IF(BO153&lt;87.5%,"Proses SIT",IF(BO153=87.5%,"Selesai SIT",IF(BO153&lt;95%,"Proses UAT",IF(BO153=95%,"Selesai UAT",IF(BO153&lt;100%,"Proses Implementasi","Selesai Implementasi"))))))))))))))))))))))</f>
        <v>Selesai UAT</v>
      </c>
      <c r="BD153" t="str">
        <f>IF(BP153=0%,"Not Started",IF(BP153&lt;5%,"Proses RBT-RBB",IF(BP153=5%,"Selesai RBT-RBB",IF(BP153&lt;10%,"Proses RBT-RBL",IF(BP153=10%,"Selesai RBT-RBL",IF(BP153&lt;15%,"Proses RBT-RBTD",IF(BP153=15%,"Selesai RBT-RBTD",IF(BP153&lt;20%,"Proses RPP",IF(BP153=20%,"Selesai RPP",IF(BP153&lt;25%,"Proses KAK",IF(BP153=25%,"Selesai KAK",IF(BP153&lt;30%,"Proses Pengadaan",IF(BP153=30%,"Selesai Pengadaan",IF(BP153&lt;45%,"Proses Desain",IF(BP153=45%,"Selesai Desain",IF(BP153&lt;80%,"Proses Pengembangan",IF(BP153=80%,"Selesai Pengembangan",IF(BP153&lt;87.5%,"Proses SIT",IF(BP153=87.5%,"Selesai SIT",IF(BP153&lt;95%,"Proses UAT",IF(BP153=95%,"Selesai UAT",IF(BP153&lt;100%,"Proses Implementasi","Selesai Implementasi"))))))))))))))))))))))</f>
        <v>Selesai Implementasi</v>
      </c>
      <c r="BE153">
        <v>0</v>
      </c>
      <c r="BF153">
        <v>0</v>
      </c>
      <c r="BG153">
        <v>0</v>
      </c>
      <c r="BH153">
        <v>0.05</v>
      </c>
      <c r="BI153">
        <v>0.1</v>
      </c>
      <c r="BJ153">
        <v>0.15</v>
      </c>
      <c r="BK153">
        <v>0.2</v>
      </c>
      <c r="BL153">
        <v>0.45</v>
      </c>
      <c r="BM153">
        <v>0.67</v>
      </c>
      <c r="BN153">
        <v>0.8</v>
      </c>
      <c r="BO153">
        <v>0.95</v>
      </c>
      <c r="BP153">
        <v>1</v>
      </c>
      <c r="BQ153" t="str">
        <f>IF(CC153=0%,"Not Started",IF(CC153&lt;5%,"Proses RBT-RBB",IF(CC153=5%,"Selesai RBT-RBB",IF(CC153&lt;10%,"Proses RBT-RBL",IF(CC153=10%,"Selesai RBT-RBL",IF(CC153&lt;15%,"Proses RBT-RBTD",IF(CC153=15%,"Selesai RBT-RBTD",IF(CC153&lt;20%,"Proses RPP",IF(CC153=20%,"Selesai RPP",IF(CC153&lt;25%,"Proses KAK",IF(CC153=25%,"Selesai KAK",IF(CC153&lt;30%,"Proses Pengadaan",IF(CC153=30%,"Selesai Pengadaan",IF(CC153&lt;45%,"Proses Desain",IF(CC153=45%,"Selesai Desain",IF(CC153&lt;80%,"Proses Pengembangan",IF(CC153=80%,"Selesai Pengembangan",IF(CC153&lt;87.5%,"Proses SIT",IF(CC153=87.5%,"Selesai SIT",IF(CC153&lt;95%,"Proses UAT",IF(CC153=95%,"Selesai UAT",IF(CC153&lt;100%,"Proses Implementasi","Selesai Implementasi"))))))))))))))))))))))</f>
        <v>Not Started</v>
      </c>
      <c r="BR153" t="str">
        <f>IF(CD153=0%,"Not Started",IF(CD153&lt;5%,"Proses RBT-RBB",IF(CD153=5%,"Selesai RBT-RBB",IF(CD153&lt;10%,"Proses RBT-RBL",IF(CD153=10%,"Selesai RBT-RBL",IF(CD153&lt;15%,"Proses RBT-RBTD",IF(CD153=15%,"Selesai RBT-RBTD",IF(CD153&lt;20%,"Proses RPP",IF(CD153=20%,"Selesai RPP",IF(CD153&lt;25%,"Proses KAK",IF(CD153=25%,"Selesai KAK",IF(CD153&lt;30%,"Proses Pengadaan",IF(CD153=30%,"Selesai Pengadaan",IF(CD153&lt;45%,"Proses Desain",IF(CD153=45%,"Selesai Desain",IF(CD153&lt;80%,"Proses Pengembangan",IF(CD153=80%,"Selesai Pengembangan",IF(CD153&lt;87.5%,"Proses SIT",IF(CD153=87.5%,"Selesai SIT",IF(CD153&lt;95%,"Proses UAT",IF(CD153=95%,"Selesai UAT",IF(CD153&lt;100%,"Proses Implementasi","Selesai Implementasi"))))))))))))))))))))))</f>
        <v>Not Started</v>
      </c>
      <c r="BS153" t="str">
        <f>IF(CE153=0%,"Not Started",IF(CE153&lt;5%,"Proses RBT-RBB",IF(CE153=5%,"Selesai RBT-RBB",IF(CE153&lt;10%,"Proses RBT-RBL",IF(CE153=10%,"Selesai RBT-RBL",IF(CE153&lt;15%,"Proses RBT-RBTD",IF(CE153=15%,"Selesai RBT-RBTD",IF(CE153&lt;20%,"Proses RPP",IF(CE153=20%,"Selesai RPP",IF(CE153&lt;25%,"Proses KAK",IF(CE153=25%,"Selesai KAK",IF(CE153&lt;30%,"Proses Pengadaan",IF(CE153=30%,"Selesai Pengadaan",IF(CE153&lt;45%,"Proses Desain",IF(CE153=45%,"Selesai Desain",IF(CE153&lt;80%,"Proses Pengembangan",IF(CE153=80%,"Selesai Pengembangan",IF(CE153&lt;87.5%,"Proses SIT",IF(CE153=87.5%,"Selesai SIT",IF(CE153&lt;95%,"Proses UAT",IF(CE153=95%,"Selesai UAT",IF(CE153&lt;100%,"Proses Implementasi","Selesai Implementasi"))))))))))))))))))))))</f>
        <v>Not Started</v>
      </c>
      <c r="BT153" t="str">
        <f>IF(CF153=0%,"Not Started",IF(CF153&lt;5%,"Proses RBT-RBB",IF(CF153=5%,"Selesai RBT-RBB",IF(CF153&lt;10%,"Proses RBT-RBL",IF(CF153=10%,"Selesai RBT-RBL",IF(CF153&lt;15%,"Proses RBT-RBTD",IF(CF153=15%,"Selesai RBT-RBTD",IF(CF153&lt;20%,"Proses RPP",IF(CF153=20%,"Selesai RPP",IF(CF153&lt;25%,"Proses KAK",IF(CF153=25%,"Selesai KAK",IF(CF153&lt;30%,"Proses Pengadaan",IF(CF153=30%,"Selesai Pengadaan",IF(CF153&lt;45%,"Proses Desain",IF(CF153=45%,"Selesai Desain",IF(CF153&lt;80%,"Proses Pengembangan",IF(CF153=80%,"Selesai Pengembangan",IF(CF153&lt;87.5%,"Proses SIT",IF(CF153=87.5%,"Selesai SIT",IF(CF153&lt;95%,"Proses UAT",IF(CF153=95%,"Selesai UAT",IF(CF153&lt;100%,"Proses Implementasi","Selesai Implementasi"))))))))))))))))))))))</f>
        <v>Not Started</v>
      </c>
      <c r="BU153" t="str">
        <f>IF(CG153=0%,"Not Started",IF(CG153&lt;5%,"Proses RBT-RBB",IF(CG153=5%,"Selesai RBT-RBB",IF(CG153&lt;10%,"Proses RBT-RBL",IF(CG153=10%,"Selesai RBT-RBL",IF(CG153&lt;15%,"Proses RBT-RBTD",IF(CG153=15%,"Selesai RBT-RBTD",IF(CG153&lt;20%,"Proses RPP",IF(CG153=20%,"Selesai RPP",IF(CG153&lt;25%,"Proses KAK",IF(CG153=25%,"Selesai KAK",IF(CG153&lt;30%,"Proses Pengadaan",IF(CG153=30%,"Selesai Pengadaan",IF(CG153&lt;45%,"Proses Desain",IF(CG153=45%,"Selesai Desain",IF(CG153&lt;80%,"Proses Pengembangan",IF(CG153=80%,"Selesai Pengembangan",IF(CG153&lt;87.5%,"Proses SIT",IF(CG153=87.5%,"Selesai SIT",IF(CG153&lt;95%,"Proses UAT",IF(CG153=95%,"Selesai UAT",IF(CG153&lt;100%,"Proses Implementasi","Selesai Implementasi"))))))))))))))))))))))</f>
        <v>Not Started</v>
      </c>
      <c r="BV153" t="str">
        <f>IF(CH153=0%,"Not Started",IF(CH153&lt;5%,"Proses RBT-RBB",IF(CH153=5%,"Selesai RBT-RBB",IF(CH153&lt;10%,"Proses RBT-RBL",IF(CH153=10%,"Selesai RBT-RBL",IF(CH153&lt;15%,"Proses RBT-RBTD",IF(CH153=15%,"Selesai RBT-RBTD",IF(CH153&lt;20%,"Proses RPP",IF(CH153=20%,"Selesai RPP",IF(CH153&lt;25%,"Proses KAK",IF(CH153=25%,"Selesai KAK",IF(CH153&lt;30%,"Proses Pengadaan",IF(CH153=30%,"Selesai Pengadaan",IF(CH153&lt;45%,"Proses Desain",IF(CH153=45%,"Selesai Desain",IF(CH153&lt;80%,"Proses Pengembangan",IF(CH153=80%,"Selesai Pengembangan",IF(CH153&lt;87.5%,"Proses SIT",IF(CH153=87.5%,"Selesai SIT",IF(CH153&lt;95%,"Proses UAT",IF(CH153=95%,"Selesai UAT",IF(CH153&lt;100%,"Proses Implementasi","Selesai Implementasi"))))))))))))))))))))))</f>
        <v>Not Started</v>
      </c>
      <c r="BW153" t="str">
        <f>IF(CI153=0%,"Not Started",IF(CI153&lt;5%,"Proses RBT-RBB",IF(CI153=5%,"Selesai RBT-RBB",IF(CI153&lt;10%,"Proses RBT-RBL",IF(CI153=10%,"Selesai RBT-RBL",IF(CI153&lt;15%,"Proses RBT-RBTD",IF(CI153=15%,"Selesai RBT-RBTD",IF(CI153&lt;20%,"Proses RPP",IF(CI153=20%,"Selesai RPP",IF(CI153&lt;25%,"Proses KAK",IF(CI153=25%,"Selesai KAK",IF(CI153&lt;30%,"Proses Pengadaan",IF(CI153=30%,"Selesai Pengadaan",IF(CI153&lt;45%,"Proses Desain",IF(CI153=45%,"Selesai Desain",IF(CI153&lt;80%,"Proses Pengembangan",IF(CI153=80%,"Selesai Pengembangan",IF(CI153&lt;87.5%,"Proses SIT",IF(CI153=87.5%,"Selesai SIT",IF(CI153&lt;95%,"Proses UAT",IF(CI153=95%,"Selesai UAT",IF(CI153&lt;100%,"Proses Implementasi","Selesai Implementasi"))))))))))))))))))))))</f>
        <v>Not Started</v>
      </c>
      <c r="BX153" t="str">
        <f>IF(CJ153=0%,"Not Started",IF(CJ153&lt;5%,"Proses RBT-RBB",IF(CJ153=5%,"Selesai RBT-RBB",IF(CJ153&lt;10%,"Proses RBT-RBL",IF(CJ153=10%,"Selesai RBT-RBL",IF(CJ153&lt;15%,"Proses RBT-RBTD",IF(CJ153=15%,"Selesai RBT-RBTD",IF(CJ153&lt;20%,"Proses RPP",IF(CJ153=20%,"Selesai RPP",IF(CJ153&lt;25%,"Proses KAK",IF(CJ153=25%,"Selesai KAK",IF(CJ153&lt;30%,"Proses Pengadaan",IF(CJ153=30%,"Selesai Pengadaan",IF(CJ153&lt;45%,"Proses Desain",IF(CJ153=45%,"Selesai Desain",IF(CJ153&lt;80%,"Proses Pengembangan",IF(CJ153=80%,"Selesai Pengembangan",IF(CJ153&lt;87.5%,"Proses SIT",IF(CJ153=87.5%,"Selesai SIT",IF(CJ153&lt;95%,"Proses UAT",IF(CJ153=95%,"Selesai UAT",IF(CJ153&lt;100%,"Proses Implementasi","Selesai Implementasi"))))))))))))))))))))))</f>
        <v>Not Started</v>
      </c>
      <c r="BY153" t="str">
        <f>IF(CK153=0%,"Not Started",IF(CK153&lt;5%,"Proses RBT-RBB",IF(CK153=5%,"Selesai RBT-RBB",IF(CK153&lt;10%,"Proses RBT-RBL",IF(CK153=10%,"Selesai RBT-RBL",IF(CK153&lt;15%,"Proses RBT-RBTD",IF(CK153=15%,"Selesai RBT-RBTD",IF(CK153&lt;20%,"Proses RPP",IF(CK153=20%,"Selesai RPP",IF(CK153&lt;25%,"Proses KAK",IF(CK153=25%,"Selesai KAK",IF(CK153&lt;30%,"Proses Pengadaan",IF(CK153=30%,"Selesai Pengadaan",IF(CK153&lt;45%,"Proses Desain",IF(CK153=45%,"Selesai Desain",IF(CK153&lt;80%,"Proses Pengembangan",IF(CK153=80%,"Selesai Pengembangan",IF(CK153&lt;87.5%,"Proses SIT",IF(CK153=87.5%,"Selesai SIT",IF(CK153&lt;95%,"Proses UAT",IF(CK153=95%,"Selesai UAT",IF(CK153&lt;100%,"Proses Implementasi","Selesai Implementasi"))))))))))))))))))))))</f>
        <v>Not Started</v>
      </c>
      <c r="BZ153" t="str">
        <f>IF(CL153=0%,"Not Started",IF(CL153&lt;5%,"Proses RBT-RBB",IF(CL153=5%,"Selesai RBT-RBB",IF(CL153&lt;10%,"Proses RBT-RBL",IF(CL153=10%,"Selesai RBT-RBL",IF(CL153&lt;15%,"Proses RBT-RBTD",IF(CL153=15%,"Selesai RBT-RBTD",IF(CL153&lt;20%,"Proses RPP",IF(CL153=20%,"Selesai RPP",IF(CL153&lt;25%,"Proses KAK",IF(CL153=25%,"Selesai KAK",IF(CL153&lt;30%,"Proses Pengadaan",IF(CL153=30%,"Selesai Pengadaan",IF(CL153&lt;45%,"Proses Desain",IF(CL153=45%,"Selesai Desain",IF(CL153&lt;80%,"Proses Pengembangan",IF(CL153=80%,"Selesai Pengembangan",IF(CL153&lt;87.5%,"Proses SIT",IF(CL153=87.5%,"Selesai SIT",IF(CL153&lt;95%,"Proses UAT",IF(CL153=95%,"Selesai UAT",IF(CL153&lt;100%,"Proses Implementasi","Selesai Implementasi"))))))))))))))))))))))</f>
        <v>Not Started</v>
      </c>
      <c r="CA153" t="str">
        <f>IF(CM153=0%,"Not Started",IF(CM153&lt;5%,"Proses RBT-RBB",IF(CM153=5%,"Selesai RBT-RBB",IF(CM153&lt;10%,"Proses RBT-RBL",IF(CM153=10%,"Selesai RBT-RBL",IF(CM153&lt;15%,"Proses RBT-RBTD",IF(CM153=15%,"Selesai RBT-RBTD",IF(CM153&lt;20%,"Proses RPP",IF(CM153=20%,"Selesai RPP",IF(CM153&lt;25%,"Proses KAK",IF(CM153=25%,"Selesai KAK",IF(CM153&lt;30%,"Proses Pengadaan",IF(CM153=30%,"Selesai Pengadaan",IF(CM153&lt;45%,"Proses Desain",IF(CM153=45%,"Selesai Desain",IF(CM153&lt;80%,"Proses Pengembangan",IF(CM153=80%,"Selesai Pengembangan",IF(CM153&lt;87.5%,"Proses SIT",IF(CM153=87.5%,"Selesai SIT",IF(CM153&lt;95%,"Proses UAT",IF(CM153=95%,"Selesai UAT",IF(CM153&lt;100%,"Proses Implementasi","Selesai Implementasi"))))))))))))))))))))))</f>
        <v>Not Started</v>
      </c>
      <c r="CB153" t="str">
        <f>IF(CN153=0%,"Not Started",IF(CN153&lt;5%,"Proses RBT-RBB",IF(CN153=5%,"Selesai RBT-RBB",IF(CN153&lt;10%,"Proses RBT-RBL",IF(CN153=10%,"Selesai RBT-RBL",IF(CN153&lt;15%,"Proses RBT-RBTD",IF(CN153=15%,"Selesai RBT-RBTD",IF(CN153&lt;20%,"Proses RPP",IF(CN153=20%,"Selesai RPP",IF(CN153&lt;25%,"Proses KAK",IF(CN153=25%,"Selesai KAK",IF(CN153&lt;30%,"Proses Pengadaan",IF(CN153=30%,"Selesai Pengadaan",IF(CN153&lt;45%,"Proses Desain",IF(CN153=45%,"Selesai Desain",IF(CN153&lt;80%,"Proses Pengembangan",IF(CN153=80%,"Selesai Pengembangan",IF(CN153&lt;87.5%,"Proses SIT",IF(CN153=87.5%,"Selesai SIT",IF(CN153&lt;95%,"Proses UAT",IF(CN153=95%,"Selesai UAT",IF(CN153&lt;100%,"Proses Implementasi","Selesai Implementasi"))))))))))))))))))))))</f>
        <v>Not Started</v>
      </c>
      <c r="CC153">
        <f>(($DY153/100%)*15%)+(($DZ153/100%)*5%)+(($EA153/100%)*5%)+(($EB153/100%)*5%)+(($EC153/100%)*15%)+(($ED153/100%)*35%)+(($EE153/100%)*7.5%)+(($EF153/100%)*7.5%)+(($EG153/100%)*5%)</f>
        <v>0</v>
      </c>
      <c r="CL153">
        <v>0</v>
      </c>
      <c r="CM153">
        <f>(($DY153/100%)*15%)+(($DZ153/100%)*5%)+(($EA153/100%)*5%)+(($EB153/100%)*5%)+(($EC153/100%)*15%)+(($ED153/100%)*35%)+(($EE153/100%)*7.5%)+(($EF153/100%)*7.5%)+(($EG153/100%)*5%)</f>
        <v>0</v>
      </c>
      <c r="CN153">
        <f>(($DY153/100%)*15%)+(($DZ153/100%)*5%)+(($EA153/100%)*5%)+(($EB153/100%)*5%)+(($EC153/100%)*15%)+(($ED153/100%)*35%)+(($EE153/100%)*7.5%)+(($EF153/100%)*7.5%)+(($EG153/100%)*5%)</f>
        <v>0</v>
      </c>
      <c r="CO153">
        <f>IF(BE153=0%, 100%, (CC153/BE153))</f>
        <v>1</v>
      </c>
      <c r="CP153">
        <f>IF(BF153=0%, 100%, (CD153/BF153))</f>
        <v>1</v>
      </c>
      <c r="CQ153">
        <f>IF(BG153=0%, 100%, (CE153/BG153))</f>
        <v>1</v>
      </c>
      <c r="CR153">
        <f>IF(BH153=0%, 100%, (CF153/BH153))</f>
        <v>0</v>
      </c>
      <c r="CS153">
        <f>IF(BI153=0%, 100%, (CG153/BI153))</f>
        <v>0</v>
      </c>
      <c r="CT153">
        <f>IF(BJ153=0%, 100%, (CH153/BJ153))</f>
        <v>0</v>
      </c>
      <c r="CU153">
        <f>IF(BK153=0%, 100%, (CI153/BK153))</f>
        <v>0</v>
      </c>
      <c r="CV153">
        <f>IF(BL153=0%, 100%, (CJ153/BL153))</f>
        <v>0</v>
      </c>
      <c r="CW153">
        <f>IF(BM153=0%, 100%, (CK153/BM153))</f>
        <v>0</v>
      </c>
      <c r="CX153">
        <f>IF(BN153=0%, 100%, (CL153/BN153))</f>
        <v>0</v>
      </c>
      <c r="CY153">
        <f>IF(BO153=0%, 100%, (CM153/BO153))</f>
        <v>0</v>
      </c>
      <c r="DA153" t="str">
        <f>IF(BE153=0%,"NS",IF(CC153=100%,"DONE",IF(CO153&gt;100%,"AS",IF(CO153&lt;75%,"BS",IF(CO153&lt;89.9%,"AR","OS")))))</f>
        <v>NS</v>
      </c>
      <c r="DB153" t="str">
        <f>IF(BF153=0%,"NS",IF(CD153=100%,"DONE",IF(CP153&gt;100%,"AS",IF(CP153&lt;75%,"BS",IF(CP153&lt;89.9%,"AR","OS")))))</f>
        <v>NS</v>
      </c>
      <c r="DC153" t="str">
        <f>IF(BG153=0%,"NS",IF(CE153=100%,"DONE",IF(CQ153&gt;100%,"AS",IF(CQ153&lt;75%,"BS",IF(CQ153&lt;89.9%,"AR","OS")))))</f>
        <v>NS</v>
      </c>
      <c r="DD153" t="str">
        <f>IF(BH153=0%,"NS",IF(CF153=100%,"DONE",IF(CR153&gt;100%,"AS",IF(CR153&lt;75%,"BS",IF(CR153&lt;89.9%,"AR","OS")))))</f>
        <v>BS</v>
      </c>
      <c r="DE153" t="str">
        <f>IF(BI153=0%,"NS",IF(CG153=100%,"DONE",IF(CS153&gt;100%,"AS",IF(CS153&lt;75%,"BS",IF(CS153&lt;89.9%,"AR","OS")))))</f>
        <v>BS</v>
      </c>
      <c r="DF153" t="str">
        <f>IF(BJ153=0%,"NS",IF(CH153=100%,"DONE",IF(CT153&gt;100%,"AS",IF(CT153&lt;75%,"BS",IF(CT153&lt;89.9%,"AR","OS")))))</f>
        <v>BS</v>
      </c>
      <c r="DG153" t="str">
        <f>IF(BK153=0%,"NS",IF(CI153=100%,"DONE",IF(CU153&gt;100%,"AS",IF(CU153&lt;75%,"BS",IF(CU153&lt;89.9%,"AR","OS")))))</f>
        <v>BS</v>
      </c>
      <c r="DH153" t="str">
        <f>IF(BL153=0%,"NS",IF(CJ153=100%,"DONE",IF(CV153&gt;100%,"AS",IF(CV153&lt;75%,"BS",IF(CV153&lt;89.9%,"AR","OS")))))</f>
        <v>BS</v>
      </c>
      <c r="DI153" t="str">
        <f>IF(BM153=0%,"NS",IF(CK153=100%,"DONE",IF(CW153&gt;100%,"AS",IF(CW153&lt;75%,"BS",IF(CW153&lt;89.9%,"AR","OS")))))</f>
        <v>BS</v>
      </c>
      <c r="DJ153" t="str">
        <f>IF(BN153=0%,"NS",IF(CL153=100%,"DONE",IF(CX153&gt;100%,"AS",IF(CX153&lt;75%,"BS",IF(CX153&lt;89.9%,"AR","OS")))))</f>
        <v>BS</v>
      </c>
      <c r="DK153" t="str">
        <f>IF(BO153=0%,"NS",IF(CM153=100%,"DONE",IF(CY153&gt;100%,"AS",IF(CY153&lt;75%,"BS",IF(CY153&lt;89.9%,"AR","OS")))))</f>
        <v>BS</v>
      </c>
      <c r="DL153" t="str">
        <f>IF(BP153=0%,"NS",IF(CN153=100%,"DONE",IF(CZ153&gt;100%,"AS",IF(CZ153&lt;75%,"BS",IF(CZ153&lt;89.9%,"AR","OS")))))</f>
        <v>BS</v>
      </c>
      <c r="DM153">
        <f>CC153/$BP153</f>
        <v>0</v>
      </c>
      <c r="DN153">
        <f>CD153/$BP153</f>
        <v>0</v>
      </c>
      <c r="DO153">
        <f>CE153/$BP153</f>
        <v>0</v>
      </c>
      <c r="DP153">
        <f>CF153/$BP153</f>
        <v>0</v>
      </c>
      <c r="DQ153">
        <f>CG153/$BP153</f>
        <v>0</v>
      </c>
      <c r="DR153">
        <f>CH153/$BP153</f>
        <v>0</v>
      </c>
      <c r="DS153">
        <f>CI153/$BP153</f>
        <v>0</v>
      </c>
      <c r="DT153">
        <f>CJ153/$BP153</f>
        <v>0</v>
      </c>
      <c r="DU153">
        <f>CK153/$BP153</f>
        <v>0</v>
      </c>
      <c r="DV153">
        <f>CL153/$BP153</f>
        <v>0</v>
      </c>
      <c r="DW153">
        <f>CM153/$BP153</f>
        <v>0</v>
      </c>
      <c r="DX153">
        <f>CN153/$BP153</f>
        <v>0</v>
      </c>
      <c r="EJ153">
        <f>AR153</f>
        <v>46387</v>
      </c>
      <c r="FM153" t="str">
        <v>Dona Kartika</v>
      </c>
      <c r="FN153" t="str">
        <v>Aldo Fernanda</v>
      </c>
      <c r="FO153" t="str">
        <v>Among Rogo Wicaksono</v>
      </c>
      <c r="FP153" t="str" xml:space="preserve">
        <v xml:space="preserve">1. Welly Ramantika_x000d_
2. Khoirul Huda PKWT</v>
      </c>
      <c r="FQ153" t="str">
        <v>Ufaira</v>
      </c>
      <c r="FR153" t="str">
        <v>Inhouse</v>
      </c>
      <c r="GS153" t="str">
        <v>456cbe2f-9f1c-49c1-b7f0-06d2f1408cd6</v>
      </c>
    </row>
    <row r="154" xml:space="preserve">
      <c r="B154" t="str">
        <v>o</v>
      </c>
      <c r="C154" t="str">
        <v>IDT</v>
      </c>
      <c r="D154" t="str">
        <v>Continuity Technology</v>
      </c>
      <c r="E154" t="str">
        <v>P-89</v>
      </c>
      <c r="F154">
        <v>1</v>
      </c>
      <c r="G154" t="str">
        <v>Framework Pengelolaan Cadev 5.0</v>
      </c>
      <c r="H154" t="str">
        <v>Enhancement Sistem Treasuri Bank Indonesia mendukung Cadev 5.0</v>
      </c>
      <c r="I154" t="str">
        <v>Penyesuaian Komposisi Portofolio Hierarchy</v>
      </c>
      <c r="J154">
        <v>2025</v>
      </c>
      <c r="K154">
        <v>2025</v>
      </c>
      <c r="L154" t="str">
        <v>S</v>
      </c>
      <c r="M154" t="str">
        <v>K3</v>
      </c>
      <c r="N154" t="str">
        <v>Pemimpin Satker</v>
      </c>
      <c r="O154" t="str">
        <v>DPD,DMR, DPPT, DIDD</v>
      </c>
      <c r="P154" t="str">
        <v>Satker</v>
      </c>
      <c r="Q154" t="str">
        <v>Market</v>
      </c>
      <c r="R154" t="str">
        <v>FOMOBO</v>
      </c>
      <c r="S154" t="str">
        <f>BQ154</f>
        <v>Selesai Implementasi</v>
      </c>
      <c r="T154" t="str">
        <f>IF(V154=0%,"Not Started",IF(V154&lt;100%,"On Progress",IF(V154=100%,"DONE")))</f>
        <v>DONE</v>
      </c>
      <c r="U154" t="str">
        <f>FN154</f>
        <v>M. Fahmi Ridwan</v>
      </c>
      <c r="V154">
        <f>CC154</f>
        <v>0.9999999999999999</v>
      </c>
      <c r="W154" t="str">
        <v>TW III 2025</v>
      </c>
      <c r="X154">
        <f>AR154</f>
        <v>46010</v>
      </c>
      <c r="Z154" t="str">
        <v>New</v>
      </c>
      <c r="AA154">
        <v>45901</v>
      </c>
      <c r="AB154">
        <v>45915</v>
      </c>
      <c r="AC154">
        <v>45916</v>
      </c>
      <c r="AD154">
        <v>45925</v>
      </c>
      <c r="AI154">
        <v>45926</v>
      </c>
      <c r="AJ154">
        <v>45930</v>
      </c>
      <c r="AK154">
        <v>45931</v>
      </c>
      <c r="AL154">
        <v>45961</v>
      </c>
      <c r="AM154">
        <v>45962</v>
      </c>
      <c r="AN154">
        <v>45976</v>
      </c>
      <c r="AO154">
        <v>45977</v>
      </c>
      <c r="AP154">
        <v>45991</v>
      </c>
      <c r="AQ154">
        <v>45992</v>
      </c>
      <c r="AR154">
        <v>46010</v>
      </c>
      <c r="AS154" t="str">
        <f>IF(BE154=0%,"Not Started",IF(BE154&lt;5%,"Proses RBT-RBB",IF(BE154=5%,"Selesai RBT-RBB",IF(BE154&lt;10%,"Proses RBT-RBL",IF(BE154=10%,"Selesai RBT-RBL",IF(BE154&lt;15%,"Proses RBT-RBTD",IF(BE154=15%,"Selesai RBT-RBTD",IF(BE154&lt;20%,"Proses RPP",IF(BE154=20%,"Selesai RPP",IF(BE154&lt;25%,"Proses KAK",IF(BE154=25%,"Selesai KAK",IF(BE154&lt;30%,"Proses Pengadaan",IF(BE154=30%,"Selesai Pengadaan",IF(BE154&lt;45%,"Proses Desain",IF(BE154=45%,"Selesai Desain",IF(BE154&lt;80%,"Proses Pengembangan",IF(BE154=80%,"Selesai Pengembangan",IF(BE154&lt;87.5%,"Proses SIT",IF(BE154=87.5%,"Selesai SIT",IF(BE154&lt;95%,"Proses UAT",IF(BE154=95%,"Selesai UAT",IF(BE154&lt;100%,"Proses Implementasi","Selesai Implementasi"))))))))))))))))))))))</f>
        <v>Selesai Implementasi</v>
      </c>
      <c r="AT154" t="str">
        <f>IF(BF154=0%,"Not Started",IF(BF154&lt;5%,"Proses RBT-RBB",IF(BF154=5%,"Selesai RBT-RBB",IF(BF154&lt;10%,"Proses RBT-RBL",IF(BF154=10%,"Selesai RBT-RBL",IF(BF154&lt;15%,"Proses RBT-RBTD",IF(BF154=15%,"Selesai RBT-RBTD",IF(BF154&lt;20%,"Proses RPP",IF(BF154=20%,"Selesai RPP",IF(BF154&lt;25%,"Proses KAK",IF(BF154=25%,"Selesai KAK",IF(BF154&lt;30%,"Proses Pengadaan",IF(BF154=30%,"Selesai Pengadaan",IF(BF154&lt;45%,"Proses Desain",IF(BF154=45%,"Selesai Desain",IF(BF154&lt;80%,"Proses Pengembangan",IF(BF154=80%,"Selesai Pengembangan",IF(BF154&lt;87.5%,"Proses SIT",IF(BF154=87.5%,"Selesai SIT",IF(BF154&lt;95%,"Proses UAT",IF(BF154=95%,"Selesai UAT",IF(BF154&lt;100%,"Proses Implementasi","Selesai Implementasi"))))))))))))))))))))))</f>
        <v>Selesai Implementasi</v>
      </c>
      <c r="AU154" t="str">
        <f>IF(BG154=0%,"Not Started",IF(BG154&lt;5%,"Proses RBT-RBB",IF(BG154=5%,"Selesai RBT-RBB",IF(BG154&lt;10%,"Proses RBT-RBL",IF(BG154=10%,"Selesai RBT-RBL",IF(BG154&lt;15%,"Proses RBT-RBTD",IF(BG154=15%,"Selesai RBT-RBTD",IF(BG154&lt;20%,"Proses RPP",IF(BG154=20%,"Selesai RPP",IF(BG154&lt;25%,"Proses KAK",IF(BG154=25%,"Selesai KAK",IF(BG154&lt;30%,"Proses Pengadaan",IF(BG154=30%,"Selesai Pengadaan",IF(BG154&lt;45%,"Proses Desain",IF(BG154=45%,"Selesai Desain",IF(BG154&lt;80%,"Proses Pengembangan",IF(BG154=80%,"Selesai Pengembangan",IF(BG154&lt;87.5%,"Proses SIT",IF(BG154=87.5%,"Selesai SIT",IF(BG154&lt;95%,"Proses UAT",IF(BG154=95%,"Selesai UAT",IF(BG154&lt;100%,"Proses Implementasi","Selesai Implementasi"))))))))))))))))))))))</f>
        <v>Selesai Implementasi</v>
      </c>
      <c r="AV154" t="str">
        <f>IF(BH154=0%,"Not Started",IF(BH154&lt;5%,"Proses RBT-RBB",IF(BH154=5%,"Selesai RBT-RBB",IF(BH154&lt;10%,"Proses RBT-RBL",IF(BH154=10%,"Selesai RBT-RBL",IF(BH154&lt;15%,"Proses RBT-RBTD",IF(BH154=15%,"Selesai RBT-RBTD",IF(BH154&lt;20%,"Proses RPP",IF(BH154=20%,"Selesai RPP",IF(BH154&lt;25%,"Proses KAK",IF(BH154=25%,"Selesai KAK",IF(BH154&lt;30%,"Proses Pengadaan",IF(BH154=30%,"Selesai Pengadaan",IF(BH154&lt;45%,"Proses Desain",IF(BH154=45%,"Selesai Desain",IF(BH154&lt;80%,"Proses Pengembangan",IF(BH154=80%,"Selesai Pengembangan",IF(BH154&lt;87.5%,"Proses SIT",IF(BH154=87.5%,"Selesai SIT",IF(BH154&lt;95%,"Proses UAT",IF(BH154=95%,"Selesai UAT",IF(BH154&lt;100%,"Proses Implementasi","Selesai Implementasi"))))))))))))))))))))))</f>
        <v>Selesai Implementasi</v>
      </c>
      <c r="AW154" t="str">
        <f>IF(BI154=0%,"Not Started",IF(BI154&lt;5%,"Proses RBT-RBB",IF(BI154=5%,"Selesai RBT-RBB",IF(BI154&lt;10%,"Proses RBT-RBL",IF(BI154=10%,"Selesai RBT-RBL",IF(BI154&lt;15%,"Proses RBT-RBTD",IF(BI154=15%,"Selesai RBT-RBTD",IF(BI154&lt;20%,"Proses RPP",IF(BI154=20%,"Selesai RPP",IF(BI154&lt;25%,"Proses KAK",IF(BI154=25%,"Selesai KAK",IF(BI154&lt;30%,"Proses Pengadaan",IF(BI154=30%,"Selesai Pengadaan",IF(BI154&lt;45%,"Proses Desain",IF(BI154=45%,"Selesai Desain",IF(BI154&lt;80%,"Proses Pengembangan",IF(BI154=80%,"Selesai Pengembangan",IF(BI154&lt;87.5%,"Proses SIT",IF(BI154=87.5%,"Selesai SIT",IF(BI154&lt;95%,"Proses UAT",IF(BI154=95%,"Selesai UAT",IF(BI154&lt;100%,"Proses Implementasi","Selesai Implementasi"))))))))))))))))))))))</f>
        <v>Selesai Implementasi</v>
      </c>
      <c r="AX154" t="str">
        <f>IF(BJ154=0%,"Not Started",IF(BJ154&lt;5%,"Proses RBT-RBB",IF(BJ154=5%,"Selesai RBT-RBB",IF(BJ154&lt;10%,"Proses RBT-RBL",IF(BJ154=10%,"Selesai RBT-RBL",IF(BJ154&lt;15%,"Proses RBT-RBTD",IF(BJ154=15%,"Selesai RBT-RBTD",IF(BJ154&lt;20%,"Proses RPP",IF(BJ154=20%,"Selesai RPP",IF(BJ154&lt;25%,"Proses KAK",IF(BJ154=25%,"Selesai KAK",IF(BJ154&lt;30%,"Proses Pengadaan",IF(BJ154=30%,"Selesai Pengadaan",IF(BJ154&lt;45%,"Proses Desain",IF(BJ154=45%,"Selesai Desain",IF(BJ154&lt;80%,"Proses Pengembangan",IF(BJ154=80%,"Selesai Pengembangan",IF(BJ154&lt;87.5%,"Proses SIT",IF(BJ154=87.5%,"Selesai SIT",IF(BJ154&lt;95%,"Proses UAT",IF(BJ154=95%,"Selesai UAT",IF(BJ154&lt;100%,"Proses Implementasi","Selesai Implementasi"))))))))))))))))))))))</f>
        <v>Selesai Implementasi</v>
      </c>
      <c r="AY154" t="str">
        <f>IF(BK154=0%,"Not Started",IF(BK154&lt;5%,"Proses RBT-RBB",IF(BK154=5%,"Selesai RBT-RBB",IF(BK154&lt;10%,"Proses RBT-RBL",IF(BK154=10%,"Selesai RBT-RBL",IF(BK154&lt;15%,"Proses RBT-RBTD",IF(BK154=15%,"Selesai RBT-RBTD",IF(BK154&lt;20%,"Proses RPP",IF(BK154=20%,"Selesai RPP",IF(BK154&lt;25%,"Proses KAK",IF(BK154=25%,"Selesai KAK",IF(BK154&lt;30%,"Proses Pengadaan",IF(BK154=30%,"Selesai Pengadaan",IF(BK154&lt;45%,"Proses Desain",IF(BK154=45%,"Selesai Desain",IF(BK154&lt;80%,"Proses Pengembangan",IF(BK154=80%,"Selesai Pengembangan",IF(BK154&lt;87.5%,"Proses SIT",IF(BK154=87.5%,"Selesai SIT",IF(BK154&lt;95%,"Proses UAT",IF(BK154=95%,"Selesai UAT",IF(BK154&lt;100%,"Proses Implementasi","Selesai Implementasi"))))))))))))))))))))))</f>
        <v>Selesai Implementasi</v>
      </c>
      <c r="AZ154" t="str">
        <f>IF(BL154=0%,"Not Started",IF(BL154&lt;5%,"Proses RBT-RBB",IF(BL154=5%,"Selesai RBT-RBB",IF(BL154&lt;10%,"Proses RBT-RBL",IF(BL154=10%,"Selesai RBT-RBL",IF(BL154&lt;15%,"Proses RBT-RBTD",IF(BL154=15%,"Selesai RBT-RBTD",IF(BL154&lt;20%,"Proses RPP",IF(BL154=20%,"Selesai RPP",IF(BL154&lt;25%,"Proses KAK",IF(BL154=25%,"Selesai KAK",IF(BL154&lt;30%,"Proses Pengadaan",IF(BL154=30%,"Selesai Pengadaan",IF(BL154&lt;45%,"Proses Desain",IF(BL154=45%,"Selesai Desain",IF(BL154&lt;80%,"Proses Pengembangan",IF(BL154=80%,"Selesai Pengembangan",IF(BL154&lt;87.5%,"Proses SIT",IF(BL154=87.5%,"Selesai SIT",IF(BL154&lt;95%,"Proses UAT",IF(BL154=95%,"Selesai UAT",IF(BL154&lt;100%,"Proses Implementasi","Selesai Implementasi"))))))))))))))))))))))</f>
        <v>Selesai Implementasi</v>
      </c>
      <c r="BA154" t="str">
        <f>IF(BM154=0%,"Not Started",IF(BM154&lt;5%,"Proses RBT-RBB",IF(BM154=5%,"Selesai RBT-RBB",IF(BM154&lt;10%,"Proses RBT-RBL",IF(BM154=10%,"Selesai RBT-RBL",IF(BM154&lt;15%,"Proses RBT-RBTD",IF(BM154=15%,"Selesai RBT-RBTD",IF(BM154&lt;20%,"Proses RPP",IF(BM154=20%,"Selesai RPP",IF(BM154&lt;25%,"Proses KAK",IF(BM154=25%,"Selesai KAK",IF(BM154&lt;30%,"Proses Pengadaan",IF(BM154=30%,"Selesai Pengadaan",IF(BM154&lt;45%,"Proses Desain",IF(BM154=45%,"Selesai Desain",IF(BM154&lt;80%,"Proses Pengembangan",IF(BM154=80%,"Selesai Pengembangan",IF(BM154&lt;87.5%,"Proses SIT",IF(BM154=87.5%,"Selesai SIT",IF(BM154&lt;95%,"Proses UAT",IF(BM154=95%,"Selesai UAT",IF(BM154&lt;100%,"Proses Implementasi","Selesai Implementasi"))))))))))))))))))))))</f>
        <v>Selesai Implementasi</v>
      </c>
      <c r="BB154" t="str">
        <f>IF(BN154=0%,"Not Started",IF(BN154&lt;5%,"Proses RBT-RBB",IF(BN154=5%,"Selesai RBT-RBB",IF(BN154&lt;10%,"Proses RBT-RBL",IF(BN154=10%,"Selesai RBT-RBL",IF(BN154&lt;15%,"Proses RBT-RBTD",IF(BN154=15%,"Selesai RBT-RBTD",IF(BN154&lt;20%,"Proses RPP",IF(BN154=20%,"Selesai RPP",IF(BN154&lt;25%,"Proses KAK",IF(BN154=25%,"Selesai KAK",IF(BN154&lt;30%,"Proses Pengadaan",IF(BN154=30%,"Selesai Pengadaan",IF(BN154&lt;45%,"Proses Desain",IF(BN154=45%,"Selesai Desain",IF(BN154&lt;80%,"Proses Pengembangan",IF(BN154=80%,"Selesai Pengembangan",IF(BN154&lt;87.5%,"Proses SIT",IF(BN154=87.5%,"Selesai SIT",IF(BN154&lt;95%,"Proses UAT",IF(BN154=95%,"Selesai UAT",IF(BN154&lt;100%,"Proses Implementasi","Selesai Implementasi"))))))))))))))))))))))</f>
        <v>Selesai Implementasi</v>
      </c>
      <c r="BC154" t="str">
        <f>IF(BO154=0%,"Not Started",IF(BO154&lt;5%,"Proses RBT-RBB",IF(BO154=5%,"Selesai RBT-RBB",IF(BO154&lt;10%,"Proses RBT-RBL",IF(BO154=10%,"Selesai RBT-RBL",IF(BO154&lt;15%,"Proses RBT-RBTD",IF(BO154=15%,"Selesai RBT-RBTD",IF(BO154&lt;20%,"Proses RPP",IF(BO154=20%,"Selesai RPP",IF(BO154&lt;25%,"Proses KAK",IF(BO154=25%,"Selesai KAK",IF(BO154&lt;30%,"Proses Pengadaan",IF(BO154=30%,"Selesai Pengadaan",IF(BO154&lt;45%,"Proses Desain",IF(BO154=45%,"Selesai Desain",IF(BO154&lt;80%,"Proses Pengembangan",IF(BO154=80%,"Selesai Pengembangan",IF(BO154&lt;87.5%,"Proses SIT",IF(BO154=87.5%,"Selesai SIT",IF(BO154&lt;95%,"Proses UAT",IF(BO154=95%,"Selesai UAT",IF(BO154&lt;100%,"Proses Implementasi","Selesai Implementasi"))))))))))))))))))))))</f>
        <v>Selesai Implementasi</v>
      </c>
      <c r="BD154" t="str">
        <f>IF(BP154=0%,"Not Started",IF(BP154&lt;5%,"Proses RBT-RBB",IF(BP154=5%,"Selesai RBT-RBB",IF(BP154&lt;10%,"Proses RBT-RBL",IF(BP154=10%,"Selesai RBT-RBL",IF(BP154&lt;15%,"Proses RBT-RBTD",IF(BP154=15%,"Selesai RBT-RBTD",IF(BP154&lt;20%,"Proses RPP",IF(BP154=20%,"Selesai RPP",IF(BP154&lt;25%,"Proses KAK",IF(BP154=25%,"Selesai KAK",IF(BP154&lt;30%,"Proses Pengadaan",IF(BP154=30%,"Selesai Pengadaan",IF(BP154&lt;45%,"Proses Desain",IF(BP154=45%,"Selesai Desain",IF(BP154&lt;80%,"Proses Pengembangan",IF(BP154=80%,"Selesai Pengembangan",IF(BP154&lt;87.5%,"Proses SIT",IF(BP154=87.5%,"Selesai SIT",IF(BP154&lt;95%,"Proses UAT",IF(BP154=95%,"Selesai UAT",IF(BP154&lt;100%,"Proses Implementasi","Selesai Implementasi"))))))))))))))))))))))</f>
        <v>Selesai Implementasi</v>
      </c>
      <c r="BE154">
        <v>1</v>
      </c>
      <c r="BF154">
        <v>1</v>
      </c>
      <c r="BG154">
        <v>1</v>
      </c>
      <c r="BH154">
        <v>1</v>
      </c>
      <c r="BI154">
        <v>1</v>
      </c>
      <c r="BJ154">
        <v>1</v>
      </c>
      <c r="BK154">
        <v>1</v>
      </c>
      <c r="BL154">
        <v>1</v>
      </c>
      <c r="BM154">
        <v>1</v>
      </c>
      <c r="BN154">
        <v>1</v>
      </c>
      <c r="BO154">
        <v>1</v>
      </c>
      <c r="BP154">
        <v>1</v>
      </c>
      <c r="BQ154" t="str">
        <f>IF(CC154=0%,"Not Started",IF(CC154&lt;5%,"Proses RBT-RBB",IF(CC154=5%,"Selesai RBT-RBB",IF(CC154&lt;10%,"Proses RBT-RBL",IF(CC154=10%,"Selesai RBT-RBL",IF(CC154&lt;15%,"Proses RBT-RBTD",IF(CC154=15%,"Selesai RBT-RBTD",IF(CC154&lt;20%,"Proses RPP",IF(CC154=20%,"Selesai RPP",IF(CC154&lt;25%,"Proses KAK",IF(CC154=25%,"Selesai KAK",IF(CC154&lt;30%,"Proses Pengadaan",IF(CC154=30%,"Selesai Pengadaan",IF(CC154&lt;45%,"Proses Desain",IF(CC154=45%,"Selesai Desain",IF(CC154&lt;80%,"Proses Pengembangan",IF(CC154=80%,"Selesai Pengembangan",IF(CC154&lt;87.5%,"Proses SIT",IF(CC154=87.5%,"Selesai SIT",IF(CC154&lt;95%,"Proses UAT",IF(CC154=95%,"Selesai UAT",IF(CC154&lt;100%,"Proses Implementasi","Selesai Implementasi"))))))))))))))))))))))</f>
        <v>Selesai Implementasi</v>
      </c>
      <c r="BR154" t="str">
        <f>IF(CD154=0%,"Not Started",IF(CD154&lt;5%,"Proses RBT-RBB",IF(CD154=5%,"Selesai RBT-RBB",IF(CD154&lt;10%,"Proses RBT-RBL",IF(CD154=10%,"Selesai RBT-RBL",IF(CD154&lt;15%,"Proses RBT-RBTD",IF(CD154=15%,"Selesai RBT-RBTD",IF(CD154&lt;20%,"Proses RPP",IF(CD154=20%,"Selesai RPP",IF(CD154&lt;25%,"Proses KAK",IF(CD154=25%,"Selesai KAK",IF(CD154&lt;30%,"Proses Pengadaan",IF(CD154=30%,"Selesai Pengadaan",IF(CD154&lt;45%,"Proses Desain",IF(CD154=45%,"Selesai Desain",IF(CD154&lt;80%,"Proses Pengembangan",IF(CD154=80%,"Selesai Pengembangan",IF(CD154&lt;87.5%,"Proses SIT",IF(CD154=87.5%,"Selesai SIT",IF(CD154&lt;95%,"Proses UAT",IF(CD154=95%,"Selesai UAT",IF(CD154&lt;100%,"Proses Implementasi","Selesai Implementasi"))))))))))))))))))))))</f>
        <v>Not Started</v>
      </c>
      <c r="BS154" t="str">
        <f>IF(CE154=0%,"Not Started",IF(CE154&lt;5%,"Proses RBT-RBB",IF(CE154=5%,"Selesai RBT-RBB",IF(CE154&lt;10%,"Proses RBT-RBL",IF(CE154=10%,"Selesai RBT-RBL",IF(CE154&lt;15%,"Proses RBT-RBTD",IF(CE154=15%,"Selesai RBT-RBTD",IF(CE154&lt;20%,"Proses RPP",IF(CE154=20%,"Selesai RPP",IF(CE154&lt;25%,"Proses KAK",IF(CE154=25%,"Selesai KAK",IF(CE154&lt;30%,"Proses Pengadaan",IF(CE154=30%,"Selesai Pengadaan",IF(CE154&lt;45%,"Proses Desain",IF(CE154=45%,"Selesai Desain",IF(CE154&lt;80%,"Proses Pengembangan",IF(CE154=80%,"Selesai Pengembangan",IF(CE154&lt;87.5%,"Proses SIT",IF(CE154=87.5%,"Selesai SIT",IF(CE154&lt;95%,"Proses UAT",IF(CE154=95%,"Selesai UAT",IF(CE154&lt;100%,"Proses Implementasi","Selesai Implementasi"))))))))))))))))))))))</f>
        <v>Not Started</v>
      </c>
      <c r="BT154" t="str">
        <f>IF(CF154=0%,"Not Started",IF(CF154&lt;5%,"Proses RBT-RBB",IF(CF154=5%,"Selesai RBT-RBB",IF(CF154&lt;10%,"Proses RBT-RBL",IF(CF154=10%,"Selesai RBT-RBL",IF(CF154&lt;15%,"Proses RBT-RBTD",IF(CF154=15%,"Selesai RBT-RBTD",IF(CF154&lt;20%,"Proses RPP",IF(CF154=20%,"Selesai RPP",IF(CF154&lt;25%,"Proses KAK",IF(CF154=25%,"Selesai KAK",IF(CF154&lt;30%,"Proses Pengadaan",IF(CF154=30%,"Selesai Pengadaan",IF(CF154&lt;45%,"Proses Desain",IF(CF154=45%,"Selesai Desain",IF(CF154&lt;80%,"Proses Pengembangan",IF(CF154=80%,"Selesai Pengembangan",IF(CF154&lt;87.5%,"Proses SIT",IF(CF154=87.5%,"Selesai SIT",IF(CF154&lt;95%,"Proses UAT",IF(CF154=95%,"Selesai UAT",IF(CF154&lt;100%,"Proses Implementasi","Selesai Implementasi"))))))))))))))))))))))</f>
        <v>Not Started</v>
      </c>
      <c r="BU154" t="str">
        <f>IF(CG154=0%,"Not Started",IF(CG154&lt;5%,"Proses RBT-RBB",IF(CG154=5%,"Selesai RBT-RBB",IF(CG154&lt;10%,"Proses RBT-RBL",IF(CG154=10%,"Selesai RBT-RBL",IF(CG154&lt;15%,"Proses RBT-RBTD",IF(CG154=15%,"Selesai RBT-RBTD",IF(CG154&lt;20%,"Proses RPP",IF(CG154=20%,"Selesai RPP",IF(CG154&lt;25%,"Proses KAK",IF(CG154=25%,"Selesai KAK",IF(CG154&lt;30%,"Proses Pengadaan",IF(CG154=30%,"Selesai Pengadaan",IF(CG154&lt;45%,"Proses Desain",IF(CG154=45%,"Selesai Desain",IF(CG154&lt;80%,"Proses Pengembangan",IF(CG154=80%,"Selesai Pengembangan",IF(CG154&lt;87.5%,"Proses SIT",IF(CG154=87.5%,"Selesai SIT",IF(CG154&lt;95%,"Proses UAT",IF(CG154=95%,"Selesai UAT",IF(CG154&lt;100%,"Proses Implementasi","Selesai Implementasi"))))))))))))))))))))))</f>
        <v>Not Started</v>
      </c>
      <c r="BV154" t="str">
        <f>IF(CH154=0%,"Not Started",IF(CH154&lt;5%,"Proses RBT-RBB",IF(CH154=5%,"Selesai RBT-RBB",IF(CH154&lt;10%,"Proses RBT-RBL",IF(CH154=10%,"Selesai RBT-RBL",IF(CH154&lt;15%,"Proses RBT-RBTD",IF(CH154=15%,"Selesai RBT-RBTD",IF(CH154&lt;20%,"Proses RPP",IF(CH154=20%,"Selesai RPP",IF(CH154&lt;25%,"Proses KAK",IF(CH154=25%,"Selesai KAK",IF(CH154&lt;30%,"Proses Pengadaan",IF(CH154=30%,"Selesai Pengadaan",IF(CH154&lt;45%,"Proses Desain",IF(CH154=45%,"Selesai Desain",IF(CH154&lt;80%,"Proses Pengembangan",IF(CH154=80%,"Selesai Pengembangan",IF(CH154&lt;87.5%,"Proses SIT",IF(CH154=87.5%,"Selesai SIT",IF(CH154&lt;95%,"Proses UAT",IF(CH154=95%,"Selesai UAT",IF(CH154&lt;100%,"Proses Implementasi","Selesai Implementasi"))))))))))))))))))))))</f>
        <v>Not Started</v>
      </c>
      <c r="BW154" t="str">
        <f>IF(CI154=0%,"Not Started",IF(CI154&lt;5%,"Proses RBT-RBB",IF(CI154=5%,"Selesai RBT-RBB",IF(CI154&lt;10%,"Proses RBT-RBL",IF(CI154=10%,"Selesai RBT-RBL",IF(CI154&lt;15%,"Proses RBT-RBTD",IF(CI154=15%,"Selesai RBT-RBTD",IF(CI154&lt;20%,"Proses RPP",IF(CI154=20%,"Selesai RPP",IF(CI154&lt;25%,"Proses KAK",IF(CI154=25%,"Selesai KAK",IF(CI154&lt;30%,"Proses Pengadaan",IF(CI154=30%,"Selesai Pengadaan",IF(CI154&lt;45%,"Proses Desain",IF(CI154=45%,"Selesai Desain",IF(CI154&lt;80%,"Proses Pengembangan",IF(CI154=80%,"Selesai Pengembangan",IF(CI154&lt;87.5%,"Proses SIT",IF(CI154=87.5%,"Selesai SIT",IF(CI154&lt;95%,"Proses UAT",IF(CI154=95%,"Selesai UAT",IF(CI154&lt;100%,"Proses Implementasi","Selesai Implementasi"))))))))))))))))))))))</f>
        <v>Not Started</v>
      </c>
      <c r="BX154" t="str">
        <f>IF(CJ154=0%,"Not Started",IF(CJ154&lt;5%,"Proses RBT-RBB",IF(CJ154=5%,"Selesai RBT-RBB",IF(CJ154&lt;10%,"Proses RBT-RBL",IF(CJ154=10%,"Selesai RBT-RBL",IF(CJ154&lt;15%,"Proses RBT-RBTD",IF(CJ154=15%,"Selesai RBT-RBTD",IF(CJ154&lt;20%,"Proses RPP",IF(CJ154=20%,"Selesai RPP",IF(CJ154&lt;25%,"Proses KAK",IF(CJ154=25%,"Selesai KAK",IF(CJ154&lt;30%,"Proses Pengadaan",IF(CJ154=30%,"Selesai Pengadaan",IF(CJ154&lt;45%,"Proses Desain",IF(CJ154=45%,"Selesai Desain",IF(CJ154&lt;80%,"Proses Pengembangan",IF(CJ154=80%,"Selesai Pengembangan",IF(CJ154&lt;87.5%,"Proses SIT",IF(CJ154=87.5%,"Selesai SIT",IF(CJ154&lt;95%,"Proses UAT",IF(CJ154=95%,"Selesai UAT",IF(CJ154&lt;100%,"Proses Implementasi","Selesai Implementasi"))))))))))))))))))))))</f>
        <v>Not Started</v>
      </c>
      <c r="BY154" t="str">
        <f>IF(CK154=0%,"Not Started",IF(CK154&lt;5%,"Proses RBT-RBB",IF(CK154=5%,"Selesai RBT-RBB",IF(CK154&lt;10%,"Proses RBT-RBL",IF(CK154=10%,"Selesai RBT-RBL",IF(CK154&lt;15%,"Proses RBT-RBTD",IF(CK154=15%,"Selesai RBT-RBTD",IF(CK154&lt;20%,"Proses RPP",IF(CK154=20%,"Selesai RPP",IF(CK154&lt;25%,"Proses KAK",IF(CK154=25%,"Selesai KAK",IF(CK154&lt;30%,"Proses Pengadaan",IF(CK154=30%,"Selesai Pengadaan",IF(CK154&lt;45%,"Proses Desain",IF(CK154=45%,"Selesai Desain",IF(CK154&lt;80%,"Proses Pengembangan",IF(CK154=80%,"Selesai Pengembangan",IF(CK154&lt;87.5%,"Proses SIT",IF(CK154=87.5%,"Selesai SIT",IF(CK154&lt;95%,"Proses UAT",IF(CK154=95%,"Selesai UAT",IF(CK154&lt;100%,"Proses Implementasi","Selesai Implementasi"))))))))))))))))))))))</f>
        <v>Not Started</v>
      </c>
      <c r="BZ154" t="str">
        <f>IF(CL154=0%,"Not Started",IF(CL154&lt;5%,"Proses RBT-RBB",IF(CL154=5%,"Selesai RBT-RBB",IF(CL154&lt;10%,"Proses RBT-RBL",IF(CL154=10%,"Selesai RBT-RBL",IF(CL154&lt;15%,"Proses RBT-RBTD",IF(CL154=15%,"Selesai RBT-RBTD",IF(CL154&lt;20%,"Proses RPP",IF(CL154=20%,"Selesai RPP",IF(CL154&lt;25%,"Proses KAK",IF(CL154=25%,"Selesai KAK",IF(CL154&lt;30%,"Proses Pengadaan",IF(CL154=30%,"Selesai Pengadaan",IF(CL154&lt;45%,"Proses Desain",IF(CL154=45%,"Selesai Desain",IF(CL154&lt;80%,"Proses Pengembangan",IF(CL154=80%,"Selesai Pengembangan",IF(CL154&lt;87.5%,"Proses SIT",IF(CL154=87.5%,"Selesai SIT",IF(CL154&lt;95%,"Proses UAT",IF(CL154=95%,"Selesai UAT",IF(CL154&lt;100%,"Proses Implementasi","Selesai Implementasi"))))))))))))))))))))))</f>
        <v>Proses UAT</v>
      </c>
      <c r="CA154" t="str">
        <f>IF(CM154=0%,"Not Started",IF(CM154&lt;5%,"Proses RBT-RBB",IF(CM154=5%,"Selesai RBT-RBB",IF(CM154&lt;10%,"Proses RBT-RBL",IF(CM154=10%,"Selesai RBT-RBL",IF(CM154&lt;15%,"Proses RBT-RBTD",IF(CM154=15%,"Selesai RBT-RBTD",IF(CM154&lt;20%,"Proses RPP",IF(CM154=20%,"Selesai RPP",IF(CM154&lt;25%,"Proses KAK",IF(CM154=25%,"Selesai KAK",IF(CM154&lt;30%,"Proses Pengadaan",IF(CM154=30%,"Selesai Pengadaan",IF(CM154&lt;45%,"Proses Desain",IF(CM154=45%,"Selesai Desain",IF(CM154&lt;80%,"Proses Pengembangan",IF(CM154=80%,"Selesai Pengembangan",IF(CM154&lt;87.5%,"Proses SIT",IF(CM154=87.5%,"Selesai SIT",IF(CM154&lt;95%,"Proses UAT",IF(CM154=95%,"Selesai UAT",IF(CM154&lt;100%,"Proses Implementasi","Selesai Implementasi"))))))))))))))))))))))</f>
        <v>Selesai Implementasi</v>
      </c>
      <c r="CB154" t="str">
        <f>IF(CN154=0%,"Not Started",IF(CN154&lt;5%,"Proses RBT-RBB",IF(CN154=5%,"Selesai RBT-RBB",IF(CN154&lt;10%,"Proses RBT-RBL",IF(CN154=10%,"Selesai RBT-RBL",IF(CN154&lt;15%,"Proses RBT-RBTD",IF(CN154=15%,"Selesai RBT-RBTD",IF(CN154&lt;20%,"Proses RPP",IF(CN154=20%,"Selesai RPP",IF(CN154&lt;25%,"Proses KAK",IF(CN154=25%,"Selesai KAK",IF(CN154&lt;30%,"Proses Pengadaan",IF(CN154=30%,"Selesai Pengadaan",IF(CN154&lt;45%,"Proses Desain",IF(CN154=45%,"Selesai Desain",IF(CN154&lt;80%,"Proses Pengembangan",IF(CN154=80%,"Selesai Pengembangan",IF(CN154&lt;87.5%,"Proses SIT",IF(CN154=87.5%,"Selesai SIT",IF(CN154&lt;95%,"Proses UAT",IF(CN154=95%,"Selesai UAT",IF(CN154&lt;100%,"Proses Implementasi","Selesai Implementasi"))))))))))))))))))))))</f>
        <v>Selesai Implementasi</v>
      </c>
      <c r="CC154">
        <f>(($DY154/100%)*15%)+(($DZ154/100%)*5%)+(($EA154/100%)*5%)+(($EB154/100%)*5%)+(($EC154/100%)*15%)+(($ED154/100%)*35%)+(($EE154/100%)*7.5%)+(($EF154/100%)*7.5%)+(($EG154/100%)*5%)</f>
        <v>0.9999999999999999</v>
      </c>
      <c r="CL154">
        <v>0.8824999999999998</v>
      </c>
      <c r="CM154">
        <f>(($DY154/100%)*15%)+(($DZ154/100%)*5%)+(($EA154/100%)*5%)+(($EB154/100%)*5%)+(($EC154/100%)*15%)+(($ED154/100%)*35%)+(($EE154/100%)*7.5%)+(($EF154/100%)*7.5%)+(($EG154/100%)*5%)</f>
        <v>0.9999999999999999</v>
      </c>
      <c r="CN154">
        <f>(($DY154/100%)*15%)+(($DZ154/100%)*5%)+(($EA154/100%)*5%)+(($EB154/100%)*5%)+(($EC154/100%)*15%)+(($ED154/100%)*35%)+(($EE154/100%)*7.5%)+(($EF154/100%)*7.5%)+(($EG154/100%)*5%)</f>
        <v>0.9999999999999999</v>
      </c>
      <c r="CO154">
        <f>IF(BE154=0%, 100%, (CC154/BE154))</f>
        <v>0.9999999999999999</v>
      </c>
      <c r="CP154">
        <f>IF(BF154=0%, 100%, (CD154/BF154))</f>
        <v>0</v>
      </c>
      <c r="CQ154">
        <f>IF(BG154=0%, 100%, (CE154/BG154))</f>
        <v>0</v>
      </c>
      <c r="CR154">
        <f>IF(BH154=0%, 100%, (CF154/BH154))</f>
        <v>0</v>
      </c>
      <c r="CS154">
        <f>IF(BI154=0%, 100%, (CG154/BI154))</f>
        <v>0</v>
      </c>
      <c r="CT154">
        <f>IF(BJ154=0%, 100%, (CH154/BJ154))</f>
        <v>0</v>
      </c>
      <c r="CU154">
        <f>IF(BK154=0%, 100%, (CI154/BK154))</f>
        <v>0</v>
      </c>
      <c r="CV154">
        <f>IF(BL154=0%, 100%, (CJ154/BL154))</f>
        <v>0</v>
      </c>
      <c r="CW154">
        <f>IF(BM154=0%, 100%, (CK154/BM154))</f>
        <v>0</v>
      </c>
      <c r="CX154">
        <f>IF(BN154=0%, 100%, (CL154/BN154))</f>
        <v>0.8824999999999998</v>
      </c>
      <c r="CY154">
        <f>IF(BO154=0%, 100%, (CM154/BO154))</f>
        <v>0.9999999999999999</v>
      </c>
      <c r="DA154" t="str">
        <f>IF(BE154=0%,"NS",IF(CC154=100%,"DONE",IF(CO154&gt;100%,"AS",IF(CO154&lt;75%,"BS",IF(CO154&lt;89.9%,"AR","OS")))))</f>
        <v>DONE</v>
      </c>
      <c r="DB154" t="str">
        <f>IF(BF154=0%,"NS",IF(CD154=100%,"DONE",IF(CP154&gt;100%,"AS",IF(CP154&lt;75%,"BS",IF(CP154&lt;89.9%,"AR","OS")))))</f>
        <v>BS</v>
      </c>
      <c r="DC154" t="str">
        <f>IF(BG154=0%,"NS",IF(CE154=100%,"DONE",IF(CQ154&gt;100%,"AS",IF(CQ154&lt;75%,"BS",IF(CQ154&lt;89.9%,"AR","OS")))))</f>
        <v>BS</v>
      </c>
      <c r="DD154" t="str">
        <f>IF(BH154=0%,"NS",IF(CF154=100%,"DONE",IF(CR154&gt;100%,"AS",IF(CR154&lt;75%,"BS",IF(CR154&lt;89.9%,"AR","OS")))))</f>
        <v>BS</v>
      </c>
      <c r="DE154" t="str">
        <f>IF(BI154=0%,"NS",IF(CG154=100%,"DONE",IF(CS154&gt;100%,"AS",IF(CS154&lt;75%,"BS",IF(CS154&lt;89.9%,"AR","OS")))))</f>
        <v>BS</v>
      </c>
      <c r="DF154" t="str">
        <f>IF(BJ154=0%,"NS",IF(CH154=100%,"DONE",IF(CT154&gt;100%,"AS",IF(CT154&lt;75%,"BS",IF(CT154&lt;89.9%,"AR","OS")))))</f>
        <v>BS</v>
      </c>
      <c r="DG154" t="str">
        <f>IF(BK154=0%,"NS",IF(CI154=100%,"DONE",IF(CU154&gt;100%,"AS",IF(CU154&lt;75%,"BS",IF(CU154&lt;89.9%,"AR","OS")))))</f>
        <v>BS</v>
      </c>
      <c r="DH154" t="str">
        <f>IF(BL154=0%,"NS",IF(CJ154=100%,"DONE",IF(CV154&gt;100%,"AS",IF(CV154&lt;75%,"BS",IF(CV154&lt;89.9%,"AR","OS")))))</f>
        <v>BS</v>
      </c>
      <c r="DI154" t="str">
        <f>IF(BM154=0%,"NS",IF(CK154=100%,"DONE",IF(CW154&gt;100%,"AS",IF(CW154&lt;75%,"BS",IF(CW154&lt;89.9%,"AR","OS")))))</f>
        <v>BS</v>
      </c>
      <c r="DJ154" t="str">
        <f>IF(BN154=0%,"NS",IF(CL154=100%,"DONE",IF(CX154&gt;100%,"AS",IF(CX154&lt;75%,"BS",IF(CX154&lt;89.9%,"AR","OS")))))</f>
        <v>AR</v>
      </c>
      <c r="DK154" t="str">
        <f>IF(BO154=0%,"NS",IF(CM154=100%,"DONE",IF(CY154&gt;100%,"AS",IF(CY154&lt;75%,"BS",IF(CY154&lt;89.9%,"AR","OS")))))</f>
        <v>DONE</v>
      </c>
      <c r="DL154" t="str">
        <f>IF(BP154=0%,"NS",IF(CN154=100%,"DONE",IF(CZ154&gt;100%,"AS",IF(CZ154&lt;75%,"BS",IF(CZ154&lt;89.9%,"AR","OS")))))</f>
        <v>DONE</v>
      </c>
      <c r="DM154">
        <f>CC154/$BP154</f>
        <v>0.9999999999999999</v>
      </c>
      <c r="DN154">
        <f>CD154/$BP154</f>
        <v>0</v>
      </c>
      <c r="DO154">
        <f>CE154/$BP154</f>
        <v>0</v>
      </c>
      <c r="DP154">
        <f>CF154/$BP154</f>
        <v>0</v>
      </c>
      <c r="DQ154">
        <f>CG154/$BP154</f>
        <v>0</v>
      </c>
      <c r="DR154">
        <f>CH154/$BP154</f>
        <v>0</v>
      </c>
      <c r="DS154">
        <f>CI154/$BP154</f>
        <v>0</v>
      </c>
      <c r="DT154">
        <f>CJ154/$BP154</f>
        <v>0</v>
      </c>
      <c r="DU154">
        <f>CK154/$BP154</f>
        <v>0</v>
      </c>
      <c r="DV154">
        <f>CL154/$BP154</f>
        <v>0.8824999999999998</v>
      </c>
      <c r="DW154">
        <f>CM154/$BP154</f>
        <v>0.9999999999999999</v>
      </c>
      <c r="DX154">
        <f>CN154/$BP154</f>
        <v>0.9999999999999999</v>
      </c>
      <c r="DY154">
        <v>1</v>
      </c>
      <c r="DZ154">
        <v>1</v>
      </c>
      <c r="EA154">
        <v>1</v>
      </c>
      <c r="EB154">
        <v>1</v>
      </c>
      <c r="EC154">
        <v>1</v>
      </c>
      <c r="ED154">
        <v>1</v>
      </c>
      <c r="EE154">
        <v>1</v>
      </c>
      <c r="EF154">
        <v>1</v>
      </c>
      <c r="EG154">
        <v>1</v>
      </c>
      <c r="EH154" t="str" xml:space="preserve">
        <v xml:space="preserve">Deployment dilakukan tanggal 28-30 November 2025,_x000d_
GO-Live tanggal 1 Desember 2025</v>
      </c>
      <c r="EI154">
        <f>AQ154</f>
        <v>45992</v>
      </c>
      <c r="EJ154">
        <f>AR154</f>
        <v>46010</v>
      </c>
      <c r="FM154" t="str" xml:space="preserve">
        <v xml:space="preserve">1. Thoriq Prima Putra D_x000d_
2. Farah Fadhilah W</v>
      </c>
      <c r="FN154" t="str">
        <v>M. Fahmi Ridwan</v>
      </c>
      <c r="FO154" t="str">
        <v>Iramia Triastika</v>
      </c>
      <c r="FP154" t="str" xml:space="preserve">
        <v xml:space="preserve">1. Galih Andana_x000d_
2. Yohana Wida_x000d_
3. Ahmad Maimunif_x000d_
4. Veni Kertayu_x000d_
5. Anton Sucipto</v>
      </c>
      <c r="FQ154" t="str" xml:space="preserve">
        <v xml:space="preserve">Dian_x000d_
Rifqi_x000d_
Ajeng_x000d_
Noval</v>
      </c>
      <c r="FR154" t="str">
        <v>Inhouse</v>
      </c>
      <c r="GS154" t="str">
        <v>330fd0f6-4e66-48fa-9ac2-f2d88e3e45ba</v>
      </c>
    </row>
    <row r="155">
      <c r="B155" t="str">
        <v>Non PT</v>
      </c>
      <c r="C155" t="str">
        <v>IDT</v>
      </c>
      <c r="D155" t="str">
        <v>Continuity Technology</v>
      </c>
      <c r="E155" t="str">
        <v>P-90</v>
      </c>
      <c r="F155">
        <v>1</v>
      </c>
      <c r="G155" t="str">
        <v>KKI</v>
      </c>
      <c r="H155" t="str">
        <v>Enhancement Sistem Treasuri Bank Indonesia mendukung KKI</v>
      </c>
      <c r="I155" t="str">
        <v>Kerjasama Keuangan Internasional KKI</v>
      </c>
      <c r="J155">
        <v>2026</v>
      </c>
      <c r="K155">
        <v>2026</v>
      </c>
      <c r="L155" t="str">
        <v>S</v>
      </c>
      <c r="M155" t="str">
        <v>K3</v>
      </c>
      <c r="N155" t="str">
        <v>Pemimpin Satker</v>
      </c>
      <c r="O155" t="str">
        <v>DPD, DPPT, DInt,  DPMA, DKeu</v>
      </c>
      <c r="P155" t="str">
        <v>Satker</v>
      </c>
      <c r="Q155" t="str">
        <v>Market</v>
      </c>
      <c r="R155" t="str">
        <v>FOMOBO</v>
      </c>
      <c r="S155" t="str">
        <f>BQ155</f>
        <v>Not Started</v>
      </c>
      <c r="T155" t="str">
        <f>IF(V155=0%,"Not Started",IF(V155&lt;100%,"On Progress",IF(V155=100%,"DONE")))</f>
        <v>Not Started</v>
      </c>
      <c r="U155" t="str">
        <f>FN155</f>
        <v>M. Fahmi Ridwan</v>
      </c>
      <c r="V155">
        <f>CC155</f>
        <v>0</v>
      </c>
      <c r="W155" t="str">
        <v>TW II 2026</v>
      </c>
      <c r="X155">
        <f>AR155</f>
        <v>46295</v>
      </c>
      <c r="Z155" t="str">
        <v>New</v>
      </c>
      <c r="AA155">
        <v>46082</v>
      </c>
      <c r="AB155">
        <v>46173</v>
      </c>
      <c r="AC155">
        <v>46174</v>
      </c>
      <c r="AD155">
        <v>46188</v>
      </c>
      <c r="AI155">
        <v>46189</v>
      </c>
      <c r="AJ155">
        <v>46203</v>
      </c>
      <c r="AK155">
        <v>46204</v>
      </c>
      <c r="AL155">
        <v>46249</v>
      </c>
      <c r="AM155">
        <v>46250</v>
      </c>
      <c r="AN155">
        <v>46265</v>
      </c>
      <c r="AO155">
        <v>46266</v>
      </c>
      <c r="AP155">
        <v>46280</v>
      </c>
      <c r="AQ155">
        <v>46281</v>
      </c>
      <c r="AR155">
        <v>46295</v>
      </c>
      <c r="AS155" t="str">
        <f>IF(BE155=0%,"Not Started",IF(BE155&lt;5%,"Proses RBT-RBB",IF(BE155=5%,"Selesai RBT-RBB",IF(BE155&lt;10%,"Proses RBT-RBL",IF(BE155=10%,"Selesai RBT-RBL",IF(BE155&lt;15%,"Proses RBT-RBTD",IF(BE155=15%,"Selesai RBT-RBTD",IF(BE155&lt;20%,"Proses RPP",IF(BE155=20%,"Selesai RPP",IF(BE155&lt;25%,"Proses KAK",IF(BE155=25%,"Selesai KAK",IF(BE155&lt;30%,"Proses Pengadaan",IF(BE155=30%,"Selesai Pengadaan",IF(BE155&lt;45%,"Proses Desain",IF(BE155=45%,"Selesai Desain",IF(BE155&lt;80%,"Proses Pengembangan",IF(BE155=80%,"Selesai Pengembangan",IF(BE155&lt;87.5%,"Proses SIT",IF(BE155=87.5%,"Selesai SIT",IF(BE155&lt;95%,"Proses UAT",IF(BE155=95%,"Selesai UAT",IF(BE155&lt;100%,"Proses Implementasi","Selesai Implementasi"))))))))))))))))))))))</f>
        <v>Not Started</v>
      </c>
      <c r="AT155" t="str">
        <f>IF(BF155=0%,"Not Started",IF(BF155&lt;5%,"Proses RBT-RBB",IF(BF155=5%,"Selesai RBT-RBB",IF(BF155&lt;10%,"Proses RBT-RBL",IF(BF155=10%,"Selesai RBT-RBL",IF(BF155&lt;15%,"Proses RBT-RBTD",IF(BF155=15%,"Selesai RBT-RBTD",IF(BF155&lt;20%,"Proses RPP",IF(BF155=20%,"Selesai RPP",IF(BF155&lt;25%,"Proses KAK",IF(BF155=25%,"Selesai KAK",IF(BF155&lt;30%,"Proses Pengadaan",IF(BF155=30%,"Selesai Pengadaan",IF(BF155&lt;45%,"Proses Desain",IF(BF155=45%,"Selesai Desain",IF(BF155&lt;80%,"Proses Pengembangan",IF(BF155=80%,"Selesai Pengembangan",IF(BF155&lt;87.5%,"Proses SIT",IF(BF155=87.5%,"Selesai SIT",IF(BF155&lt;95%,"Proses UAT",IF(BF155=95%,"Selesai UAT",IF(BF155&lt;100%,"Proses Implementasi","Selesai Implementasi"))))))))))))))))))))))</f>
        <v>Not Started</v>
      </c>
      <c r="AU155" t="str">
        <f>IF(BG155=0%,"Not Started",IF(BG155&lt;5%,"Proses RBT-RBB",IF(BG155=5%,"Selesai RBT-RBB",IF(BG155&lt;10%,"Proses RBT-RBL",IF(BG155=10%,"Selesai RBT-RBL",IF(BG155&lt;15%,"Proses RBT-RBTD",IF(BG155=15%,"Selesai RBT-RBTD",IF(BG155&lt;20%,"Proses RPP",IF(BG155=20%,"Selesai RPP",IF(BG155&lt;25%,"Proses KAK",IF(BG155=25%,"Selesai KAK",IF(BG155&lt;30%,"Proses Pengadaan",IF(BG155=30%,"Selesai Pengadaan",IF(BG155&lt;45%,"Proses Desain",IF(BG155=45%,"Selesai Desain",IF(BG155&lt;80%,"Proses Pengembangan",IF(BG155=80%,"Selesai Pengembangan",IF(BG155&lt;87.5%,"Proses SIT",IF(BG155=87.5%,"Selesai SIT",IF(BG155&lt;95%,"Proses UAT",IF(BG155=95%,"Selesai UAT",IF(BG155&lt;100%,"Proses Implementasi","Selesai Implementasi"))))))))))))))))))))))</f>
        <v>Selesai RBT-RBB</v>
      </c>
      <c r="AV155" t="str">
        <f>IF(BH155=0%,"Not Started",IF(BH155&lt;5%,"Proses RBT-RBB",IF(BH155=5%,"Selesai RBT-RBB",IF(BH155&lt;10%,"Proses RBT-RBL",IF(BH155=10%,"Selesai RBT-RBL",IF(BH155&lt;15%,"Proses RBT-RBTD",IF(BH155=15%,"Selesai RBT-RBTD",IF(BH155&lt;20%,"Proses RPP",IF(BH155=20%,"Selesai RPP",IF(BH155&lt;25%,"Proses KAK",IF(BH155=25%,"Selesai KAK",IF(BH155&lt;30%,"Proses Pengadaan",IF(BH155=30%,"Selesai Pengadaan",IF(BH155&lt;45%,"Proses Desain",IF(BH155=45%,"Selesai Desain",IF(BH155&lt;80%,"Proses Pengembangan",IF(BH155=80%,"Selesai Pengembangan",IF(BH155&lt;87.5%,"Proses SIT",IF(BH155=87.5%,"Selesai SIT",IF(BH155&lt;95%,"Proses UAT",IF(BH155=95%,"Selesai UAT",IF(BH155&lt;100%,"Proses Implementasi","Selesai Implementasi"))))))))))))))))))))))</f>
        <v>Selesai RBT-RBL</v>
      </c>
      <c r="AW155" t="str">
        <f>IF(BI155=0%,"Not Started",IF(BI155&lt;5%,"Proses RBT-RBB",IF(BI155=5%,"Selesai RBT-RBB",IF(BI155&lt;10%,"Proses RBT-RBL",IF(BI155=10%,"Selesai RBT-RBL",IF(BI155&lt;15%,"Proses RBT-RBTD",IF(BI155=15%,"Selesai RBT-RBTD",IF(BI155&lt;20%,"Proses RPP",IF(BI155=20%,"Selesai RPP",IF(BI155&lt;25%,"Proses KAK",IF(BI155=25%,"Selesai KAK",IF(BI155&lt;30%,"Proses Pengadaan",IF(BI155=30%,"Selesai Pengadaan",IF(BI155&lt;45%,"Proses Desain",IF(BI155=45%,"Selesai Desain",IF(BI155&lt;80%,"Proses Pengembangan",IF(BI155=80%,"Selesai Pengembangan",IF(BI155&lt;87.5%,"Proses SIT",IF(BI155=87.5%,"Selesai SIT",IF(BI155&lt;95%,"Proses UAT",IF(BI155=95%,"Selesai UAT",IF(BI155&lt;100%,"Proses Implementasi","Selesai Implementasi"))))))))))))))))))))))</f>
        <v>Selesai RBT-RBTD</v>
      </c>
      <c r="AX155" t="str">
        <f>IF(BJ155=0%,"Not Started",IF(BJ155&lt;5%,"Proses RBT-RBB",IF(BJ155=5%,"Selesai RBT-RBB",IF(BJ155&lt;10%,"Proses RBT-RBL",IF(BJ155=10%,"Selesai RBT-RBL",IF(BJ155&lt;15%,"Proses RBT-RBTD",IF(BJ155=15%,"Selesai RBT-RBTD",IF(BJ155&lt;20%,"Proses RPP",IF(BJ155=20%,"Selesai RPP",IF(BJ155&lt;25%,"Proses KAK",IF(BJ155=25%,"Selesai KAK",IF(BJ155&lt;30%,"Proses Pengadaan",IF(BJ155=30%,"Selesai Pengadaan",IF(BJ155&lt;45%,"Proses Desain",IF(BJ155=45%,"Selesai Desain",IF(BJ155&lt;80%,"Proses Pengembangan",IF(BJ155=80%,"Selesai Pengembangan",IF(BJ155&lt;87.5%,"Proses SIT",IF(BJ155=87.5%,"Selesai SIT",IF(BJ155&lt;95%,"Proses UAT",IF(BJ155=95%,"Selesai UAT",IF(BJ155&lt;100%,"Proses Implementasi","Selesai Implementasi"))))))))))))))))))))))</f>
        <v>Selesai Desain</v>
      </c>
      <c r="AY155" t="str">
        <f>IF(BK155=0%,"Not Started",IF(BK155&lt;5%,"Proses RBT-RBB",IF(BK155=5%,"Selesai RBT-RBB",IF(BK155&lt;10%,"Proses RBT-RBL",IF(BK155=10%,"Selesai RBT-RBL",IF(BK155&lt;15%,"Proses RBT-RBTD",IF(BK155=15%,"Selesai RBT-RBTD",IF(BK155&lt;20%,"Proses RPP",IF(BK155=20%,"Selesai RPP",IF(BK155&lt;25%,"Proses KAK",IF(BK155=25%,"Selesai KAK",IF(BK155&lt;30%,"Proses Pengadaan",IF(BK155=30%,"Selesai Pengadaan",IF(BK155&lt;45%,"Proses Desain",IF(BK155=45%,"Selesai Desain",IF(BK155&lt;80%,"Proses Pengembangan",IF(BK155=80%,"Selesai Pengembangan",IF(BK155&lt;87.5%,"Proses SIT",IF(BK155=87.5%,"Selesai SIT",IF(BK155&lt;95%,"Proses UAT",IF(BK155=95%,"Selesai UAT",IF(BK155&lt;100%,"Proses Implementasi","Selesai Implementasi"))))))))))))))))))))))</f>
        <v>Proses Pengembangan</v>
      </c>
      <c r="AZ155" t="str">
        <f>IF(BL155=0%,"Not Started",IF(BL155&lt;5%,"Proses RBT-RBB",IF(BL155=5%,"Selesai RBT-RBB",IF(BL155&lt;10%,"Proses RBT-RBL",IF(BL155=10%,"Selesai RBT-RBL",IF(BL155&lt;15%,"Proses RBT-RBTD",IF(BL155=15%,"Selesai RBT-RBTD",IF(BL155&lt;20%,"Proses RPP",IF(BL155=20%,"Selesai RPP",IF(BL155&lt;25%,"Proses KAK",IF(BL155=25%,"Selesai KAK",IF(BL155&lt;30%,"Proses Pengadaan",IF(BL155=30%,"Selesai Pengadaan",IF(BL155&lt;45%,"Proses Desain",IF(BL155=45%,"Selesai Desain",IF(BL155&lt;80%,"Proses Pengembangan",IF(BL155=80%,"Selesai Pengembangan",IF(BL155&lt;87.5%,"Proses SIT",IF(BL155=87.5%,"Selesai SIT",IF(BL155&lt;95%,"Proses UAT",IF(BL155=95%,"Selesai UAT",IF(BL155&lt;100%,"Proses Implementasi","Selesai Implementasi"))))))))))))))))))))))</f>
        <v>Selesai Pengembangan</v>
      </c>
      <c r="BA155" t="str">
        <f>IF(BM155=0%,"Not Started",IF(BM155&lt;5%,"Proses RBT-RBB",IF(BM155=5%,"Selesai RBT-RBB",IF(BM155&lt;10%,"Proses RBT-RBL",IF(BM155=10%,"Selesai RBT-RBL",IF(BM155&lt;15%,"Proses RBT-RBTD",IF(BM155=15%,"Selesai RBT-RBTD",IF(BM155&lt;20%,"Proses RPP",IF(BM155=20%,"Selesai RPP",IF(BM155&lt;25%,"Proses KAK",IF(BM155=25%,"Selesai KAK",IF(BM155&lt;30%,"Proses Pengadaan",IF(BM155=30%,"Selesai Pengadaan",IF(BM155&lt;45%,"Proses Desain",IF(BM155=45%,"Selesai Desain",IF(BM155&lt;80%,"Proses Pengembangan",IF(BM155=80%,"Selesai Pengembangan",IF(BM155&lt;87.5%,"Proses SIT",IF(BM155=87.5%,"Selesai SIT",IF(BM155&lt;95%,"Proses UAT",IF(BM155=95%,"Selesai UAT",IF(BM155&lt;100%,"Proses Implementasi","Selesai Implementasi"))))))))))))))))))))))</f>
        <v>Selesai Implementasi</v>
      </c>
      <c r="BB155" t="str">
        <f>IF(BN155=0%,"Not Started",IF(BN155&lt;5%,"Proses RBT-RBB",IF(BN155=5%,"Selesai RBT-RBB",IF(BN155&lt;10%,"Proses RBT-RBL",IF(BN155=10%,"Selesai RBT-RBL",IF(BN155&lt;15%,"Proses RBT-RBTD",IF(BN155=15%,"Selesai RBT-RBTD",IF(BN155&lt;20%,"Proses RPP",IF(BN155=20%,"Selesai RPP",IF(BN155&lt;25%,"Proses KAK",IF(BN155=25%,"Selesai KAK",IF(BN155&lt;30%,"Proses Pengadaan",IF(BN155=30%,"Selesai Pengadaan",IF(BN155&lt;45%,"Proses Desain",IF(BN155=45%,"Selesai Desain",IF(BN155&lt;80%,"Proses Pengembangan",IF(BN155=80%,"Selesai Pengembangan",IF(BN155&lt;87.5%,"Proses SIT",IF(BN155=87.5%,"Selesai SIT",IF(BN155&lt;95%,"Proses UAT",IF(BN155=95%,"Selesai UAT",IF(BN155&lt;100%,"Proses Implementasi","Selesai Implementasi"))))))))))))))))))))))</f>
        <v>Selesai Implementasi</v>
      </c>
      <c r="BC155" t="str">
        <f>IF(BO155=0%,"Not Started",IF(BO155&lt;5%,"Proses RBT-RBB",IF(BO155=5%,"Selesai RBT-RBB",IF(BO155&lt;10%,"Proses RBT-RBL",IF(BO155=10%,"Selesai RBT-RBL",IF(BO155&lt;15%,"Proses RBT-RBTD",IF(BO155=15%,"Selesai RBT-RBTD",IF(BO155&lt;20%,"Proses RPP",IF(BO155=20%,"Selesai RPP",IF(BO155&lt;25%,"Proses KAK",IF(BO155=25%,"Selesai KAK",IF(BO155&lt;30%,"Proses Pengadaan",IF(BO155=30%,"Selesai Pengadaan",IF(BO155&lt;45%,"Proses Desain",IF(BO155=45%,"Selesai Desain",IF(BO155&lt;80%,"Proses Pengembangan",IF(BO155=80%,"Selesai Pengembangan",IF(BO155&lt;87.5%,"Proses SIT",IF(BO155=87.5%,"Selesai SIT",IF(BO155&lt;95%,"Proses UAT",IF(BO155=95%,"Selesai UAT",IF(BO155&lt;100%,"Proses Implementasi","Selesai Implementasi"))))))))))))))))))))))</f>
        <v>Selesai Implementasi</v>
      </c>
      <c r="BD155" t="str">
        <f>IF(BP155=0%,"Not Started",IF(BP155&lt;5%,"Proses RBT-RBB",IF(BP155=5%,"Selesai RBT-RBB",IF(BP155&lt;10%,"Proses RBT-RBL",IF(BP155=10%,"Selesai RBT-RBL",IF(BP155&lt;15%,"Proses RBT-RBTD",IF(BP155=15%,"Selesai RBT-RBTD",IF(BP155&lt;20%,"Proses RPP",IF(BP155=20%,"Selesai RPP",IF(BP155&lt;25%,"Proses KAK",IF(BP155=25%,"Selesai KAK",IF(BP155&lt;30%,"Proses Pengadaan",IF(BP155=30%,"Selesai Pengadaan",IF(BP155&lt;45%,"Proses Desain",IF(BP155=45%,"Selesai Desain",IF(BP155&lt;80%,"Proses Pengembangan",IF(BP155=80%,"Selesai Pengembangan",IF(BP155&lt;87.5%,"Proses SIT",IF(BP155=87.5%,"Selesai SIT",IF(BP155&lt;95%,"Proses UAT",IF(BP155=95%,"Selesai UAT",IF(BP155&lt;100%,"Proses Implementasi","Selesai Implementasi"))))))))))))))))))))))</f>
        <v>Selesai Implementasi</v>
      </c>
      <c r="BE155">
        <v>0</v>
      </c>
      <c r="BF155">
        <v>0</v>
      </c>
      <c r="BG155">
        <v>0.05</v>
      </c>
      <c r="BH155">
        <v>0.1</v>
      </c>
      <c r="BI155">
        <v>0.15</v>
      </c>
      <c r="BJ155">
        <v>0.45</v>
      </c>
      <c r="BK155">
        <v>0.67</v>
      </c>
      <c r="BL155">
        <v>0.8</v>
      </c>
      <c r="BM155">
        <v>1</v>
      </c>
      <c r="BN155">
        <v>1</v>
      </c>
      <c r="BO155">
        <v>1</v>
      </c>
      <c r="BP155">
        <v>1</v>
      </c>
      <c r="BQ155" t="str">
        <f>IF(CC155=0%,"Not Started",IF(CC155&lt;5%,"Proses RBT-RBB",IF(CC155=5%,"Selesai RBT-RBB",IF(CC155&lt;10%,"Proses RBT-RBL",IF(CC155=10%,"Selesai RBT-RBL",IF(CC155&lt;15%,"Proses RBT-RBTD",IF(CC155=15%,"Selesai RBT-RBTD",IF(CC155&lt;20%,"Proses RPP",IF(CC155=20%,"Selesai RPP",IF(CC155&lt;25%,"Proses KAK",IF(CC155=25%,"Selesai KAK",IF(CC155&lt;30%,"Proses Pengadaan",IF(CC155=30%,"Selesai Pengadaan",IF(CC155&lt;45%,"Proses Desain",IF(CC155=45%,"Selesai Desain",IF(CC155&lt;80%,"Proses Pengembangan",IF(CC155=80%,"Selesai Pengembangan",IF(CC155&lt;87.5%,"Proses SIT",IF(CC155=87.5%,"Selesai SIT",IF(CC155&lt;95%,"Proses UAT",IF(CC155=95%,"Selesai UAT",IF(CC155&lt;100%,"Proses Implementasi","Selesai Implementasi"))))))))))))))))))))))</f>
        <v>Not Started</v>
      </c>
      <c r="BR155" t="str">
        <f>IF(CD155=0%,"Not Started",IF(CD155&lt;5%,"Proses RBT-RBB",IF(CD155=5%,"Selesai RBT-RBB",IF(CD155&lt;10%,"Proses RBT-RBL",IF(CD155=10%,"Selesai RBT-RBL",IF(CD155&lt;15%,"Proses RBT-RBTD",IF(CD155=15%,"Selesai RBT-RBTD",IF(CD155&lt;20%,"Proses RPP",IF(CD155=20%,"Selesai RPP",IF(CD155&lt;25%,"Proses KAK",IF(CD155=25%,"Selesai KAK",IF(CD155&lt;30%,"Proses Pengadaan",IF(CD155=30%,"Selesai Pengadaan",IF(CD155&lt;45%,"Proses Desain",IF(CD155=45%,"Selesai Desain",IF(CD155&lt;80%,"Proses Pengembangan",IF(CD155=80%,"Selesai Pengembangan",IF(CD155&lt;87.5%,"Proses SIT",IF(CD155=87.5%,"Selesai SIT",IF(CD155&lt;95%,"Proses UAT",IF(CD155=95%,"Selesai UAT",IF(CD155&lt;100%,"Proses Implementasi","Selesai Implementasi"))))))))))))))))))))))</f>
        <v>Not Started</v>
      </c>
      <c r="BS155" t="str">
        <f>IF(CE155=0%,"Not Started",IF(CE155&lt;5%,"Proses RBT-RBB",IF(CE155=5%,"Selesai RBT-RBB",IF(CE155&lt;10%,"Proses RBT-RBL",IF(CE155=10%,"Selesai RBT-RBL",IF(CE155&lt;15%,"Proses RBT-RBTD",IF(CE155=15%,"Selesai RBT-RBTD",IF(CE155&lt;20%,"Proses RPP",IF(CE155=20%,"Selesai RPP",IF(CE155&lt;25%,"Proses KAK",IF(CE155=25%,"Selesai KAK",IF(CE155&lt;30%,"Proses Pengadaan",IF(CE155=30%,"Selesai Pengadaan",IF(CE155&lt;45%,"Proses Desain",IF(CE155=45%,"Selesai Desain",IF(CE155&lt;80%,"Proses Pengembangan",IF(CE155=80%,"Selesai Pengembangan",IF(CE155&lt;87.5%,"Proses SIT",IF(CE155=87.5%,"Selesai SIT",IF(CE155&lt;95%,"Proses UAT",IF(CE155=95%,"Selesai UAT",IF(CE155&lt;100%,"Proses Implementasi","Selesai Implementasi"))))))))))))))))))))))</f>
        <v>Not Started</v>
      </c>
      <c r="BT155" t="str">
        <f>IF(CF155=0%,"Not Started",IF(CF155&lt;5%,"Proses RBT-RBB",IF(CF155=5%,"Selesai RBT-RBB",IF(CF155&lt;10%,"Proses RBT-RBL",IF(CF155=10%,"Selesai RBT-RBL",IF(CF155&lt;15%,"Proses RBT-RBTD",IF(CF155=15%,"Selesai RBT-RBTD",IF(CF155&lt;20%,"Proses RPP",IF(CF155=20%,"Selesai RPP",IF(CF155&lt;25%,"Proses KAK",IF(CF155=25%,"Selesai KAK",IF(CF155&lt;30%,"Proses Pengadaan",IF(CF155=30%,"Selesai Pengadaan",IF(CF155&lt;45%,"Proses Desain",IF(CF155=45%,"Selesai Desain",IF(CF155&lt;80%,"Proses Pengembangan",IF(CF155=80%,"Selesai Pengembangan",IF(CF155&lt;87.5%,"Proses SIT",IF(CF155=87.5%,"Selesai SIT",IF(CF155&lt;95%,"Proses UAT",IF(CF155=95%,"Selesai UAT",IF(CF155&lt;100%,"Proses Implementasi","Selesai Implementasi"))))))))))))))))))))))</f>
        <v>Not Started</v>
      </c>
      <c r="BU155" t="str">
        <f>IF(CG155=0%,"Not Started",IF(CG155&lt;5%,"Proses RBT-RBB",IF(CG155=5%,"Selesai RBT-RBB",IF(CG155&lt;10%,"Proses RBT-RBL",IF(CG155=10%,"Selesai RBT-RBL",IF(CG155&lt;15%,"Proses RBT-RBTD",IF(CG155=15%,"Selesai RBT-RBTD",IF(CG155&lt;20%,"Proses RPP",IF(CG155=20%,"Selesai RPP",IF(CG155&lt;25%,"Proses KAK",IF(CG155=25%,"Selesai KAK",IF(CG155&lt;30%,"Proses Pengadaan",IF(CG155=30%,"Selesai Pengadaan",IF(CG155&lt;45%,"Proses Desain",IF(CG155=45%,"Selesai Desain",IF(CG155&lt;80%,"Proses Pengembangan",IF(CG155=80%,"Selesai Pengembangan",IF(CG155&lt;87.5%,"Proses SIT",IF(CG155=87.5%,"Selesai SIT",IF(CG155&lt;95%,"Proses UAT",IF(CG155=95%,"Selesai UAT",IF(CG155&lt;100%,"Proses Implementasi","Selesai Implementasi"))))))))))))))))))))))</f>
        <v>Not Started</v>
      </c>
      <c r="BV155" t="str">
        <f>IF(CH155=0%,"Not Started",IF(CH155&lt;5%,"Proses RBT-RBB",IF(CH155=5%,"Selesai RBT-RBB",IF(CH155&lt;10%,"Proses RBT-RBL",IF(CH155=10%,"Selesai RBT-RBL",IF(CH155&lt;15%,"Proses RBT-RBTD",IF(CH155=15%,"Selesai RBT-RBTD",IF(CH155&lt;20%,"Proses RPP",IF(CH155=20%,"Selesai RPP",IF(CH155&lt;25%,"Proses KAK",IF(CH155=25%,"Selesai KAK",IF(CH155&lt;30%,"Proses Pengadaan",IF(CH155=30%,"Selesai Pengadaan",IF(CH155&lt;45%,"Proses Desain",IF(CH155=45%,"Selesai Desain",IF(CH155&lt;80%,"Proses Pengembangan",IF(CH155=80%,"Selesai Pengembangan",IF(CH155&lt;87.5%,"Proses SIT",IF(CH155=87.5%,"Selesai SIT",IF(CH155&lt;95%,"Proses UAT",IF(CH155=95%,"Selesai UAT",IF(CH155&lt;100%,"Proses Implementasi","Selesai Implementasi"))))))))))))))))))))))</f>
        <v>Not Started</v>
      </c>
      <c r="BW155" t="str">
        <f>IF(CI155=0%,"Not Started",IF(CI155&lt;5%,"Proses RBT-RBB",IF(CI155=5%,"Selesai RBT-RBB",IF(CI155&lt;10%,"Proses RBT-RBL",IF(CI155=10%,"Selesai RBT-RBL",IF(CI155&lt;15%,"Proses RBT-RBTD",IF(CI155=15%,"Selesai RBT-RBTD",IF(CI155&lt;20%,"Proses RPP",IF(CI155=20%,"Selesai RPP",IF(CI155&lt;25%,"Proses KAK",IF(CI155=25%,"Selesai KAK",IF(CI155&lt;30%,"Proses Pengadaan",IF(CI155=30%,"Selesai Pengadaan",IF(CI155&lt;45%,"Proses Desain",IF(CI155=45%,"Selesai Desain",IF(CI155&lt;80%,"Proses Pengembangan",IF(CI155=80%,"Selesai Pengembangan",IF(CI155&lt;87.5%,"Proses SIT",IF(CI155=87.5%,"Selesai SIT",IF(CI155&lt;95%,"Proses UAT",IF(CI155=95%,"Selesai UAT",IF(CI155&lt;100%,"Proses Implementasi","Selesai Implementasi"))))))))))))))))))))))</f>
        <v>Not Started</v>
      </c>
      <c r="BX155" t="str">
        <f>IF(CJ155=0%,"Not Started",IF(CJ155&lt;5%,"Proses RBT-RBB",IF(CJ155=5%,"Selesai RBT-RBB",IF(CJ155&lt;10%,"Proses RBT-RBL",IF(CJ155=10%,"Selesai RBT-RBL",IF(CJ155&lt;15%,"Proses RBT-RBTD",IF(CJ155=15%,"Selesai RBT-RBTD",IF(CJ155&lt;20%,"Proses RPP",IF(CJ155=20%,"Selesai RPP",IF(CJ155&lt;25%,"Proses KAK",IF(CJ155=25%,"Selesai KAK",IF(CJ155&lt;30%,"Proses Pengadaan",IF(CJ155=30%,"Selesai Pengadaan",IF(CJ155&lt;45%,"Proses Desain",IF(CJ155=45%,"Selesai Desain",IF(CJ155&lt;80%,"Proses Pengembangan",IF(CJ155=80%,"Selesai Pengembangan",IF(CJ155&lt;87.5%,"Proses SIT",IF(CJ155=87.5%,"Selesai SIT",IF(CJ155&lt;95%,"Proses UAT",IF(CJ155=95%,"Selesai UAT",IF(CJ155&lt;100%,"Proses Implementasi","Selesai Implementasi"))))))))))))))))))))))</f>
        <v>Not Started</v>
      </c>
      <c r="BY155" t="str">
        <f>IF(CK155=0%,"Not Started",IF(CK155&lt;5%,"Proses RBT-RBB",IF(CK155=5%,"Selesai RBT-RBB",IF(CK155&lt;10%,"Proses RBT-RBL",IF(CK155=10%,"Selesai RBT-RBL",IF(CK155&lt;15%,"Proses RBT-RBTD",IF(CK155=15%,"Selesai RBT-RBTD",IF(CK155&lt;20%,"Proses RPP",IF(CK155=20%,"Selesai RPP",IF(CK155&lt;25%,"Proses KAK",IF(CK155=25%,"Selesai KAK",IF(CK155&lt;30%,"Proses Pengadaan",IF(CK155=30%,"Selesai Pengadaan",IF(CK155&lt;45%,"Proses Desain",IF(CK155=45%,"Selesai Desain",IF(CK155&lt;80%,"Proses Pengembangan",IF(CK155=80%,"Selesai Pengembangan",IF(CK155&lt;87.5%,"Proses SIT",IF(CK155=87.5%,"Selesai SIT",IF(CK155&lt;95%,"Proses UAT",IF(CK155=95%,"Selesai UAT",IF(CK155&lt;100%,"Proses Implementasi","Selesai Implementasi"))))))))))))))))))))))</f>
        <v>Not Started</v>
      </c>
      <c r="BZ155" t="str">
        <f>IF(CL155=0%,"Not Started",IF(CL155&lt;5%,"Proses RBT-RBB",IF(CL155=5%,"Selesai RBT-RBB",IF(CL155&lt;10%,"Proses RBT-RBL",IF(CL155=10%,"Selesai RBT-RBL",IF(CL155&lt;15%,"Proses RBT-RBTD",IF(CL155=15%,"Selesai RBT-RBTD",IF(CL155&lt;20%,"Proses RPP",IF(CL155=20%,"Selesai RPP",IF(CL155&lt;25%,"Proses KAK",IF(CL155=25%,"Selesai KAK",IF(CL155&lt;30%,"Proses Pengadaan",IF(CL155=30%,"Selesai Pengadaan",IF(CL155&lt;45%,"Proses Desain",IF(CL155=45%,"Selesai Desain",IF(CL155&lt;80%,"Proses Pengembangan",IF(CL155=80%,"Selesai Pengembangan",IF(CL155&lt;87.5%,"Proses SIT",IF(CL155=87.5%,"Selesai SIT",IF(CL155&lt;95%,"Proses UAT",IF(CL155=95%,"Selesai UAT",IF(CL155&lt;100%,"Proses Implementasi","Selesai Implementasi"))))))))))))))))))))))</f>
        <v>Not Started</v>
      </c>
      <c r="CA155" t="str">
        <f>IF(CM155=0%,"Not Started",IF(CM155&lt;5%,"Proses RBT-RBB",IF(CM155=5%,"Selesai RBT-RBB",IF(CM155&lt;10%,"Proses RBT-RBL",IF(CM155=10%,"Selesai RBT-RBL",IF(CM155&lt;15%,"Proses RBT-RBTD",IF(CM155=15%,"Selesai RBT-RBTD",IF(CM155&lt;20%,"Proses RPP",IF(CM155=20%,"Selesai RPP",IF(CM155&lt;25%,"Proses KAK",IF(CM155=25%,"Selesai KAK",IF(CM155&lt;30%,"Proses Pengadaan",IF(CM155=30%,"Selesai Pengadaan",IF(CM155&lt;45%,"Proses Desain",IF(CM155=45%,"Selesai Desain",IF(CM155&lt;80%,"Proses Pengembangan",IF(CM155=80%,"Selesai Pengembangan",IF(CM155&lt;87.5%,"Proses SIT",IF(CM155=87.5%,"Selesai SIT",IF(CM155&lt;95%,"Proses UAT",IF(CM155=95%,"Selesai UAT",IF(CM155&lt;100%,"Proses Implementasi","Selesai Implementasi"))))))))))))))))))))))</f>
        <v>Not Started</v>
      </c>
      <c r="CB155" t="str">
        <f>IF(CN155=0%,"Not Started",IF(CN155&lt;5%,"Proses RBT-RBB",IF(CN155=5%,"Selesai RBT-RBB",IF(CN155&lt;10%,"Proses RBT-RBL",IF(CN155=10%,"Selesai RBT-RBL",IF(CN155&lt;15%,"Proses RBT-RBTD",IF(CN155=15%,"Selesai RBT-RBTD",IF(CN155&lt;20%,"Proses RPP",IF(CN155=20%,"Selesai RPP",IF(CN155&lt;25%,"Proses KAK",IF(CN155=25%,"Selesai KAK",IF(CN155&lt;30%,"Proses Pengadaan",IF(CN155=30%,"Selesai Pengadaan",IF(CN155&lt;45%,"Proses Desain",IF(CN155=45%,"Selesai Desain",IF(CN155&lt;80%,"Proses Pengembangan",IF(CN155=80%,"Selesai Pengembangan",IF(CN155&lt;87.5%,"Proses SIT",IF(CN155=87.5%,"Selesai SIT",IF(CN155&lt;95%,"Proses UAT",IF(CN155=95%,"Selesai UAT",IF(CN155&lt;100%,"Proses Implementasi","Selesai Implementasi"))))))))))))))))))))))</f>
        <v>Not Started</v>
      </c>
      <c r="CC155">
        <f>(($DY155/100%)*15%)+(($DZ155/100%)*5%)+(($EA155/100%)*5%)+(($EB155/100%)*5%)+(($EC155/100%)*15%)+(($ED155/100%)*35%)+(($EE155/100%)*7.5%)+(($EF155/100%)*7.5%)+(($EG155/100%)*5%)</f>
        <v>0</v>
      </c>
      <c r="CL155">
        <v>0</v>
      </c>
      <c r="CM155">
        <f>(($DY155/100%)*15%)+(($DZ155/100%)*5%)+(($EA155/100%)*5%)+(($EB155/100%)*5%)+(($EC155/100%)*15%)+(($ED155/100%)*35%)+(($EE155/100%)*7.5%)+(($EF155/100%)*7.5%)+(($EG155/100%)*5%)</f>
        <v>0</v>
      </c>
      <c r="CN155">
        <f>(($DY155/100%)*15%)+(($DZ155/100%)*5%)+(($EA155/100%)*5%)+(($EB155/100%)*5%)+(($EC155/100%)*15%)+(($ED155/100%)*35%)+(($EE155/100%)*7.5%)+(($EF155/100%)*7.5%)+(($EG155/100%)*5%)</f>
        <v>0</v>
      </c>
      <c r="CO155">
        <f>IF(BE155=0%, 100%, (CC155/BE155))</f>
        <v>1</v>
      </c>
      <c r="CP155">
        <f>IF(BF155=0%, 100%, (CD155/BF155))</f>
        <v>1</v>
      </c>
      <c r="CQ155">
        <f>IF(BG155=0%, 100%, (CE155/BG155))</f>
        <v>0</v>
      </c>
      <c r="CR155">
        <f>IF(BH155=0%, 100%, (CF155/BH155))</f>
        <v>0</v>
      </c>
      <c r="CS155">
        <f>IF(BI155=0%, 100%, (CG155/BI155))</f>
        <v>0</v>
      </c>
      <c r="CT155">
        <f>IF(BJ155=0%, 100%, (CH155/BJ155))</f>
        <v>0</v>
      </c>
      <c r="CU155">
        <f>IF(BK155=0%, 100%, (CI155/BK155))</f>
        <v>0</v>
      </c>
      <c r="CV155">
        <f>IF(BL155=0%, 100%, (CJ155/BL155))</f>
        <v>0</v>
      </c>
      <c r="CW155">
        <f>IF(BM155=0%, 100%, (CK155/BM155))</f>
        <v>0</v>
      </c>
      <c r="CX155">
        <f>IF(BN155=0%, 100%, (CL155/BN155))</f>
        <v>0</v>
      </c>
      <c r="CY155">
        <f>IF(BO155=0%, 100%, (CM155/BO155))</f>
        <v>0</v>
      </c>
      <c r="DA155" t="str">
        <f>IF(BE155=0%,"NS",IF(CC155=100%,"DONE",IF(CO155&gt;100%,"AS",IF(CO155&lt;75%,"BS",IF(CO155&lt;89.9%,"AR","OS")))))</f>
        <v>NS</v>
      </c>
      <c r="DB155" t="str">
        <f>IF(BF155=0%,"NS",IF(CD155=100%,"DONE",IF(CP155&gt;100%,"AS",IF(CP155&lt;75%,"BS",IF(CP155&lt;89.9%,"AR","OS")))))</f>
        <v>NS</v>
      </c>
      <c r="DC155" t="str">
        <f>IF(BG155=0%,"NS",IF(CE155=100%,"DONE",IF(CQ155&gt;100%,"AS",IF(CQ155&lt;75%,"BS",IF(CQ155&lt;89.9%,"AR","OS")))))</f>
        <v>BS</v>
      </c>
      <c r="DD155" t="str">
        <f>IF(BH155=0%,"NS",IF(CF155=100%,"DONE",IF(CR155&gt;100%,"AS",IF(CR155&lt;75%,"BS",IF(CR155&lt;89.9%,"AR","OS")))))</f>
        <v>BS</v>
      </c>
      <c r="DE155" t="str">
        <f>IF(BI155=0%,"NS",IF(CG155=100%,"DONE",IF(CS155&gt;100%,"AS",IF(CS155&lt;75%,"BS",IF(CS155&lt;89.9%,"AR","OS")))))</f>
        <v>BS</v>
      </c>
      <c r="DF155" t="str">
        <f>IF(BJ155=0%,"NS",IF(CH155=100%,"DONE",IF(CT155&gt;100%,"AS",IF(CT155&lt;75%,"BS",IF(CT155&lt;89.9%,"AR","OS")))))</f>
        <v>BS</v>
      </c>
      <c r="DG155" t="str">
        <f>IF(BK155=0%,"NS",IF(CI155=100%,"DONE",IF(CU155&gt;100%,"AS",IF(CU155&lt;75%,"BS",IF(CU155&lt;89.9%,"AR","OS")))))</f>
        <v>BS</v>
      </c>
      <c r="DH155" t="str">
        <f>IF(BL155=0%,"NS",IF(CJ155=100%,"DONE",IF(CV155&gt;100%,"AS",IF(CV155&lt;75%,"BS",IF(CV155&lt;89.9%,"AR","OS")))))</f>
        <v>BS</v>
      </c>
      <c r="DI155" t="str">
        <f>IF(BM155=0%,"NS",IF(CK155=100%,"DONE",IF(CW155&gt;100%,"AS",IF(CW155&lt;75%,"BS",IF(CW155&lt;89.9%,"AR","OS")))))</f>
        <v>BS</v>
      </c>
      <c r="DJ155" t="str">
        <f>IF(BN155=0%,"NS",IF(CL155=100%,"DONE",IF(CX155&gt;100%,"AS",IF(CX155&lt;75%,"BS",IF(CX155&lt;89.9%,"AR","OS")))))</f>
        <v>BS</v>
      </c>
      <c r="DK155" t="str">
        <f>IF(BO155=0%,"NS",IF(CM155=100%,"DONE",IF(CY155&gt;100%,"AS",IF(CY155&lt;75%,"BS",IF(CY155&lt;89.9%,"AR","OS")))))</f>
        <v>BS</v>
      </c>
      <c r="DL155" t="str">
        <f>IF(BP155=0%,"NS",IF(CN155=100%,"DONE",IF(CZ155&gt;100%,"AS",IF(CZ155&lt;75%,"BS",IF(CZ155&lt;89.9%,"AR","OS")))))</f>
        <v>BS</v>
      </c>
      <c r="DM155">
        <f>CC155/$BP155</f>
        <v>0</v>
      </c>
      <c r="DN155">
        <f>CD155/$BP155</f>
        <v>0</v>
      </c>
      <c r="DO155">
        <f>CE155/$BP155</f>
        <v>0</v>
      </c>
      <c r="DP155">
        <f>CF155/$BP155</f>
        <v>0</v>
      </c>
      <c r="DQ155">
        <f>CG155/$BP155</f>
        <v>0</v>
      </c>
      <c r="DR155">
        <f>CH155/$BP155</f>
        <v>0</v>
      </c>
      <c r="DS155">
        <f>CI155/$BP155</f>
        <v>0</v>
      </c>
      <c r="DT155">
        <f>CJ155/$BP155</f>
        <v>0</v>
      </c>
      <c r="DU155">
        <f>CK155/$BP155</f>
        <v>0</v>
      </c>
      <c r="DV155">
        <f>CL155/$BP155</f>
        <v>0</v>
      </c>
      <c r="DW155">
        <f>CM155/$BP155</f>
        <v>0</v>
      </c>
      <c r="DX155">
        <f>CN155/$BP155</f>
        <v>0</v>
      </c>
      <c r="EH155" t="str">
        <v>Belum dimulai</v>
      </c>
      <c r="EJ155">
        <f>AR155</f>
        <v>46295</v>
      </c>
      <c r="FN155" t="str">
        <v>M. Fahmi Ridwan</v>
      </c>
      <c r="FR155" t="str">
        <v>Inhouse</v>
      </c>
      <c r="GS155" t="str">
        <v>e5ee4d51-dd1a-4270-95b7-73b808e9f0d9</v>
      </c>
    </row>
    <row r="156" xml:space="preserve">
      <c r="B156" t="str">
        <v>Non PT</v>
      </c>
      <c r="C156" t="str">
        <v>IDT</v>
      </c>
      <c r="D156" t="str">
        <v>Continuity Technology</v>
      </c>
      <c r="E156" t="str">
        <v>P-91</v>
      </c>
      <c r="F156">
        <v>1</v>
      </c>
      <c r="G156" t="str">
        <v>SKNBI</v>
      </c>
      <c r="H156" t="str">
        <v>Penguatan SKNBI</v>
      </c>
      <c r="I156" t="str">
        <v>Penguatan SKNBI</v>
      </c>
      <c r="J156">
        <v>2026</v>
      </c>
      <c r="K156">
        <v>2028</v>
      </c>
      <c r="L156" t="str">
        <v>S</v>
      </c>
      <c r="M156" t="str">
        <v>K3</v>
      </c>
      <c r="N156" t="str">
        <v>Pemimpin Satker</v>
      </c>
      <c r="O156" t="str">
        <v>DLDS, DKSP, DPSP</v>
      </c>
      <c r="P156" t="str">
        <v>Satker</v>
      </c>
      <c r="Q156" t="str">
        <v>SP</v>
      </c>
      <c r="R156" t="str">
        <v>SKNBI</v>
      </c>
      <c r="S156" t="str">
        <f>BQ156</f>
        <v>Not Started</v>
      </c>
      <c r="T156" t="str">
        <f>IF(V156=0%,"Not Started",IF(V156&lt;100%,"On Progress",IF(V156=100%,"DONE")))</f>
        <v>Not Started</v>
      </c>
      <c r="U156" t="str">
        <f>FN156</f>
        <v>Aldo Fernanda</v>
      </c>
      <c r="V156">
        <f>CC156</f>
        <v>0</v>
      </c>
      <c r="W156" t="str">
        <v>TW II 2026</v>
      </c>
      <c r="X156">
        <f>AR156</f>
        <v>46752</v>
      </c>
      <c r="Z156" t="str">
        <v>New</v>
      </c>
      <c r="AA156">
        <v>46113</v>
      </c>
      <c r="AB156">
        <v>46203</v>
      </c>
      <c r="AC156">
        <v>46204</v>
      </c>
      <c r="AD156">
        <v>46234</v>
      </c>
      <c r="AE156">
        <v>46204</v>
      </c>
      <c r="AF156">
        <v>46234</v>
      </c>
      <c r="AG156">
        <v>46235</v>
      </c>
      <c r="AH156">
        <v>46387</v>
      </c>
      <c r="AI156">
        <v>46388</v>
      </c>
      <c r="AJ156">
        <v>46418</v>
      </c>
      <c r="AK156">
        <v>46419</v>
      </c>
      <c r="AL156">
        <v>46660</v>
      </c>
      <c r="AM156">
        <v>46661</v>
      </c>
      <c r="AN156">
        <v>46691</v>
      </c>
      <c r="AO156">
        <v>46692</v>
      </c>
      <c r="AP156">
        <v>46721</v>
      </c>
      <c r="AQ156">
        <v>46722</v>
      </c>
      <c r="AR156">
        <v>46752</v>
      </c>
      <c r="AS156" t="str">
        <f>IF(BE156=0%,"Not Started",IF(BE156&lt;5%,"Proses RBT-RBB",IF(BE156=5%,"Selesai RBT-RBB",IF(BE156&lt;10%,"Proses RBT-RBL",IF(BE156=10%,"Selesai RBT-RBL",IF(BE156&lt;15%,"Proses RBT-RBTD",IF(BE156=15%,"Selesai RBT-RBTD",IF(BE156&lt;20%,"Proses RPP",IF(BE156=20%,"Selesai RPP",IF(BE156&lt;25%,"Proses KAK",IF(BE156=25%,"Selesai KAK",IF(BE156&lt;30%,"Proses Pengadaan",IF(BE156=30%,"Selesai Pengadaan",IF(BE156&lt;45%,"Proses Desain",IF(BE156=45%,"Selesai Desain",IF(BE156&lt;80%,"Proses Pengembangan",IF(BE156=80%,"Selesai Pengembangan",IF(BE156&lt;87.5%,"Proses SIT",IF(BE156=87.5%,"Selesai SIT",IF(BE156&lt;95%,"Proses UAT",IF(BE156=95%,"Selesai UAT",IF(BE156&lt;100%,"Proses Implementasi","Selesai Implementasi"))))))))))))))))))))))</f>
        <v>Not Started</v>
      </c>
      <c r="AT156" t="str">
        <f>IF(BF156=0%,"Not Started",IF(BF156&lt;5%,"Proses RBT-RBB",IF(BF156=5%,"Selesai RBT-RBB",IF(BF156&lt;10%,"Proses RBT-RBL",IF(BF156=10%,"Selesai RBT-RBL",IF(BF156&lt;15%,"Proses RBT-RBTD",IF(BF156=15%,"Selesai RBT-RBTD",IF(BF156&lt;20%,"Proses RPP",IF(BF156=20%,"Selesai RPP",IF(BF156&lt;25%,"Proses KAK",IF(BF156=25%,"Selesai KAK",IF(BF156&lt;30%,"Proses Pengadaan",IF(BF156=30%,"Selesai Pengadaan",IF(BF156&lt;45%,"Proses Desain",IF(BF156=45%,"Selesai Desain",IF(BF156&lt;80%,"Proses Pengembangan",IF(BF156=80%,"Selesai Pengembangan",IF(BF156&lt;87.5%,"Proses SIT",IF(BF156=87.5%,"Selesai SIT",IF(BF156&lt;95%,"Proses UAT",IF(BF156=95%,"Selesai UAT",IF(BF156&lt;100%,"Proses Implementasi","Selesai Implementasi"))))))))))))))))))))))</f>
        <v>Not Started</v>
      </c>
      <c r="AU156" t="str">
        <f>IF(BG156=0%,"Not Started",IF(BG156&lt;5%,"Proses RBT-RBB",IF(BG156=5%,"Selesai RBT-RBB",IF(BG156&lt;10%,"Proses RBT-RBL",IF(BG156=10%,"Selesai RBT-RBL",IF(BG156&lt;15%,"Proses RBT-RBTD",IF(BG156=15%,"Selesai RBT-RBTD",IF(BG156&lt;20%,"Proses RPP",IF(BG156=20%,"Selesai RPP",IF(BG156&lt;25%,"Proses KAK",IF(BG156=25%,"Selesai KAK",IF(BG156&lt;30%,"Proses Pengadaan",IF(BG156=30%,"Selesai Pengadaan",IF(BG156&lt;45%,"Proses Desain",IF(BG156=45%,"Selesai Desain",IF(BG156&lt;80%,"Proses Pengembangan",IF(BG156=80%,"Selesai Pengembangan",IF(BG156&lt;87.5%,"Proses SIT",IF(BG156=87.5%,"Selesai SIT",IF(BG156&lt;95%,"Proses UAT",IF(BG156=95%,"Selesai UAT",IF(BG156&lt;100%,"Proses Implementasi","Selesai Implementasi"))))))))))))))))))))))</f>
        <v>Not Started</v>
      </c>
      <c r="AV156" t="str">
        <f>IF(BH156=0%,"Not Started",IF(BH156&lt;5%,"Proses RBT-RBB",IF(BH156=5%,"Selesai RBT-RBB",IF(BH156&lt;10%,"Proses RBT-RBL",IF(BH156=10%,"Selesai RBT-RBL",IF(BH156&lt;15%,"Proses RBT-RBTD",IF(BH156=15%,"Selesai RBT-RBTD",IF(BH156&lt;20%,"Proses RPP",IF(BH156=20%,"Selesai RPP",IF(BH156&lt;25%,"Proses KAK",IF(BH156=25%,"Selesai KAK",IF(BH156&lt;30%,"Proses Pengadaan",IF(BH156=30%,"Selesai Pengadaan",IF(BH156&lt;45%,"Proses Desain",IF(BH156=45%,"Selesai Desain",IF(BH156&lt;80%,"Proses Pengembangan",IF(BH156=80%,"Selesai Pengembangan",IF(BH156&lt;87.5%,"Proses SIT",IF(BH156=87.5%,"Selesai SIT",IF(BH156&lt;95%,"Proses UAT",IF(BH156=95%,"Selesai UAT",IF(BH156&lt;100%,"Proses Implementasi","Selesai Implementasi"))))))))))))))))))))))</f>
        <v>Selesai RBT-RBB</v>
      </c>
      <c r="AW156" t="str">
        <f>IF(BI156=0%,"Not Started",IF(BI156&lt;5%,"Proses RBT-RBB",IF(BI156=5%,"Selesai RBT-RBB",IF(BI156&lt;10%,"Proses RBT-RBL",IF(BI156=10%,"Selesai RBT-RBL",IF(BI156&lt;15%,"Proses RBT-RBTD",IF(BI156=15%,"Selesai RBT-RBTD",IF(BI156&lt;20%,"Proses RPP",IF(BI156=20%,"Selesai RPP",IF(BI156&lt;25%,"Proses KAK",IF(BI156=25%,"Selesai KAK",IF(BI156&lt;30%,"Proses Pengadaan",IF(BI156=30%,"Selesai Pengadaan",IF(BI156&lt;45%,"Proses Desain",IF(BI156=45%,"Selesai Desain",IF(BI156&lt;80%,"Proses Pengembangan",IF(BI156=80%,"Selesai Pengembangan",IF(BI156&lt;87.5%,"Proses SIT",IF(BI156=87.5%,"Selesai SIT",IF(BI156&lt;95%,"Proses UAT",IF(BI156=95%,"Selesai UAT",IF(BI156&lt;100%,"Proses Implementasi","Selesai Implementasi"))))))))))))))))))))))</f>
        <v>Selesai RBT-RBL</v>
      </c>
      <c r="AX156" t="str">
        <f>IF(BJ156=0%,"Not Started",IF(BJ156&lt;5%,"Proses RBT-RBB",IF(BJ156=5%,"Selesai RBT-RBB",IF(BJ156&lt;10%,"Proses RBT-RBL",IF(BJ156=10%,"Selesai RBT-RBL",IF(BJ156&lt;15%,"Proses RBT-RBTD",IF(BJ156=15%,"Selesai RBT-RBTD",IF(BJ156&lt;20%,"Proses RPP",IF(BJ156=20%,"Selesai RPP",IF(BJ156&lt;25%,"Proses KAK",IF(BJ156=25%,"Selesai KAK",IF(BJ156&lt;30%,"Proses Pengadaan",IF(BJ156=30%,"Selesai Pengadaan",IF(BJ156&lt;45%,"Proses Desain",IF(BJ156=45%,"Selesai Desain",IF(BJ156&lt;80%,"Proses Pengembangan",IF(BJ156=80%,"Selesai Pengembangan",IF(BJ156&lt;87.5%,"Proses SIT",IF(BJ156=87.5%,"Selesai SIT",IF(BJ156&lt;95%,"Proses UAT",IF(BJ156=95%,"Selesai UAT",IF(BJ156&lt;100%,"Proses Implementasi","Selesai Implementasi"))))))))))))))))))))))</f>
        <v>Selesai RBT-RBTD</v>
      </c>
      <c r="AY156" t="str">
        <f>IF(BK156=0%,"Not Started",IF(BK156&lt;5%,"Proses RBT-RBB",IF(BK156=5%,"Selesai RBT-RBB",IF(BK156&lt;10%,"Proses RBT-RBL",IF(BK156=10%,"Selesai RBT-RBL",IF(BK156&lt;15%,"Proses RBT-RBTD",IF(BK156=15%,"Selesai RBT-RBTD",IF(BK156&lt;20%,"Proses RPP",IF(BK156=20%,"Selesai RPP",IF(BK156&lt;25%,"Proses KAK",IF(BK156=25%,"Selesai KAK",IF(BK156&lt;30%,"Proses Pengadaan",IF(BK156=30%,"Selesai Pengadaan",IF(BK156&lt;45%,"Proses Desain",IF(BK156=45%,"Selesai Desain",IF(BK156&lt;80%,"Proses Pengembangan",IF(BK156=80%,"Selesai Pengembangan",IF(BK156&lt;87.5%,"Proses SIT",IF(BK156=87.5%,"Selesai SIT",IF(BK156&lt;95%,"Proses UAT",IF(BK156=95%,"Selesai UAT",IF(BK156&lt;100%,"Proses Implementasi","Selesai Implementasi"))))))))))))))))))))))</f>
        <v>Selesai KAK</v>
      </c>
      <c r="AZ156" t="str">
        <f>IF(BL156=0%,"Not Started",IF(BL156&lt;5%,"Proses RBT-RBB",IF(BL156=5%,"Selesai RBT-RBB",IF(BL156&lt;10%,"Proses RBT-RBL",IF(BL156=10%,"Selesai RBT-RBL",IF(BL156&lt;15%,"Proses RBT-RBTD",IF(BL156=15%,"Selesai RBT-RBTD",IF(BL156&lt;20%,"Proses RPP",IF(BL156=20%,"Selesai RPP",IF(BL156&lt;25%,"Proses KAK",IF(BL156=25%,"Selesai KAK",IF(BL156&lt;30%,"Proses Pengadaan",IF(BL156=30%,"Selesai Pengadaan",IF(BL156&lt;45%,"Proses Desain",IF(BL156=45%,"Selesai Desain",IF(BL156&lt;80%,"Proses Pengembangan",IF(BL156=80%,"Selesai Pengembangan",IF(BL156&lt;87.5%,"Proses SIT",IF(BL156=87.5%,"Selesai SIT",IF(BL156&lt;95%,"Proses UAT",IF(BL156=95%,"Selesai UAT",IF(BL156&lt;100%,"Proses Implementasi","Selesai Implementasi"))))))))))))))))))))))</f>
        <v>Proses Pengadaan</v>
      </c>
      <c r="BA156" t="str">
        <f>IF(BM156=0%,"Not Started",IF(BM156&lt;5%,"Proses RBT-RBB",IF(BM156=5%,"Selesai RBT-RBB",IF(BM156&lt;10%,"Proses RBT-RBL",IF(BM156=10%,"Selesai RBT-RBL",IF(BM156&lt;15%,"Proses RBT-RBTD",IF(BM156=15%,"Selesai RBT-RBTD",IF(BM156&lt;20%,"Proses RPP",IF(BM156=20%,"Selesai RPP",IF(BM156&lt;25%,"Proses KAK",IF(BM156=25%,"Selesai KAK",IF(BM156&lt;30%,"Proses Pengadaan",IF(BM156=30%,"Selesai Pengadaan",IF(BM156&lt;45%,"Proses Desain",IF(BM156=45%,"Selesai Desain",IF(BM156&lt;80%,"Proses Pengembangan",IF(BM156=80%,"Selesai Pengembangan",IF(BM156&lt;87.5%,"Proses SIT",IF(BM156=87.5%,"Selesai SIT",IF(BM156&lt;95%,"Proses UAT",IF(BM156=95%,"Selesai UAT",IF(BM156&lt;100%,"Proses Implementasi","Selesai Implementasi"))))))))))))))))))))))</f>
        <v>Proses Pengadaan</v>
      </c>
      <c r="BB156" t="str">
        <f>IF(BN156=0%,"Not Started",IF(BN156&lt;5%,"Proses RBT-RBB",IF(BN156=5%,"Selesai RBT-RBB",IF(BN156&lt;10%,"Proses RBT-RBL",IF(BN156=10%,"Selesai RBT-RBL",IF(BN156&lt;15%,"Proses RBT-RBTD",IF(BN156=15%,"Selesai RBT-RBTD",IF(BN156&lt;20%,"Proses RPP",IF(BN156=20%,"Selesai RPP",IF(BN156&lt;25%,"Proses KAK",IF(BN156=25%,"Selesai KAK",IF(BN156&lt;30%,"Proses Pengadaan",IF(BN156=30%,"Selesai Pengadaan",IF(BN156&lt;45%,"Proses Desain",IF(BN156=45%,"Selesai Desain",IF(BN156&lt;80%,"Proses Pengembangan",IF(BN156=80%,"Selesai Pengembangan",IF(BN156&lt;87.5%,"Proses SIT",IF(BN156=87.5%,"Selesai SIT",IF(BN156&lt;95%,"Proses UAT",IF(BN156=95%,"Selesai UAT",IF(BN156&lt;100%,"Proses Implementasi","Selesai Implementasi"))))))))))))))))))))))</f>
        <v>Proses Pengadaan</v>
      </c>
      <c r="BC156" t="str">
        <f>IF(BO156=0%,"Not Started",IF(BO156&lt;5%,"Proses RBT-RBB",IF(BO156=5%,"Selesai RBT-RBB",IF(BO156&lt;10%,"Proses RBT-RBL",IF(BO156=10%,"Selesai RBT-RBL",IF(BO156&lt;15%,"Proses RBT-RBTD",IF(BO156=15%,"Selesai RBT-RBTD",IF(BO156&lt;20%,"Proses RPP",IF(BO156=20%,"Selesai RPP",IF(BO156&lt;25%,"Proses KAK",IF(BO156=25%,"Selesai KAK",IF(BO156&lt;30%,"Proses Pengadaan",IF(BO156=30%,"Selesai Pengadaan",IF(BO156&lt;45%,"Proses Desain",IF(BO156=45%,"Selesai Desain",IF(BO156&lt;80%,"Proses Pengembangan",IF(BO156=80%,"Selesai Pengembangan",IF(BO156&lt;87.5%,"Proses SIT",IF(BO156=87.5%,"Selesai SIT",IF(BO156&lt;95%,"Proses UAT",IF(BO156=95%,"Selesai UAT",IF(BO156&lt;100%,"Proses Implementasi","Selesai Implementasi"))))))))))))))))))))))</f>
        <v>Proses Pengadaan</v>
      </c>
      <c r="BD156" t="str">
        <f>IF(BP156=0%,"Not Started",IF(BP156&lt;5%,"Proses RBT-RBB",IF(BP156=5%,"Selesai RBT-RBB",IF(BP156&lt;10%,"Proses RBT-RBL",IF(BP156=10%,"Selesai RBT-RBL",IF(BP156&lt;15%,"Proses RBT-RBTD",IF(BP156=15%,"Selesai RBT-RBTD",IF(BP156&lt;20%,"Proses RPP",IF(BP156=20%,"Selesai RPP",IF(BP156&lt;25%,"Proses KAK",IF(BP156=25%,"Selesai KAK",IF(BP156&lt;30%,"Proses Pengadaan",IF(BP156=30%,"Selesai Pengadaan",IF(BP156&lt;45%,"Proses Desain",IF(BP156=45%,"Selesai Desain",IF(BP156&lt;80%,"Proses Pengembangan",IF(BP156=80%,"Selesai Pengembangan",IF(BP156&lt;87.5%,"Proses SIT",IF(BP156=87.5%,"Selesai SIT",IF(BP156&lt;95%,"Proses UAT",IF(BP156=95%,"Selesai UAT",IF(BP156&lt;100%,"Proses Implementasi","Selesai Implementasi"))))))))))))))))))))))</f>
        <v>Selesai Pengadaan</v>
      </c>
      <c r="BE156">
        <v>0</v>
      </c>
      <c r="BF156">
        <v>0</v>
      </c>
      <c r="BG156">
        <v>0</v>
      </c>
      <c r="BH156">
        <v>0.05</v>
      </c>
      <c r="BI156">
        <v>0.1</v>
      </c>
      <c r="BJ156">
        <v>0.15</v>
      </c>
      <c r="BK156">
        <v>0.25</v>
      </c>
      <c r="BL156">
        <v>0.26</v>
      </c>
      <c r="BM156">
        <v>0.27</v>
      </c>
      <c r="BN156">
        <v>0.28</v>
      </c>
      <c r="BO156">
        <v>0.29</v>
      </c>
      <c r="BP156">
        <v>0.3</v>
      </c>
      <c r="BQ156" t="str">
        <f>IF(CC156=0%,"Not Started",IF(CC156&lt;5%,"Proses RBT-RBB",IF(CC156=5%,"Selesai RBT-RBB",IF(CC156&lt;10%,"Proses RBT-RBL",IF(CC156=10%,"Selesai RBT-RBL",IF(CC156&lt;15%,"Proses RBT-RBTD",IF(CC156=15%,"Selesai RBT-RBTD",IF(CC156&lt;20%,"Proses RPP",IF(CC156=20%,"Selesai RPP",IF(CC156&lt;25%,"Proses KAK",IF(CC156=25%,"Selesai KAK",IF(CC156&lt;30%,"Proses Pengadaan",IF(CC156=30%,"Selesai Pengadaan",IF(CC156&lt;45%,"Proses Desain",IF(CC156=45%,"Selesai Desain",IF(CC156&lt;80%,"Proses Pengembangan",IF(CC156=80%,"Selesai Pengembangan",IF(CC156&lt;87.5%,"Proses SIT",IF(CC156=87.5%,"Selesai SIT",IF(CC156&lt;95%,"Proses UAT",IF(CC156=95%,"Selesai UAT",IF(CC156&lt;100%,"Proses Implementasi","Selesai Implementasi"))))))))))))))))))))))</f>
        <v>Not Started</v>
      </c>
      <c r="BR156" t="str">
        <f>IF(CD156=0%,"Not Started",IF(CD156&lt;5%,"Proses RBT-RBB",IF(CD156=5%,"Selesai RBT-RBB",IF(CD156&lt;10%,"Proses RBT-RBL",IF(CD156=10%,"Selesai RBT-RBL",IF(CD156&lt;15%,"Proses RBT-RBTD",IF(CD156=15%,"Selesai RBT-RBTD",IF(CD156&lt;20%,"Proses RPP",IF(CD156=20%,"Selesai RPP",IF(CD156&lt;25%,"Proses KAK",IF(CD156=25%,"Selesai KAK",IF(CD156&lt;30%,"Proses Pengadaan",IF(CD156=30%,"Selesai Pengadaan",IF(CD156&lt;45%,"Proses Desain",IF(CD156=45%,"Selesai Desain",IF(CD156&lt;80%,"Proses Pengembangan",IF(CD156=80%,"Selesai Pengembangan",IF(CD156&lt;87.5%,"Proses SIT",IF(CD156=87.5%,"Selesai SIT",IF(CD156&lt;95%,"Proses UAT",IF(CD156=95%,"Selesai UAT",IF(CD156&lt;100%,"Proses Implementasi","Selesai Implementasi"))))))))))))))))))))))</f>
        <v>Not Started</v>
      </c>
      <c r="BS156" t="str">
        <f>IF(CE156=0%,"Not Started",IF(CE156&lt;5%,"Proses RBT-RBB",IF(CE156=5%,"Selesai RBT-RBB",IF(CE156&lt;10%,"Proses RBT-RBL",IF(CE156=10%,"Selesai RBT-RBL",IF(CE156&lt;15%,"Proses RBT-RBTD",IF(CE156=15%,"Selesai RBT-RBTD",IF(CE156&lt;20%,"Proses RPP",IF(CE156=20%,"Selesai RPP",IF(CE156&lt;25%,"Proses KAK",IF(CE156=25%,"Selesai KAK",IF(CE156&lt;30%,"Proses Pengadaan",IF(CE156=30%,"Selesai Pengadaan",IF(CE156&lt;45%,"Proses Desain",IF(CE156=45%,"Selesai Desain",IF(CE156&lt;80%,"Proses Pengembangan",IF(CE156=80%,"Selesai Pengembangan",IF(CE156&lt;87.5%,"Proses SIT",IF(CE156=87.5%,"Selesai SIT",IF(CE156&lt;95%,"Proses UAT",IF(CE156=95%,"Selesai UAT",IF(CE156&lt;100%,"Proses Implementasi","Selesai Implementasi"))))))))))))))))))))))</f>
        <v>Not Started</v>
      </c>
      <c r="BT156" t="str">
        <f>IF(CF156=0%,"Not Started",IF(CF156&lt;5%,"Proses RBT-RBB",IF(CF156=5%,"Selesai RBT-RBB",IF(CF156&lt;10%,"Proses RBT-RBL",IF(CF156=10%,"Selesai RBT-RBL",IF(CF156&lt;15%,"Proses RBT-RBTD",IF(CF156=15%,"Selesai RBT-RBTD",IF(CF156&lt;20%,"Proses RPP",IF(CF156=20%,"Selesai RPP",IF(CF156&lt;25%,"Proses KAK",IF(CF156=25%,"Selesai KAK",IF(CF156&lt;30%,"Proses Pengadaan",IF(CF156=30%,"Selesai Pengadaan",IF(CF156&lt;45%,"Proses Desain",IF(CF156=45%,"Selesai Desain",IF(CF156&lt;80%,"Proses Pengembangan",IF(CF156=80%,"Selesai Pengembangan",IF(CF156&lt;87.5%,"Proses SIT",IF(CF156=87.5%,"Selesai SIT",IF(CF156&lt;95%,"Proses UAT",IF(CF156=95%,"Selesai UAT",IF(CF156&lt;100%,"Proses Implementasi","Selesai Implementasi"))))))))))))))))))))))</f>
        <v>Not Started</v>
      </c>
      <c r="BU156" t="str">
        <f>IF(CG156=0%,"Not Started",IF(CG156&lt;5%,"Proses RBT-RBB",IF(CG156=5%,"Selesai RBT-RBB",IF(CG156&lt;10%,"Proses RBT-RBL",IF(CG156=10%,"Selesai RBT-RBL",IF(CG156&lt;15%,"Proses RBT-RBTD",IF(CG156=15%,"Selesai RBT-RBTD",IF(CG156&lt;20%,"Proses RPP",IF(CG156=20%,"Selesai RPP",IF(CG156&lt;25%,"Proses KAK",IF(CG156=25%,"Selesai KAK",IF(CG156&lt;30%,"Proses Pengadaan",IF(CG156=30%,"Selesai Pengadaan",IF(CG156&lt;45%,"Proses Desain",IF(CG156=45%,"Selesai Desain",IF(CG156&lt;80%,"Proses Pengembangan",IF(CG156=80%,"Selesai Pengembangan",IF(CG156&lt;87.5%,"Proses SIT",IF(CG156=87.5%,"Selesai SIT",IF(CG156&lt;95%,"Proses UAT",IF(CG156=95%,"Selesai UAT",IF(CG156&lt;100%,"Proses Implementasi","Selesai Implementasi"))))))))))))))))))))))</f>
        <v>Not Started</v>
      </c>
      <c r="BV156" t="str">
        <f>IF(CH156=0%,"Not Started",IF(CH156&lt;5%,"Proses RBT-RBB",IF(CH156=5%,"Selesai RBT-RBB",IF(CH156&lt;10%,"Proses RBT-RBL",IF(CH156=10%,"Selesai RBT-RBL",IF(CH156&lt;15%,"Proses RBT-RBTD",IF(CH156=15%,"Selesai RBT-RBTD",IF(CH156&lt;20%,"Proses RPP",IF(CH156=20%,"Selesai RPP",IF(CH156&lt;25%,"Proses KAK",IF(CH156=25%,"Selesai KAK",IF(CH156&lt;30%,"Proses Pengadaan",IF(CH156=30%,"Selesai Pengadaan",IF(CH156&lt;45%,"Proses Desain",IF(CH156=45%,"Selesai Desain",IF(CH156&lt;80%,"Proses Pengembangan",IF(CH156=80%,"Selesai Pengembangan",IF(CH156&lt;87.5%,"Proses SIT",IF(CH156=87.5%,"Selesai SIT",IF(CH156&lt;95%,"Proses UAT",IF(CH156=95%,"Selesai UAT",IF(CH156&lt;100%,"Proses Implementasi","Selesai Implementasi"))))))))))))))))))))))</f>
        <v>Not Started</v>
      </c>
      <c r="BW156" t="str">
        <f>IF(CI156=0%,"Not Started",IF(CI156&lt;5%,"Proses RBT-RBB",IF(CI156=5%,"Selesai RBT-RBB",IF(CI156&lt;10%,"Proses RBT-RBL",IF(CI156=10%,"Selesai RBT-RBL",IF(CI156&lt;15%,"Proses RBT-RBTD",IF(CI156=15%,"Selesai RBT-RBTD",IF(CI156&lt;20%,"Proses RPP",IF(CI156=20%,"Selesai RPP",IF(CI156&lt;25%,"Proses KAK",IF(CI156=25%,"Selesai KAK",IF(CI156&lt;30%,"Proses Pengadaan",IF(CI156=30%,"Selesai Pengadaan",IF(CI156&lt;45%,"Proses Desain",IF(CI156=45%,"Selesai Desain",IF(CI156&lt;80%,"Proses Pengembangan",IF(CI156=80%,"Selesai Pengembangan",IF(CI156&lt;87.5%,"Proses SIT",IF(CI156=87.5%,"Selesai SIT",IF(CI156&lt;95%,"Proses UAT",IF(CI156=95%,"Selesai UAT",IF(CI156&lt;100%,"Proses Implementasi","Selesai Implementasi"))))))))))))))))))))))</f>
        <v>Not Started</v>
      </c>
      <c r="BX156" t="str">
        <f>IF(CJ156=0%,"Not Started",IF(CJ156&lt;5%,"Proses RBT-RBB",IF(CJ156=5%,"Selesai RBT-RBB",IF(CJ156&lt;10%,"Proses RBT-RBL",IF(CJ156=10%,"Selesai RBT-RBL",IF(CJ156&lt;15%,"Proses RBT-RBTD",IF(CJ156=15%,"Selesai RBT-RBTD",IF(CJ156&lt;20%,"Proses RPP",IF(CJ156=20%,"Selesai RPP",IF(CJ156&lt;25%,"Proses KAK",IF(CJ156=25%,"Selesai KAK",IF(CJ156&lt;30%,"Proses Pengadaan",IF(CJ156=30%,"Selesai Pengadaan",IF(CJ156&lt;45%,"Proses Desain",IF(CJ156=45%,"Selesai Desain",IF(CJ156&lt;80%,"Proses Pengembangan",IF(CJ156=80%,"Selesai Pengembangan",IF(CJ156&lt;87.5%,"Proses SIT",IF(CJ156=87.5%,"Selesai SIT",IF(CJ156&lt;95%,"Proses UAT",IF(CJ156=95%,"Selesai UAT",IF(CJ156&lt;100%,"Proses Implementasi","Selesai Implementasi"))))))))))))))))))))))</f>
        <v>Not Started</v>
      </c>
      <c r="BY156" t="str">
        <f>IF(CK156=0%,"Not Started",IF(CK156&lt;5%,"Proses RBT-RBB",IF(CK156=5%,"Selesai RBT-RBB",IF(CK156&lt;10%,"Proses RBT-RBL",IF(CK156=10%,"Selesai RBT-RBL",IF(CK156&lt;15%,"Proses RBT-RBTD",IF(CK156=15%,"Selesai RBT-RBTD",IF(CK156&lt;20%,"Proses RPP",IF(CK156=20%,"Selesai RPP",IF(CK156&lt;25%,"Proses KAK",IF(CK156=25%,"Selesai KAK",IF(CK156&lt;30%,"Proses Pengadaan",IF(CK156=30%,"Selesai Pengadaan",IF(CK156&lt;45%,"Proses Desain",IF(CK156=45%,"Selesai Desain",IF(CK156&lt;80%,"Proses Pengembangan",IF(CK156=80%,"Selesai Pengembangan",IF(CK156&lt;87.5%,"Proses SIT",IF(CK156=87.5%,"Selesai SIT",IF(CK156&lt;95%,"Proses UAT",IF(CK156=95%,"Selesai UAT",IF(CK156&lt;100%,"Proses Implementasi","Selesai Implementasi"))))))))))))))))))))))</f>
        <v>Not Started</v>
      </c>
      <c r="BZ156" t="str">
        <f>IF(CL156=0%,"Not Started",IF(CL156&lt;5%,"Proses RBT-RBB",IF(CL156=5%,"Selesai RBT-RBB",IF(CL156&lt;10%,"Proses RBT-RBL",IF(CL156=10%,"Selesai RBT-RBL",IF(CL156&lt;15%,"Proses RBT-RBTD",IF(CL156=15%,"Selesai RBT-RBTD",IF(CL156&lt;20%,"Proses RPP",IF(CL156=20%,"Selesai RPP",IF(CL156&lt;25%,"Proses KAK",IF(CL156=25%,"Selesai KAK",IF(CL156&lt;30%,"Proses Pengadaan",IF(CL156=30%,"Selesai Pengadaan",IF(CL156&lt;45%,"Proses Desain",IF(CL156=45%,"Selesai Desain",IF(CL156&lt;80%,"Proses Pengembangan",IF(CL156=80%,"Selesai Pengembangan",IF(CL156&lt;87.5%,"Proses SIT",IF(CL156=87.5%,"Selesai SIT",IF(CL156&lt;95%,"Proses UAT",IF(CL156=95%,"Selesai UAT",IF(CL156&lt;100%,"Proses Implementasi","Selesai Implementasi"))))))))))))))))))))))</f>
        <v>Not Started</v>
      </c>
      <c r="CA156" t="str">
        <f>IF(CM156=0%,"Not Started",IF(CM156&lt;5%,"Proses RBT-RBB",IF(CM156=5%,"Selesai RBT-RBB",IF(CM156&lt;10%,"Proses RBT-RBL",IF(CM156=10%,"Selesai RBT-RBL",IF(CM156&lt;15%,"Proses RBT-RBTD",IF(CM156=15%,"Selesai RBT-RBTD",IF(CM156&lt;20%,"Proses RPP",IF(CM156=20%,"Selesai RPP",IF(CM156&lt;25%,"Proses KAK",IF(CM156=25%,"Selesai KAK",IF(CM156&lt;30%,"Proses Pengadaan",IF(CM156=30%,"Selesai Pengadaan",IF(CM156&lt;45%,"Proses Desain",IF(CM156=45%,"Selesai Desain",IF(CM156&lt;80%,"Proses Pengembangan",IF(CM156=80%,"Selesai Pengembangan",IF(CM156&lt;87.5%,"Proses SIT",IF(CM156=87.5%,"Selesai SIT",IF(CM156&lt;95%,"Proses UAT",IF(CM156=95%,"Selesai UAT",IF(CM156&lt;100%,"Proses Implementasi","Selesai Implementasi"))))))))))))))))))))))</f>
        <v>Not Started</v>
      </c>
      <c r="CB156" t="str">
        <f>IF(CN156=0%,"Not Started",IF(CN156&lt;5%,"Proses RBT-RBB",IF(CN156=5%,"Selesai RBT-RBB",IF(CN156&lt;10%,"Proses RBT-RBL",IF(CN156=10%,"Selesai RBT-RBL",IF(CN156&lt;15%,"Proses RBT-RBTD",IF(CN156=15%,"Selesai RBT-RBTD",IF(CN156&lt;20%,"Proses RPP",IF(CN156=20%,"Selesai RPP",IF(CN156&lt;25%,"Proses KAK",IF(CN156=25%,"Selesai KAK",IF(CN156&lt;30%,"Proses Pengadaan",IF(CN156=30%,"Selesai Pengadaan",IF(CN156&lt;45%,"Proses Desain",IF(CN156=45%,"Selesai Desain",IF(CN156&lt;80%,"Proses Pengembangan",IF(CN156=80%,"Selesai Pengembangan",IF(CN156&lt;87.5%,"Proses SIT",IF(CN156=87.5%,"Selesai SIT",IF(CN156&lt;95%,"Proses UAT",IF(CN156=95%,"Selesai UAT",IF(CN156&lt;100%,"Proses Implementasi","Selesai Implementasi"))))))))))))))))))))))</f>
        <v>Not Started</v>
      </c>
      <c r="CC156">
        <f>(($DY156/100%)*15%)+(($DZ156/100%)*5%)+(($EA156/100%)*5%)+(($EB156/100%)*5%)+(($EC156/100%)*15%)+(($ED156/100%)*35%)+(($EE156/100%)*7.5%)+(($EF156/100%)*7.5%)+(($EG156/100%)*5%)</f>
        <v>0</v>
      </c>
      <c r="CL156">
        <v>0</v>
      </c>
      <c r="CM156">
        <f>(($DY156/100%)*15%)+(($DZ156/100%)*5%)+(($EA156/100%)*5%)+(($EB156/100%)*5%)+(($EC156/100%)*15%)+(($ED156/100%)*35%)+(($EE156/100%)*7.5%)+(($EF156/100%)*7.5%)+(($EG156/100%)*5%)</f>
        <v>0</v>
      </c>
      <c r="CN156">
        <f>(($DY156/100%)*15%)+(($DZ156/100%)*5%)+(($EA156/100%)*5%)+(($EB156/100%)*5%)+(($EC156/100%)*15%)+(($ED156/100%)*35%)+(($EE156/100%)*7.5%)+(($EF156/100%)*7.5%)+(($EG156/100%)*5%)</f>
        <v>0</v>
      </c>
      <c r="CO156">
        <f>IF(BE156=0%, 100%, (CC156/BE156))</f>
        <v>1</v>
      </c>
      <c r="CP156">
        <f>IF(BF156=0%, 100%, (CD156/BF156))</f>
        <v>1</v>
      </c>
      <c r="CQ156">
        <f>IF(BG156=0%, 100%, (CE156/BG156))</f>
        <v>1</v>
      </c>
      <c r="CR156">
        <f>IF(BH156=0%, 100%, (CF156/BH156))</f>
        <v>0</v>
      </c>
      <c r="CS156">
        <f>IF(BI156=0%, 100%, (CG156/BI156))</f>
        <v>0</v>
      </c>
      <c r="CT156">
        <f>IF(BJ156=0%, 100%, (CH156/BJ156))</f>
        <v>0</v>
      </c>
      <c r="CU156">
        <f>IF(BK156=0%, 100%, (CI156/BK156))</f>
        <v>0</v>
      </c>
      <c r="CV156">
        <f>IF(BL156=0%, 100%, (CJ156/BL156))</f>
        <v>0</v>
      </c>
      <c r="CW156">
        <f>IF(BM156=0%, 100%, (CK156/BM156))</f>
        <v>0</v>
      </c>
      <c r="CX156">
        <f>IF(BN156=0%, 100%, (CL156/BN156))</f>
        <v>0</v>
      </c>
      <c r="CY156">
        <f>IF(BO156=0%, 100%, (CM156/BO156))</f>
        <v>0</v>
      </c>
      <c r="DA156" t="str">
        <f>IF(BE156=0%,"NS",IF(CC156=100%,"DONE",IF(CO156&gt;100%,"AS",IF(CO156&lt;75%,"BS",IF(CO156&lt;89.9%,"AR","OS")))))</f>
        <v>NS</v>
      </c>
      <c r="DB156" t="str">
        <f>IF(BF156=0%,"NS",IF(CD156=100%,"DONE",IF(CP156&gt;100%,"AS",IF(CP156&lt;75%,"BS",IF(CP156&lt;89.9%,"AR","OS")))))</f>
        <v>NS</v>
      </c>
      <c r="DC156" t="str">
        <f>IF(BG156=0%,"NS",IF(CE156=100%,"DONE",IF(CQ156&gt;100%,"AS",IF(CQ156&lt;75%,"BS",IF(CQ156&lt;89.9%,"AR","OS")))))</f>
        <v>NS</v>
      </c>
      <c r="DD156" t="str">
        <f>IF(BH156=0%,"NS",IF(CF156=100%,"DONE",IF(CR156&gt;100%,"AS",IF(CR156&lt;75%,"BS",IF(CR156&lt;89.9%,"AR","OS")))))</f>
        <v>BS</v>
      </c>
      <c r="DE156" t="str">
        <f>IF(BI156=0%,"NS",IF(CG156=100%,"DONE",IF(CS156&gt;100%,"AS",IF(CS156&lt;75%,"BS",IF(CS156&lt;89.9%,"AR","OS")))))</f>
        <v>BS</v>
      </c>
      <c r="DF156" t="str">
        <f>IF(BJ156=0%,"NS",IF(CH156=100%,"DONE",IF(CT156&gt;100%,"AS",IF(CT156&lt;75%,"BS",IF(CT156&lt;89.9%,"AR","OS")))))</f>
        <v>BS</v>
      </c>
      <c r="DG156" t="str">
        <f>IF(BK156=0%,"NS",IF(CI156=100%,"DONE",IF(CU156&gt;100%,"AS",IF(CU156&lt;75%,"BS",IF(CU156&lt;89.9%,"AR","OS")))))</f>
        <v>BS</v>
      </c>
      <c r="DH156" t="str">
        <f>IF(BL156=0%,"NS",IF(CJ156=100%,"DONE",IF(CV156&gt;100%,"AS",IF(CV156&lt;75%,"BS",IF(CV156&lt;89.9%,"AR","OS")))))</f>
        <v>BS</v>
      </c>
      <c r="DI156" t="str">
        <f>IF(BM156=0%,"NS",IF(CK156=100%,"DONE",IF(CW156&gt;100%,"AS",IF(CW156&lt;75%,"BS",IF(CW156&lt;89.9%,"AR","OS")))))</f>
        <v>BS</v>
      </c>
      <c r="DJ156" t="str">
        <f>IF(BN156=0%,"NS",IF(CL156=100%,"DONE",IF(CX156&gt;100%,"AS",IF(CX156&lt;75%,"BS",IF(CX156&lt;89.9%,"AR","OS")))))</f>
        <v>BS</v>
      </c>
      <c r="DK156" t="str">
        <f>IF(BO156=0%,"NS",IF(CM156=100%,"DONE",IF(CY156&gt;100%,"AS",IF(CY156&lt;75%,"BS",IF(CY156&lt;89.9%,"AR","OS")))))</f>
        <v>BS</v>
      </c>
      <c r="DL156" t="str">
        <f>IF(BP156=0%,"NS",IF(CN156=100%,"DONE",IF(CZ156&gt;100%,"AS",IF(CZ156&lt;75%,"BS",IF(CZ156&lt;89.9%,"AR","OS")))))</f>
        <v>BS</v>
      </c>
      <c r="DM156">
        <f>CC156/$BP156</f>
        <v>0</v>
      </c>
      <c r="DN156">
        <f>CD156/$BP156</f>
        <v>0</v>
      </c>
      <c r="DO156">
        <f>CE156/$BP156</f>
        <v>0</v>
      </c>
      <c r="DP156">
        <f>CF156/$BP156</f>
        <v>0</v>
      </c>
      <c r="DQ156">
        <f>CG156/$BP156</f>
        <v>0</v>
      </c>
      <c r="DR156">
        <f>CH156/$BP156</f>
        <v>0</v>
      </c>
      <c r="DS156">
        <f>CI156/$BP156</f>
        <v>0</v>
      </c>
      <c r="DT156">
        <f>CJ156/$BP156</f>
        <v>0</v>
      </c>
      <c r="DU156">
        <f>CK156/$BP156</f>
        <v>0</v>
      </c>
      <c r="DV156">
        <f>CL156/$BP156</f>
        <v>0</v>
      </c>
      <c r="DW156">
        <f>CM156/$BP156</f>
        <v>0</v>
      </c>
      <c r="DX156">
        <f>CN156/$BP156</f>
        <v>0</v>
      </c>
      <c r="EH156" t="str" xml:space="preserve">
        <v xml:space="preserve">tindak lanjut:_x000d_
1. konfirmasi koordinasi persiapan RBT tech. driven_x000d_
2. konfirmasi assesment teknis terkait hardware maintenance agreement (penyocokan dengan penguatan berikut)_x000d_
dari IBM base ke Intel base</v>
      </c>
      <c r="EJ156">
        <f>AR156</f>
        <v>46752</v>
      </c>
      <c r="FN156" t="str">
        <v>Aldo Fernanda</v>
      </c>
      <c r="FR156" t="str">
        <v>Inhouse</v>
      </c>
      <c r="GS156" t="str">
        <v>1da234aa-8098-4240-bfd7-fa838a98f1c8</v>
      </c>
    </row>
    <row r="157" xml:space="preserve">
      <c r="B157" t="str">
        <v>Non PT</v>
      </c>
      <c r="C157" t="str">
        <v>IDT</v>
      </c>
      <c r="D157" t="str">
        <v>Continuity Technology</v>
      </c>
      <c r="E157" t="str">
        <v>P-92</v>
      </c>
      <c r="F157">
        <v>1</v>
      </c>
      <c r="G157" t="str">
        <v>Enhancement PAPEDA</v>
      </c>
      <c r="H157" t="str">
        <v>Enhancement Perolehan dan Pemanfaatan Data</v>
      </c>
      <c r="I157" t="str">
        <v>Enhancement Perolehan dan Pemanfaatan Data</v>
      </c>
      <c r="J157">
        <v>2026</v>
      </c>
      <c r="K157">
        <v>2027</v>
      </c>
      <c r="L157" t="str">
        <v>K</v>
      </c>
      <c r="M157" t="str">
        <v>K3</v>
      </c>
      <c r="O157" t="str">
        <v>DPKL</v>
      </c>
      <c r="P157" t="str">
        <v>Satker</v>
      </c>
      <c r="Q157" t="str">
        <v>SSK</v>
      </c>
      <c r="R157" t="str">
        <v>PAPEDA</v>
      </c>
      <c r="S157" t="str">
        <f>BQ157</f>
        <v>Not Started</v>
      </c>
      <c r="T157" t="str">
        <f>IF(V157=0%,"Not Started",IF(V157&lt;100%,"On Progress",IF(V157=100%,"DONE")))</f>
        <v>Not Started</v>
      </c>
      <c r="U157" t="str">
        <f>FN157</f>
        <v>Rangga Dhaniarto</v>
      </c>
      <c r="V157">
        <f>CC157</f>
        <v>0</v>
      </c>
      <c r="W157" t="str">
        <v>TW III 2026</v>
      </c>
      <c r="X157">
        <f>AR157</f>
        <v>46690</v>
      </c>
      <c r="Z157" t="str">
        <v>New</v>
      </c>
      <c r="AA157">
        <v>46204</v>
      </c>
      <c r="AB157">
        <v>46295</v>
      </c>
      <c r="AC157">
        <v>46296</v>
      </c>
      <c r="AD157">
        <v>46326</v>
      </c>
      <c r="AE157">
        <v>46296</v>
      </c>
      <c r="AF157">
        <v>46326</v>
      </c>
      <c r="AG157">
        <v>46327</v>
      </c>
      <c r="AH157">
        <v>46477</v>
      </c>
      <c r="AI157">
        <v>46478</v>
      </c>
      <c r="AJ157">
        <v>46507</v>
      </c>
      <c r="AK157">
        <v>46508</v>
      </c>
      <c r="AL157">
        <v>46599</v>
      </c>
      <c r="AM157">
        <v>46600</v>
      </c>
      <c r="AN157">
        <v>46630</v>
      </c>
      <c r="AO157">
        <v>46631</v>
      </c>
      <c r="AP157">
        <v>46660</v>
      </c>
      <c r="AQ157">
        <v>46661</v>
      </c>
      <c r="AR157">
        <v>46690</v>
      </c>
      <c r="AS157" t="str">
        <f>IF(BE157=0%,"Not Started",IF(BE157&lt;5%,"Proses RBT-RBB",IF(BE157=5%,"Selesai RBT-RBB",IF(BE157&lt;10%,"Proses RBT-RBL",IF(BE157=10%,"Selesai RBT-RBL",IF(BE157&lt;15%,"Proses RBT-RBTD",IF(BE157=15%,"Selesai RBT-RBTD",IF(BE157&lt;20%,"Proses RPP",IF(BE157=20%,"Selesai RPP",IF(BE157&lt;25%,"Proses KAK",IF(BE157=25%,"Selesai KAK",IF(BE157&lt;30%,"Proses Pengadaan",IF(BE157=30%,"Selesai Pengadaan",IF(BE157&lt;45%,"Proses Desain",IF(BE157=45%,"Selesai Desain",IF(BE157&lt;80%,"Proses Pengembangan",IF(BE157=80%,"Selesai Pengembangan",IF(BE157&lt;87.5%,"Proses SIT",IF(BE157=87.5%,"Selesai SIT",IF(BE157&lt;95%,"Proses UAT",IF(BE157=95%,"Selesai UAT",IF(BE157&lt;100%,"Proses Implementasi","Selesai Implementasi"))))))))))))))))))))))</f>
        <v>Not Started</v>
      </c>
      <c r="AT157" t="str">
        <f>IF(BF157=0%,"Not Started",IF(BF157&lt;5%,"Proses RBT-RBB",IF(BF157=5%,"Selesai RBT-RBB",IF(BF157&lt;10%,"Proses RBT-RBL",IF(BF157=10%,"Selesai RBT-RBL",IF(BF157&lt;15%,"Proses RBT-RBTD",IF(BF157=15%,"Selesai RBT-RBTD",IF(BF157&lt;20%,"Proses RPP",IF(BF157=20%,"Selesai RPP",IF(BF157&lt;25%,"Proses KAK",IF(BF157=25%,"Selesai KAK",IF(BF157&lt;30%,"Proses Pengadaan",IF(BF157=30%,"Selesai Pengadaan",IF(BF157&lt;45%,"Proses Desain",IF(BF157=45%,"Selesai Desain",IF(BF157&lt;80%,"Proses Pengembangan",IF(BF157=80%,"Selesai Pengembangan",IF(BF157&lt;87.5%,"Proses SIT",IF(BF157=87.5%,"Selesai SIT",IF(BF157&lt;95%,"Proses UAT",IF(BF157=95%,"Selesai UAT",IF(BF157&lt;100%,"Proses Implementasi","Selesai Implementasi"))))))))))))))))))))))</f>
        <v>Not Started</v>
      </c>
      <c r="AU157" t="str">
        <f>IF(BG157=0%,"Not Started",IF(BG157&lt;5%,"Proses RBT-RBB",IF(BG157=5%,"Selesai RBT-RBB",IF(BG157&lt;10%,"Proses RBT-RBL",IF(BG157=10%,"Selesai RBT-RBL",IF(BG157&lt;15%,"Proses RBT-RBTD",IF(BG157=15%,"Selesai RBT-RBTD",IF(BG157&lt;20%,"Proses RPP",IF(BG157=20%,"Selesai RPP",IF(BG157&lt;25%,"Proses KAK",IF(BG157=25%,"Selesai KAK",IF(BG157&lt;30%,"Proses Pengadaan",IF(BG157=30%,"Selesai Pengadaan",IF(BG157&lt;45%,"Proses Desain",IF(BG157=45%,"Selesai Desain",IF(BG157&lt;80%,"Proses Pengembangan",IF(BG157=80%,"Selesai Pengembangan",IF(BG157&lt;87.5%,"Proses SIT",IF(BG157=87.5%,"Selesai SIT",IF(BG157&lt;95%,"Proses UAT",IF(BG157=95%,"Selesai UAT",IF(BG157&lt;100%,"Proses Implementasi","Selesai Implementasi"))))))))))))))))))))))</f>
        <v>Not Started</v>
      </c>
      <c r="AV157" t="str">
        <f>IF(BH157=0%,"Not Started",IF(BH157&lt;5%,"Proses RBT-RBB",IF(BH157=5%,"Selesai RBT-RBB",IF(BH157&lt;10%,"Proses RBT-RBL",IF(BH157=10%,"Selesai RBT-RBL",IF(BH157&lt;15%,"Proses RBT-RBTD",IF(BH157=15%,"Selesai RBT-RBTD",IF(BH157&lt;20%,"Proses RPP",IF(BH157=20%,"Selesai RPP",IF(BH157&lt;25%,"Proses KAK",IF(BH157=25%,"Selesai KAK",IF(BH157&lt;30%,"Proses Pengadaan",IF(BH157=30%,"Selesai Pengadaan",IF(BH157&lt;45%,"Proses Desain",IF(BH157=45%,"Selesai Desain",IF(BH157&lt;80%,"Proses Pengembangan",IF(BH157=80%,"Selesai Pengembangan",IF(BH157&lt;87.5%,"Proses SIT",IF(BH157=87.5%,"Selesai SIT",IF(BH157&lt;95%,"Proses UAT",IF(BH157=95%,"Selesai UAT",IF(BH157&lt;100%,"Proses Implementasi","Selesai Implementasi"))))))))))))))))))))))</f>
        <v>Not Started</v>
      </c>
      <c r="AW157" t="str">
        <f>IF(BI157=0%,"Not Started",IF(BI157&lt;5%,"Proses RBT-RBB",IF(BI157=5%,"Selesai RBT-RBB",IF(BI157&lt;10%,"Proses RBT-RBL",IF(BI157=10%,"Selesai RBT-RBL",IF(BI157&lt;15%,"Proses RBT-RBTD",IF(BI157=15%,"Selesai RBT-RBTD",IF(BI157&lt;20%,"Proses RPP",IF(BI157=20%,"Selesai RPP",IF(BI157&lt;25%,"Proses KAK",IF(BI157=25%,"Selesai KAK",IF(BI157&lt;30%,"Proses Pengadaan",IF(BI157=30%,"Selesai Pengadaan",IF(BI157&lt;45%,"Proses Desain",IF(BI157=45%,"Selesai Desain",IF(BI157&lt;80%,"Proses Pengembangan",IF(BI157=80%,"Selesai Pengembangan",IF(BI157&lt;87.5%,"Proses SIT",IF(BI157=87.5%,"Selesai SIT",IF(BI157&lt;95%,"Proses UAT",IF(BI157=95%,"Selesai UAT",IF(BI157&lt;100%,"Proses Implementasi","Selesai Implementasi"))))))))))))))))))))))</f>
        <v>Not Started</v>
      </c>
      <c r="AX157" t="str">
        <f>IF(BJ157=0%,"Not Started",IF(BJ157&lt;5%,"Proses RBT-RBB",IF(BJ157=5%,"Selesai RBT-RBB",IF(BJ157&lt;10%,"Proses RBT-RBL",IF(BJ157=10%,"Selesai RBT-RBL",IF(BJ157&lt;15%,"Proses RBT-RBTD",IF(BJ157=15%,"Selesai RBT-RBTD",IF(BJ157&lt;20%,"Proses RPP",IF(BJ157=20%,"Selesai RPP",IF(BJ157&lt;25%,"Proses KAK",IF(BJ157=25%,"Selesai KAK",IF(BJ157&lt;30%,"Proses Pengadaan",IF(BJ157=30%,"Selesai Pengadaan",IF(BJ157&lt;45%,"Proses Desain",IF(BJ157=45%,"Selesai Desain",IF(BJ157&lt;80%,"Proses Pengembangan",IF(BJ157=80%,"Selesai Pengembangan",IF(BJ157&lt;87.5%,"Proses SIT",IF(BJ157=87.5%,"Selesai SIT",IF(BJ157&lt;95%,"Proses UAT",IF(BJ157=95%,"Selesai UAT",IF(BJ157&lt;100%,"Proses Implementasi","Selesai Implementasi"))))))))))))))))))))))</f>
        <v>Not Started</v>
      </c>
      <c r="AY157" t="str">
        <f>IF(BK157=0%,"Not Started",IF(BK157&lt;5%,"Proses RBT-RBB",IF(BK157=5%,"Selesai RBT-RBB",IF(BK157&lt;10%,"Proses RBT-RBL",IF(BK157=10%,"Selesai RBT-RBL",IF(BK157&lt;15%,"Proses RBT-RBTD",IF(BK157=15%,"Selesai RBT-RBTD",IF(BK157&lt;20%,"Proses RPP",IF(BK157=20%,"Selesai RPP",IF(BK157&lt;25%,"Proses KAK",IF(BK157=25%,"Selesai KAK",IF(BK157&lt;30%,"Proses Pengadaan",IF(BK157=30%,"Selesai Pengadaan",IF(BK157&lt;45%,"Proses Desain",IF(BK157=45%,"Selesai Desain",IF(BK157&lt;80%,"Proses Pengembangan",IF(BK157=80%,"Selesai Pengembangan",IF(BK157&lt;87.5%,"Proses SIT",IF(BK157=87.5%,"Selesai SIT",IF(BK157&lt;95%,"Proses UAT",IF(BK157=95%,"Selesai UAT",IF(BK157&lt;100%,"Proses Implementasi","Selesai Implementasi"))))))))))))))))))))))</f>
        <v>Selesai RBT-RBB</v>
      </c>
      <c r="AZ157" t="str">
        <f>IF(BL157=0%,"Not Started",IF(BL157&lt;5%,"Proses RBT-RBB",IF(BL157=5%,"Selesai RBT-RBB",IF(BL157&lt;10%,"Proses RBT-RBL",IF(BL157=10%,"Selesai RBT-RBL",IF(BL157&lt;15%,"Proses RBT-RBTD",IF(BL157=15%,"Selesai RBT-RBTD",IF(BL157&lt;20%,"Proses RPP",IF(BL157=20%,"Selesai RPP",IF(BL157&lt;25%,"Proses KAK",IF(BL157=25%,"Selesai KAK",IF(BL157&lt;30%,"Proses Pengadaan",IF(BL157=30%,"Selesai Pengadaan",IF(BL157&lt;45%,"Proses Desain",IF(BL157=45%,"Selesai Desain",IF(BL157&lt;80%,"Proses Pengembangan",IF(BL157=80%,"Selesai Pengembangan",IF(BL157&lt;87.5%,"Proses SIT",IF(BL157=87.5%,"Selesai SIT",IF(BL157&lt;95%,"Proses UAT",IF(BL157=95%,"Selesai UAT",IF(BL157&lt;100%,"Proses Implementasi","Selesai Implementasi"))))))))))))))))))))))</f>
        <v>Selesai RBT-RBL</v>
      </c>
      <c r="BA157" t="str">
        <f>IF(BM157=0%,"Not Started",IF(BM157&lt;5%,"Proses RBT-RBB",IF(BM157=5%,"Selesai RBT-RBB",IF(BM157&lt;10%,"Proses RBT-RBL",IF(BM157=10%,"Selesai RBT-RBL",IF(BM157&lt;15%,"Proses RBT-RBTD",IF(BM157=15%,"Selesai RBT-RBTD",IF(BM157&lt;20%,"Proses RPP",IF(BM157=20%,"Selesai RPP",IF(BM157&lt;25%,"Proses KAK",IF(BM157=25%,"Selesai KAK",IF(BM157&lt;30%,"Proses Pengadaan",IF(BM157=30%,"Selesai Pengadaan",IF(BM157&lt;45%,"Proses Desain",IF(BM157=45%,"Selesai Desain",IF(BM157&lt;80%,"Proses Pengembangan",IF(BM157=80%,"Selesai Pengembangan",IF(BM157&lt;87.5%,"Proses SIT",IF(BM157=87.5%,"Selesai SIT",IF(BM157&lt;95%,"Proses UAT",IF(BM157=95%,"Selesai UAT",IF(BM157&lt;100%,"Proses Implementasi","Selesai Implementasi"))))))))))))))))))))))</f>
        <v>Selesai RBT-RBTD</v>
      </c>
      <c r="BB157" t="str">
        <f>IF(BN157=0%,"Not Started",IF(BN157&lt;5%,"Proses RBT-RBB",IF(BN157=5%,"Selesai RBT-RBB",IF(BN157&lt;10%,"Proses RBT-RBL",IF(BN157=10%,"Selesai RBT-RBL",IF(BN157&lt;15%,"Proses RBT-RBTD",IF(BN157=15%,"Selesai RBT-RBTD",IF(BN157&lt;20%,"Proses RPP",IF(BN157=20%,"Selesai RPP",IF(BN157&lt;25%,"Proses KAK",IF(BN157=25%,"Selesai KAK",IF(BN157&lt;30%,"Proses Pengadaan",IF(BN157=30%,"Selesai Pengadaan",IF(BN157&lt;45%,"Proses Desain",IF(BN157=45%,"Selesai Desain",IF(BN157&lt;80%,"Proses Pengembangan",IF(BN157=80%,"Selesai Pengembangan",IF(BN157&lt;87.5%,"Proses SIT",IF(BN157=87.5%,"Selesai SIT",IF(BN157&lt;95%,"Proses UAT",IF(BN157=95%,"Selesai UAT",IF(BN157&lt;100%,"Proses Implementasi","Selesai Implementasi"))))))))))))))))))))))</f>
        <v>Selesai KAK</v>
      </c>
      <c r="BC157" t="str">
        <f>IF(BO157=0%,"Not Started",IF(BO157&lt;5%,"Proses RBT-RBB",IF(BO157=5%,"Selesai RBT-RBB",IF(BO157&lt;10%,"Proses RBT-RBL",IF(BO157=10%,"Selesai RBT-RBL",IF(BO157&lt;15%,"Proses RBT-RBTD",IF(BO157=15%,"Selesai RBT-RBTD",IF(BO157&lt;20%,"Proses RPP",IF(BO157=20%,"Selesai RPP",IF(BO157&lt;25%,"Proses KAK",IF(BO157=25%,"Selesai KAK",IF(BO157&lt;30%,"Proses Pengadaan",IF(BO157=30%,"Selesai Pengadaan",IF(BO157&lt;45%,"Proses Desain",IF(BO157=45%,"Selesai Desain",IF(BO157&lt;80%,"Proses Pengembangan",IF(BO157=80%,"Selesai Pengembangan",IF(BO157&lt;87.5%,"Proses SIT",IF(BO157=87.5%,"Selesai SIT",IF(BO157&lt;95%,"Proses UAT",IF(BO157=95%,"Selesai UAT",IF(BO157&lt;100%,"Proses Implementasi","Selesai Implementasi"))))))))))))))))))))))</f>
        <v>Proses Pengadaan</v>
      </c>
      <c r="BD157" t="str">
        <f>IF(BP157=0%,"Not Started",IF(BP157&lt;5%,"Proses RBT-RBB",IF(BP157=5%,"Selesai RBT-RBB",IF(BP157&lt;10%,"Proses RBT-RBL",IF(BP157=10%,"Selesai RBT-RBL",IF(BP157&lt;15%,"Proses RBT-RBTD",IF(BP157=15%,"Selesai RBT-RBTD",IF(BP157&lt;20%,"Proses RPP",IF(BP157=20%,"Selesai RPP",IF(BP157&lt;25%,"Proses KAK",IF(BP157=25%,"Selesai KAK",IF(BP157&lt;30%,"Proses Pengadaan",IF(BP157=30%,"Selesai Pengadaan",IF(BP157&lt;45%,"Proses Desain",IF(BP157=45%,"Selesai Desain",IF(BP157&lt;80%,"Proses Pengembangan",IF(BP157=80%,"Selesai Pengembangan",IF(BP157&lt;87.5%,"Proses SIT",IF(BP157=87.5%,"Selesai SIT",IF(BP157&lt;95%,"Proses UAT",IF(BP157=95%,"Selesai UAT",IF(BP157&lt;100%,"Proses Implementasi","Selesai Implementasi"))))))))))))))))))))))</f>
        <v>Proses Pengadaan</v>
      </c>
      <c r="BE157">
        <v>0</v>
      </c>
      <c r="BF157">
        <v>0</v>
      </c>
      <c r="BG157">
        <v>0</v>
      </c>
      <c r="BH157">
        <v>0</v>
      </c>
      <c r="BI157">
        <v>0</v>
      </c>
      <c r="BJ157">
        <v>0</v>
      </c>
      <c r="BK157">
        <v>0.05</v>
      </c>
      <c r="BL157">
        <v>0.1</v>
      </c>
      <c r="BM157">
        <v>0.15</v>
      </c>
      <c r="BN157">
        <v>0.25</v>
      </c>
      <c r="BO157">
        <v>0.26</v>
      </c>
      <c r="BP157">
        <v>0.27</v>
      </c>
      <c r="BQ157" t="str">
        <f>IF(CC157=0%,"Not Started",IF(CC157&lt;5%,"Proses RBT-RBB",IF(CC157=5%,"Selesai RBT-RBB",IF(CC157&lt;10%,"Proses RBT-RBL",IF(CC157=10%,"Selesai RBT-RBL",IF(CC157&lt;15%,"Proses RBT-RBTD",IF(CC157=15%,"Selesai RBT-RBTD",IF(CC157&lt;20%,"Proses RPP",IF(CC157=20%,"Selesai RPP",IF(CC157&lt;25%,"Proses KAK",IF(CC157=25%,"Selesai KAK",IF(CC157&lt;30%,"Proses Pengadaan",IF(CC157=30%,"Selesai Pengadaan",IF(CC157&lt;45%,"Proses Desain",IF(CC157=45%,"Selesai Desain",IF(CC157&lt;80%,"Proses Pengembangan",IF(CC157=80%,"Selesai Pengembangan",IF(CC157&lt;87.5%,"Proses SIT",IF(CC157=87.5%,"Selesai SIT",IF(CC157&lt;95%,"Proses UAT",IF(CC157=95%,"Selesai UAT",IF(CC157&lt;100%,"Proses Implementasi","Selesai Implementasi"))))))))))))))))))))))</f>
        <v>Not Started</v>
      </c>
      <c r="BR157" t="str">
        <f>IF(CD157=0%,"Not Started",IF(CD157&lt;5%,"Proses RBT-RBB",IF(CD157=5%,"Selesai RBT-RBB",IF(CD157&lt;10%,"Proses RBT-RBL",IF(CD157=10%,"Selesai RBT-RBL",IF(CD157&lt;15%,"Proses RBT-RBTD",IF(CD157=15%,"Selesai RBT-RBTD",IF(CD157&lt;20%,"Proses RPP",IF(CD157=20%,"Selesai RPP",IF(CD157&lt;25%,"Proses KAK",IF(CD157=25%,"Selesai KAK",IF(CD157&lt;30%,"Proses Pengadaan",IF(CD157=30%,"Selesai Pengadaan",IF(CD157&lt;45%,"Proses Desain",IF(CD157=45%,"Selesai Desain",IF(CD157&lt;80%,"Proses Pengembangan",IF(CD157=80%,"Selesai Pengembangan",IF(CD157&lt;87.5%,"Proses SIT",IF(CD157=87.5%,"Selesai SIT",IF(CD157&lt;95%,"Proses UAT",IF(CD157=95%,"Selesai UAT",IF(CD157&lt;100%,"Proses Implementasi","Selesai Implementasi"))))))))))))))))))))))</f>
        <v>Not Started</v>
      </c>
      <c r="BS157" t="str">
        <f>IF(CE157=0%,"Not Started",IF(CE157&lt;5%,"Proses RBT-RBB",IF(CE157=5%,"Selesai RBT-RBB",IF(CE157&lt;10%,"Proses RBT-RBL",IF(CE157=10%,"Selesai RBT-RBL",IF(CE157&lt;15%,"Proses RBT-RBTD",IF(CE157=15%,"Selesai RBT-RBTD",IF(CE157&lt;20%,"Proses RPP",IF(CE157=20%,"Selesai RPP",IF(CE157&lt;25%,"Proses KAK",IF(CE157=25%,"Selesai KAK",IF(CE157&lt;30%,"Proses Pengadaan",IF(CE157=30%,"Selesai Pengadaan",IF(CE157&lt;45%,"Proses Desain",IF(CE157=45%,"Selesai Desain",IF(CE157&lt;80%,"Proses Pengembangan",IF(CE157=80%,"Selesai Pengembangan",IF(CE157&lt;87.5%,"Proses SIT",IF(CE157=87.5%,"Selesai SIT",IF(CE157&lt;95%,"Proses UAT",IF(CE157=95%,"Selesai UAT",IF(CE157&lt;100%,"Proses Implementasi","Selesai Implementasi"))))))))))))))))))))))</f>
        <v>Not Started</v>
      </c>
      <c r="BT157" t="str">
        <f>IF(CF157=0%,"Not Started",IF(CF157&lt;5%,"Proses RBT-RBB",IF(CF157=5%,"Selesai RBT-RBB",IF(CF157&lt;10%,"Proses RBT-RBL",IF(CF157=10%,"Selesai RBT-RBL",IF(CF157&lt;15%,"Proses RBT-RBTD",IF(CF157=15%,"Selesai RBT-RBTD",IF(CF157&lt;20%,"Proses RPP",IF(CF157=20%,"Selesai RPP",IF(CF157&lt;25%,"Proses KAK",IF(CF157=25%,"Selesai KAK",IF(CF157&lt;30%,"Proses Pengadaan",IF(CF157=30%,"Selesai Pengadaan",IF(CF157&lt;45%,"Proses Desain",IF(CF157=45%,"Selesai Desain",IF(CF157&lt;80%,"Proses Pengembangan",IF(CF157=80%,"Selesai Pengembangan",IF(CF157&lt;87.5%,"Proses SIT",IF(CF157=87.5%,"Selesai SIT",IF(CF157&lt;95%,"Proses UAT",IF(CF157=95%,"Selesai UAT",IF(CF157&lt;100%,"Proses Implementasi","Selesai Implementasi"))))))))))))))))))))))</f>
        <v>Not Started</v>
      </c>
      <c r="BU157" t="str">
        <f>IF(CG157=0%,"Not Started",IF(CG157&lt;5%,"Proses RBT-RBB",IF(CG157=5%,"Selesai RBT-RBB",IF(CG157&lt;10%,"Proses RBT-RBL",IF(CG157=10%,"Selesai RBT-RBL",IF(CG157&lt;15%,"Proses RBT-RBTD",IF(CG157=15%,"Selesai RBT-RBTD",IF(CG157&lt;20%,"Proses RPP",IF(CG157=20%,"Selesai RPP",IF(CG157&lt;25%,"Proses KAK",IF(CG157=25%,"Selesai KAK",IF(CG157&lt;30%,"Proses Pengadaan",IF(CG157=30%,"Selesai Pengadaan",IF(CG157&lt;45%,"Proses Desain",IF(CG157=45%,"Selesai Desain",IF(CG157&lt;80%,"Proses Pengembangan",IF(CG157=80%,"Selesai Pengembangan",IF(CG157&lt;87.5%,"Proses SIT",IF(CG157=87.5%,"Selesai SIT",IF(CG157&lt;95%,"Proses UAT",IF(CG157=95%,"Selesai UAT",IF(CG157&lt;100%,"Proses Implementasi","Selesai Implementasi"))))))))))))))))))))))</f>
        <v>Not Started</v>
      </c>
      <c r="BV157" t="str">
        <f>IF(CH157=0%,"Not Started",IF(CH157&lt;5%,"Proses RBT-RBB",IF(CH157=5%,"Selesai RBT-RBB",IF(CH157&lt;10%,"Proses RBT-RBL",IF(CH157=10%,"Selesai RBT-RBL",IF(CH157&lt;15%,"Proses RBT-RBTD",IF(CH157=15%,"Selesai RBT-RBTD",IF(CH157&lt;20%,"Proses RPP",IF(CH157=20%,"Selesai RPP",IF(CH157&lt;25%,"Proses KAK",IF(CH157=25%,"Selesai KAK",IF(CH157&lt;30%,"Proses Pengadaan",IF(CH157=30%,"Selesai Pengadaan",IF(CH157&lt;45%,"Proses Desain",IF(CH157=45%,"Selesai Desain",IF(CH157&lt;80%,"Proses Pengembangan",IF(CH157=80%,"Selesai Pengembangan",IF(CH157&lt;87.5%,"Proses SIT",IF(CH157=87.5%,"Selesai SIT",IF(CH157&lt;95%,"Proses UAT",IF(CH157=95%,"Selesai UAT",IF(CH157&lt;100%,"Proses Implementasi","Selesai Implementasi"))))))))))))))))))))))</f>
        <v>Not Started</v>
      </c>
      <c r="BW157" t="str">
        <f>IF(CI157=0%,"Not Started",IF(CI157&lt;5%,"Proses RBT-RBB",IF(CI157=5%,"Selesai RBT-RBB",IF(CI157&lt;10%,"Proses RBT-RBL",IF(CI157=10%,"Selesai RBT-RBL",IF(CI157&lt;15%,"Proses RBT-RBTD",IF(CI157=15%,"Selesai RBT-RBTD",IF(CI157&lt;20%,"Proses RPP",IF(CI157=20%,"Selesai RPP",IF(CI157&lt;25%,"Proses KAK",IF(CI157=25%,"Selesai KAK",IF(CI157&lt;30%,"Proses Pengadaan",IF(CI157=30%,"Selesai Pengadaan",IF(CI157&lt;45%,"Proses Desain",IF(CI157=45%,"Selesai Desain",IF(CI157&lt;80%,"Proses Pengembangan",IF(CI157=80%,"Selesai Pengembangan",IF(CI157&lt;87.5%,"Proses SIT",IF(CI157=87.5%,"Selesai SIT",IF(CI157&lt;95%,"Proses UAT",IF(CI157=95%,"Selesai UAT",IF(CI157&lt;100%,"Proses Implementasi","Selesai Implementasi"))))))))))))))))))))))</f>
        <v>Not Started</v>
      </c>
      <c r="BX157" t="str">
        <f>IF(CJ157=0%,"Not Started",IF(CJ157&lt;5%,"Proses RBT-RBB",IF(CJ157=5%,"Selesai RBT-RBB",IF(CJ157&lt;10%,"Proses RBT-RBL",IF(CJ157=10%,"Selesai RBT-RBL",IF(CJ157&lt;15%,"Proses RBT-RBTD",IF(CJ157=15%,"Selesai RBT-RBTD",IF(CJ157&lt;20%,"Proses RPP",IF(CJ157=20%,"Selesai RPP",IF(CJ157&lt;25%,"Proses KAK",IF(CJ157=25%,"Selesai KAK",IF(CJ157&lt;30%,"Proses Pengadaan",IF(CJ157=30%,"Selesai Pengadaan",IF(CJ157&lt;45%,"Proses Desain",IF(CJ157=45%,"Selesai Desain",IF(CJ157&lt;80%,"Proses Pengembangan",IF(CJ157=80%,"Selesai Pengembangan",IF(CJ157&lt;87.5%,"Proses SIT",IF(CJ157=87.5%,"Selesai SIT",IF(CJ157&lt;95%,"Proses UAT",IF(CJ157=95%,"Selesai UAT",IF(CJ157&lt;100%,"Proses Implementasi","Selesai Implementasi"))))))))))))))))))))))</f>
        <v>Not Started</v>
      </c>
      <c r="BY157" t="str">
        <f>IF(CK157=0%,"Not Started",IF(CK157&lt;5%,"Proses RBT-RBB",IF(CK157=5%,"Selesai RBT-RBB",IF(CK157&lt;10%,"Proses RBT-RBL",IF(CK157=10%,"Selesai RBT-RBL",IF(CK157&lt;15%,"Proses RBT-RBTD",IF(CK157=15%,"Selesai RBT-RBTD",IF(CK157&lt;20%,"Proses RPP",IF(CK157=20%,"Selesai RPP",IF(CK157&lt;25%,"Proses KAK",IF(CK157=25%,"Selesai KAK",IF(CK157&lt;30%,"Proses Pengadaan",IF(CK157=30%,"Selesai Pengadaan",IF(CK157&lt;45%,"Proses Desain",IF(CK157=45%,"Selesai Desain",IF(CK157&lt;80%,"Proses Pengembangan",IF(CK157=80%,"Selesai Pengembangan",IF(CK157&lt;87.5%,"Proses SIT",IF(CK157=87.5%,"Selesai SIT",IF(CK157&lt;95%,"Proses UAT",IF(CK157=95%,"Selesai UAT",IF(CK157&lt;100%,"Proses Implementasi","Selesai Implementasi"))))))))))))))))))))))</f>
        <v>Not Started</v>
      </c>
      <c r="BZ157" t="str">
        <f>IF(CL157=0%,"Not Started",IF(CL157&lt;5%,"Proses RBT-RBB",IF(CL157=5%,"Selesai RBT-RBB",IF(CL157&lt;10%,"Proses RBT-RBL",IF(CL157=10%,"Selesai RBT-RBL",IF(CL157&lt;15%,"Proses RBT-RBTD",IF(CL157=15%,"Selesai RBT-RBTD",IF(CL157&lt;20%,"Proses RPP",IF(CL157=20%,"Selesai RPP",IF(CL157&lt;25%,"Proses KAK",IF(CL157=25%,"Selesai KAK",IF(CL157&lt;30%,"Proses Pengadaan",IF(CL157=30%,"Selesai Pengadaan",IF(CL157&lt;45%,"Proses Desain",IF(CL157=45%,"Selesai Desain",IF(CL157&lt;80%,"Proses Pengembangan",IF(CL157=80%,"Selesai Pengembangan",IF(CL157&lt;87.5%,"Proses SIT",IF(CL157=87.5%,"Selesai SIT",IF(CL157&lt;95%,"Proses UAT",IF(CL157=95%,"Selesai UAT",IF(CL157&lt;100%,"Proses Implementasi","Selesai Implementasi"))))))))))))))))))))))</f>
        <v>Not Started</v>
      </c>
      <c r="CA157" t="str">
        <f>IF(CM157=0%,"Not Started",IF(CM157&lt;5%,"Proses RBT-RBB",IF(CM157=5%,"Selesai RBT-RBB",IF(CM157&lt;10%,"Proses RBT-RBL",IF(CM157=10%,"Selesai RBT-RBL",IF(CM157&lt;15%,"Proses RBT-RBTD",IF(CM157=15%,"Selesai RBT-RBTD",IF(CM157&lt;20%,"Proses RPP",IF(CM157=20%,"Selesai RPP",IF(CM157&lt;25%,"Proses KAK",IF(CM157=25%,"Selesai KAK",IF(CM157&lt;30%,"Proses Pengadaan",IF(CM157=30%,"Selesai Pengadaan",IF(CM157&lt;45%,"Proses Desain",IF(CM157=45%,"Selesai Desain",IF(CM157&lt;80%,"Proses Pengembangan",IF(CM157=80%,"Selesai Pengembangan",IF(CM157&lt;87.5%,"Proses SIT",IF(CM157=87.5%,"Selesai SIT",IF(CM157&lt;95%,"Proses UAT",IF(CM157=95%,"Selesai UAT",IF(CM157&lt;100%,"Proses Implementasi","Selesai Implementasi"))))))))))))))))))))))</f>
        <v>Not Started</v>
      </c>
      <c r="CB157" t="str">
        <f>IF(CN157=0%,"Not Started",IF(CN157&lt;5%,"Proses RBT-RBB",IF(CN157=5%,"Selesai RBT-RBB",IF(CN157&lt;10%,"Proses RBT-RBL",IF(CN157=10%,"Selesai RBT-RBL",IF(CN157&lt;15%,"Proses RBT-RBTD",IF(CN157=15%,"Selesai RBT-RBTD",IF(CN157&lt;20%,"Proses RPP",IF(CN157=20%,"Selesai RPP",IF(CN157&lt;25%,"Proses KAK",IF(CN157=25%,"Selesai KAK",IF(CN157&lt;30%,"Proses Pengadaan",IF(CN157=30%,"Selesai Pengadaan",IF(CN157&lt;45%,"Proses Desain",IF(CN157=45%,"Selesai Desain",IF(CN157&lt;80%,"Proses Pengembangan",IF(CN157=80%,"Selesai Pengembangan",IF(CN157&lt;87.5%,"Proses SIT",IF(CN157=87.5%,"Selesai SIT",IF(CN157&lt;95%,"Proses UAT",IF(CN157=95%,"Selesai UAT",IF(CN157&lt;100%,"Proses Implementasi","Selesai Implementasi"))))))))))))))))))))))</f>
        <v>Not Started</v>
      </c>
      <c r="CC157">
        <f>(($DY157/100%)*15%)+(($DZ157/100%)*5%)+(($EA157/100%)*5%)+(($EB157/100%)*5%)+(($EC157/100%)*15%)+(($ED157/100%)*35%)+(($EE157/100%)*7.5%)+(($EF157/100%)*7.5%)+(($EG157/100%)*5%)</f>
        <v>0</v>
      </c>
      <c r="CL157">
        <v>0</v>
      </c>
      <c r="CM157">
        <f>(($DY157/100%)*15%)+(($DZ157/100%)*5%)+(($EA157/100%)*5%)+(($EB157/100%)*5%)+(($EC157/100%)*15%)+(($ED157/100%)*35%)+(($EE157/100%)*7.5%)+(($EF157/100%)*7.5%)+(($EG157/100%)*5%)</f>
        <v>0</v>
      </c>
      <c r="CN157">
        <f>(($DY157/100%)*15%)+(($DZ157/100%)*5%)+(($EA157/100%)*5%)+(($EB157/100%)*5%)+(($EC157/100%)*15%)+(($ED157/100%)*35%)+(($EE157/100%)*7.5%)+(($EF157/100%)*7.5%)+(($EG157/100%)*5%)</f>
        <v>0</v>
      </c>
      <c r="CO157">
        <f>IF(BE157=0%, 100%, (CC157/BE157))</f>
        <v>1</v>
      </c>
      <c r="CP157">
        <f>IF(BF157=0%, 100%, (CD157/BF157))</f>
        <v>1</v>
      </c>
      <c r="CQ157">
        <f>IF(BG157=0%, 100%, (CE157/BG157))</f>
        <v>1</v>
      </c>
      <c r="CR157">
        <f>IF(BH157=0%, 100%, (CF157/BH157))</f>
        <v>1</v>
      </c>
      <c r="CS157">
        <f>IF(BI157=0%, 100%, (CG157/BI157))</f>
        <v>1</v>
      </c>
      <c r="CT157">
        <f>IF(BJ157=0%, 100%, (CH157/BJ157))</f>
        <v>1</v>
      </c>
      <c r="CU157">
        <f>IF(BK157=0%, 100%, (CI157/BK157))</f>
        <v>0</v>
      </c>
      <c r="CV157">
        <f>IF(BL157=0%, 100%, (CJ157/BL157))</f>
        <v>0</v>
      </c>
      <c r="CW157">
        <f>IF(BM157=0%, 100%, (CK157/BM157))</f>
        <v>0</v>
      </c>
      <c r="CX157">
        <f>IF(BN157=0%, 100%, (CL157/BN157))</f>
        <v>0</v>
      </c>
      <c r="CY157">
        <f>IF(BO157=0%, 100%, (CM157/BO157))</f>
        <v>0</v>
      </c>
      <c r="DA157" t="str">
        <f>IF(BE157=0%,"NS",IF(CC157=100%,"DONE",IF(CO157&gt;100%,"AS",IF(CO157&lt;75%,"BS",IF(CO157&lt;89.9%,"AR","OS")))))</f>
        <v>NS</v>
      </c>
      <c r="DB157" t="str">
        <f>IF(BF157=0%,"NS",IF(CD157=100%,"DONE",IF(CP157&gt;100%,"AS",IF(CP157&lt;75%,"BS",IF(CP157&lt;89.9%,"AR","OS")))))</f>
        <v>NS</v>
      </c>
      <c r="DC157" t="str">
        <f>IF(BG157=0%,"NS",IF(CE157=100%,"DONE",IF(CQ157&gt;100%,"AS",IF(CQ157&lt;75%,"BS",IF(CQ157&lt;89.9%,"AR","OS")))))</f>
        <v>NS</v>
      </c>
      <c r="DD157" t="str">
        <f>IF(BH157=0%,"NS",IF(CF157=100%,"DONE",IF(CR157&gt;100%,"AS",IF(CR157&lt;75%,"BS",IF(CR157&lt;89.9%,"AR","OS")))))</f>
        <v>NS</v>
      </c>
      <c r="DE157" t="str">
        <f>IF(BI157=0%,"NS",IF(CG157=100%,"DONE",IF(CS157&gt;100%,"AS",IF(CS157&lt;75%,"BS",IF(CS157&lt;89.9%,"AR","OS")))))</f>
        <v>NS</v>
      </c>
      <c r="DF157" t="str">
        <f>IF(BJ157=0%,"NS",IF(CH157=100%,"DONE",IF(CT157&gt;100%,"AS",IF(CT157&lt;75%,"BS",IF(CT157&lt;89.9%,"AR","OS")))))</f>
        <v>NS</v>
      </c>
      <c r="DG157" t="str">
        <f>IF(BK157=0%,"NS",IF(CI157=100%,"DONE",IF(CU157&gt;100%,"AS",IF(CU157&lt;75%,"BS",IF(CU157&lt;89.9%,"AR","OS")))))</f>
        <v>BS</v>
      </c>
      <c r="DH157" t="str">
        <f>IF(BL157=0%,"NS",IF(CJ157=100%,"DONE",IF(CV157&gt;100%,"AS",IF(CV157&lt;75%,"BS",IF(CV157&lt;89.9%,"AR","OS")))))</f>
        <v>BS</v>
      </c>
      <c r="DI157" t="str">
        <f>IF(BM157=0%,"NS",IF(CK157=100%,"DONE",IF(CW157&gt;100%,"AS",IF(CW157&lt;75%,"BS",IF(CW157&lt;89.9%,"AR","OS")))))</f>
        <v>BS</v>
      </c>
      <c r="DJ157" t="str">
        <f>IF(BN157=0%,"NS",IF(CL157=100%,"DONE",IF(CX157&gt;100%,"AS",IF(CX157&lt;75%,"BS",IF(CX157&lt;89.9%,"AR","OS")))))</f>
        <v>BS</v>
      </c>
      <c r="DK157" t="str">
        <f>IF(BO157=0%,"NS",IF(CM157=100%,"DONE",IF(CY157&gt;100%,"AS",IF(CY157&lt;75%,"BS",IF(CY157&lt;89.9%,"AR","OS")))))</f>
        <v>BS</v>
      </c>
      <c r="DL157" t="str">
        <f>IF(BP157=0%,"NS",IF(CN157=100%,"DONE",IF(CZ157&gt;100%,"AS",IF(CZ157&lt;75%,"BS",IF(CZ157&lt;89.9%,"AR","OS")))))</f>
        <v>BS</v>
      </c>
      <c r="DM157">
        <f>CC157/$BP157</f>
        <v>0</v>
      </c>
      <c r="DN157">
        <f>CD157/$BP157</f>
        <v>0</v>
      </c>
      <c r="DO157">
        <f>CE157/$BP157</f>
        <v>0</v>
      </c>
      <c r="DP157">
        <f>CF157/$BP157</f>
        <v>0</v>
      </c>
      <c r="DQ157">
        <f>CG157/$BP157</f>
        <v>0</v>
      </c>
      <c r="DR157">
        <f>CH157/$BP157</f>
        <v>0</v>
      </c>
      <c r="DS157">
        <f>CI157/$BP157</f>
        <v>0</v>
      </c>
      <c r="DT157">
        <f>CJ157/$BP157</f>
        <v>0</v>
      </c>
      <c r="DU157">
        <f>CK157/$BP157</f>
        <v>0</v>
      </c>
      <c r="DV157">
        <f>CL157/$BP157</f>
        <v>0</v>
      </c>
      <c r="DW157">
        <f>CM157/$BP157</f>
        <v>0</v>
      </c>
      <c r="DX157">
        <f>CN157/$BP157</f>
        <v>0</v>
      </c>
      <c r="EH157" t="str">
        <v>- NOT STARTED</v>
      </c>
      <c r="EJ157">
        <f>AR157</f>
        <v>46690</v>
      </c>
      <c r="FM157" t="str">
        <v>Rifka Saskia Nurunnisa</v>
      </c>
      <c r="FN157" t="str">
        <v>Rangga Dhaniarto</v>
      </c>
      <c r="FP157" t="str" xml:space="preserve">
        <v xml:space="preserve">1. Alamsyah_x000d_
2. Muhammad Arif sucipto</v>
      </c>
      <c r="FR157" t="str">
        <v>Outsource</v>
      </c>
      <c r="FT157" t="str">
        <v>Suprianto (TKO)</v>
      </c>
      <c r="GS157" t="str">
        <v>48dda022-da70-46a1-ab57-ca216fa9fdd1</v>
      </c>
    </row>
  </sheetData>
  <autoFilter ref="A2:FU157"/>
  <mergeCells count="19">
    <mergeCell ref="FA1:FL1"/>
    <mergeCell ref="CC1:CN1"/>
    <mergeCell ref="CO1:CZ1"/>
    <mergeCell ref="DA1:DL1"/>
    <mergeCell ref="DM1:DX1"/>
    <mergeCell ref="DY1:EG1"/>
    <mergeCell ref="EO1:EZ1"/>
    <mergeCell ref="BQ1:CB1"/>
    <mergeCell ref="AA1:AB1"/>
    <mergeCell ref="AC1:AD1"/>
    <mergeCell ref="AE1:AF1"/>
    <mergeCell ref="AG1:AH1"/>
    <mergeCell ref="AI1:AJ1"/>
    <mergeCell ref="AK1:AL1"/>
    <mergeCell ref="AM1:AN1"/>
    <mergeCell ref="AO1:AP1"/>
    <mergeCell ref="AQ1:AR1"/>
    <mergeCell ref="AS1:BD1"/>
    <mergeCell ref="BE1:BP1"/>
  </mergeCells>
  <pageMargins left="0.7" right="0.7" top="0.75" bottom="0.75" header="0.3" footer="0.3"/>
  <ignoredErrors>
    <ignoredError numberStoredAsText="1" sqref="A1:GS157"/>
  </ignoredErrors>
  <legacyDrawing r:id="rId1"/>
</worksheet>
</file>

<file path=xl/worksheets/sheet6.xml><?xml version="1.0" encoding="utf-8"?>
<worksheet xmlns="http://schemas.openxmlformats.org/spreadsheetml/2006/main" xmlns:r="http://schemas.openxmlformats.org/officeDocument/2006/relationships">
  <dimension ref="A1:E20"/>
  <sheetViews>
    <sheetView workbookViewId="0" rightToLeft="0"/>
  </sheetViews>
  <sheetData>
    <row r="1">
      <c r="A1" t="str">
        <v>No</v>
      </c>
      <c r="B1" t="str">
        <v>Proyek - Deliverables</v>
      </c>
      <c r="C1" t="str">
        <v>Satker</v>
      </c>
      <c r="D1" t="str">
        <v>PM</v>
      </c>
    </row>
    <row r="2" xml:space="preserve">
      <c r="A2">
        <v>1</v>
      </c>
      <c r="B2" t="str">
        <v xml:space="preserve">EDP Capturing Pricing - Pricing Calculation &amp; Dissemination: Reference Rate Syariah </v>
      </c>
      <c r="C2" t="str">
        <v>DPPK, DEKS</v>
      </c>
      <c r="D2" t="str">
        <v>Arga</v>
      </c>
      <c r="E2" t="str" xml:space="preserve">
        <v xml:space="preserve">DPPK.GIVA.KEL ASESMEN &amp; PENGEMBANGAN INFRASTRUKTUR PUVA, _x000d_
DPPK.GPVA.KEL ASESMEN &amp; PENGEMBANGAN PRODUCT &amp; PRICING PUVA_x000d_
DEKS Kelompok Pengembangan dan Pengaturan Pasar Keuangan Syariah</v>
      </c>
    </row>
    <row r="3" xml:space="preserve">
      <c r="A3">
        <v>2</v>
      </c>
      <c r="B3" t="str">
        <v xml:space="preserve">EDP Capturing Pricing - Pricing Calculation &amp; Dissemination: MM Curve </v>
      </c>
      <c r="C3" t="str">
        <v>DPPK</v>
      </c>
      <c r="D3" t="str">
        <v>Arga</v>
      </c>
      <c r="E3" t="str" xml:space="preserve">
        <v xml:space="preserve">DPPK.GIVA.KEL ASESMEN &amp; PENGEMBANGAN INFRASTRUKTUR PUVA, _x000d_
DPPK.GPVA.KEL ASESMEN &amp; PENGEMBANGAN PRODUCT &amp; PRICING PUVA</v>
      </c>
    </row>
    <row r="4" xml:space="preserve">
      <c r="A4">
        <v>3</v>
      </c>
      <c r="B4" t="str">
        <v>Enhancement Aplikasi Legacy DDM Kebijakan</v>
      </c>
      <c r="C4" t="str">
        <v xml:space="preserve">DMST, DKOM </v>
      </c>
      <c r="D4" t="str">
        <v>Dini</v>
      </c>
      <c r="E4" t="str" xml:space="preserve">
        <v xml:space="preserve">DKom - LIPKD_x000d_
</v>
      </c>
    </row>
    <row r="5" xml:space="preserve">
      <c r="A5">
        <v>4</v>
      </c>
      <c r="B5" t="str">
        <v xml:space="preserve">Enhancement Aplikasi Legacy (ERPHRIS) DBP BKK </v>
      </c>
      <c r="C5" t="str">
        <v>DKeu, DMST</v>
      </c>
      <c r="D5" t="str">
        <v>Pahman</v>
      </c>
      <c r="E5" t="str" xml:space="preserve">
        <v xml:space="preserve">Dkeu : PSIK_x000d_
DMST-KPRT / DPRS</v>
      </c>
    </row>
    <row r="6" xml:space="preserve">
      <c r="A6">
        <v>5</v>
      </c>
      <c r="B6" t="str">
        <v xml:space="preserve">Transaksi Repo SVBI dan SUVBI valas (Tahap 1) </v>
      </c>
      <c r="C6" t="str">
        <v>DPMA, DPPK,  DPPT,DPSP</v>
      </c>
      <c r="D6" t="str">
        <v>Arga</v>
      </c>
      <c r="E6" t="str" xml:space="preserve">
        <v xml:space="preserve">DPMA.GRPM.KEL PENGEMBANGAN OM PRO MARKET &amp; PENGATURAN P MON, _x000d_
DPPK.GIVA.KEL ASESMEN &amp; PENGEMBANGAN INFRASTRUKTUR PUVA</v>
      </c>
    </row>
    <row r="7">
      <c r="A7">
        <v>6</v>
      </c>
      <c r="B7" t="str">
        <v>Modernize BI-SSS</v>
      </c>
      <c r="C7" t="str">
        <v>DSMM</v>
      </c>
      <c r="D7" t="str">
        <v>Rangga</v>
      </c>
      <c r="E7" t="str">
        <v>DSMM.GRSM.KEL STANDARDISASI METODOLOGI SURVEILANS M M M &amp; SP</v>
      </c>
    </row>
    <row r="8">
      <c r="A8">
        <v>7</v>
      </c>
      <c r="B8" t="str">
        <v>Dukungan Implementasi Lembaga Alternatif Penyelesaian Sengketa di Sektor Keuangan (LAPS-SK) Tahap 1</v>
      </c>
      <c r="C8" t="str">
        <v>DSPK, DKOM</v>
      </c>
      <c r="D8" t="str">
        <v>Dini</v>
      </c>
      <c r="E8" t="str">
        <v>DKOM.LIPK.TIM KOMUNIKASI DIGITAL</v>
      </c>
    </row>
    <row r="9">
      <c r="A9">
        <v>8</v>
      </c>
      <c r="B9" t="str">
        <v>Modernize (rewrite) SI BI-SSSS</v>
      </c>
      <c r="C9" t="str">
        <v>DPSP</v>
      </c>
      <c r="D9" t="str">
        <v>Arga</v>
      </c>
      <c r="E9" t="str">
        <v>DPSP KFMI, OFMI</v>
      </c>
    </row>
    <row r="10" xml:space="preserve">
      <c r="A10">
        <v>9</v>
      </c>
      <c r="B10" t="str">
        <v>Modernize Core Banking System (CBS)</v>
      </c>
      <c r="C10" t="str">
        <v>DPPT, DPU</v>
      </c>
      <c r="D10" t="str">
        <v>Aldo</v>
      </c>
      <c r="E10" t="str" xml:space="preserve">
        <v xml:space="preserve">- DPPT.DIV PENGEMBANGAN SISTEM TRESURI &amp; LAYANAN PERBANKAN, _x000d_
- DPU.GP2U.KEL DATA &amp; INFORMASI EDUKASI KERJA SAMA &amp; PUP</v>
      </c>
    </row>
    <row r="11">
      <c r="A11">
        <v>10</v>
      </c>
      <c r="B11" t="str">
        <v>Enhancement SIUMBI Modul SIAPIK</v>
      </c>
      <c r="C11" t="str">
        <v>DEIH</v>
      </c>
      <c r="D11" t="str">
        <v>Rangga</v>
      </c>
      <c r="E11" t="str">
        <v>DEIH.GEKI.KEL PENGEMBANGAN EKONOMI KEUANGAN INKLUSIF</v>
      </c>
    </row>
    <row r="12" xml:space="preserve">
      <c r="A12">
        <v>11</v>
      </c>
      <c r="B12" t="str">
        <v>Enhancement PJPUR</v>
      </c>
      <c r="C12" t="str">
        <v>DSta, DPKL</v>
      </c>
      <c r="D12" t="str">
        <v>Rifanda</v>
      </c>
      <c r="E12" t="str" xml:space="preserve">
        <v xml:space="preserve">- DSTA.DP2S.FUNGSI PENGEMBANGAN &amp; PENGATURAN STATISTIK DOM_x000d_
- DPKL-GPLB-PLBP</v>
      </c>
    </row>
    <row r="13">
      <c r="A13">
        <v>12</v>
      </c>
      <c r="B13" t="str">
        <v>Enhancement Aplikasi Legacy (ERPHRIS) IPM Superapps</v>
      </c>
      <c r="C13" t="str">
        <v>DKeu, DMST, DIDD</v>
      </c>
      <c r="D13" t="str">
        <v>Pahman</v>
      </c>
      <c r="E13" t="str">
        <v>DKU-PSIK</v>
      </c>
    </row>
    <row r="14" xml:space="preserve">
      <c r="A14">
        <v>13</v>
      </c>
      <c r="B14" t="str">
        <v>Enhancement Aplikasi Legacy New BI-FAST</v>
      </c>
      <c r="C14" t="str">
        <v>DKeu, DKSP, DPSP, DPPT, DLDS</v>
      </c>
      <c r="D14" t="str">
        <v>Aldo</v>
      </c>
      <c r="E14" t="str" xml:space="preserve">
        <v xml:space="preserve">DPU-DEKU, _x000d_
DPPT-PSTP</v>
      </c>
    </row>
    <row r="15">
      <c r="A15">
        <v>14</v>
      </c>
      <c r="B15" t="str">
        <v>DBP OpEx 4P HRM lainnya (Kompetensi, Karir, Perencanaan)</v>
      </c>
      <c r="C15" t="str">
        <v>DSDM</v>
      </c>
      <c r="D15" t="str">
        <v>Dini</v>
      </c>
      <c r="E15" t="str">
        <v>DSDM-Kelompok Pengelolaan Kinerja dan Kompetensi Pegawai</v>
      </c>
    </row>
    <row r="16">
      <c r="A16">
        <v>15</v>
      </c>
      <c r="B16" t="str">
        <v>DBP OpEx 4P: Pengembangan Kompetensi (Integrasi LMS dgn Digital Library)</v>
      </c>
      <c r="C16" t="str">
        <v>BINS, DSDM</v>
      </c>
      <c r="D16" t="str">
        <v>Dini</v>
      </c>
      <c r="E16" t="str">
        <v>BINS.GPA.KEL INOVASI &amp; KEMITRAAN PEMBELAJARAN</v>
      </c>
    </row>
    <row r="17">
      <c r="A17">
        <v>16</v>
      </c>
      <c r="B17" t="str">
        <v>Enh. aplikasi Learning Management System (LMS) Tahap 3</v>
      </c>
      <c r="C17" t="str">
        <v>BINS</v>
      </c>
      <c r="D17" t="str">
        <v>Dini</v>
      </c>
      <c r="E17" t="str">
        <v>BINS.GPA.KEL INOVASI &amp; KEMITRAAN PEMBELAJARAN</v>
      </c>
    </row>
    <row r="18" xml:space="preserve">
      <c r="A18">
        <v>17</v>
      </c>
      <c r="B18" t="str">
        <v>Penguatan LBUT untuk STP Tahap 2</v>
      </c>
      <c r="C18" t="str">
        <v>DSta, DPKL, DIDD</v>
      </c>
      <c r="D18" t="str">
        <v>Rifanda</v>
      </c>
      <c r="E18" t="str" xml:space="preserve">
        <v xml:space="preserve">- DSTA.DP2S.FUNGSI PENGEMBANGAN &amp; PENGATURAN STATISTIK DOM_x000d_
- DIDD-GKDD-MB_x000d_
- DPKL-GPLB-PLBP_x000d_
- DPKL-GPLB-PLBG</v>
      </c>
    </row>
    <row r="19">
      <c r="A19">
        <v>18</v>
      </c>
      <c r="B19" t="str">
        <v xml:space="preserve">Modernize BI Counterfeit Analysis Center </v>
      </c>
      <c r="C19" t="str">
        <v>DPU</v>
      </c>
      <c r="D19" t="str">
        <v>Aldo</v>
      </c>
      <c r="E19" t="str">
        <v>DPU.GP2U.KEL DATA &amp; INFORMASI EDUKASI KERJA SAMA &amp; PUP</v>
      </c>
    </row>
    <row r="20">
      <c r="A20">
        <v>19</v>
      </c>
      <c r="B20" t="str">
        <v>Kerjasama Keuangan Internasional KKI</v>
      </c>
      <c r="C20" t="str">
        <v>DPPT, DPD, DInt,  DPMA, DKeu</v>
      </c>
      <c r="D20" t="str">
        <v>Fahmi</v>
      </c>
      <c r="E20" t="str">
        <v xml:space="preserve">DPPT.DIV PENGEMBANGAN SISTEM TRESURI &amp; LAYANAN PERBANKAN, </v>
      </c>
    </row>
  </sheetData>
  <autoFilter ref="A1:D20"/>
  <pageMargins left="0.7" right="0.7" top="0.75" bottom="0.75" header="0.3" footer="0.3"/>
  <ignoredErrors>
    <ignoredError numberStoredAsText="1" sqref="A1:E20"/>
  </ignoredErrors>
</worksheet>
</file>

<file path=xl/worksheets/sheet7.xml><?xml version="1.0" encoding="utf-8"?>
<worksheet xmlns="http://schemas.openxmlformats.org/spreadsheetml/2006/main" xmlns:r="http://schemas.openxmlformats.org/officeDocument/2006/relationships">
  <dimension ref="A1:FU240"/>
  <sheetViews>
    <sheetView workbookViewId="0" rightToLeft="0"/>
  </sheetViews>
  <sheetData>
    <row r="1">
      <c r="A1" t="str">
        <v>No</v>
      </c>
      <c r="B1" t="str">
        <v>No. Sub</v>
      </c>
      <c r="C1" t="str">
        <v>Nama Proyek</v>
      </c>
      <c r="D1" t="str">
        <v xml:space="preserve">Deliverables (Sub Proyek) </v>
      </c>
      <c r="E1" t="str">
        <v>Start Proyek</v>
      </c>
      <c r="F1" t="str">
        <v>End Proyek</v>
      </c>
      <c r="G1" t="str">
        <v>PIC Satker</v>
      </c>
      <c r="H1" t="str">
        <v xml:space="preserve">Stream </v>
      </c>
      <c r="I1" t="str">
        <v>Aplikasi</v>
      </c>
      <c r="J1" t="str">
        <v>PIC PM</v>
      </c>
      <c r="K1" t="str">
        <v>Tahapan</v>
      </c>
      <c r="L1" t="str">
        <v>Progress</v>
      </c>
      <c r="M1" t="str">
        <v>Target Implementasi</v>
      </c>
      <c r="N1" t="str">
        <v>% Penyelesaian</v>
      </c>
      <c r="O1" t="str">
        <v>KAK</v>
      </c>
      <c r="P1" t="str">
        <v>KAK 2025</v>
      </c>
      <c r="Q1" t="str">
        <v>Asesmen</v>
      </c>
      <c r="S1" t="str">
        <v>PLAN-Konfigurasi</v>
      </c>
      <c r="U1" t="str">
        <v>PLAN-Pengujian</v>
      </c>
      <c r="W1" t="str">
        <v>PLAN-Implementasi</v>
      </c>
      <c r="Y1" t="str">
        <v>Deskripsi target</v>
      </c>
      <c r="AK1" t="str">
        <v>Persen Target (JANGAN DI ISI)</v>
      </c>
      <c r="AW1" t="str">
        <v xml:space="preserve">Deskripsi Realisasi </v>
      </c>
      <c r="BI1" t="str">
        <v>Persen Realisasi</v>
      </c>
      <c r="BU1" t="str">
        <v>Capaian</v>
      </c>
      <c r="CG1" t="str">
        <v>Status Proyek</v>
      </c>
      <c r="CS1" t="str">
        <v>Progres terhadap 2025</v>
      </c>
      <c r="DE1" t="str">
        <v>% PROGRESS MILESTONE</v>
      </c>
      <c r="DI1" t="str">
        <v>Keterangan detail progres</v>
      </c>
      <c r="DJ1" t="str">
        <v>Tanggal Real Implementasi</v>
      </c>
      <c r="DK1" t="str">
        <v>Target Implementasi</v>
      </c>
      <c r="DL1" t="str">
        <v>Lesson Learned</v>
      </c>
      <c r="DM1" t="str">
        <v>Penjelasan dan Isu</v>
      </c>
      <c r="DY1" t="str">
        <v>Rencana Tindak Lanjut</v>
      </c>
      <c r="EK1" t="str">
        <v>PIC MB</v>
      </c>
      <c r="EL1" t="str">
        <v>PIC PMO</v>
      </c>
      <c r="EM1" t="str">
        <v>PIC PPA</v>
      </c>
      <c r="EN1" t="str">
        <v>Metode Pengembangan</v>
      </c>
      <c r="EO1" t="str">
        <v>Vendor</v>
      </c>
      <c r="EP1" t="str">
        <v>Ket THOS</v>
      </c>
    </row>
    <row r="2">
      <c r="A2" t="str">
        <v>Column1</v>
      </c>
      <c r="B2" t="str">
        <v>Column2</v>
      </c>
      <c r="C2" t="str">
        <v>Column7</v>
      </c>
      <c r="D2" t="str">
        <v>Column8</v>
      </c>
      <c r="E2" t="str">
        <v>Column9</v>
      </c>
      <c r="F2" t="str">
        <v>Column10</v>
      </c>
      <c r="G2" t="str">
        <v>Column14</v>
      </c>
      <c r="H2" t="str">
        <v>Column16</v>
      </c>
      <c r="I2" t="str">
        <v>Column17</v>
      </c>
      <c r="K2" t="str">
        <v>Column18</v>
      </c>
      <c r="L2" t="str">
        <v>Column19</v>
      </c>
      <c r="M2" t="str">
        <v>Column21</v>
      </c>
      <c r="N2" t="str">
        <v>Column22</v>
      </c>
      <c r="O2" t="str">
        <v>Column23</v>
      </c>
      <c r="P2" t="str">
        <v>Column24</v>
      </c>
      <c r="Q2" t="str">
        <v>Start</v>
      </c>
      <c r="R2" t="str">
        <v>End</v>
      </c>
      <c r="S2" t="str">
        <v>Start</v>
      </c>
      <c r="T2" t="str">
        <v>End</v>
      </c>
      <c r="U2" t="str">
        <v>Start</v>
      </c>
      <c r="V2" t="str">
        <v>End</v>
      </c>
      <c r="W2" t="str">
        <v>Start</v>
      </c>
      <c r="X2" t="str">
        <v>End</v>
      </c>
      <c r="Y2" t="str">
        <v>JAN</v>
      </c>
      <c r="Z2" t="str">
        <v>FEB</v>
      </c>
      <c r="AA2" t="str">
        <v>MAR</v>
      </c>
      <c r="AB2" t="str">
        <v>APR</v>
      </c>
      <c r="AC2" t="str">
        <v>MEI</v>
      </c>
      <c r="AD2" t="str">
        <v>JUN</v>
      </c>
      <c r="AE2" t="str">
        <v>JUL</v>
      </c>
      <c r="AF2" t="str">
        <v>AUG</v>
      </c>
      <c r="AG2" t="str">
        <v>SEP</v>
      </c>
      <c r="AH2" t="str">
        <v>OCT</v>
      </c>
      <c r="AI2" t="str">
        <v>NOV</v>
      </c>
      <c r="AJ2" t="str">
        <v>DEC</v>
      </c>
      <c r="AK2" t="str">
        <v>JAN</v>
      </c>
      <c r="AL2" t="str">
        <v>FEB</v>
      </c>
      <c r="AM2" t="str">
        <v>MAR</v>
      </c>
      <c r="AN2" t="str">
        <v>APR</v>
      </c>
      <c r="AO2" t="str">
        <v>MEI</v>
      </c>
      <c r="AP2" t="str">
        <v>JUN</v>
      </c>
      <c r="AQ2" t="str">
        <v>JUL</v>
      </c>
      <c r="AR2" t="str">
        <v>AUG</v>
      </c>
      <c r="AS2" t="str">
        <v>SEP</v>
      </c>
      <c r="AT2" t="str">
        <v>OCT</v>
      </c>
      <c r="AU2" t="str">
        <v>NOV</v>
      </c>
      <c r="AV2" t="str">
        <v>DEC</v>
      </c>
      <c r="AW2" t="str">
        <v>JAN</v>
      </c>
      <c r="AX2" t="str">
        <v>FEB</v>
      </c>
      <c r="AY2" t="str">
        <v>MAR</v>
      </c>
      <c r="AZ2" t="str">
        <v>APR</v>
      </c>
      <c r="BA2" t="str">
        <v>MEI</v>
      </c>
      <c r="BB2" t="str">
        <v>JUN</v>
      </c>
      <c r="BC2" t="str">
        <v>JUL</v>
      </c>
      <c r="BD2" t="str">
        <v>AUG</v>
      </c>
      <c r="BE2" t="str">
        <v>SEP</v>
      </c>
      <c r="BF2" t="str">
        <v>OCT</v>
      </c>
      <c r="BG2" t="str">
        <v>NOV</v>
      </c>
      <c r="BH2" t="str">
        <v>DEC</v>
      </c>
      <c r="BI2" t="str">
        <v>JAN</v>
      </c>
      <c r="BJ2" t="str">
        <v>FEB</v>
      </c>
      <c r="BK2" t="str">
        <v>MAR</v>
      </c>
      <c r="BL2" t="str">
        <v>APR</v>
      </c>
      <c r="BM2" t="str">
        <v>MEI</v>
      </c>
      <c r="BN2" t="str">
        <v>JUN</v>
      </c>
      <c r="BO2" t="str">
        <v>JUL</v>
      </c>
      <c r="BP2" t="str">
        <v>AUG</v>
      </c>
      <c r="BQ2" t="str">
        <v>SEP</v>
      </c>
      <c r="BR2" t="str">
        <v>OCT</v>
      </c>
      <c r="BS2" t="str">
        <v>NOV</v>
      </c>
      <c r="BT2" t="str">
        <v>DEC</v>
      </c>
      <c r="BU2" t="str">
        <v>JAN</v>
      </c>
      <c r="BV2" t="str">
        <v>FEB</v>
      </c>
      <c r="BW2" t="str">
        <v>MAR</v>
      </c>
      <c r="BX2" t="str">
        <v>APR</v>
      </c>
      <c r="BY2" t="str">
        <v>MEI</v>
      </c>
      <c r="BZ2" t="str">
        <v>JUN</v>
      </c>
      <c r="CA2" t="str">
        <v>JUL</v>
      </c>
      <c r="CB2" t="str">
        <v>AUG</v>
      </c>
      <c r="CC2" t="str">
        <v>SEP</v>
      </c>
      <c r="CD2" t="str">
        <v>OCT</v>
      </c>
      <c r="CE2" t="str">
        <v>NOV</v>
      </c>
      <c r="CF2" t="str">
        <v>DEC</v>
      </c>
      <c r="CG2" t="str">
        <v>JAN</v>
      </c>
      <c r="CH2" t="str">
        <v>FEB</v>
      </c>
      <c r="CI2" t="str">
        <v>MAR</v>
      </c>
      <c r="CJ2" t="str">
        <v>APR</v>
      </c>
      <c r="CK2" t="str">
        <v>MEI</v>
      </c>
      <c r="CL2" t="str">
        <v>JUN</v>
      </c>
      <c r="CM2" t="str">
        <v>JUL</v>
      </c>
      <c r="CN2" t="str">
        <v>AUG</v>
      </c>
      <c r="CO2" t="str">
        <v>SEP</v>
      </c>
      <c r="CP2" t="str">
        <v>OCT</v>
      </c>
      <c r="CQ2" t="str">
        <v>NOV</v>
      </c>
      <c r="CR2" t="str">
        <v>DEC</v>
      </c>
      <c r="CS2" t="str">
        <v>JAN</v>
      </c>
      <c r="CT2" t="str">
        <v>FEB</v>
      </c>
      <c r="CU2" t="str">
        <v>MAR</v>
      </c>
      <c r="CV2" t="str">
        <v>APR</v>
      </c>
      <c r="CW2" t="str">
        <v>MEI</v>
      </c>
      <c r="CX2" t="str">
        <v>JUN</v>
      </c>
      <c r="CY2" t="str">
        <v>JUL</v>
      </c>
      <c r="CZ2" t="str">
        <v>AUG</v>
      </c>
      <c r="DA2" t="str">
        <v>SEP</v>
      </c>
      <c r="DB2" t="str">
        <v>OCT</v>
      </c>
      <c r="DC2" t="str">
        <v>NOV</v>
      </c>
      <c r="DD2" t="str">
        <v>DEC</v>
      </c>
      <c r="DE2" t="str">
        <v xml:space="preserve">Asesmen </v>
      </c>
      <c r="DF2" t="str">
        <v>Coding</v>
      </c>
      <c r="DG2" t="str">
        <v xml:space="preserve">Pengujian </v>
      </c>
      <c r="DH2" t="str">
        <v xml:space="preserve">Implementasi </v>
      </c>
      <c r="DI2" t="str">
        <v>Column138</v>
      </c>
      <c r="DJ2" t="str">
        <v>Column139</v>
      </c>
      <c r="DK2" t="str">
        <v>Column140</v>
      </c>
      <c r="DL2" t="str">
        <v>Column143</v>
      </c>
      <c r="DM2" t="str">
        <v>JAN</v>
      </c>
      <c r="DN2" t="str">
        <v>FEB</v>
      </c>
      <c r="DO2" t="str">
        <v>MAR</v>
      </c>
      <c r="DP2" t="str">
        <v>APR</v>
      </c>
      <c r="DQ2" t="str">
        <v>MEI</v>
      </c>
      <c r="DR2" t="str">
        <v>JUN</v>
      </c>
      <c r="DS2" t="str">
        <v>JUL</v>
      </c>
      <c r="DT2" t="str">
        <v>AUG</v>
      </c>
      <c r="DU2" t="str">
        <v>SEP</v>
      </c>
      <c r="DV2" t="str">
        <v>OCT</v>
      </c>
      <c r="DW2" t="str">
        <v>NOV</v>
      </c>
      <c r="DX2" t="str">
        <v>DEC</v>
      </c>
      <c r="DY2" t="str">
        <v>JAN</v>
      </c>
      <c r="DZ2" t="str">
        <v>FEB</v>
      </c>
      <c r="EA2" t="str">
        <v>MAR</v>
      </c>
      <c r="EB2" t="str">
        <v>APR</v>
      </c>
      <c r="EC2" t="str">
        <v>MEI</v>
      </c>
      <c r="ED2" t="str">
        <v>JUN</v>
      </c>
      <c r="EE2" t="str">
        <v>JUL</v>
      </c>
      <c r="EF2" t="str">
        <v>AUG</v>
      </c>
      <c r="EG2" t="str">
        <v>SEP</v>
      </c>
      <c r="EH2" t="str">
        <v>OCT</v>
      </c>
      <c r="EI2" t="str">
        <v>NOV</v>
      </c>
      <c r="EJ2" t="str">
        <v>DEC</v>
      </c>
      <c r="EK2" t="str">
        <v>Column193</v>
      </c>
      <c r="EL2" t="str">
        <v>Column194</v>
      </c>
      <c r="EM2" t="str">
        <v>Column195</v>
      </c>
      <c r="EN2" t="str">
        <v>Column196</v>
      </c>
      <c r="EO2" t="str">
        <v>Column197</v>
      </c>
      <c r="EP2" t="str">
        <v>Column198</v>
      </c>
    </row>
    <row r="3">
      <c r="A3" t="str">
        <v>NP-14</v>
      </c>
      <c r="C3" t="str">
        <v xml:space="preserve">Pemeliharaan Aplikasi </v>
      </c>
      <c r="D3" t="str">
        <v xml:space="preserve">Pemeliharaan Aplikasi </v>
      </c>
      <c r="E3">
        <v>2025</v>
      </c>
      <c r="F3">
        <v>2029</v>
      </c>
      <c r="G3" t="str">
        <v>DLDS</v>
      </c>
      <c r="H3" t="str">
        <v>Aplikasi</v>
      </c>
      <c r="J3">
        <f>EL3</f>
        <v>0</v>
      </c>
      <c r="M3">
        <f>X3</f>
        <v>46022</v>
      </c>
      <c r="O3">
        <v>40</v>
      </c>
      <c r="P3">
        <v>10</v>
      </c>
      <c r="W3">
        <v>45658</v>
      </c>
      <c r="X3">
        <v>46022</v>
      </c>
      <c r="AA3" t="str">
        <f>IF(AM3=0%,"Not Started",IF(AM3&lt;30%,"Proses Asesmen",IF(AM3=30%,"Selesai Asesmen",IF(AM3&lt;70%,"Proses Konfigurasi",IF(AM3=70%,"Selesai Konfigurasi",IF(AM3&lt;90%,"Proses Pengujian",IF(AM3=90%,"Selesai Pengujian",IF(AM3&lt;100%,"Proses Implementasi","Selesai Implementasi"))))))))</f>
        <v>Not Started</v>
      </c>
      <c r="AB3" t="str">
        <f>IF(AN3=0%,"Not Started",IF(AN3&lt;5%,"Proses CD",IF(AN3=5%,"Selesai CD",IF(AN3&lt;10%,"Proses BRD",IF(AN3=10%,"Selesai BRD",IF(AN3&lt;20%,"Proses Solusi SI",IF(AN3=20%,"Selesai Solusi SI",IF(AN3&lt;25%,"Proses KAK",IF(AN3=25%,"Selesai KAK",IF(AN3&lt;30%,"Proses SPK",IF(AN3=30%,"Selesai SPK",IF(AN3&lt;45%, "Proses Desain", IF(AN3=45%, "Selesai Desain", IF(AN3&lt;60%,"Proses Coding",IF(AN3=60%,"Selesai Coding",IF(AN3&lt;75%,"Proses SIT", IF(AN3=75%,"Selesai SIT", IF(AN3&lt;90%,"Proses UAT",IF(AN3=90%,"Selesai UAT",IF(AN3&lt;100%,"Proses Implementasi","Selesai Implementasi"))))))))))))))))))))</f>
        <v>Not Started</v>
      </c>
      <c r="AY3" t="str">
        <f>IF(BK3=0%,"Not Started",IF(BK3&lt;30%,"Proses Asesmen",IF(BK3=30%,"Selesai Asesmen",IF(BK3&lt;70%,"Proses Konfigurasi",IF(BK3=70%,"Selesai Konfigurasi",IF(BK3&lt;90%,"Proses Pengujian",IF(BK3=90%,"Selesai Pengujian",IF(BK3&lt;100%,"Proses Implementasi","Selesai Implementasi"))))))))</f>
        <v>Not Started</v>
      </c>
      <c r="AZ3" t="str">
        <f>IF(BL3=0%,"Not Started",IF(BL3&lt;5%,"Proses CD",IF(BL3=5%,"Selesai CD",IF(BL3&lt;10%,"Proses BRD",IF(BL3=10%,"Selesai BRD",IF(BL3&lt;20%,"Proses Solusi SI",IF(BL3=20%,"Selesai Solusi SI",IF(BL3&lt;25%,"Proses KAK",IF(BL3=25%,"Selesai KAK",IF(BL3&lt;30%,"Proses SPK",IF(BL3=30%,"Selesai SPK",IF(BL3&lt;45%, "Proses Desain", IF(BL3=45%, "Selesai Desain", IF(BL3&lt;60%,"Proses Coding",IF(BL3=60%,"Selesai Coding",IF(BL3&lt;75%,"Proses SIT", IF(BL3=75%,"Selesai SIT", IF(BL3&lt;90%,"Proses UAT",IF(BL3=90%,"Selesai UAT",IF(BL3&lt;100%,"Proses Implementasi","Selesai Implementasi"))))))))))))))))))))</f>
        <v>Selesai KAK</v>
      </c>
      <c r="BK3">
        <f>(($DE3/100%)*30%)+(($DF3/100%)*40%)+(($DG3/100%)*20%)+(($DH3/100%)*10%)</f>
        <v>0</v>
      </c>
      <c r="BL3">
        <v>0.25</v>
      </c>
      <c r="BW3">
        <f>IF(AM3=0%, 100%, (BK3/AM3))</f>
        <v>1</v>
      </c>
      <c r="BX3">
        <f>IF(AN3=0%, 100%, (BL3/AN3))</f>
        <v>1</v>
      </c>
      <c r="CI3" t="str">
        <f>IF(AM3=0%,"NS",IF(BK3=100%,"DONE",IF(BW3&gt;100%,"AS",IF(BW3&lt;75%,"BS",IF(AY3&lt;&gt;AA3,"BS",IF(BW3&lt;89.9%,"AR","OS"))))))</f>
        <v>NS</v>
      </c>
      <c r="CJ3" t="str">
        <f>IF(AT3=0%,"NS",IF(BL3=100%,"DONE",IF(BX3&gt;100%,"AS",IF(BX3&lt;75%,"BS",IF(AZ3&lt;&gt;AB3,"BS",IF(BX3&lt;89.9%,"AR","OS"))))))</f>
        <v>NS</v>
      </c>
    </row>
    <row r="4">
      <c r="A4" t="str">
        <v>NP-15</v>
      </c>
      <c r="C4" t="str">
        <v xml:space="preserve">Data Subscription </v>
      </c>
      <c r="D4" t="str">
        <v xml:space="preserve">Data Subscription </v>
      </c>
      <c r="E4">
        <v>2025</v>
      </c>
      <c r="F4">
        <v>2029</v>
      </c>
      <c r="G4" t="str">
        <v>DLDS</v>
      </c>
      <c r="H4" t="str">
        <v>Aplikasi</v>
      </c>
      <c r="J4">
        <f>EL4</f>
        <v>0</v>
      </c>
      <c r="M4">
        <f>X4</f>
        <v>46022</v>
      </c>
      <c r="O4">
        <v>34</v>
      </c>
      <c r="P4">
        <v>9</v>
      </c>
      <c r="W4">
        <v>45658</v>
      </c>
      <c r="X4">
        <v>46022</v>
      </c>
      <c r="AA4" t="str">
        <f>IF(AM4=0%,"Not Started",IF(AM4&lt;30%,"Proses Asesmen",IF(AM4=30%,"Selesai Asesmen",IF(AM4&lt;70%,"Proses Konfigurasi",IF(AM4=70%,"Selesai Konfigurasi",IF(AM4&lt;90%,"Proses Pengujian",IF(AM4=90%,"Selesai Pengujian",IF(AM4&lt;100%,"Proses Implementasi","Selesai Implementasi"))))))))</f>
        <v>Not Started</v>
      </c>
      <c r="AB4" t="str">
        <f>IF(AN4=0%,"Not Started",IF(AN4&lt;5%,"Proses CD",IF(AN4=5%,"Selesai CD",IF(AN4&lt;10%,"Proses BRD",IF(AN4=10%,"Selesai BRD",IF(AN4&lt;20%,"Proses Solusi SI",IF(AN4=20%,"Selesai Solusi SI",IF(AN4&lt;25%,"Proses KAK",IF(AN4=25%,"Selesai KAK",IF(AN4&lt;30%,"Proses SPK",IF(AN4=30%,"Selesai SPK",IF(AN4&lt;45%, "Proses Desain", IF(AN4=45%, "Selesai Desain", IF(AN4&lt;60%,"Proses Coding",IF(AN4=60%,"Selesai Coding",IF(AN4&lt;75%,"Proses SIT", IF(AN4=75%,"Selesai SIT", IF(AN4&lt;90%,"Proses UAT",IF(AN4=90%,"Selesai UAT",IF(AN4&lt;100%,"Proses Implementasi","Selesai Implementasi"))))))))))))))))))))</f>
        <v>Not Started</v>
      </c>
      <c r="AY4" t="str">
        <f>IF(BK4=0%,"Not Started",IF(BK4&lt;30%,"Proses Asesmen",IF(BK4=30%,"Selesai Asesmen",IF(BK4&lt;70%,"Proses Konfigurasi",IF(BK4=70%,"Selesai Konfigurasi",IF(BK4&lt;90%,"Proses Pengujian",IF(BK4=90%,"Selesai Pengujian",IF(BK4&lt;100%,"Proses Implementasi","Selesai Implementasi"))))))))</f>
        <v>Not Started</v>
      </c>
      <c r="AZ4" t="str">
        <f>IF(BL4=0%,"Not Started",IF(BL4&lt;5%,"Proses CD",IF(BL4=5%,"Selesai CD",IF(BL4&lt;10%,"Proses BRD",IF(BL4=10%,"Selesai BRD",IF(BL4&lt;20%,"Proses Solusi SI",IF(BL4=20%,"Selesai Solusi SI",IF(BL4&lt;25%,"Proses KAK",IF(BL4=25%,"Selesai KAK",IF(BL4&lt;30%,"Proses SPK",IF(BL4=30%,"Selesai SPK",IF(BL4&lt;45%, "Proses Desain", IF(BL4=45%, "Selesai Desain", IF(BL4&lt;60%,"Proses Coding",IF(BL4=60%,"Selesai Coding",IF(BL4&lt;75%,"Proses SIT", IF(BL4=75%,"Selesai SIT", IF(BL4&lt;90%,"Proses UAT",IF(BL4=90%,"Selesai UAT",IF(BL4&lt;100%,"Proses Implementasi","Selesai Implementasi"))))))))))))))))))))</f>
        <v>Selesai KAK</v>
      </c>
      <c r="BK4">
        <f>(($DE4/100%)*30%)+(($DF4/100%)*40%)+(($DG4/100%)*20%)+(($DH4/100%)*10%)</f>
        <v>0</v>
      </c>
      <c r="BL4">
        <v>0.25</v>
      </c>
      <c r="BW4">
        <f>IF(AM4=0%, 100%, (BK4/AM4))</f>
        <v>1</v>
      </c>
      <c r="BX4">
        <f>IF(AN4=0%, 100%, (BL4/AN4))</f>
        <v>1</v>
      </c>
      <c r="CI4" t="str">
        <f>IF(AM4=0%,"NS",IF(BK4=100%,"DONE",IF(BW4&gt;100%,"AS",IF(BW4&lt;75%,"BS",IF(AY4&lt;&gt;AA4,"BS",IF(BW4&lt;89.9%,"AR","OS"))))))</f>
        <v>NS</v>
      </c>
      <c r="CJ4" t="str">
        <f>IF(AT4=0%,"NS",IF(BL4=100%,"DONE",IF(BX4&gt;100%,"AS",IF(BX4&lt;75%,"BS",IF(AZ4&lt;&gt;AB4,"BS",IF(BX4&lt;89.9%,"AR","OS"))))))</f>
        <v>NS</v>
      </c>
    </row>
    <row r="5" xml:space="preserve">
      <c r="A5" t="str">
        <v>NP-16</v>
      </c>
      <c r="B5">
        <v>11</v>
      </c>
      <c r="C5" t="str">
        <v>RTGS</v>
      </c>
      <c r="D5" t="str">
        <v>Upgrade Platform RTGS ke TMSX</v>
      </c>
      <c r="E5">
        <v>2024</v>
      </c>
      <c r="F5">
        <v>2025</v>
      </c>
      <c r="G5" t="str">
        <v>DPSP</v>
      </c>
      <c r="H5" t="str">
        <v>SP</v>
      </c>
      <c r="I5" t="str">
        <v>RTGS</v>
      </c>
      <c r="J5" t="str">
        <f>EL5</f>
        <v>Aldo Fernanda</v>
      </c>
      <c r="L5" t="str">
        <v>DONE</v>
      </c>
      <c r="M5">
        <f>X5</f>
        <v>46022</v>
      </c>
      <c r="N5">
        <f>(DE5/100%)*25%+(DF5/100%)*25%+(DG5/100%)*25%+(DH5/100%)*25%</f>
        <v>1</v>
      </c>
      <c r="Q5" t="str">
        <v>Tidak ada BRD dikarenakan proyek berbentuk Upgrade Aplikasi</v>
      </c>
      <c r="S5">
        <v>45107</v>
      </c>
      <c r="T5">
        <v>45261</v>
      </c>
      <c r="U5">
        <v>45408</v>
      </c>
      <c r="V5">
        <v>45380</v>
      </c>
      <c r="W5">
        <v>45744</v>
      </c>
      <c r="X5">
        <v>46022</v>
      </c>
      <c r="Y5" t="str">
        <f>IF(AK5=0%,"Not Started",IF(AK5&lt;5%,"Proses CD",IF(AK5=5%,"Selesai CD",IF(AK5&lt;10%,"Proses BRD",IF(AK5=10%,"Selesai BRD",IF(AK5&lt;20%,"Proses Solusi SI",IF(AK5=20%,"Selesai Solusi SI",IF(AK5&lt;25%,"Proses KAK",IF(AK5=25%,"Selesai KAK",IF(AK5&lt;30%,"Proses SPK",IF(AK5=30%,"Selesai SPK",IF(AK5&lt;45%, "Proses Desain", IF(AK5=45%, "Selesai Desain", IF(AK5&lt;60%,"Proses Coding",IF(AK5=60%,"Selesai Coding",IF(AK5&lt;75%,"Proses SIT", IF(AK5=75%,"Selesai SIT", IF(AK5&lt;90%,"Proses UAT",IF(AK5=90%,"Selesai UAT",IF(AK5&lt;100%,"Proses Implementasi","Selesai Implementasi"))))))))))))))))))))</f>
        <v>Proses SIT</v>
      </c>
      <c r="Z5" t="str">
        <f>IF(AL5=0%,"Not Started",IF(AL5&lt;5%,"Proses CD",IF(AL5=5%,"Selesai CD",IF(AL5&lt;10%,"Proses BRD",IF(AL5=10%,"Selesai BRD",IF(AL5&lt;20%,"Proses Solusi SI",IF(AL5=20%,"Selesai Solusi SI",IF(AL5&lt;25%,"Proses KAK",IF(AL5=25%,"Selesai KAK",IF(AL5&lt;30%,"Proses SPK",IF(AL5=30%,"Selesai SPK",IF(AL5&lt;45%, "Proses Desain", IF(AL5=45%, "Selesai Desain", IF(AL5&lt;60%,"Proses Coding",IF(AL5=60%,"Selesai Coding",IF(AL5&lt;75%,"Proses SIT", IF(AL5=75%,"Selesai SIT", IF(AL5&lt;90%,"Proses UAT",IF(AL5=90%,"Selesai UAT",IF(AL5&lt;100%,"Proses Implementasi","Selesai Implementasi"))))))))))))))))))))</f>
        <v>Proses SIT</v>
      </c>
      <c r="AA5" t="str">
        <f>IF(AM5=0%,"Not Started",IF(AM5&lt;30%,"Proses Asesmen",IF(AM5=30%,"Selesai Asesmen",IF(AM5&lt;70%,"Proses Konfigurasi",IF(AM5=70%,"Selesai Konfigurasi",IF(AM5&lt;90%,"Proses Pengujian",IF(AM5=90%,"Selesai Pengujian",IF(AM5&lt;100%,"Proses Implementasi","Selesai Implementasi"))))))))</f>
        <v>Selesai Implementasi</v>
      </c>
      <c r="AB5" t="str">
        <f>IF(AN5=0%,"Not Started",IF(AN5&lt;5%,"Proses CD",IF(AN5=5%,"Selesai CD",IF(AN5&lt;10%,"Proses BRD",IF(AN5=10%,"Selesai BRD",IF(AN5&lt;20%,"Proses Solusi SI",IF(AN5=20%,"Selesai Solusi SI",IF(AN5&lt;25%,"Proses KAK",IF(AN5=25%,"Selesai KAK",IF(AN5&lt;30%,"Proses SPK",IF(AN5=30%,"Selesai SPK",IF(AN5&lt;45%, "Proses Desain", IF(AN5=45%, "Selesai Desain", IF(AN5&lt;60%,"Proses Coding",IF(AN5=60%,"Selesai Coding",IF(AN5&lt;75%,"Proses SIT", IF(AN5=75%,"Selesai SIT", IF(AN5&lt;90%,"Proses UAT",IF(AN5=90%,"Selesai UAT",IF(AN5&lt;100%,"Proses Implementasi","Selesai Implementasi"))))))))))))))))))))</f>
        <v>Selesai UAT</v>
      </c>
      <c r="AC5" t="str">
        <f>IF(AO5=0%,"Not Started",IF(AO5&lt;5%,"Proses CD",IF(AO5=5%,"Selesai CD",IF(AO5&lt;10%,"Proses BRD",IF(AO5=10%,"Selesai BRD",IF(AO5&lt;20%,"Proses Solusi SI",IF(AO5=20%,"Selesai Solusi SI",IF(AO5&lt;25%,"Proses KAK",IF(AO5=25%,"Selesai KAK",IF(AO5&lt;30%,"Proses SPK",IF(AO5=30%,"Selesai SPK",IF(AO5&lt;45%, "Proses Desain", IF(AO5=45%, "Selesai Desain", IF(AO5&lt;60%,"Proses Coding",IF(AO5=60%,"Selesai Coding",IF(AO5&lt;75%,"Proses SIT", IF(AO5=75%,"Selesai SIT", IF(AO5&lt;90%,"Proses UAT",IF(AO5=90%,"Selesai UAT",IF(AO5&lt;100%,"Proses Implementasi","Selesai Implementasi"))))))))))))))))))))</f>
        <v>Proses Implementasi</v>
      </c>
      <c r="AD5" t="str">
        <f>IF(AP5=0%,"Not Started",IF(AP5&lt;5%,"Proses CD",IF(AP5=5%,"Selesai CD",IF(AP5&lt;10%,"Proses BRD",IF(AP5=10%,"Selesai BRD",IF(AP5&lt;20%,"Proses Solusi SI",IF(AP5=20%,"Selesai Solusi SI",IF(AP5&lt;25%,"Proses KAK",IF(AP5=25%,"Selesai KAK",IF(AP5&lt;30%,"Proses SPK",IF(AP5=30%,"Selesai SPK",IF(AP5&lt;45%, "Proses Desain", IF(AP5=45%, "Selesai Desain", IF(AP5&lt;60%,"Proses Coding",IF(AP5=60%,"Selesai Coding",IF(AP5&lt;75%,"Proses SIT", IF(AP5=75%,"Selesai SIT", IF(AP5&lt;90%,"Proses UAT",IF(AP5=90%,"Selesai UAT",IF(AP5&lt;100%,"Proses Implementasi","Selesai Implementasi"))))))))))))))))))))</f>
        <v>Proses Implementasi</v>
      </c>
      <c r="AE5" t="str">
        <f>IF(AQ5=0%,"Not Started",IF(AQ5&lt;5%,"Proses CD",IF(AQ5=5%,"Selesai CD",IF(AQ5&lt;10%,"Proses BRD",IF(AQ5=10%,"Selesai BRD",IF(AQ5&lt;20%,"Proses Solusi SI",IF(AQ5=20%,"Selesai Solusi SI",IF(AQ5&lt;25%,"Proses KAK",IF(AQ5=25%,"Selesai KAK",IF(AQ5&lt;30%,"Proses SPK",IF(AQ5=30%,"Selesai SPK",IF(AQ5&lt;45%, "Proses Desain", IF(AQ5=45%, "Selesai Desain", IF(AQ5&lt;60%,"Proses Coding",IF(AQ5=60%,"Selesai Coding",IF(AQ5&lt;75%,"Proses SIT", IF(AQ5=75%,"Selesai SIT", IF(AQ5&lt;90%,"Proses UAT",IF(AQ5=90%,"Selesai UAT",IF(AQ5&lt;100%,"Proses Implementasi","Selesai Implementasi"))))))))))))))))))))</f>
        <v>Proses Implementasi</v>
      </c>
      <c r="AF5" t="str">
        <f>IF(AR5=0%,"Not Started",IF(AR5&lt;5%,"Proses CD",IF(AR5=5%,"Selesai CD",IF(AR5&lt;10%,"Proses BRD",IF(AR5=10%,"Selesai BRD",IF(AR5&lt;20%,"Proses Solusi SI",IF(AR5=20%,"Selesai Solusi SI",IF(AR5&lt;25%,"Proses KAK",IF(AR5=25%,"Selesai KAK",IF(AR5&lt;30%,"Proses SPK",IF(AR5=30%,"Selesai SPK",IF(AR5&lt;45%, "Proses Desain", IF(AR5=45%, "Selesai Desain", IF(AR5&lt;60%,"Proses Coding",IF(AR5=60%,"Selesai Coding",IF(AR5&lt;75%,"Proses SIT", IF(AR5=75%,"Selesai SIT", IF(AR5&lt;90%,"Proses UAT",IF(AR5=90%,"Selesai UAT",IF(AR5&lt;100%,"Proses Implementasi","Selesai Implementasi"))))))))))))))))))))</f>
        <v>Proses Implementasi</v>
      </c>
      <c r="AG5" t="str">
        <f>IF(AS5=0%,"Not Started",IF(AS5&lt;5%,"Proses CD",IF(AS5=5%,"Selesai CD",IF(AS5&lt;10%,"Proses BRD",IF(AS5=10%,"Selesai BRD",IF(AS5&lt;20%,"Proses Solusi SI",IF(AS5=20%,"Selesai Solusi SI",IF(AS5&lt;25%,"Proses KAK",IF(AS5=25%,"Selesai KAK",IF(AS5&lt;30%,"Proses SPK",IF(AS5=30%,"Selesai SPK",IF(AS5&lt;45%, "Proses Desain", IF(AS5=45%, "Selesai Desain", IF(AS5&lt;60%,"Proses Coding",IF(AS5=60%,"Selesai Coding",IF(AS5&lt;75%,"Proses SIT", IF(AS5=75%,"Selesai SIT", IF(AS5&lt;90%,"Proses UAT",IF(AS5=90%,"Selesai UAT",IF(AS5&lt;100%,"Proses Implementasi","Selesai Implementasi"))))))))))))))))))))</f>
        <v>Proses Implementasi</v>
      </c>
      <c r="AH5" t="str">
        <f>IF(AT5=0%,"Not Started",IF(AT5&lt;5%,"Proses CD",IF(AT5=5%,"Selesai CD",IF(AT5&lt;10%,"Proses BRD",IF(AT5=10%,"Selesai BRD",IF(AT5&lt;20%,"Proses Solusi SI",IF(AT5=20%,"Selesai Solusi SI",IF(AT5&lt;25%,"Proses KAK",IF(AT5=25%,"Selesai KAK",IF(AT5&lt;30%,"Proses SPK",IF(AT5=30%,"Selesai SPK",IF(AT5&lt;45%, "Proses Desain", IF(AT5=45%, "Selesai Desain", IF(AT5&lt;60%,"Proses Coding",IF(AT5=60%,"Selesai Coding",IF(AT5&lt;75%,"Proses SIT", IF(AT5=75%,"Selesai SIT", IF(AT5&lt;90%,"Proses UAT",IF(AT5=90%,"Selesai UAT",IF(AT5&lt;100%,"Proses Implementasi","Selesai Implementasi"))))))))))))))))))))</f>
        <v>Proses Implementasi</v>
      </c>
      <c r="AI5" t="str">
        <f>IF(AU5=0%,"Not Started",IF(AU5&lt;5%,"Proses CD",IF(AU5=5%,"Selesai CD",IF(AU5&lt;10%,"Proses BRD",IF(AU5=10%,"Selesai BRD",IF(AU5&lt;20%,"Proses Solusi SI",IF(AU5=20%,"Selesai Solusi SI",IF(AU5&lt;25%,"Proses KAK",IF(AU5=25%,"Selesai KAK",IF(AU5&lt;30%,"Proses SPK",IF(AU5=30%,"Selesai SPK",IF(AU5&lt;45%, "Proses Desain", IF(AU5=45%, "Selesai Desain", IF(AU5&lt;60%,"Proses Coding",IF(AU5=60%,"Selesai Coding",IF(AU5&lt;75%,"Proses SIT", IF(AU5=75%,"Selesai SIT", IF(AU5&lt;90%,"Proses UAT",IF(AU5=90%,"Selesai UAT",IF(AU5&lt;100%,"Proses Implementasi","Selesai Implementasi"))))))))))))))))))))</f>
        <v>Selesai Implementasi</v>
      </c>
      <c r="AJ5" t="str">
        <f>IF(AV5=0%,"Not Started",IF(AV5&lt;5%,"Proses CD",IF(AV5=5%,"Selesai CD",IF(AV5&lt;10%,"Proses BRD",IF(AV5=10%,"Selesai BRD",IF(AV5&lt;20%,"Proses Solusi SI",IF(AV5=20%,"Selesai Solusi SI",IF(AV5&lt;25%,"Proses KAK",IF(AV5=25%,"Selesai KAK",IF(AV5&lt;30%,"Proses SPK",IF(AV5=30%,"Selesai SPK",IF(AV5&lt;45%, "Proses Desain", IF(AV5=45%, "Selesai Desain", IF(AV5&lt;60%,"Proses Coding",IF(AV5=60%,"Selesai Coding",IF(AV5&lt;75%,"Proses SIT", IF(AV5=75%,"Selesai SIT", IF(AV5&lt;90%,"Proses UAT",IF(AV5=90%,"Selesai UAT",IF(AV5&lt;100%,"Proses Implementasi","Selesai Implementasi"))))))))))))))))))))</f>
        <v>Selesai Implementasi</v>
      </c>
      <c r="AK5">
        <v>0.68</v>
      </c>
      <c r="AL5">
        <v>0.7</v>
      </c>
      <c r="AM5">
        <v>1</v>
      </c>
      <c r="AN5">
        <v>0.9</v>
      </c>
      <c r="AO5">
        <v>0.91</v>
      </c>
      <c r="AP5">
        <v>0.92</v>
      </c>
      <c r="AQ5">
        <v>0.93</v>
      </c>
      <c r="AR5">
        <v>0.94</v>
      </c>
      <c r="AS5">
        <v>0.95</v>
      </c>
      <c r="AT5">
        <v>0.97</v>
      </c>
      <c r="AU5">
        <v>1</v>
      </c>
      <c r="AV5">
        <v>1</v>
      </c>
      <c r="AW5" t="str">
        <f>IF(BI5=0%,"Not Started",IF(BI5&lt;5%,"Proses CD",IF(BI5=5%,"Selesai CD",IF(BI5&lt;10%,"Proses BRD",IF(BI5=10%,"Selesai BRD",IF(BI5&lt;20%,"Proses Solusi SI",IF(BI5=20%,"Selesai Solusi SI",IF(BI5&lt;25%,"Proses KAK",IF(BI5=25%,"Selesai KAK",IF(BI5&lt;30%,"Proses SPK",IF(BI5=30%,"Selesai SPK",IF(BI5&lt;45%, "Proses Desain", IF(BI5=45%, "Selesai Desain", IF(BI5&lt;60%,"Proses Coding",IF(BI5=60%,"Selesai Coding",IF(BI5&lt;75%,"Proses SIT", IF(BI5=75%,"Selesai SIT", IF(BI5&lt;90%,"Proses UAT",IF(BI5=90%,"Selesai UAT",IF(BI5&lt;100%,"Proses Implementasi","Selesai Implementasi"))))))))))))))))))))</f>
        <v>Proses Solusi SI</v>
      </c>
      <c r="AX5" t="str">
        <f>IF(BJ5=0%,"Not Started",IF(BJ5&lt;5%,"Proses CD",IF(BJ5=5%,"Selesai CD",IF(BJ5&lt;10%,"Proses BRD",IF(BJ5=10%,"Selesai BRD",IF(BJ5&lt;20%,"Proses Solusi SI",IF(BJ5=20%,"Selesai Solusi SI",IF(BJ5&lt;25%,"Proses KAK",IF(BJ5=25%,"Selesai KAK",IF(BJ5&lt;30%,"Proses SPK",IF(BJ5=30%,"Selesai SPK",IF(BJ5&lt;45%, "Proses Desain", IF(BJ5=45%, "Selesai Desain", IF(BJ5&lt;60%,"Proses Coding",IF(BJ5=60%,"Selesai Coding",IF(BJ5&lt;75%,"Proses SIT", IF(BJ5=75%,"Selesai SIT", IF(BJ5&lt;90%,"Proses UAT",IF(BJ5=90%,"Selesai UAT",IF(BJ5&lt;100%,"Proses Implementasi","Selesai Implementasi"))))))))))))))))))))</f>
        <v>Selesai KAK</v>
      </c>
      <c r="AY5" t="str">
        <f>IF(BK5=0%,"Not Started",IF(BK5&lt;30%,"Proses Asesmen",IF(BK5=30%,"Selesai Asesmen",IF(BK5&lt;70%,"Proses Konfigurasi",IF(BK5=70%,"Selesai Konfigurasi",IF(BK5&lt;90%,"Proses Pengujian",IF(BK5=90%,"Selesai Pengujian",IF(BK5&lt;100%,"Proses Implementasi","Selesai Implementasi"))))))))</f>
        <v>Selesai Implementasi</v>
      </c>
      <c r="AZ5" t="str">
        <f>IF(BL5=0%,"Not Started",IF(BL5&lt;5%,"Proses CD",IF(BL5=5%,"Selesai CD",IF(BL5&lt;10%,"Proses BRD",IF(BL5=10%,"Selesai BRD",IF(BL5&lt;20%,"Proses Solusi SI",IF(BL5=20%,"Selesai Solusi SI",IF(BL5&lt;25%,"Proses KAK",IF(BL5=25%,"Selesai KAK",IF(BL5&lt;30%,"Proses SPK",IF(BL5=30%,"Selesai SPK",IF(BL5&lt;45%, "Proses Desain", IF(BL5=45%, "Selesai Desain", IF(BL5&lt;60%,"Proses Coding",IF(BL5=60%,"Selesai Coding",IF(BL5&lt;75%,"Proses SIT", IF(BL5=75%,"Selesai SIT", IF(BL5&lt;90%,"Proses UAT",IF(BL5=90%,"Selesai UAT",IF(BL5&lt;100%,"Proses Implementasi","Selesai Implementasi"))))))))))))))))))))</f>
        <v>Selesai KAK</v>
      </c>
      <c r="BA5" t="str">
        <f>IF(BM5=0%,"Not Started",IF(BM5&lt;5%,"Proses CD",IF(BM5=5%,"Selesai CD",IF(BM5&lt;10%,"Proses BRD",IF(BM5=10%,"Selesai BRD",IF(BM5&lt;20%,"Proses Solusi SI",IF(BM5=20%,"Selesai Solusi SI",IF(BM5&lt;25%,"Proses KAK",IF(BM5=25%,"Selesai KAK",IF(BM5&lt;30%,"Proses SPK",IF(BM5=30%,"Selesai SPK",IF(BM5&lt;45%, "Proses Desain", IF(BM5=45%, "Selesai Desain", IF(BM5&lt;60%,"Proses Coding",IF(BM5=60%,"Selesai Coding",IF(BM5&lt;75%,"Proses SIT", IF(BM5=75%,"Selesai SIT", IF(BM5&lt;90%,"Proses UAT",IF(BM5=90%,"Selesai UAT",IF(BM5&lt;100%,"Proses Implementasi","Selesai Implementasi"))))))))))))))))))))</f>
        <v>Proses UAT</v>
      </c>
      <c r="BB5" t="str">
        <f>IF(BN5=0%,"Not Started",IF(BN5&lt;5%,"Proses CD",IF(BN5=5%,"Selesai CD",IF(BN5&lt;10%,"Proses BRD",IF(BN5=10%,"Selesai BRD",IF(BN5&lt;20%,"Proses Solusi SI",IF(BN5=20%,"Selesai Solusi SI",IF(BN5&lt;25%,"Proses KAK",IF(BN5=25%,"Selesai KAK",IF(BN5&lt;30%,"Proses SPK",IF(BN5=30%,"Selesai SPK",IF(BN5&lt;45%, "Proses Desain", IF(BN5=45%, "Selesai Desain", IF(BN5&lt;60%,"Proses Coding",IF(BN5=60%,"Selesai Coding",IF(BN5&lt;75%,"Proses SIT", IF(BN5=75%,"Selesai SIT", IF(BN5&lt;90%,"Proses UAT",IF(BN5=90%,"Selesai UAT",IF(BN5&lt;100%,"Proses Implementasi","Selesai Implementasi"))))))))))))))))))))</f>
        <v>Proses UAT</v>
      </c>
      <c r="BC5" t="str">
        <f>IF(BO5=0%,"Not Started",IF(BO5&lt;5%,"Proses CD",IF(BO5=5%,"Selesai CD",IF(BO5&lt;10%,"Proses BRD",IF(BO5=10%,"Selesai BRD",IF(BO5&lt;20%,"Proses Solusi SI",IF(BO5=20%,"Selesai Solusi SI",IF(BO5&lt;25%,"Proses KAK",IF(BO5=25%,"Selesai KAK",IF(BO5&lt;30%,"Proses SPK",IF(BO5=30%,"Selesai SPK",IF(BO5&lt;45%, "Proses Desain", IF(BO5=45%, "Selesai Desain", IF(BO5&lt;60%,"Proses Coding",IF(BO5=60%,"Selesai Coding",IF(BO5&lt;75%,"Proses SIT", IF(BO5=75%,"Selesai SIT", IF(BO5&lt;90%,"Proses UAT",IF(BO5=90%,"Selesai UAT",IF(BO5&lt;100%,"Proses Implementasi","Selesai Implementasi"))))))))))))))))))))</f>
        <v>Proses UAT</v>
      </c>
      <c r="BD5" t="str">
        <f>IF(BP5=0%,"Not Started",IF(BP5&lt;5%,"Proses CD",IF(BP5=5%,"Selesai CD",IF(BP5&lt;10%,"Proses BRD",IF(BP5=10%,"Selesai BRD",IF(BP5&lt;20%,"Proses Solusi SI",IF(BP5=20%,"Selesai Solusi SI",IF(BP5&lt;25%,"Proses KAK",IF(BP5=25%,"Selesai KAK",IF(BP5&lt;30%,"Proses SPK",IF(BP5=30%,"Selesai SPK",IF(BP5&lt;45%, "Proses Desain", IF(BP5=45%, "Selesai Desain", IF(BP5&lt;60%,"Proses Coding",IF(BP5=60%,"Selesai Coding",IF(BP5&lt;75%,"Proses SIT", IF(BP5=75%,"Selesai SIT", IF(BP5&lt;90%,"Proses UAT",IF(BP5=90%,"Selesai UAT",IF(BP5&lt;100%,"Proses Implementasi","Selesai Implementasi"))))))))))))))))))))</f>
        <v>Proses UAT</v>
      </c>
      <c r="BE5" t="str">
        <f>IF(BQ5=0%,"Not Started",IF(BQ5&lt;5%,"Proses CD",IF(BQ5=5%,"Selesai CD",IF(BQ5&lt;10%,"Proses BRD",IF(BQ5=10%,"Selesai BRD",IF(BQ5&lt;20%,"Proses Solusi SI",IF(BQ5=20%,"Selesai Solusi SI",IF(BQ5&lt;25%,"Proses KAK",IF(BQ5=25%,"Selesai KAK",IF(BQ5&lt;30%,"Proses SPK",IF(BQ5=30%,"Selesai SPK",IF(BQ5&lt;45%, "Proses Desain", IF(BQ5=45%, "Selesai Desain", IF(BQ5&lt;60%,"Proses Coding",IF(BQ5=60%,"Selesai Coding",IF(BQ5&lt;75%,"Proses SIT", IF(BQ5=75%,"Selesai SIT", IF(BQ5&lt;90%,"Proses UAT",IF(BQ5=90%,"Selesai UAT",IF(BQ5&lt;100%,"Proses Implementasi","Selesai Implementasi"))))))))))))))))))))</f>
        <v>Proses UAT</v>
      </c>
      <c r="BF5" t="e">
        <f>IF(BR5=0%,"Not Started",IF(BR5&lt;5%,"Proses CD",IF(BR5=5%,"Selesai CD",IF(BR5&lt;10%,"Proses BRD",IF(BR5=10%,"Selesai BRD",IF(BR5&lt;20%,"Proses Solusi SI",IF(BR5=20%,"Selesai Solusi SI",IF(BR5&lt;25%,"Proses KAK",IF(BR5=25%,"Selesai KAK",IF(BR5&lt;30%,"Proses SPK",IF(BR5=30%,"Selesai SPK",IF(BR5&lt;45%, "Proses Desain", IF(BR5=45%, "Selesai Desain", IF(BR5&lt;60%,"Proses Coding",IF(BR5=60%,"Selesai Coding",IF(BR5&lt;75%,"Proses SIT", IF(BR5=75%,"Selesai SIT", IF(BR5&lt;90%,"Proses UAT",IF(BR5=90%,"Selesai UAT",IF(BR5&lt;100%,"Proses Implementasi","Selesai Implementasi"))))))))))))))))))))</f>
        <v>#REF!</v>
      </c>
      <c r="BG5" t="str">
        <f>IF(BS5=0%,"Not Started",IF(BS5&lt;5%,"Proses CD",IF(BS5=5%,"Selesai CD",IF(BS5&lt;10%,"Proses BRD",IF(BS5=10%,"Selesai BRD",IF(BS5&lt;20%,"Proses Solusi SI",IF(BS5=20%,"Selesai Solusi SI",IF(BS5&lt;25%,"Proses KAK",IF(BS5=25%,"Selesai KAK",IF(BS5&lt;30%,"Proses SPK",IF(BS5=30%,"Selesai SPK",IF(BS5&lt;45%, "Proses Desain", IF(BS5=45%, "Selesai Desain", IF(BS5&lt;60%,"Proses Coding",IF(BS5=60%,"Selesai Coding",IF(BS5&lt;75%,"Proses SIT", IF(BS5=75%,"Selesai SIT", IF(BS5&lt;90%,"Proses UAT",IF(BS5=90%,"Selesai UAT",IF(BS5&lt;100%,"Proses Implementasi","Selesai Implementasi"))))))))))))))))))))</f>
        <v>Not Started</v>
      </c>
      <c r="BH5" t="str">
        <f>IF(BT5=0%,"Not Started",IF(BT5&lt;5%,"Proses CD",IF(BT5=5%,"Selesai CD",IF(BT5&lt;10%,"Proses BRD",IF(BT5=10%,"Selesai BRD",IF(BT5&lt;20%,"Proses Solusi SI",IF(BT5=20%,"Selesai Solusi SI",IF(BT5&lt;25%,"Proses KAK",IF(BT5=25%,"Selesai KAK",IF(BT5&lt;30%,"Proses SPK",IF(BT5=30%,"Selesai SPK",IF(BT5&lt;45%, "Proses Desain", IF(BT5=45%, "Selesai Desain", IF(BT5&lt;60%,"Proses Coding",IF(BT5=60%,"Selesai Coding",IF(BT5&lt;75%,"Proses SIT", IF(BT5=75%,"Selesai SIT", IF(BT5&lt;90%,"Proses UAT",IF(BT5=90%,"Selesai UAT",IF(BT5&lt;100%,"Proses Implementasi","Selesai Implementasi"))))))))))))))))))))</f>
        <v>Not Started</v>
      </c>
      <c r="BI5">
        <v>0.15000000000000002</v>
      </c>
      <c r="BJ5">
        <v>0.25</v>
      </c>
      <c r="BK5">
        <f>(($DE5/100%)*30%)+(($DF5/100%)*40%)+(($DG5/100%)*20%)+(($DH5/100%)*10%)</f>
        <v>0.9999999999999999</v>
      </c>
      <c r="BL5">
        <v>0.25</v>
      </c>
      <c r="BM5">
        <v>0.885</v>
      </c>
      <c r="BN5">
        <v>0.885</v>
      </c>
      <c r="BO5">
        <v>0.885</v>
      </c>
      <c r="BP5">
        <v>0.885</v>
      </c>
      <c r="BQ5">
        <v>0.885</v>
      </c>
      <c r="BR5" t="e">
        <f>(($DE5/100%)*5%)+((#REF!/100%)*5%)+((#REF!/100%)*10%)+((#REF!/100%)*5%)+(($DF5/100%)*5%)+(($DG5/100%)*15%)+(($DH5/100%)*15%)+((#REF!/100%)*15%)+((#REF!/100%)*15%)+((#REF!/100%)*10%)</f>
        <v>#REF!</v>
      </c>
      <c r="BU5">
        <f>IF(AK5=0%, 100%, (BI5/AK5))</f>
        <v>0.22058823529411767</v>
      </c>
      <c r="BV5">
        <f>IF(AL5=0%, 100%, (BJ5/AL5))</f>
        <v>0.35714285714285715</v>
      </c>
      <c r="BW5">
        <f>IF(AM5=0%, 100%, (BK5/AM5))</f>
        <v>0.9999999999999999</v>
      </c>
      <c r="BX5">
        <f>IF(AN5=0%, 100%, (BL5/AN5))</f>
        <v>0.2777777777777778</v>
      </c>
      <c r="BY5">
        <f>IF(AO5=0%, 100%, (BM5/AO5))</f>
        <v>0.9725274725274725</v>
      </c>
      <c r="BZ5">
        <f>IF(AP5=0%, 100%, (BN5/AP5))</f>
        <v>0.9619565217391304</v>
      </c>
      <c r="CA5">
        <f>IF(AQ5=0%, 100%, (BO5/AQ5))</f>
        <v>0.9516129032258064</v>
      </c>
      <c r="CB5">
        <f>IF(AR5=0%, 100%, (BP5/AR5))</f>
        <v>0.9414893617021277</v>
      </c>
      <c r="CC5">
        <f>IF(AS5=0%, 100%, (BQ5/AS5))</f>
        <v>0.9315789473684211</v>
      </c>
      <c r="CD5" t="e">
        <f>IF(AT5=0%, 100%, (BR5/AT5))</f>
        <v>#REF!</v>
      </c>
      <c r="CG5" t="str">
        <f>IF(AQ5=0%,"NS",IF(BI5=100%,"DONE",IF(BU5&gt;100%,"AS",IF(BU5&lt;75%,"BS",IF(AW5&lt;&gt;Y5,"BS",IF(BU5&lt;89.9%,"AR","OS"))))))</f>
        <v>BS</v>
      </c>
      <c r="CH5" t="str">
        <f>IF(AR5=0%,"NS",IF(BJ5=100%,"DONE",IF(BV5&gt;100%,"AS",IF(BV5&lt;75%,"BS",IF(AX5&lt;&gt;Z5,"BS",IF(BV5&lt;89.9%,"AR","OS"))))))</f>
        <v>BS</v>
      </c>
      <c r="CI5" t="str">
        <f>IF(AM5=0%,"NS",IF(BK5=100%,"DONE",IF(BW5&gt;100%,"AS",IF(BW5&lt;75%,"BS",IF(AY5&lt;&gt;AA5,"BS",IF(BW5&lt;89.9%,"AR","OS"))))))</f>
        <v>DONE</v>
      </c>
      <c r="CJ5" t="str">
        <f>IF(AT5=0%,"NS",IF(BL5=100%,"DONE",IF(BX5&gt;100%,"AS",IF(BX5&lt;75%,"BS",IF(AZ5&lt;&gt;AB5,"BS",IF(BX5&lt;89.9%,"AR","OS"))))))</f>
        <v>BS</v>
      </c>
      <c r="CK5" t="str">
        <f>IF(AU5=0%,"NS",IF(BM5=100%,"DONE",IF(BY5&gt;100%,"AS",IF(BY5&lt;75%,"BS",IF(BA5&lt;&gt;AC5,"BS",IF(BY5&lt;89.9%,"AR","OS"))))))</f>
        <v>BS</v>
      </c>
      <c r="CL5" t="str">
        <f>IF(AV5=0%,"NS",IF(BN5=100%,"DONE",IF(BZ5&gt;100%,"AS",IF(BZ5&lt;75%,"BS",IF(BB5&lt;&gt;AD5,"BS",IF(BZ5&lt;89.9%,"AR","OS"))))))</f>
        <v>BS</v>
      </c>
      <c r="CM5" t="str">
        <f>IF(AQ5=0%,"NS",IF(BO5=100%,"DONE",IF(CA5&gt;100%,"AS",IF(CA5&lt;75%,"BS",IF(BC5&lt;&gt;AE5,"BS",IF(CA5&lt;89.9%,"AR","OS"))))))</f>
        <v>BS</v>
      </c>
      <c r="CN5" t="str">
        <f>IF(AR5=0%,"NS",IF(BP5=100%,"DONE",IF(CB5&gt;100%,"AS",IF(CB5&lt;75%,"BS",IF(BD5&lt;&gt;AF5,"BS",IF(CB5&lt;89.9%,"AR","OS"))))))</f>
        <v>BS</v>
      </c>
      <c r="CO5" t="str">
        <f>IF(AS5=0%,"NS",IF(BQ5=100%,"DONE",IF(CC5&gt;100%,"AS",IF(CC5&lt;75%,"BS",IF(BE5&lt;&gt;AG5,"BS",IF(CC5&lt;89.9%,"AR","OS"))))))</f>
        <v>BS</v>
      </c>
      <c r="CP5" t="e">
        <f>IF(AT5=0%,"NS",IF(BR5=100%,"DONE",IF(CD5&gt;100%,"AS",IF(CD5&lt;75%,"BS",IF(BF5&lt;&gt;AH5,"BS",IF(CD5&lt;89.9%,"AR","OS"))))))</f>
        <v>#REF!</v>
      </c>
      <c r="CY5">
        <f>BO5/$AV5</f>
        <v>0.885</v>
      </c>
      <c r="CZ5">
        <f>BP5/$AV5</f>
        <v>0.885</v>
      </c>
      <c r="DE5">
        <v>1</v>
      </c>
      <c r="DF5">
        <v>1</v>
      </c>
      <c r="DG5">
        <v>1</v>
      </c>
      <c r="DH5">
        <v>1</v>
      </c>
      <c r="DI5" t="str" xml:space="preserve">
        <v xml:space="preserve">On Progres:_x000d_
1. TMSX Main Regression test (done)_x000d_
2. TMSX jadwal deployment 28-29 Oktober 2025 (done)_x000d_
3. juknis review (finalisasi)_x000d_
4. Golive Target persiapan 21 november setting konfig DC DRC untuk digunakan tanggal 28 november (done)_x000d_
_x000d_
Note: _x000d_
1. diskusi lanjutan sebelum publish ke-2 dengan peserta_x000d_
2. perlu penyesuaian role, dan menu</v>
      </c>
      <c r="DK5">
        <f>W5</f>
        <v>45744</v>
      </c>
      <c r="DL5" t="str" xml:space="preserve">
        <v xml:space="preserve">1. pekerjaan mengguanakan kontrak pemeliharaan_x000d_
2. project charter awal belum ada, dan cakupan update teknology datang dari vendor_x000d_
3. tidak ada urgentsy dari sisi user untuk mulai digunakan pada waktu tertentu_x000d_
4. Pimpinan concern nya untuk segera di deploy sehingga tindak lanjut go live diserahkan kebijakan dari user_x000d_
5. beberapa cakupan perubahan sering terjadi di setiap tahap pekerjaan_x000d_
6. Terdapat kendala prioritas seperti migrasi server VM STPG prod, dan server dev dipinjam untuk pengujian ERRC_x000d_
7. Jira Regression test TMSX Main: https://trackproject.corp.bi.go.id/secure/Dashboard.jspa?selectPageId=19912 regression test TMSX_x000d_
8. Concern User di akhir tahun 2024 Tutup buku, peraturan PADG (2025)_x000d_
_x000d_
upgrade ini disesuaikan jadwal pelaksanaannya menjadi TW I 2026 dengan pertimbangan terdapat proyek yang dipercepat sebagai hasil RDG yaitu Repo SVBI SUVBI  dan juga adanya proyek besar yang akan implementasi di TW III 2025 yaitu BI-FRN.</v>
      </c>
      <c r="DP5" t="str">
        <v>Finalisasi BRD</v>
      </c>
      <c r="DQ5" t="str">
        <v>Pembahasan estimasi effort dan Timeline</v>
      </c>
      <c r="EB5" t="str">
        <v>Finalisasi BRD</v>
      </c>
      <c r="EK5" t="str" xml:space="preserve">
        <v xml:space="preserve">1. Faradilla Anggun Suryaningsih_x000d_
2. Zidni Rahmatika</v>
      </c>
      <c r="EL5" t="str">
        <v>Aldo Fernanda</v>
      </c>
      <c r="EM5" t="str" xml:space="preserve">
        <v xml:space="preserve">1. Welly Ramantika_x000d_
2. Elsameinar_x000d_
3. Tony Liston_x000d_
4. Afifah_x000d_
5. Aini</v>
      </c>
    </row>
    <row r="6">
      <c r="A6" t="str">
        <v>NP-17</v>
      </c>
      <c r="C6" t="str">
        <v>Pengaliran data audit ICOFR dari FOMOBO ke Pusat data</v>
      </c>
      <c r="D6" t="str">
        <v>Pengaliran data audit ICOFR dari FOMOBO ke Pusat data</v>
      </c>
      <c r="E6">
        <v>2024</v>
      </c>
      <c r="F6">
        <v>2025</v>
      </c>
      <c r="G6" t="str">
        <v>DAI</v>
      </c>
      <c r="H6" t="str">
        <v>Market</v>
      </c>
      <c r="I6" t="str">
        <v>FOMOBO</v>
      </c>
      <c r="J6" t="str">
        <f>EL6</f>
        <v>Muhamad Fahmi Ridwan</v>
      </c>
      <c r="L6" t="str">
        <v>DONE</v>
      </c>
      <c r="M6">
        <f>X6</f>
        <v>45838</v>
      </c>
      <c r="N6">
        <f>(DE6/100%)*25%+(DF6/100%)*25%+(DG6/100%)*25%+(DH6/100%)*25%</f>
        <v>1</v>
      </c>
      <c r="O6" t="str">
        <v>Inhouse</v>
      </c>
      <c r="P6">
        <v>0</v>
      </c>
      <c r="Q6">
        <v>45658</v>
      </c>
      <c r="R6">
        <v>45747</v>
      </c>
      <c r="S6">
        <v>45763</v>
      </c>
      <c r="T6">
        <v>45792</v>
      </c>
      <c r="U6">
        <v>45793</v>
      </c>
      <c r="V6">
        <v>45823</v>
      </c>
      <c r="W6">
        <v>45824</v>
      </c>
      <c r="X6">
        <v>45838</v>
      </c>
      <c r="AA6" t="str">
        <f>IF(AM6=0%,"Not Started",IF(AM6&lt;30%,"Proses Asesmen",IF(AM6=30%,"Selesai Asesmen",IF(AM6&lt;70%,"Proses Konfigurasi",IF(AM6=70%,"Selesai Konfigurasi",IF(AM6&lt;90%,"Proses Pengujian",IF(AM6=90%,"Selesai Pengujian",IF(AM6&lt;100%,"Proses Implementasi","Selesai Implementasi"))))))))</f>
        <v>Not Started</v>
      </c>
      <c r="AB6" t="str">
        <f>IF(AN6=0%,"Not Started",IF(AN6&lt;5%,"Proses CD",IF(AN6=5%,"Selesai CD",IF(AN6&lt;10%,"Proses BRD",IF(AN6=10%,"Selesai BRD",IF(AN6&lt;20%,"Proses Solusi SI",IF(AN6=20%,"Selesai Solusi SI",IF(AN6&lt;25%,"Proses KAK",IF(AN6=25%,"Selesai KAK",IF(AN6&lt;30%,"Proses SPK",IF(AN6=30%,"Selesai SPK",IF(AN6&lt;45%, "Proses Desain", IF(AN6=45%, "Selesai Desain", IF(AN6&lt;60%,"Proses Coding",IF(AN6=60%,"Selesai Coding",IF(AN6&lt;75%,"Proses SIT", IF(AN6=75%,"Selesai SIT", IF(AN6&lt;90%,"Proses UAT",IF(AN6=90%,"Selesai UAT",IF(AN6&lt;100%,"Proses Implementasi","Selesai Implementasi"))))))))))))))))))))</f>
        <v>Not Started</v>
      </c>
      <c r="AM6">
        <v>0</v>
      </c>
      <c r="AY6" t="str">
        <f>IF(BK6=0%,"Not Started",IF(BK6&lt;30%,"Proses Asesmen",IF(BK6=30%,"Selesai Asesmen",IF(BK6&lt;70%,"Proses Konfigurasi",IF(BK6=70%,"Selesai Konfigurasi",IF(BK6&lt;90%,"Proses Pengujian",IF(BK6=90%,"Selesai Pengujian",IF(BK6&lt;100%,"Proses Implementasi","Selesai Implementasi"))))))))</f>
        <v>Selesai Implementasi</v>
      </c>
      <c r="AZ6" t="str">
        <f>IF(BL6=0%,"Not Started",IF(BL6&lt;5%,"Proses CD",IF(BL6=5%,"Selesai CD",IF(BL6&lt;10%,"Proses BRD",IF(BL6=10%,"Selesai BRD",IF(BL6&lt;20%,"Proses Solusi SI",IF(BL6=20%,"Selesai Solusi SI",IF(BL6&lt;25%,"Proses KAK",IF(BL6=25%,"Selesai KAK",IF(BL6&lt;30%,"Proses SPK",IF(BL6=30%,"Selesai SPK",IF(BL6&lt;45%, "Proses Desain", IF(BL6=45%, "Selesai Desain", IF(BL6&lt;60%,"Proses Coding",IF(BL6=60%,"Selesai Coding",IF(BL6&lt;75%,"Proses SIT", IF(BL6=75%,"Selesai SIT", IF(BL6&lt;90%,"Proses UAT",IF(BL6=90%,"Selesai UAT",IF(BL6&lt;100%,"Proses Implementasi","Selesai Implementasi"))))))))))))))))))))</f>
        <v>Selesai KAK</v>
      </c>
      <c r="BK6">
        <f>(($DE6/100%)*30%)+(($DF6/100%)*40%)+(($DG6/100%)*20%)+(($DH6/100%)*10%)</f>
        <v>0.9999999999999999</v>
      </c>
      <c r="BL6">
        <v>0.25</v>
      </c>
      <c r="BW6">
        <f>IF(AM6=0%, 100%, (BK6/AM6))</f>
        <v>1</v>
      </c>
      <c r="BX6">
        <f>IF(AN6=0%, 100%, (BL6/AN6))</f>
        <v>1</v>
      </c>
      <c r="CI6" t="str">
        <f>IF(AM6=0%,"NS",IF(BK6=100%,"DONE",IF(BW6&gt;100%,"AS",IF(BW6&lt;75%,"BS",IF(AY6&lt;&gt;AA6,"BS",IF(BW6&lt;89.9%,"AR","OS"))))))</f>
        <v>NS</v>
      </c>
      <c r="CJ6" t="str">
        <f>IF(AT6=0%,"NS",IF(BL6=100%,"DONE",IF(BX6&gt;100%,"AS",IF(BX6&lt;75%,"BS",IF(AZ6&lt;&gt;AB6,"BS",IF(BX6&lt;89.9%,"AR","OS"))))))</f>
        <v>NS</v>
      </c>
      <c r="DE6">
        <v>1</v>
      </c>
      <c r="DF6">
        <v>1</v>
      </c>
      <c r="DG6">
        <v>1</v>
      </c>
      <c r="DH6">
        <v>1</v>
      </c>
      <c r="DI6" t="str">
        <v>Sudah Golive di tanggal 17 Juli 2025</v>
      </c>
      <c r="DK6">
        <f>W6</f>
        <v>45824</v>
      </c>
      <c r="EL6" t="str">
        <v>Muhamad Fahmi Ridwan</v>
      </c>
    </row>
    <row r="7" xml:space="preserve">
      <c r="A7" t="str">
        <v>NP-18</v>
      </c>
      <c r="C7" t="str">
        <v>Penggantian Hard Token BI-ETP</v>
      </c>
      <c r="D7" t="str">
        <v>Penggantian Hard Token BI-ETP</v>
      </c>
      <c r="E7">
        <v>2024</v>
      </c>
      <c r="F7">
        <v>2025</v>
      </c>
      <c r="G7" t="str">
        <v>DPSP</v>
      </c>
      <c r="H7" t="str">
        <v>Market</v>
      </c>
      <c r="I7" t="str">
        <v>BI-ETP</v>
      </c>
      <c r="J7" t="str">
        <f>EL7</f>
        <v>Rizky Arga</v>
      </c>
      <c r="L7" t="str">
        <v>DONE</v>
      </c>
      <c r="M7">
        <f>X7</f>
        <v>45838</v>
      </c>
      <c r="N7">
        <f>(DE7/100%)*25%+(DF7/100%)*25%+(DG7/100%)*25%+(DH7/100%)*25%</f>
        <v>1</v>
      </c>
      <c r="O7">
        <v>0</v>
      </c>
      <c r="P7">
        <v>0</v>
      </c>
      <c r="Q7">
        <v>45658</v>
      </c>
      <c r="R7">
        <v>45747</v>
      </c>
      <c r="S7">
        <v>45763</v>
      </c>
      <c r="T7">
        <v>45792</v>
      </c>
      <c r="U7">
        <v>45793</v>
      </c>
      <c r="V7">
        <v>45823</v>
      </c>
      <c r="W7">
        <v>45824</v>
      </c>
      <c r="X7">
        <v>45838</v>
      </c>
      <c r="AA7" t="str">
        <f>IF(AM7=0%,"Not Started",IF(AM7&lt;30%,"Proses Asesmen",IF(AM7=30%,"Selesai Asesmen",IF(AM7&lt;70%,"Proses Konfigurasi",IF(AM7=70%,"Selesai Konfigurasi",IF(AM7&lt;90%,"Proses Pengujian",IF(AM7=90%,"Selesai Pengujian",IF(AM7&lt;100%,"Proses Implementasi","Selesai Implementasi"))))))))</f>
        <v>Not Started</v>
      </c>
      <c r="AB7" t="str">
        <f>IF(AN7=0%,"Not Started",IF(AN7&lt;5%,"Proses CD",IF(AN7=5%,"Selesai CD",IF(AN7&lt;10%,"Proses BRD",IF(AN7=10%,"Selesai BRD",IF(AN7&lt;20%,"Proses Solusi SI",IF(AN7=20%,"Selesai Solusi SI",IF(AN7&lt;25%,"Proses KAK",IF(AN7=25%,"Selesai KAK",IF(AN7&lt;30%,"Proses SPK",IF(AN7=30%,"Selesai SPK",IF(AN7&lt;45%, "Proses Desain", IF(AN7=45%, "Selesai Desain", IF(AN7&lt;60%,"Proses Coding",IF(AN7=60%,"Selesai Coding",IF(AN7&lt;75%,"Proses SIT", IF(AN7=75%,"Selesai SIT", IF(AN7&lt;90%,"Proses UAT",IF(AN7=90%,"Selesai UAT",IF(AN7&lt;100%,"Proses Implementasi","Selesai Implementasi"))))))))))))))))))))</f>
        <v>Proses UAT</v>
      </c>
      <c r="AN7">
        <v>0.8</v>
      </c>
      <c r="AY7" t="str">
        <f>IF(BK7=0%,"Not Started",IF(BK7&lt;30%,"Proses Asesmen",IF(BK7=30%,"Selesai Asesmen",IF(BK7&lt;70%,"Proses Konfigurasi",IF(BK7=70%,"Selesai Konfigurasi",IF(BK7&lt;90%,"Proses Pengujian",IF(BK7=90%,"Selesai Pengujian",IF(BK7&lt;100%,"Proses Implementasi","Selesai Implementasi"))))))))</f>
        <v>Selesai Implementasi</v>
      </c>
      <c r="AZ7" t="str">
        <f>IF(BL7=0%,"Not Started",IF(BL7&lt;5%,"Proses CD",IF(BL7=5%,"Selesai CD",IF(BL7&lt;10%,"Proses BRD",IF(BL7=10%,"Selesai BRD",IF(BL7&lt;20%,"Proses Solusi SI",IF(BL7=20%,"Selesai Solusi SI",IF(BL7&lt;25%,"Proses KAK",IF(BL7=25%,"Selesai KAK",IF(BL7&lt;30%,"Proses SPK",IF(BL7=30%,"Selesai SPK",IF(BL7&lt;45%, "Proses Desain", IF(BL7=45%, "Selesai Desain", IF(BL7&lt;60%,"Proses Coding",IF(BL7=60%,"Selesai Coding",IF(BL7&lt;75%,"Proses SIT", IF(BL7=75%,"Selesai SIT", IF(BL7&lt;90%,"Proses UAT",IF(BL7=90%,"Selesai UAT",IF(BL7&lt;100%,"Proses Implementasi","Selesai Implementasi"))))))))))))))))))))</f>
        <v>Selesai KAK</v>
      </c>
      <c r="BK7">
        <f>(($DE7/100%)*30%)+(($DF7/100%)*40%)+(($DG7/100%)*20%)+(($DH7/100%)*10%)</f>
        <v>0.9999999999999999</v>
      </c>
      <c r="BL7">
        <v>0.25</v>
      </c>
      <c r="BW7">
        <f>IF(AM7=0%, 100%, (BK7/AM7))</f>
        <v>1</v>
      </c>
      <c r="BX7">
        <f>IF(AN7=0%, 100%, (BL7/AN7))</f>
        <v>0.3125</v>
      </c>
      <c r="CI7" t="str">
        <f>IF(AM7=0%,"NS",IF(BK7=100%,"DONE",IF(BW7&gt;100%,"AS",IF(BW7&lt;75%,"BS",IF(AY7&lt;&gt;AA7,"BS",IF(BW7&lt;89.9%,"AR","OS"))))))</f>
        <v>NS</v>
      </c>
      <c r="CJ7" t="str">
        <f>IF(AT7=0%,"NS",IF(BL7=100%,"DONE",IF(BX7&gt;100%,"AS",IF(BX7&lt;75%,"BS",IF(AZ7&lt;&gt;AB7,"BS",IF(BX7&lt;89.9%,"AR","OS"))))))</f>
        <v>NS</v>
      </c>
      <c r="DE7">
        <v>1</v>
      </c>
      <c r="DF7">
        <v>1</v>
      </c>
      <c r="DG7">
        <v>1</v>
      </c>
      <c r="DH7">
        <v>1</v>
      </c>
      <c r="DI7" t="str" xml:space="preserve">
        <v xml:space="preserve">On Progres:_x000d_
_x000d_
1.	DLDS-SOC menyampaikan bahwa hard token PP BI-RTGS, BI-SSSS, BI-ETP sudah obsolete maka telah dilakukan upgrade._x000d_
2.	DLDS-SOC menyampaikan untuk melakukan pengujian hard token baru pada PP BI-RTGS, BI-SSSS, BI-ETP._x000d_
3.	DLDS-SOC menyampaikan bahwa hard token tidak dipengaruhi versi Java (dapat berjalan pada versi java berapapun)._x000d_
4.	PP atau Participant Platform di install pada server di sisi peserta dan diakses dari PC Client di sisi peserta via browser._x000d_
5.	Aplikasi Safenet dan Java digunakan untuk membaca hard token saat login connected user pada PP (Participant Platform)._x000d_
6.	Asumsi DLDS-SOC, hard token harus dipasangkan dengan java 8u321 karena Satker User sudah terlanjur menginformasikan ke Peserta. _x000d_
7.	DLDS-KPPA telah melakukan pengujian dengan hasil berikut: _x000d_
1.	PP BI-ETP hanya dapat berjalan maksimal versi java 8u261 di PC Client._x000d_
Untuk sisi server telah dilakukan instalasi java 8u391 dan hasilnya OK._x000d_
2.	PP BI-RTGS dapat berjalan menggunakan java 8u321 di PC Client dan java 8u391 di sisi server._x000d_
3.	PP BI-SSSS dapat berjalan menggunakan java 8u321 di PC Client dan java 8u391 di sisi server._x000d_
8.	DLDS-KPPA menyampaikan PP BI-ETP harus menggunakan java 8u321 ke CMA._x000d_
9.	CMA merekomendasikan upgrade PP BI-ETP dan menggunakan java 17._x000d_
10.	DLDS-KPPA melakukan pengecekan hard token baru dengan java 17 apakah bisa berjalan, dan hasilnya OK._x000d_
_x000d_
Dari hasil diatas,  terkait hard token bisa kita state selesai, bukan di drop, _x000d_
Proses nya adalah menunggu LDP yang akan dibuat dan dikirimkan kepada pak Arifin dimana menyatakan bahwa Pengujian yang dilakukan oleh KPPA telah dilaksanakan dan dapat dikirimkan Memo kepada SOC terkait hal tersebut.</v>
      </c>
      <c r="DK7">
        <f>W7</f>
        <v>45824</v>
      </c>
      <c r="EL7" t="str">
        <v>Rizky Arga</v>
      </c>
    </row>
    <row r="8" xml:space="preserve">
      <c r="A8" t="str">
        <v>NP-19</v>
      </c>
      <c r="C8" t="str">
        <v>Enhancement CBS Penyediaan Report ALBI (Tindak lanjut Forum Harmonisasi)</v>
      </c>
      <c r="D8" t="str">
        <v>Enhancement CBS Penyediaan Report ALBI (Tindak lanjut Forum Harmonisasi)</v>
      </c>
      <c r="E8">
        <v>2024</v>
      </c>
      <c r="F8">
        <v>2025</v>
      </c>
      <c r="G8" t="str">
        <v>DPPT</v>
      </c>
      <c r="H8" t="str">
        <v>SP</v>
      </c>
      <c r="I8" t="str">
        <v>CBS</v>
      </c>
      <c r="J8" t="str">
        <f>EL8</f>
        <v>Aldo Fernanda</v>
      </c>
      <c r="L8" t="str">
        <v>DONE</v>
      </c>
      <c r="M8">
        <f>X8</f>
        <v>45930</v>
      </c>
      <c r="N8">
        <f>(DE8/100%)*25%+(DF8/100%)*25%+(DG8/100%)*25%+(DH8/100%)*25%</f>
        <v>1</v>
      </c>
      <c r="O8">
        <v>0</v>
      </c>
      <c r="P8">
        <v>0</v>
      </c>
      <c r="S8">
        <v>45717</v>
      </c>
      <c r="T8">
        <v>45808</v>
      </c>
      <c r="U8">
        <v>45809</v>
      </c>
      <c r="V8">
        <v>45915</v>
      </c>
      <c r="W8">
        <v>45916</v>
      </c>
      <c r="X8">
        <v>45930</v>
      </c>
      <c r="AA8" t="str">
        <f>IF(AM8=0%,"Not Started",IF(AM8&lt;30%,"Proses Asesmen",IF(AM8=30%,"Selesai Asesmen",IF(AM8&lt;70%,"Proses Konfigurasi",IF(AM8=70%,"Selesai Konfigurasi",IF(AM8&lt;90%,"Proses Pengujian",IF(AM8=90%,"Selesai Pengujian",IF(AM8&lt;100%,"Proses Implementasi","Selesai Implementasi"))))))))</f>
        <v>Not Started</v>
      </c>
      <c r="AB8" t="str">
        <f>IF(AN8=0%,"Not Started",IF(AN8&lt;5%,"Proses CD",IF(AN8=5%,"Selesai CD",IF(AN8&lt;10%,"Proses BRD",IF(AN8=10%,"Selesai BRD",IF(AN8&lt;20%,"Proses Solusi SI",IF(AN8=20%,"Selesai Solusi SI",IF(AN8&lt;25%,"Proses KAK",IF(AN8=25%,"Selesai KAK",IF(AN8&lt;30%,"Proses SPK",IF(AN8=30%,"Selesai SPK",IF(AN8&lt;45%, "Proses Desain", IF(AN8=45%, "Selesai Desain", IF(AN8&lt;60%,"Proses Coding",IF(AN8=60%,"Selesai Coding",IF(AN8&lt;75%,"Proses SIT", IF(AN8=75%,"Selesai SIT", IF(AN8&lt;90%,"Proses UAT",IF(AN8=90%,"Selesai UAT",IF(AN8&lt;100%,"Proses Implementasi","Selesai Implementasi"))))))))))))))))))))</f>
        <v>Not Started</v>
      </c>
      <c r="AC8" t="str">
        <f>IF(AO8=0%,"Not Started",IF(AO8&lt;5%,"Proses CD",IF(AO8=5%,"Selesai CD",IF(AO8&lt;10%,"Proses BRD",IF(AO8=10%,"Selesai BRD",IF(AO8&lt;20%,"Proses Solusi SI",IF(AO8=20%,"Selesai Solusi SI",IF(AO8&lt;25%,"Proses KAK",IF(AO8=25%,"Selesai KAK",IF(AO8&lt;30%,"Proses SPK",IF(AO8=30%,"Selesai SPK",IF(AO8&lt;45%, "Proses Desain", IF(AO8=45%, "Selesai Desain", IF(AO8&lt;60%,"Proses Coding",IF(AO8=60%,"Selesai Coding",IF(AO8&lt;75%,"Proses SIT", IF(AO8=75%,"Selesai SIT", IF(AO8&lt;90%,"Proses UAT",IF(AO8=90%,"Selesai UAT",IF(AO8&lt;100%,"Proses Implementasi","Selesai Implementasi"))))))))))))))))))))</f>
        <v>Not Started</v>
      </c>
      <c r="AD8" t="str">
        <f>IF(AP8=0%,"Not Started",IF(AP8&lt;5%,"Proses CD",IF(AP8=5%,"Selesai CD",IF(AP8&lt;10%,"Proses BRD",IF(AP8=10%,"Selesai BRD",IF(AP8&lt;20%,"Proses Solusi SI",IF(AP8=20%,"Selesai Solusi SI",IF(AP8&lt;25%,"Proses KAK",IF(AP8=25%,"Selesai KAK",IF(AP8&lt;30%,"Proses SPK",IF(AP8=30%,"Selesai SPK",IF(AP8&lt;45%, "Proses Desain", IF(AP8=45%, "Selesai Desain", IF(AP8&lt;60%,"Proses Coding",IF(AP8=60%,"Selesai Coding",IF(AP8&lt;75%,"Proses SIT", IF(AP8=75%,"Selesai SIT", IF(AP8&lt;90%,"Proses UAT",IF(AP8=90%,"Selesai UAT",IF(AP8&lt;100%,"Proses Implementasi","Selesai Implementasi"))))))))))))))))))))</f>
        <v>Not Started</v>
      </c>
      <c r="AY8" t="str">
        <f>IF(BK8=0%,"Not Started",IF(BK8&lt;30%,"Proses Asesmen",IF(BK8=30%,"Selesai Asesmen",IF(BK8&lt;70%,"Proses Konfigurasi",IF(BK8=70%,"Selesai Konfigurasi",IF(BK8&lt;90%,"Proses Pengujian",IF(BK8=90%,"Selesai Pengujian",IF(BK8&lt;100%,"Proses Implementasi","Selesai Implementasi"))))))))</f>
        <v>Selesai Implementasi</v>
      </c>
      <c r="AZ8" t="str">
        <f>IF(BL8=0%,"Not Started",IF(BL8&lt;5%,"Proses CD",IF(BL8=5%,"Selesai CD",IF(BL8&lt;10%,"Proses BRD",IF(BL8=10%,"Selesai BRD",IF(BL8&lt;20%,"Proses Solusi SI",IF(BL8=20%,"Selesai Solusi SI",IF(BL8&lt;25%,"Proses KAK",IF(BL8=25%,"Selesai KAK",IF(BL8&lt;30%,"Proses SPK",IF(BL8=30%,"Selesai SPK",IF(BL8&lt;45%, "Proses Desain", IF(BL8=45%, "Selesai Desain", IF(BL8&lt;60%,"Proses Coding",IF(BL8=60%,"Selesai Coding",IF(BL8&lt;75%,"Proses SIT", IF(BL8=75%,"Selesai SIT", IF(BL8&lt;90%,"Proses UAT",IF(BL8=90%,"Selesai UAT",IF(BL8&lt;100%,"Proses Implementasi","Selesai Implementasi"))))))))))))))))))))</f>
        <v>Selesai KAK</v>
      </c>
      <c r="BK8">
        <f>(($DE8/100%)*30%)+(($DF8/100%)*40%)+(($DG8/100%)*20%)+(($DH8/100%)*10%)</f>
        <v>0.9999999999999999</v>
      </c>
      <c r="BL8">
        <v>0.25</v>
      </c>
      <c r="BW8">
        <f>IF(AM8=0%, 100%, (BK8/AM8))</f>
        <v>1</v>
      </c>
      <c r="BX8">
        <f>IF(AN8=0%, 100%, (BL8/AN8))</f>
        <v>1</v>
      </c>
      <c r="CI8" t="str">
        <f>IF(AM8=0%,"NS",IF(BK8=100%,"DONE",IF(BW8&gt;100%,"AS",IF(BW8&lt;75%,"BS",IF(AY8&lt;&gt;AA8,"BS",IF(BW8&lt;89.9%,"AR","OS"))))))</f>
        <v>NS</v>
      </c>
      <c r="CJ8" t="str">
        <f>IF(AT8=0%,"NS",IF(BL8=100%,"DONE",IF(BX8&gt;100%,"AS",IF(BX8&lt;75%,"BS",IF(AZ8&lt;&gt;AB8,"BS",IF(BX8&lt;89.9%,"AR","OS"))))))</f>
        <v>NS</v>
      </c>
      <c r="DE8">
        <v>1</v>
      </c>
      <c r="DF8">
        <v>1</v>
      </c>
      <c r="DG8">
        <v>1</v>
      </c>
      <c r="DH8">
        <v>1</v>
      </c>
      <c r="DI8" t="str" xml:space="preserve">
        <v xml:space="preserve">1. Persiapan UAT pada m4 september 2025 - Done_x000d_
2. Bug fixing sebelum UAT M1 okt 2025 - Done _x000d_
3. UAT M2-M3 Okt 2025 - done_x000d_
4. update token - done_x000d_
5. laporan UAT - (perlu tang_x000d_
5. Persiapan implementasi potensial m4 Okt 2025 -  to do</v>
      </c>
      <c r="DJ8">
        <v>45992</v>
      </c>
      <c r="DK8">
        <f>W8</f>
        <v>45916</v>
      </c>
      <c r="EL8" t="str">
        <v>Aldo Fernanda</v>
      </c>
    </row>
    <row r="9" xml:space="preserve">
      <c r="A9" t="str">
        <v>NP-20</v>
      </c>
      <c r="C9" t="str">
        <v>Rekonfigurasi Pemenuhan DC 2</v>
      </c>
      <c r="D9" t="str">
        <v>Rekonfigurasi BI-SILK</v>
      </c>
      <c r="E9">
        <v>2026</v>
      </c>
      <c r="F9">
        <v>2026</v>
      </c>
      <c r="G9" t="str">
        <v>DLDS</v>
      </c>
      <c r="H9" t="str">
        <v>SP</v>
      </c>
      <c r="I9" t="str">
        <v>BI-SILK</v>
      </c>
      <c r="J9" t="str">
        <f>EL9</f>
        <v>Aldo Fernanda</v>
      </c>
      <c r="L9" t="str">
        <v>Not Started</v>
      </c>
      <c r="M9">
        <f>X9</f>
        <v>45991</v>
      </c>
      <c r="N9">
        <f>(DE9/100%)*25%+(DF9/100%)*25%+(DG9/100%)*25%+(DH9/100%)*25%</f>
        <v>0</v>
      </c>
      <c r="O9">
        <v>0</v>
      </c>
      <c r="P9">
        <v>0</v>
      </c>
      <c r="S9">
        <v>45870</v>
      </c>
      <c r="T9">
        <v>45930</v>
      </c>
      <c r="U9">
        <v>45931</v>
      </c>
      <c r="V9">
        <v>45976</v>
      </c>
      <c r="W9">
        <v>45977</v>
      </c>
      <c r="X9">
        <v>45991</v>
      </c>
      <c r="AA9" t="str">
        <f>IF(AM9=0%,"Not Started",IF(AM9&lt;30%,"Proses Asesmen",IF(AM9=30%,"Selesai Asesmen",IF(AM9&lt;70%,"Proses Konfigurasi",IF(AM9=70%,"Selesai Konfigurasi",IF(AM9&lt;90%,"Proses Pengujian",IF(AM9=90%,"Selesai Pengujian",IF(AM9&lt;100%,"Proses Implementasi","Selesai Implementasi"))))))))</f>
        <v>Not Started</v>
      </c>
      <c r="AB9" t="str">
        <f>IF(AN9=0%,"Not Started",IF(AN9&lt;5%,"Proses CD",IF(AN9=5%,"Selesai CD",IF(AN9&lt;10%,"Proses BRD",IF(AN9=10%,"Selesai BRD",IF(AN9&lt;20%,"Proses Solusi SI",IF(AN9=20%,"Selesai Solusi SI",IF(AN9&lt;25%,"Proses KAK",IF(AN9=25%,"Selesai KAK",IF(AN9&lt;30%,"Proses SPK",IF(AN9=30%,"Selesai SPK",IF(AN9&lt;45%, "Proses Desain", IF(AN9=45%, "Selesai Desain", IF(AN9&lt;60%,"Proses Coding",IF(AN9=60%,"Selesai Coding",IF(AN9&lt;75%,"Proses SIT", IF(AN9=75%,"Selesai SIT", IF(AN9&lt;90%,"Proses UAT",IF(AN9=90%,"Selesai UAT",IF(AN9&lt;100%,"Proses Implementasi","Selesai Implementasi"))))))))))))))))))))</f>
        <v>Not Started</v>
      </c>
      <c r="AC9" t="str">
        <f>IF(AO9=0%,"Not Started",IF(AO9&lt;5%,"Proses CD",IF(AO9=5%,"Selesai CD",IF(AO9&lt;10%,"Proses BRD",IF(AO9=10%,"Selesai BRD",IF(AO9&lt;20%,"Proses Solusi SI",IF(AO9=20%,"Selesai Solusi SI",IF(AO9&lt;25%,"Proses KAK",IF(AO9=25%,"Selesai KAK",IF(AO9&lt;30%,"Proses SPK",IF(AO9=30%,"Selesai SPK",IF(AO9&lt;45%, "Proses Desain", IF(AO9=45%, "Selesai Desain", IF(AO9&lt;60%,"Proses Coding",IF(AO9=60%,"Selesai Coding",IF(AO9&lt;75%,"Proses SIT", IF(AO9=75%,"Selesai SIT", IF(AO9&lt;90%,"Proses UAT",IF(AO9=90%,"Selesai UAT",IF(AO9&lt;100%,"Proses Implementasi","Selesai Implementasi"))))))))))))))))))))</f>
        <v>Not Started</v>
      </c>
      <c r="AD9" t="str">
        <f>IF(AP9=0%,"Not Started",IF(AP9&lt;5%,"Proses CD",IF(AP9=5%,"Selesai CD",IF(AP9&lt;10%,"Proses BRD",IF(AP9=10%,"Selesai BRD",IF(AP9&lt;20%,"Proses Solusi SI",IF(AP9=20%,"Selesai Solusi SI",IF(AP9&lt;25%,"Proses KAK",IF(AP9=25%,"Selesai KAK",IF(AP9&lt;30%,"Proses SPK",IF(AP9=30%,"Selesai SPK",IF(AP9&lt;45%, "Proses Desain", IF(AP9=45%, "Selesai Desain", IF(AP9&lt;60%,"Proses Coding",IF(AP9=60%,"Selesai Coding",IF(AP9&lt;75%,"Proses SIT", IF(AP9=75%,"Selesai SIT", IF(AP9&lt;90%,"Proses UAT",IF(AP9=90%,"Selesai UAT",IF(AP9&lt;100%,"Proses Implementasi","Selesai Implementasi"))))))))))))))))))))</f>
        <v>Not Started</v>
      </c>
      <c r="AY9" t="str">
        <f>IF(BK9=0%,"Not Started",IF(BK9&lt;30%,"Proses Asesmen",IF(BK9=30%,"Selesai Asesmen",IF(BK9&lt;70%,"Proses Konfigurasi",IF(BK9=70%,"Selesai Konfigurasi",IF(BK9&lt;90%,"Proses Pengujian",IF(BK9=90%,"Selesai Pengujian",IF(BK9&lt;100%,"Proses Implementasi","Selesai Implementasi"))))))))</f>
        <v>Not Started</v>
      </c>
      <c r="AZ9" t="str">
        <f>IF(BL9=0%,"Not Started",IF(BL9&lt;5%,"Proses CD",IF(BL9=5%,"Selesai CD",IF(BL9&lt;10%,"Proses BRD",IF(BL9=10%,"Selesai BRD",IF(BL9&lt;20%,"Proses Solusi SI",IF(BL9=20%,"Selesai Solusi SI",IF(BL9&lt;25%,"Proses KAK",IF(BL9=25%,"Selesai KAK",IF(BL9&lt;30%,"Proses SPK",IF(BL9=30%,"Selesai SPK",IF(BL9&lt;45%, "Proses Desain", IF(BL9=45%, "Selesai Desain", IF(BL9&lt;60%,"Proses Coding",IF(BL9=60%,"Selesai Coding",IF(BL9&lt;75%,"Proses SIT", IF(BL9=75%,"Selesai SIT", IF(BL9&lt;90%,"Proses UAT",IF(BL9=90%,"Selesai UAT",IF(BL9&lt;100%,"Proses Implementasi","Selesai Implementasi"))))))))))))))))))))</f>
        <v>Selesai KAK</v>
      </c>
      <c r="BA9" t="str">
        <f>IF(BM9=0%,"Not Started",IF(BM9&lt;5%,"Proses CD",IF(BM9=5%,"Selesai CD",IF(BM9&lt;10%,"Proses BRD",IF(BM9=10%,"Selesai BRD",IF(BM9&lt;20%,"Proses Solusi SI",IF(BM9=20%,"Selesai Solusi SI",IF(BM9&lt;25%,"Proses KAK",IF(BM9=25%,"Selesai KAK",IF(BM9&lt;30%,"Proses SPK",IF(BM9=30%,"Selesai SPK",IF(BM9&lt;45%, "Proses Desain", IF(BM9=45%, "Selesai Desain", IF(BM9&lt;60%,"Proses Coding",IF(BM9=60%,"Selesai Coding",IF(BM9&lt;75%,"Proses SIT", IF(BM9=75%,"Selesai SIT", IF(BM9&lt;90%,"Proses UAT",IF(BM9=90%,"Selesai UAT",IF(BM9&lt;100%,"Proses Implementasi","Selesai Implementasi"))))))))))))))))))))</f>
        <v>Not Started</v>
      </c>
      <c r="BB9" t="str">
        <f>IF(BN9=0%,"Not Started",IF(BN9&lt;5%,"Proses CD",IF(BN9=5%,"Selesai CD",IF(BN9&lt;10%,"Proses BRD",IF(BN9=10%,"Selesai BRD",IF(BN9&lt;20%,"Proses Solusi SI",IF(BN9=20%,"Selesai Solusi SI",IF(BN9&lt;25%,"Proses KAK",IF(BN9=25%,"Selesai KAK",IF(BN9&lt;30%,"Proses SPK",IF(BN9=30%,"Selesai SPK",IF(BN9&lt;45%, "Proses Desain", IF(BN9=45%, "Selesai Desain", IF(BN9&lt;60%,"Proses Coding",IF(BN9=60%,"Selesai Coding",IF(BN9&lt;75%,"Proses SIT", IF(BN9=75%,"Selesai SIT", IF(BN9&lt;90%,"Proses UAT",IF(BN9=90%,"Selesai UAT",IF(BN9&lt;100%,"Proses Implementasi","Selesai Implementasi"))))))))))))))))))))</f>
        <v>Not Started</v>
      </c>
      <c r="BK9">
        <f>(($DE9/100%)*30%)+(($DF9/100%)*40%)+(($DG9/100%)*20%)+(($DH9/100%)*10%)</f>
        <v>0</v>
      </c>
      <c r="BL9">
        <v>0.25</v>
      </c>
      <c r="BW9">
        <f>IF(AM9=0%, 100%, (BK9/AM9))</f>
        <v>1</v>
      </c>
      <c r="BX9">
        <f>IF(AN9=0%, 100%, (BL9/AN9))</f>
        <v>1</v>
      </c>
      <c r="CI9" t="str">
        <f>IF(AM9=0%,"NS",IF(BK9=100%,"DONE",IF(BW9&gt;100%,"AS",IF(BW9&lt;75%,"BS",IF(AY9&lt;&gt;AA9,"BS",IF(BW9&lt;89.9%,"AR","OS"))))))</f>
        <v>NS</v>
      </c>
      <c r="CJ9" t="str">
        <f>IF(AT9=0%,"NS",IF(BL9=100%,"DONE",IF(BX9&gt;100%,"AS",IF(BX9&lt;75%,"BS",IF(AZ9&lt;&gt;AB9,"BS",IF(BX9&lt;89.9%,"AR","OS"))))))</f>
        <v>NS</v>
      </c>
      <c r="DI9" t="str" xml:space="preserve">
        <v xml:space="preserve">Concern:_x000d_
1.  dari KPIPIT meeting CAPLAN BISILK kalau server ready di TW 1 2026 maka concern untuk DC 2 potensial baru bisa dilakukan di TW2 2026_x000d_
2. perlu update timeline berikut diskusi / underlying dari KPIPIT terkait ketersediaan server_x000d_
_x000d_
perlu 2 kali tahap _x000d_
DRC di perlu di 2025_x000d_
DC 2 container _x000d_
Note:_x000d_
1. Mulai rekonfiguasi bisilk setelah selesai bisilk gen 2,_x000d_
2. potensial mulai M3 Agustus 2025 - M3 Desemeber 2025_x000d_
3. di sisi BI perlu form fulfillment dan hasil UAT_x000d_
4. selesai di desember 2025_x000d_
5. perlu Waktu buat wo baru_x000d_
tujuan : untuk stratifikasi kritikal</v>
      </c>
      <c r="DK9">
        <f>W9</f>
        <v>45977</v>
      </c>
      <c r="EL9" t="str">
        <v>Aldo Fernanda</v>
      </c>
    </row>
    <row r="10">
      <c r="A10" t="str">
        <v>NP-20</v>
      </c>
      <c r="C10" t="str">
        <v>Rekonfigurasi Pemenuhan DC 2</v>
      </c>
      <c r="D10" t="str">
        <v xml:space="preserve">Rekonfigurasi En Reporting SWIFT </v>
      </c>
      <c r="E10">
        <v>2026</v>
      </c>
      <c r="F10">
        <v>2026</v>
      </c>
      <c r="G10" t="str">
        <v>DLDS</v>
      </c>
      <c r="H10" t="str">
        <v>Market</v>
      </c>
      <c r="I10" t="str">
        <v>En Reporting</v>
      </c>
      <c r="J10" t="str">
        <f>EL10</f>
        <v>Elnestor</v>
      </c>
      <c r="L10" t="str">
        <v>Not Started</v>
      </c>
      <c r="M10">
        <f>X10</f>
        <v>45716</v>
      </c>
      <c r="N10">
        <f>(DE10/100%)*25%+(DF10/100%)*25%+(DG10/100%)*25%+(DH10/100%)*25%</f>
        <v>0</v>
      </c>
      <c r="O10">
        <v>1</v>
      </c>
      <c r="P10">
        <v>1</v>
      </c>
      <c r="S10">
        <v>45931</v>
      </c>
      <c r="T10">
        <v>45991</v>
      </c>
      <c r="U10">
        <v>45658</v>
      </c>
      <c r="V10">
        <v>45688</v>
      </c>
      <c r="W10">
        <v>45689</v>
      </c>
      <c r="X10">
        <v>45716</v>
      </c>
      <c r="AA10" t="str">
        <f>IF(AM10=0%,"Not Started",IF(AM10&lt;30%,"Proses Asesmen",IF(AM10=30%,"Selesai Asesmen",IF(AM10&lt;70%,"Proses Konfigurasi",IF(AM10=70%,"Selesai Konfigurasi",IF(AM10&lt;90%,"Proses Pengujian",IF(AM10=90%,"Selesai Pengujian",IF(AM10&lt;100%,"Proses Implementasi","Selesai Implementasi"))))))))</f>
        <v>Not Started</v>
      </c>
      <c r="AB10" t="str">
        <f>IF(AN10=0%,"Not Started",IF(AN10&lt;5%,"Proses CD",IF(AN10=5%,"Selesai CD",IF(AN10&lt;10%,"Proses BRD",IF(AN10=10%,"Selesai BRD",IF(AN10&lt;20%,"Proses Solusi SI",IF(AN10=20%,"Selesai Solusi SI",IF(AN10&lt;25%,"Proses KAK",IF(AN10=25%,"Selesai KAK",IF(AN10&lt;30%,"Proses SPK",IF(AN10=30%,"Selesai SPK",IF(AN10&lt;45%, "Proses Desain", IF(AN10=45%, "Selesai Desain", IF(AN10&lt;60%,"Proses Coding",IF(AN10=60%,"Selesai Coding",IF(AN10&lt;75%,"Proses SIT", IF(AN10=75%,"Selesai SIT", IF(AN10&lt;90%,"Proses UAT",IF(AN10=90%,"Selesai UAT",IF(AN10&lt;100%,"Proses Implementasi","Selesai Implementasi"))))))))))))))))))))</f>
        <v>Not Started</v>
      </c>
      <c r="AY10" t="str">
        <f>IF(BK10=0%,"Not Started",IF(BK10&lt;30%,"Proses Asesmen",IF(BK10=30%,"Selesai Asesmen",IF(BK10&lt;70%,"Proses Konfigurasi",IF(BK10=70%,"Selesai Konfigurasi",IF(BK10&lt;90%,"Proses Pengujian",IF(BK10=90%,"Selesai Pengujian",IF(BK10&lt;100%,"Proses Implementasi","Selesai Implementasi"))))))))</f>
        <v>Not Started</v>
      </c>
      <c r="AZ10" t="str">
        <f>IF(BL10=0%,"Not Started",IF(BL10&lt;5%,"Proses CD",IF(BL10=5%,"Selesai CD",IF(BL10&lt;10%,"Proses BRD",IF(BL10=10%,"Selesai BRD",IF(BL10&lt;20%,"Proses Solusi SI",IF(BL10=20%,"Selesai Solusi SI",IF(BL10&lt;25%,"Proses KAK",IF(BL10=25%,"Selesai KAK",IF(BL10&lt;30%,"Proses SPK",IF(BL10=30%,"Selesai SPK",IF(BL10&lt;45%, "Proses Desain", IF(BL10=45%, "Selesai Desain", IF(BL10&lt;60%,"Proses Coding",IF(BL10=60%,"Selesai Coding",IF(BL10&lt;75%,"Proses SIT", IF(BL10=75%,"Selesai SIT", IF(BL10&lt;90%,"Proses UAT",IF(BL10=90%,"Selesai UAT",IF(BL10&lt;100%,"Proses Implementasi","Selesai Implementasi"))))))))))))))))))))</f>
        <v>Selesai KAK</v>
      </c>
      <c r="BK10">
        <f>(($DE10/100%)*30%)+(($DF10/100%)*40%)+(($DG10/100%)*20%)+(($DH10/100%)*10%)</f>
        <v>0</v>
      </c>
      <c r="BL10">
        <v>0.25</v>
      </c>
      <c r="BW10">
        <f>IF(AM10=0%, 100%, (BK10/AM10))</f>
        <v>1</v>
      </c>
      <c r="BX10">
        <f>IF(AN10=0%, 100%, (BL10/AN10))</f>
        <v>1</v>
      </c>
      <c r="CI10" t="str">
        <f>IF(AM10=0%,"NS",IF(BK10=100%,"DONE",IF(BW10&gt;100%,"AS",IF(BW10&lt;75%,"BS",IF(AY10&lt;&gt;AA10,"BS",IF(BW10&lt;89.9%,"AR","OS"))))))</f>
        <v>NS</v>
      </c>
      <c r="CJ10" t="str">
        <f>IF(AT10=0%,"NS",IF(BL10=100%,"DONE",IF(BX10&gt;100%,"AS",IF(BX10&lt;75%,"BS",IF(AZ10&lt;&gt;AB10,"BS",IF(BX10&lt;89.9%,"AR","OS"))))))</f>
        <v>NS</v>
      </c>
      <c r="CK10" t="str">
        <f>IF(AU10=0%,"NS",IF(BM10=100%,"DONE",IF(BY10&gt;100%,"AS",IF(BY10&lt;75%,"BS",IF(BA10&lt;&gt;AC10,"BS",IF(BY10&lt;89.9%,"AR","OS"))))))</f>
        <v>NS</v>
      </c>
      <c r="CL10" t="str">
        <f>IF(AV10=0%,"NS",IF(BN10=100%,"DONE",IF(BZ10&gt;100%,"AS",IF(BZ10&lt;75%,"BS",IF(BB10&lt;&gt;AD10,"BS",IF(BZ10&lt;89.9%,"AR","OS"))))))</f>
        <v>NS</v>
      </c>
      <c r="DK10">
        <f>W10</f>
        <v>45689</v>
      </c>
      <c r="EL10" t="str">
        <v>Elnestor</v>
      </c>
    </row>
    <row r="11">
      <c r="A11" t="str">
        <v>NP-20</v>
      </c>
      <c r="C11" t="str">
        <v>Rekonfigurasi Pemenuhan DC 2</v>
      </c>
      <c r="D11" t="str">
        <v>Rekonfigurasi SIMP</v>
      </c>
      <c r="E11">
        <v>2026</v>
      </c>
      <c r="F11">
        <v>2026</v>
      </c>
      <c r="G11" t="str">
        <v>DLDS</v>
      </c>
      <c r="H11" t="str">
        <v>SSK</v>
      </c>
      <c r="I11" t="str">
        <v>SIMP</v>
      </c>
      <c r="J11" t="str">
        <f>EL11</f>
        <v>Rangga Dhaniarto</v>
      </c>
      <c r="L11" t="str">
        <v>Not Started</v>
      </c>
      <c r="M11">
        <f>X11</f>
        <v>46196</v>
      </c>
      <c r="N11">
        <f>(DE11/100%)*25%+(DF11/100%)*25%+(DG11/100%)*25%+(DH11/100%)*25%</f>
        <v>0</v>
      </c>
      <c r="O11">
        <v>0</v>
      </c>
      <c r="P11">
        <v>0</v>
      </c>
      <c r="S11">
        <v>45992</v>
      </c>
      <c r="X11">
        <v>46196</v>
      </c>
      <c r="AA11" t="str">
        <f>IF(AM11=0%,"Not Started",IF(AM11&lt;30%,"Proses Asesmen",IF(AM11=30%,"Selesai Asesmen",IF(AM11&lt;70%,"Proses Konfigurasi",IF(AM11=70%,"Selesai Konfigurasi",IF(AM11&lt;90%,"Proses Pengujian",IF(AM11=90%,"Selesai Pengujian",IF(AM11&lt;100%,"Proses Implementasi","Selesai Implementasi"))))))))</f>
        <v>Not Started</v>
      </c>
      <c r="AB11" t="str">
        <f>IF(AN11=0%,"Not Started",IF(AN11&lt;5%,"Proses CD",IF(AN11=5%,"Selesai CD",IF(AN11&lt;10%,"Proses BRD",IF(AN11=10%,"Selesai BRD",IF(AN11&lt;20%,"Proses Solusi SI",IF(AN11=20%,"Selesai Solusi SI",IF(AN11&lt;25%,"Proses KAK",IF(AN11=25%,"Selesai KAK",IF(AN11&lt;30%,"Proses SPK",IF(AN11=30%,"Selesai SPK",IF(AN11&lt;45%, "Proses Desain", IF(AN11=45%, "Selesai Desain", IF(AN11&lt;60%,"Proses Coding",IF(AN11=60%,"Selesai Coding",IF(AN11&lt;75%,"Proses SIT", IF(AN11=75%,"Selesai SIT", IF(AN11&lt;90%,"Proses UAT",IF(AN11=90%,"Selesai UAT",IF(AN11&lt;100%,"Proses Implementasi","Selesai Implementasi"))))))))))))))))))))</f>
        <v>Not Started</v>
      </c>
      <c r="AY11" t="str">
        <f>IF(BK11=0%,"Not Started",IF(BK11&lt;30%,"Proses Asesmen",IF(BK11=30%,"Selesai Asesmen",IF(BK11&lt;70%,"Proses Konfigurasi",IF(BK11=70%,"Selesai Konfigurasi",IF(BK11&lt;90%,"Proses Pengujian",IF(BK11=90%,"Selesai Pengujian",IF(BK11&lt;100%,"Proses Implementasi","Selesai Implementasi"))))))))</f>
        <v>Not Started</v>
      </c>
      <c r="AZ11" t="str">
        <f>IF(BL11=0%,"Not Started",IF(BL11&lt;5%,"Proses CD",IF(BL11=5%,"Selesai CD",IF(BL11&lt;10%,"Proses BRD",IF(BL11=10%,"Selesai BRD",IF(BL11&lt;20%,"Proses Solusi SI",IF(BL11=20%,"Selesai Solusi SI",IF(BL11&lt;25%,"Proses KAK",IF(BL11=25%,"Selesai KAK",IF(BL11&lt;30%,"Proses SPK",IF(BL11=30%,"Selesai SPK",IF(BL11&lt;45%, "Proses Desain", IF(BL11=45%, "Selesai Desain", IF(BL11&lt;60%,"Proses Coding",IF(BL11=60%,"Selesai Coding",IF(BL11&lt;75%,"Proses SIT", IF(BL11=75%,"Selesai SIT", IF(BL11&lt;90%,"Proses UAT",IF(BL11=90%,"Selesai UAT",IF(BL11&lt;100%,"Proses Implementasi","Selesai Implementasi"))))))))))))))))))))</f>
        <v>Selesai KAK</v>
      </c>
      <c r="BK11">
        <f>(($DE11/100%)*30%)+(($DF11/100%)*40%)+(($DG11/100%)*20%)+(($DH11/100%)*10%)</f>
        <v>0</v>
      </c>
      <c r="BL11">
        <v>0.25</v>
      </c>
      <c r="BW11">
        <f>IF(AM11=0%, 100%, (BK11/AM11))</f>
        <v>1</v>
      </c>
      <c r="BX11">
        <f>IF(AN11=0%, 100%, (BL11/AN11))</f>
        <v>1</v>
      </c>
      <c r="CI11" t="str">
        <f>IF(AM11=0%,"NS",IF(BK11=100%,"DONE",IF(BW11&gt;100%,"AS",IF(BW11&lt;75%,"BS",IF(AY11&lt;&gt;AA11,"BS",IF(BW11&lt;89.9%,"AR","OS"))))))</f>
        <v>NS</v>
      </c>
      <c r="CJ11" t="str">
        <f>IF(AT11=0%,"NS",IF(BL11=100%,"DONE",IF(BX11&gt;100%,"AS",IF(BX11&lt;75%,"BS",IF(AZ11&lt;&gt;AB11,"BS",IF(BX11&lt;89.9%,"AR","OS"))))))</f>
        <v>NS</v>
      </c>
      <c r="CK11" t="str">
        <f>IF(AU11=0%,"NS",IF(BM11=100%,"DONE",IF(BY11&gt;100%,"AS",IF(BY11&lt;75%,"BS",IF(BA11&lt;&gt;AC11,"BS",IF(BY11&lt;89.9%,"AR","OS"))))))</f>
        <v>NS</v>
      </c>
      <c r="CL11" t="str">
        <f>IF(AV11=0%,"NS",IF(BN11=100%,"DONE",IF(BZ11&gt;100%,"AS",IF(BZ11&lt;75%,"BS",IF(BB11&lt;&gt;AD11,"BS",IF(BZ11&lt;89.9%,"AR","OS"))))))</f>
        <v>NS</v>
      </c>
      <c r="DI11" t="str">
        <v>Not Started</v>
      </c>
      <c r="DK11">
        <f>W11</f>
        <v>0</v>
      </c>
      <c r="EL11" t="str">
        <v>Rangga Dhaniarto</v>
      </c>
    </row>
    <row r="12">
      <c r="A12" t="str">
        <v>NP-20</v>
      </c>
      <c r="C12" t="str">
        <v>Rekonfigurasi Pemenuhan DC 2</v>
      </c>
      <c r="D12" t="str">
        <v>Rekonfigurasi BIWEB</v>
      </c>
      <c r="E12">
        <v>2026</v>
      </c>
      <c r="F12">
        <v>2026</v>
      </c>
      <c r="G12" t="str">
        <v>DLDS</v>
      </c>
      <c r="H12" t="str">
        <v>MI</v>
      </c>
      <c r="I12" t="str">
        <v>BIWEB</v>
      </c>
      <c r="J12" t="str">
        <f>EL12</f>
        <v>Yolanda Dini</v>
      </c>
      <c r="L12" t="str">
        <v>Not Started</v>
      </c>
      <c r="M12">
        <f>X12</f>
        <v>46203</v>
      </c>
      <c r="N12">
        <f>(DE12/100%)*25%+(DF12/100%)*25%+(DG12/100%)*25%+(DH12/100%)*25%</f>
        <v>0</v>
      </c>
      <c r="P12">
        <v>0</v>
      </c>
      <c r="S12">
        <v>46113</v>
      </c>
      <c r="X12">
        <v>46203</v>
      </c>
      <c r="AA12" t="str">
        <f>IF(AM12=0%,"Not Started",IF(AM12&lt;30%,"Proses Asesmen",IF(AM12=30%,"Selesai Asesmen",IF(AM12&lt;70%,"Proses Konfigurasi",IF(AM12=70%,"Selesai Konfigurasi",IF(AM12&lt;90%,"Proses Pengujian",IF(AM12=90%,"Selesai Pengujian",IF(AM12&lt;100%,"Proses Implementasi","Selesai Implementasi"))))))))</f>
        <v>Not Started</v>
      </c>
      <c r="AB12" t="str">
        <f>IF(AN12=0%,"Not Started",IF(AN12&lt;5%,"Proses CD",IF(AN12=5%,"Selesai CD",IF(AN12&lt;10%,"Proses BRD",IF(AN12=10%,"Selesai BRD",IF(AN12&lt;20%,"Proses Solusi SI",IF(AN12=20%,"Selesai Solusi SI",IF(AN12&lt;25%,"Proses KAK",IF(AN12=25%,"Selesai KAK",IF(AN12&lt;30%,"Proses SPK",IF(AN12=30%,"Selesai SPK",IF(AN12&lt;45%, "Proses Desain", IF(AN12=45%, "Selesai Desain", IF(AN12&lt;60%,"Proses Coding",IF(AN12=60%,"Selesai Coding",IF(AN12&lt;75%,"Proses SIT", IF(AN12=75%,"Selesai SIT", IF(AN12&lt;90%,"Proses UAT",IF(AN12=90%,"Selesai UAT",IF(AN12&lt;100%,"Proses Implementasi","Selesai Implementasi"))))))))))))))))))))</f>
        <v>Not Started</v>
      </c>
      <c r="AY12" t="str">
        <f>IF(BK12=0%,"Not Started",IF(BK12&lt;30%,"Proses Asesmen",IF(BK12=30%,"Selesai Asesmen",IF(BK12&lt;70%,"Proses Konfigurasi",IF(BK12=70%,"Selesai Konfigurasi",IF(BK12&lt;90%,"Proses Pengujian",IF(BK12=90%,"Selesai Pengujian",IF(BK12&lt;100%,"Proses Implementasi","Selesai Implementasi"))))))))</f>
        <v>Not Started</v>
      </c>
      <c r="AZ12" t="str">
        <f>IF(BL12=0%,"Not Started",IF(BL12&lt;5%,"Proses CD",IF(BL12=5%,"Selesai CD",IF(BL12&lt;10%,"Proses BRD",IF(BL12=10%,"Selesai BRD",IF(BL12&lt;20%,"Proses Solusi SI",IF(BL12=20%,"Selesai Solusi SI",IF(BL12&lt;25%,"Proses KAK",IF(BL12=25%,"Selesai KAK",IF(BL12&lt;30%,"Proses SPK",IF(BL12=30%,"Selesai SPK",IF(BL12&lt;45%, "Proses Desain", IF(BL12=45%, "Selesai Desain", IF(BL12&lt;60%,"Proses Coding",IF(BL12=60%,"Selesai Coding",IF(BL12&lt;75%,"Proses SIT", IF(BL12=75%,"Selesai SIT", IF(BL12&lt;90%,"Proses UAT",IF(BL12=90%,"Selesai UAT",IF(BL12&lt;100%,"Proses Implementasi","Selesai Implementasi"))))))))))))))))))))</f>
        <v>Selesai KAK</v>
      </c>
      <c r="BK12">
        <f>(($DE12/100%)*30%)+(($DF12/100%)*40%)+(($DG12/100%)*20%)+(($DH12/100%)*10%)</f>
        <v>0</v>
      </c>
      <c r="BL12">
        <v>0.25</v>
      </c>
      <c r="BW12">
        <f>IF(AM12=0%, 100%, (BK12/AM12))</f>
        <v>1</v>
      </c>
      <c r="BX12">
        <f>IF(AN12=0%, 100%, (BL12/AN12))</f>
        <v>1</v>
      </c>
      <c r="CI12" t="str">
        <f>IF(AM12=0%,"NS",IF(BK12=100%,"DONE",IF(BW12&gt;100%,"AS",IF(BW12&lt;75%,"BS",IF(AY12&lt;&gt;AA12,"BS",IF(BW12&lt;89.9%,"AR","OS"))))))</f>
        <v>NS</v>
      </c>
      <c r="CJ12" t="str">
        <f>IF(AT12=0%,"NS",IF(BL12=100%,"DONE",IF(BX12&gt;100%,"AS",IF(BX12&lt;75%,"BS",IF(AZ12&lt;&gt;AB12,"BS",IF(BX12&lt;89.9%,"AR","OS"))))))</f>
        <v>NS</v>
      </c>
      <c r="CK12" t="str">
        <f>IF(AU12=0%,"NS",IF(BM12=100%,"DONE",IF(BY12&gt;100%,"AS",IF(BY12&lt;75%,"BS",IF(BA12&lt;&gt;AC12,"BS",IF(BY12&lt;89.9%,"AR","OS"))))))</f>
        <v>NS</v>
      </c>
      <c r="CL12" t="str">
        <f>IF(AV12=0%,"NS",IF(BN12=100%,"DONE",IF(BZ12&gt;100%,"AS",IF(BZ12&lt;75%,"BS",IF(BB12&lt;&gt;AD12,"BS",IF(BZ12&lt;89.9%,"AR","OS"))))))</f>
        <v>NS</v>
      </c>
      <c r="DK12">
        <f>W12</f>
        <v>0</v>
      </c>
      <c r="EL12" t="str">
        <v>Yolanda Dini</v>
      </c>
    </row>
    <row r="13">
      <c r="A13" t="str">
        <v>NP-20</v>
      </c>
      <c r="C13" t="str">
        <v>Rekonfigurasi Pemenuhan DC 2</v>
      </c>
      <c r="D13" t="str">
        <v>Rekonfigurasi SISMONTAVAR</v>
      </c>
      <c r="E13">
        <v>2026</v>
      </c>
      <c r="F13">
        <v>2026</v>
      </c>
      <c r="G13" t="str">
        <v>DLDS</v>
      </c>
      <c r="H13" t="str">
        <v>Market</v>
      </c>
      <c r="I13" t="str">
        <v>SISMONTAVAR</v>
      </c>
      <c r="J13" t="str">
        <f>EL13</f>
        <v>Muhamad Fahmi Ridwan</v>
      </c>
      <c r="L13" t="str">
        <v>Not Started</v>
      </c>
      <c r="M13">
        <f>X13</f>
        <v>46387</v>
      </c>
      <c r="N13">
        <f>(DE13/100%)*25%+(DF13/100%)*25%+(DG13/100%)*25%+(DH13/100%)*25%</f>
        <v>0</v>
      </c>
      <c r="X13">
        <v>46387</v>
      </c>
      <c r="DI13" t="str">
        <v>Belum ada pembahasan</v>
      </c>
      <c r="DK13">
        <f>W13</f>
        <v>0</v>
      </c>
      <c r="EL13" t="str">
        <v>Muhamad Fahmi Ridwan</v>
      </c>
    </row>
    <row r="14">
      <c r="A14" t="str">
        <v>NP-20</v>
      </c>
      <c r="C14" t="str">
        <v>Rekonfigurasi Pemenuhan DC 2</v>
      </c>
      <c r="D14" t="str">
        <v xml:space="preserve">Rekonfigurasi SI-BISSS </v>
      </c>
      <c r="E14">
        <v>2027</v>
      </c>
      <c r="F14">
        <v>2027</v>
      </c>
      <c r="G14" t="str">
        <v>DLDS</v>
      </c>
      <c r="H14" t="str">
        <v>Market</v>
      </c>
      <c r="I14" t="str">
        <v>SI-BISSS</v>
      </c>
      <c r="J14" t="str">
        <f>EL14</f>
        <v>Elnestor</v>
      </c>
      <c r="L14" t="str">
        <v>Not Started</v>
      </c>
      <c r="M14">
        <f>X14</f>
        <v>0</v>
      </c>
      <c r="N14">
        <f>(DE14/100%)*25%+(DF14/100%)*25%+(DG14/100%)*25%+(DH14/100%)*25%</f>
        <v>0</v>
      </c>
      <c r="DK14">
        <f>W14</f>
        <v>0</v>
      </c>
      <c r="EL14" t="str">
        <v>Elnestor</v>
      </c>
    </row>
    <row r="15">
      <c r="A15" t="str">
        <v>NP-20</v>
      </c>
      <c r="C15" t="str">
        <v>Rekonfigurasi Pemenuhan DC 2</v>
      </c>
      <c r="D15" t="str">
        <v>Rekonfigurasi GMMP</v>
      </c>
      <c r="E15">
        <v>2027</v>
      </c>
      <c r="F15">
        <v>2027</v>
      </c>
      <c r="G15" t="str">
        <v>DLDS</v>
      </c>
      <c r="H15" t="str">
        <v>SSK</v>
      </c>
      <c r="I15" t="str">
        <v>GMMP</v>
      </c>
      <c r="J15" t="str">
        <f>EL15</f>
        <v>Rangga Dhaniarto</v>
      </c>
      <c r="L15" t="str">
        <v>Not Started</v>
      </c>
      <c r="M15">
        <f>X15</f>
        <v>0</v>
      </c>
      <c r="N15">
        <f>(DE15/100%)*25%+(DF15/100%)*25%+(DG15/100%)*25%+(DH15/100%)*25%</f>
        <v>0</v>
      </c>
      <c r="DK15">
        <f>W15</f>
        <v>0</v>
      </c>
      <c r="EL15" t="str">
        <v>Rangga Dhaniarto</v>
      </c>
    </row>
    <row r="16">
      <c r="A16" t="str">
        <v>NP-20</v>
      </c>
      <c r="C16" t="str">
        <v>Rekonfigurasi Pemenuhan DC 2</v>
      </c>
      <c r="D16" t="str">
        <v xml:space="preserve">Rekonfigurasi ANTASENA LBUT  </v>
      </c>
      <c r="E16">
        <v>2027</v>
      </c>
      <c r="F16">
        <v>2028</v>
      </c>
      <c r="G16" t="str">
        <v>DLDS</v>
      </c>
      <c r="H16" t="str">
        <v>Moneter</v>
      </c>
      <c r="I16" t="str">
        <v>LBUT</v>
      </c>
      <c r="J16" t="str">
        <f>EL16</f>
        <v>Rifanda Yulio</v>
      </c>
      <c r="L16" t="str">
        <v>Not Started</v>
      </c>
      <c r="M16">
        <f>X16</f>
        <v>0</v>
      </c>
      <c r="N16">
        <f>(DE16/100%)*25%+(DF16/100%)*25%+(DG16/100%)*25%+(DH16/100%)*25%</f>
        <v>0</v>
      </c>
      <c r="DK16">
        <f>W16</f>
        <v>0</v>
      </c>
      <c r="EL16" t="str">
        <v>Rifanda Yulio</v>
      </c>
    </row>
    <row r="17">
      <c r="A17" t="str">
        <v>NP-20</v>
      </c>
      <c r="C17" t="str">
        <v>Rekonfigurasi Pemenuhan DC 2</v>
      </c>
      <c r="D17" t="str">
        <v xml:space="preserve">Rekonfigurasi BI-ETP </v>
      </c>
      <c r="E17">
        <v>2027</v>
      </c>
      <c r="F17">
        <v>2027</v>
      </c>
      <c r="G17" t="str">
        <v>DLDS</v>
      </c>
      <c r="H17" t="str">
        <v>Market</v>
      </c>
      <c r="I17" t="str">
        <v>BI-ETP</v>
      </c>
      <c r="J17" t="str">
        <f>EL17</f>
        <v>Rizky Arga</v>
      </c>
      <c r="L17" t="str">
        <v>Not Started</v>
      </c>
      <c r="M17">
        <f>X17</f>
        <v>0</v>
      </c>
      <c r="N17">
        <f>(DE17/100%)*25%+(DF17/100%)*25%+(DG17/100%)*25%+(DH17/100%)*25%</f>
        <v>0</v>
      </c>
      <c r="DK17">
        <f>W17</f>
        <v>0</v>
      </c>
      <c r="EL17" t="str">
        <v>Rizky Arga</v>
      </c>
    </row>
    <row r="18">
      <c r="A18" t="str">
        <v>NP-20</v>
      </c>
      <c r="C18" t="str">
        <v>Rekonfigurasi Pemenuhan DC 2</v>
      </c>
      <c r="D18" t="str">
        <v xml:space="preserve">Rekonfigurasi HARTIS </v>
      </c>
      <c r="E18">
        <v>2027</v>
      </c>
      <c r="F18">
        <v>2027</v>
      </c>
      <c r="G18" t="str">
        <v>DLDS</v>
      </c>
      <c r="H18" t="str">
        <v>Market</v>
      </c>
      <c r="I18" t="str">
        <v>HARTIS</v>
      </c>
      <c r="J18" t="str">
        <f>EL18</f>
        <v>Rizky Arga</v>
      </c>
      <c r="L18" t="str">
        <v>Not Started</v>
      </c>
      <c r="M18">
        <f>X18</f>
        <v>0</v>
      </c>
      <c r="N18">
        <f>(DE18/100%)*25%+(DF18/100%)*25%+(DG18/100%)*25%+(DH18/100%)*25%</f>
        <v>0</v>
      </c>
      <c r="DK18">
        <f>W18</f>
        <v>0</v>
      </c>
      <c r="EL18" t="str">
        <v>Rizky Arga</v>
      </c>
    </row>
    <row r="19">
      <c r="A19" t="str">
        <v>NP-20</v>
      </c>
      <c r="C19" t="str">
        <v>Rekonfigurasi Pemenuhan DC 2</v>
      </c>
      <c r="D19" t="str">
        <v xml:space="preserve">Rekonfigurasi FOMOBO </v>
      </c>
      <c r="E19">
        <v>2029</v>
      </c>
      <c r="F19">
        <v>2029</v>
      </c>
      <c r="G19" t="str">
        <v>DLDS</v>
      </c>
      <c r="H19" t="str">
        <v>Market</v>
      </c>
      <c r="I19" t="str">
        <v>FOMOBO</v>
      </c>
      <c r="J19" t="str">
        <f>EL19</f>
        <v>Muhamad Fahmi Ridwan</v>
      </c>
      <c r="L19" t="str">
        <v>Not Started</v>
      </c>
      <c r="M19">
        <f>X19</f>
        <v>0</v>
      </c>
      <c r="N19">
        <f>(DE19/100%)*25%+(DF19/100%)*25%+(DG19/100%)*25%+(DH19/100%)*25%</f>
        <v>0</v>
      </c>
      <c r="DI19" t="str">
        <v>Belum ada pembahasan</v>
      </c>
      <c r="DK19">
        <f>W19</f>
        <v>0</v>
      </c>
      <c r="EL19" t="str">
        <v>Muhamad Fahmi Ridwan</v>
      </c>
    </row>
    <row r="20">
      <c r="A20" t="str">
        <v>NP-20</v>
      </c>
      <c r="C20" t="str">
        <v>Rekonfigurasi Pemenuhan DC 2</v>
      </c>
      <c r="D20" t="str">
        <v xml:space="preserve">Rekonfigurasi NCP </v>
      </c>
      <c r="E20">
        <v>2029</v>
      </c>
      <c r="F20">
        <v>2029</v>
      </c>
      <c r="G20" t="str">
        <v>DLDS</v>
      </c>
      <c r="H20" t="str">
        <v>Market</v>
      </c>
      <c r="I20" t="str">
        <v>NCP</v>
      </c>
      <c r="J20" t="str">
        <f>EL20</f>
        <v>Elnestor</v>
      </c>
      <c r="L20" t="str">
        <v>Not Started</v>
      </c>
      <c r="M20">
        <f>X20</f>
        <v>0</v>
      </c>
      <c r="N20">
        <f>(DE20/100%)*25%+(DF20/100%)*25%+(DG20/100%)*25%+(DH20/100%)*25%</f>
        <v>0</v>
      </c>
      <c r="DK20">
        <f>W20</f>
        <v>0</v>
      </c>
      <c r="EL20" t="str">
        <v>Elnestor</v>
      </c>
    </row>
    <row r="21">
      <c r="A21" t="str">
        <v>NP-20</v>
      </c>
      <c r="C21" t="str">
        <v>Rekonfigurasi Pemenuhan DC 2</v>
      </c>
      <c r="D21" t="str">
        <v xml:space="preserve">Rekonfigurasi ERPHRIS </v>
      </c>
      <c r="E21">
        <v>2029</v>
      </c>
      <c r="F21">
        <v>2029</v>
      </c>
      <c r="G21" t="str">
        <v>DLDS, DKEU</v>
      </c>
      <c r="H21" t="str">
        <v>MI</v>
      </c>
      <c r="I21" t="str">
        <v>ERPHRIS</v>
      </c>
      <c r="J21" t="str">
        <f>EL21</f>
        <v>Pahman Hasibuan</v>
      </c>
      <c r="L21" t="str">
        <v>Not Started</v>
      </c>
      <c r="M21">
        <f>X21</f>
        <v>0</v>
      </c>
      <c r="N21">
        <f>(DE21/100%)*25%+(DF21/100%)*25%+(DG21/100%)*25%+(DH21/100%)*25%</f>
        <v>0</v>
      </c>
      <c r="DK21">
        <f>W21</f>
        <v>0</v>
      </c>
      <c r="EL21" t="str">
        <v>Pahman Hasibuan</v>
      </c>
    </row>
    <row r="22">
      <c r="A22" t="str">
        <v>NP-20</v>
      </c>
      <c r="C22" t="str">
        <v>Rekonfigurasi Pemenuhan DC 2</v>
      </c>
      <c r="D22" t="str">
        <v>Rekonfigurasi Alternate ETP</v>
      </c>
      <c r="E22">
        <v>2028</v>
      </c>
      <c r="F22">
        <v>2028</v>
      </c>
      <c r="G22" t="str">
        <v>DLDS</v>
      </c>
      <c r="H22" t="str">
        <v>Market</v>
      </c>
      <c r="I22" t="str">
        <v>ETP</v>
      </c>
      <c r="J22" t="str">
        <f>EL22</f>
        <v>Rizky Arga</v>
      </c>
      <c r="L22" t="str">
        <v>Not Started</v>
      </c>
      <c r="M22">
        <f>X22</f>
        <v>0</v>
      </c>
      <c r="N22">
        <f>(DE22/100%)*25%+(DF22/100%)*25%+(DG22/100%)*25%+(DH22/100%)*25%</f>
        <v>0</v>
      </c>
      <c r="DK22">
        <f>W22</f>
        <v>0</v>
      </c>
      <c r="EL22" t="str">
        <v>Rizky Arga</v>
      </c>
    </row>
    <row r="23">
      <c r="A23" t="str">
        <v>NP-20</v>
      </c>
      <c r="C23" t="str">
        <v>Rekonfigurasi Pemenuhan DC 2</v>
      </c>
      <c r="D23" t="str">
        <v xml:space="preserve">Rekonfigurasi LKPBU (ANTASENA Non LBUT) </v>
      </c>
      <c r="E23">
        <v>2026</v>
      </c>
      <c r="F23">
        <v>2027</v>
      </c>
      <c r="G23" t="str">
        <v>DLDS</v>
      </c>
      <c r="H23" t="str">
        <v>Moneter</v>
      </c>
      <c r="I23" t="str">
        <v>Non LBUT)</v>
      </c>
      <c r="J23" t="str">
        <f>EL23</f>
        <v>Rifanda Yulio</v>
      </c>
      <c r="L23" t="str">
        <v>Not Started</v>
      </c>
      <c r="M23">
        <f>X23</f>
        <v>46568</v>
      </c>
      <c r="N23">
        <f>(DE23/100%)*25%+(DF23/100%)*25%+(DG23/100%)*25%+(DH23/100%)*25%</f>
        <v>0</v>
      </c>
      <c r="X23">
        <v>46568</v>
      </c>
      <c r="DK23">
        <f>W23</f>
        <v>0</v>
      </c>
      <c r="EL23" t="str">
        <v>Rifanda Yulio</v>
      </c>
    </row>
    <row r="24">
      <c r="A24" t="str">
        <v>NP-20</v>
      </c>
      <c r="C24" t="str">
        <v>Rekonfigurasi Pemenuhan DC 2</v>
      </c>
      <c r="D24" t="str">
        <v>Rekonfigurasi SIMODIS</v>
      </c>
      <c r="E24">
        <v>2027</v>
      </c>
      <c r="F24">
        <v>2027</v>
      </c>
      <c r="G24" t="str">
        <v>DLDS</v>
      </c>
      <c r="H24" t="str">
        <v>Moneter</v>
      </c>
      <c r="I24" t="str">
        <v>SIMODIS</v>
      </c>
      <c r="J24" t="str">
        <f>EL24</f>
        <v>Rifanda Yulio</v>
      </c>
      <c r="L24" t="str">
        <v>Not Started</v>
      </c>
      <c r="M24">
        <f>X24</f>
        <v>0</v>
      </c>
      <c r="N24">
        <f>(DE24/100%)*25%+(DF24/100%)*25%+(DG24/100%)*25%+(DH24/100%)*25%</f>
        <v>0</v>
      </c>
      <c r="DK24">
        <f>W24</f>
        <v>0</v>
      </c>
      <c r="EL24" t="str">
        <v>Rifanda Yulio</v>
      </c>
    </row>
    <row r="25">
      <c r="A25" t="str">
        <v>NP-20</v>
      </c>
      <c r="C25" t="str">
        <v>Rekonfigurasi Pemenuhan DC 2</v>
      </c>
      <c r="D25" t="str">
        <v>Rekonfigurasi BI-SSS</v>
      </c>
      <c r="E25">
        <v>2026</v>
      </c>
      <c r="F25">
        <v>2026</v>
      </c>
      <c r="G25" t="str">
        <v>DLDS</v>
      </c>
      <c r="H25" t="str">
        <v>SSK</v>
      </c>
      <c r="I25" t="str">
        <v>BI-SSS</v>
      </c>
      <c r="J25" t="str">
        <f>EL25</f>
        <v>Rangga Dhaniarto</v>
      </c>
      <c r="L25" t="str">
        <v>Not Started</v>
      </c>
      <c r="M25">
        <f>X25</f>
        <v>46295</v>
      </c>
      <c r="N25">
        <f>(DE25/100%)*25%+(DF25/100%)*25%+(DG25/100%)*25%+(DH25/100%)*25%</f>
        <v>0</v>
      </c>
      <c r="X25">
        <v>46295</v>
      </c>
      <c r="DK25">
        <f>W25</f>
        <v>0</v>
      </c>
      <c r="EL25" t="str">
        <v>Rangga Dhaniarto</v>
      </c>
    </row>
    <row r="26" xml:space="preserve">
      <c r="A26" t="str">
        <v>NP-24</v>
      </c>
      <c r="C26" t="str">
        <v>Perluasan IEA</v>
      </c>
      <c r="D26" t="str">
        <v>IEA-KUPVA BB ( Solusi Interim) Untuk Pengawasan di KPwDN WG end to end</v>
      </c>
      <c r="E26">
        <v>2026</v>
      </c>
      <c r="F26">
        <v>2026</v>
      </c>
      <c r="H26" t="str">
        <v>MD</v>
      </c>
      <c r="I26" t="str">
        <v>BB</v>
      </c>
      <c r="J26" t="str">
        <f>EL26</f>
        <v>Muhamad Fahmi Ridwan</v>
      </c>
      <c r="L26" t="str">
        <v>On Progress</v>
      </c>
      <c r="M26">
        <v>46174</v>
      </c>
      <c r="N26">
        <f>(DE26/100%)*25%+(DF26/100%)*25%+(DG26/100%)*25%+(DH26/100%)*25%</f>
        <v>0.7125</v>
      </c>
      <c r="W26" t="str">
        <v>Februari2026</v>
      </c>
      <c r="X26">
        <v>46081</v>
      </c>
      <c r="AB26" t="str">
        <f>IF(AN26=0%,"Not Started",IF(AN26&lt;5%,"Proses CD",IF(AN26=5%,"Selesai CD",IF(AN26&lt;10%,"Proses BRD",IF(AN26=10%,"Selesai BRD",IF(AN26&lt;20%,"Proses Solusi SI",IF(AN26=20%,"Selesai Solusi SI",IF(AN26&lt;25%,"Proses KAK",IF(AN26=25%,"Selesai KAK",IF(AN26&lt;30%,"Proses SPK",IF(AN26=30%,"Selesai SPK",IF(AN26&lt;45%, "Proses Desain", IF(AN26=45%, "Selesai Desain", IF(AN26&lt;60%,"Proses Coding",IF(AN26=60%,"Selesai Coding",IF(AN26&lt;75%,"Proses SIT", IF(AN26=75%,"Selesai SIT", IF(AN26&lt;90%,"Proses UAT",IF(AN26=90%,"Selesai UAT",IF(AN26&lt;100%,"Proses Implementasi","Selesai Implementasi"))))))))))))))))))))</f>
        <v>Not Started</v>
      </c>
      <c r="AZ26" t="str">
        <f>IF(BL26=0%,"Not Started",IF(BL26&lt;5%,"Proses CD",IF(BL26=5%,"Selesai CD",IF(BL26&lt;10%,"Proses BRD",IF(BL26=10%,"Selesai BRD",IF(BL26&lt;20%,"Proses Solusi SI",IF(BL26=20%,"Selesai Solusi SI",IF(BL26&lt;25%,"Proses KAK",IF(BL26=25%,"Selesai KAK",IF(BL26&lt;30%,"Proses SPK",IF(BL26=30%,"Selesai SPK",IF(BL26&lt;45%, "Proses Desain", IF(BL26=45%, "Selesai Desain", IF(BL26&lt;60%,"Proses Coding",IF(BL26=60%,"Selesai Coding",IF(BL26&lt;75%,"Proses SIT", IF(BL26=75%,"Selesai SIT", IF(BL26&lt;90%,"Proses UAT",IF(BL26=90%,"Selesai UAT",IF(BL26&lt;100%,"Proses Implementasi","Selesai Implementasi"))))))))))))))))))))</f>
        <v>Selesai KAK</v>
      </c>
      <c r="BL26">
        <v>0.25</v>
      </c>
      <c r="BX26">
        <f>IF(AN26=0%, 100%, (BL26/AN26))</f>
        <v>1</v>
      </c>
      <c r="CJ26" t="str">
        <f>IF(AT26=0%,"NS",IF(BL26=100%,"DONE",IF(BX26&gt;100%,"AS",IF(BX26&lt;75%,"BS",IF(AZ26&lt;&gt;AB26,"BS",IF(BX26&lt;89.9%,"AR","OS"))))))</f>
        <v>NS</v>
      </c>
      <c r="CK26" t="str">
        <f>IF(AU26=0%,"NS",IF(BM26=100%,"DONE",IF(BY26&gt;100%,"AS",IF(BY26&lt;75%,"BS",IF(BA26&lt;&gt;AC26,"BS",IF(BY26&lt;89.9%,"AR","OS"))))))</f>
        <v>NS</v>
      </c>
      <c r="CL26" t="str">
        <f>IF(AV26=0%,"NS",IF(BN26=100%,"DONE",IF(BZ26&gt;100%,"AS",IF(BZ26&lt;75%,"BS",IF(BB26&lt;&gt;AD26,"BS",IF(BZ26&lt;89.9%,"AR","OS"))))))</f>
        <v>NS</v>
      </c>
      <c r="DE26">
        <v>1</v>
      </c>
      <c r="DF26">
        <v>1</v>
      </c>
      <c r="DG26">
        <v>0.85</v>
      </c>
      <c r="DI26" t="str" xml:space="preserve">
        <v xml:space="preserve">Proyek sementara dihold_x000d_
</v>
      </c>
      <c r="DK26" t="str">
        <f>W26</f>
        <v>Februari2026</v>
      </c>
      <c r="EK26" t="str">
        <v>Rifka, Dona</v>
      </c>
      <c r="EL26" t="str">
        <v>Muhamad Fahmi Ridwan</v>
      </c>
      <c r="EM26" t="str">
        <v>Wiwiek</v>
      </c>
      <c r="EO26" t="str">
        <v>Wahid, Fadhil</v>
      </c>
      <c r="EP26" t="str">
        <v>Ada</v>
      </c>
    </row>
    <row r="27">
      <c r="A27" t="str">
        <v>NP-24</v>
      </c>
      <c r="C27" t="str">
        <v>Perluasan IEA</v>
      </c>
      <c r="D27" t="str">
        <v>Konfigurasi IEA untuk mendukung Use Case Bansos dan Use Case Internal Pegawai BI / Payment ID &amp; Lanjutan Payment Integrity</v>
      </c>
      <c r="E27">
        <v>2025</v>
      </c>
      <c r="F27">
        <v>2025</v>
      </c>
      <c r="H27" t="str">
        <v>MD</v>
      </c>
      <c r="I27" t="str">
        <v>P</v>
      </c>
      <c r="J27" t="str">
        <f>EL27</f>
        <v>Muhamad Fahmi Ridwan</v>
      </c>
      <c r="L27" t="str">
        <v>DONE</v>
      </c>
      <c r="M27">
        <f>X27</f>
        <v>0</v>
      </c>
      <c r="N27">
        <f>(DE27/100%)*25%+(DF27/100%)*25%+(DG27/100%)*25%+(DH27/100%)*25%</f>
        <v>1</v>
      </c>
      <c r="CJ27" t="str">
        <f>IF(AT27=0%,"NS",IF(BL27=100%,"DONE",IF(BX27&gt;100%,"AS",IF(BX27&lt;75%,"BS",IF(AZ27&lt;&gt;AB27,"BS",IF(BX27&lt;89.9%,"AR","OS"))))))</f>
        <v>NS</v>
      </c>
      <c r="CK27" t="str">
        <f>IF(AU27=0%,"NS",IF(BM27=100%,"DONE",IF(BY27&gt;100%,"AS",IF(BY27&lt;75%,"BS",IF(BA27&lt;&gt;AC27,"BS",IF(BY27&lt;89.9%,"AR","OS"))))))</f>
        <v>NS</v>
      </c>
      <c r="CL27" t="str">
        <f>IF(AV27=0%,"NS",IF(BN27=100%,"DONE",IF(BZ27&gt;100%,"AS",IF(BZ27&lt;75%,"BS",IF(BB27&lt;&gt;AD27,"BS",IF(BZ27&lt;89.9%,"AR","OS"))))))</f>
        <v>NS</v>
      </c>
      <c r="DE27">
        <v>1</v>
      </c>
      <c r="DF27">
        <v>1</v>
      </c>
      <c r="DG27">
        <v>1</v>
      </c>
      <c r="DH27">
        <v>1</v>
      </c>
      <c r="DI27" t="str">
        <v>Sudah Deploy di tanggal 31 Oktober 2025, proyek lanjutanya akan di list menjadi non proyek baru</v>
      </c>
      <c r="DK27">
        <f>W27</f>
        <v>0</v>
      </c>
      <c r="EK27" t="str">
        <v>Dona Kartika</v>
      </c>
      <c r="EL27" t="str">
        <v>Muhamad Fahmi Ridwan</v>
      </c>
    </row>
    <row r="28">
      <c r="A28" t="str">
        <v>NP-24</v>
      </c>
      <c r="C28" t="str">
        <v>Perluasan IEA</v>
      </c>
      <c r="D28" t="str">
        <v>Perolehan Data PJP/PIP</v>
      </c>
      <c r="E28">
        <v>2025</v>
      </c>
      <c r="F28">
        <v>2025</v>
      </c>
      <c r="H28" t="str">
        <v>MD</v>
      </c>
      <c r="I28" t="str">
        <v>P</v>
      </c>
      <c r="J28" t="str">
        <f>EL28</f>
        <v>Muhamad Fahmi Ridwan</v>
      </c>
      <c r="L28" t="str">
        <v>DONE</v>
      </c>
      <c r="M28">
        <f>X28</f>
        <v>45839</v>
      </c>
      <c r="N28">
        <f>(DE28/100%)*25%+(DF28/100%)*25%+(DG28/100%)*25%+(DH28/100%)*25%</f>
        <v>1</v>
      </c>
      <c r="X28">
        <v>45839</v>
      </c>
      <c r="AB28" t="str">
        <f>IF(AN28=0%,"Not Started",IF(AN28&lt;5%,"Proses CD",IF(AN28=5%,"Selesai CD",IF(AN28&lt;10%,"Proses BRD",IF(AN28=10%,"Selesai BRD",IF(AN28&lt;20%,"Proses Solusi SI",IF(AN28=20%,"Selesai Solusi SI",IF(AN28&lt;25%,"Proses KAK",IF(AN28=25%,"Selesai KAK",IF(AN28&lt;30%,"Proses SPK",IF(AN28=30%,"Selesai SPK",IF(AN28&lt;45%, "Proses Desain", IF(AN28=45%, "Selesai Desain", IF(AN28&lt;60%,"Proses Coding",IF(AN28=60%,"Selesai Coding",IF(AN28&lt;75%,"Proses SIT", IF(AN28=75%,"Selesai SIT", IF(AN28&lt;90%,"Proses UAT",IF(AN28=90%,"Selesai UAT",IF(AN28&lt;100%,"Proses Implementasi","Selesai Implementasi"))))))))))))))))))))</f>
        <v>Not Started</v>
      </c>
      <c r="AZ28" t="str">
        <f>IF(BL28=0%,"Not Started",IF(BL28&lt;5%,"Proses CD",IF(BL28=5%,"Selesai CD",IF(BL28&lt;10%,"Proses BRD",IF(BL28=10%,"Selesai BRD",IF(BL28&lt;20%,"Proses Solusi SI",IF(BL28=20%,"Selesai Solusi SI",IF(BL28&lt;25%,"Proses KAK",IF(BL28=25%,"Selesai KAK",IF(BL28&lt;30%,"Proses SPK",IF(BL28=30%,"Selesai SPK",IF(BL28&lt;45%, "Proses Desain", IF(BL28=45%, "Selesai Desain", IF(BL28&lt;60%,"Proses Coding",IF(BL28=60%,"Selesai Coding",IF(BL28&lt;75%,"Proses SIT", IF(BL28=75%,"Selesai SIT", IF(BL28&lt;90%,"Proses UAT",IF(BL28=90%,"Selesai UAT",IF(BL28&lt;100%,"Proses Implementasi","Selesai Implementasi"))))))))))))))))))))</f>
        <v>Selesai KAK</v>
      </c>
      <c r="BL28">
        <v>0.25</v>
      </c>
      <c r="BX28">
        <f>IF(AN28=0%, 100%, (BL28/AN28))</f>
        <v>1</v>
      </c>
      <c r="CJ28" t="str">
        <f>IF(AT28=0%,"NS",IF(BL28=100%,"DONE",IF(BX28&gt;100%,"AS",IF(BX28&lt;75%,"BS",IF(AZ28&lt;&gt;AB28,"BS",IF(BX28&lt;89.9%,"AR","OS"))))))</f>
        <v>NS</v>
      </c>
      <c r="CK28" t="str">
        <f>IF(AU28=0%,"NS",IF(BM28=100%,"DONE",IF(BY28&gt;100%,"AS",IF(BY28&lt;75%,"BS",IF(BA28&lt;&gt;AC28,"BS",IF(BY28&lt;89.9%,"AR","OS"))))))</f>
        <v>NS</v>
      </c>
      <c r="CL28" t="str">
        <f>IF(AV28=0%,"NS",IF(BN28=100%,"DONE",IF(BZ28&gt;100%,"AS",IF(BZ28&lt;75%,"BS",IF(BB28&lt;&gt;AD28,"BS",IF(BZ28&lt;89.9%,"AR","OS"))))))</f>
        <v>NS</v>
      </c>
      <c r="DE28">
        <v>1</v>
      </c>
      <c r="DF28">
        <v>1</v>
      </c>
      <c r="DG28">
        <v>1</v>
      </c>
      <c r="DH28">
        <v>1</v>
      </c>
      <c r="DI28" t="str">
        <v>Sudah di Deploy tanggal 29 Agustus 2025,  tangga; 1 September sudah di implementasikan di production dengan catatan email PIC dari pelapor masih on progress dilist satker bisnis</v>
      </c>
      <c r="DK28">
        <f>W28</f>
        <v>0</v>
      </c>
      <c r="EK28" t="str">
        <v>Dona Kartika</v>
      </c>
      <c r="EL28" t="str">
        <v>Muhamad Fahmi Ridwan</v>
      </c>
    </row>
    <row r="29">
      <c r="A29" t="str">
        <v>NP-24</v>
      </c>
      <c r="C29" t="str">
        <v>Perluasan IEA</v>
      </c>
      <c r="D29" t="str">
        <v>IEA-DHE SDA (Sub Registry 16 Pelapor)</v>
      </c>
      <c r="E29">
        <v>2025</v>
      </c>
      <c r="F29">
        <v>2025</v>
      </c>
      <c r="H29" t="str">
        <v>MD</v>
      </c>
      <c r="I29" t="str">
        <v>IEA</v>
      </c>
      <c r="J29" t="str">
        <f>EL29</f>
        <v>Muhamad Fahmi Ridwan</v>
      </c>
      <c r="L29" t="str">
        <v>DONE</v>
      </c>
      <c r="M29">
        <f>X29</f>
        <v>45747</v>
      </c>
      <c r="N29">
        <f>(DE29/100%)*25%+(DF29/100%)*25%+(DG29/100%)*25%+(DH29/100%)*25%</f>
        <v>1</v>
      </c>
      <c r="O29">
        <v>0</v>
      </c>
      <c r="P29">
        <v>0</v>
      </c>
      <c r="X29">
        <v>45747</v>
      </c>
      <c r="AA29" t="str">
        <f>IF(AM29=0%,"Not Started",IF(AM29&lt;30%,"Proses Asesmen",IF(AM29=30%,"Selesai Asesmen",IF(AM29&lt;70%,"Proses Konfigurasi",IF(AM29=70%,"Selesai Konfigurasi",IF(AM29&lt;90%,"Proses Pengujian",IF(AM29=90%,"Selesai Pengujian",IF(AM29&lt;100%,"Proses Implementasi","Selesai Implementasi"))))))))</f>
        <v>Proses Konfigurasi</v>
      </c>
      <c r="AB29" t="str">
        <f>IF(AN29=0%,"Not Started",IF(AN29&lt;5%,"Proses CD",IF(AN29=5%,"Selesai CD",IF(AN29&lt;10%,"Proses BRD",IF(AN29=10%,"Selesai BRD",IF(AN29&lt;20%,"Proses Solusi SI",IF(AN29=20%,"Selesai Solusi SI",IF(AN29&lt;25%,"Proses KAK",IF(AN29=25%,"Selesai KAK",IF(AN29&lt;30%,"Proses SPK",IF(AN29=30%,"Selesai SPK",IF(AN29&lt;45%, "Proses Desain", IF(AN29=45%, "Selesai Desain", IF(AN29&lt;60%,"Proses Coding",IF(AN29=60%,"Selesai Coding",IF(AN29&lt;75%,"Proses SIT", IF(AN29=75%,"Selesai SIT", IF(AN29&lt;90%,"Proses UAT",IF(AN29=90%,"Selesai UAT",IF(AN29&lt;100%,"Proses Implementasi","Selesai Implementasi"))))))))))))))))))))</f>
        <v>Not Started</v>
      </c>
      <c r="AM29">
        <v>0.55</v>
      </c>
      <c r="AY29" t="str">
        <f>IF(BK29=0%,"Not Started",IF(BK29&lt;30%,"Proses Asesmen",IF(BK29=30%,"Selesai Asesmen",IF(BK29&lt;70%,"Proses Konfigurasi",IF(BK29=70%,"Selesai Konfigurasi",IF(BK29&lt;90%,"Proses Pengujian",IF(BK29=90%,"Selesai Pengujian",IF(BK29&lt;100%,"Proses Implementasi","Selesai Implementasi"))))))))</f>
        <v>Selesai Implementasi</v>
      </c>
      <c r="AZ29" t="str">
        <f>IF(BL29=0%,"Not Started",IF(BL29&lt;5%,"Proses CD",IF(BL29=5%,"Selesai CD",IF(BL29&lt;10%,"Proses BRD",IF(BL29=10%,"Selesai BRD",IF(BL29&lt;20%,"Proses Solusi SI",IF(BL29=20%,"Selesai Solusi SI",IF(BL29&lt;25%,"Proses KAK",IF(BL29=25%,"Selesai KAK",IF(BL29&lt;30%,"Proses SPK",IF(BL29=30%,"Selesai SPK",IF(BL29&lt;45%, "Proses Desain", IF(BL29=45%, "Selesai Desain", IF(BL29&lt;60%,"Proses Coding",IF(BL29=60%,"Selesai Coding",IF(BL29&lt;75%,"Proses SIT", IF(BL29=75%,"Selesai SIT", IF(BL29&lt;90%,"Proses UAT",IF(BL29=90%,"Selesai UAT",IF(BL29&lt;100%,"Proses Implementasi","Selesai Implementasi"))))))))))))))))))))</f>
        <v>Selesai KAK</v>
      </c>
      <c r="BK29">
        <f>(($DE29/100%)*30%)+(($DF29/100%)*40%)+(($DG29/100%)*20%)+(($DH29/100%)*10%)</f>
        <v>0.9999999999999999</v>
      </c>
      <c r="BL29">
        <v>0.25</v>
      </c>
      <c r="BW29">
        <f>IF(AM29=0%, 100%, (BK29/AM29))</f>
        <v>1.818181818181818</v>
      </c>
      <c r="BX29">
        <f>IF(AN29=0%, 100%, (BL29/AN29))</f>
        <v>1</v>
      </c>
      <c r="CI29" t="str">
        <f>IF(AM29=0%,"NS",IF(BK29=100%,"DONE",IF(BW29&gt;100%,"AS",IF(BW29&lt;75%,"BS",IF(AY29&lt;&gt;AA29,"BS",IF(BW29&lt;89.9%,"AR","OS"))))))</f>
        <v>DONE</v>
      </c>
      <c r="CJ29" t="str">
        <f>IF(AT29=0%,"NS",IF(BL29=100%,"DONE",IF(BX29&gt;100%,"AS",IF(BX29&lt;75%,"BS",IF(AZ29&lt;&gt;AB29,"BS",IF(BX29&lt;89.9%,"AR","OS"))))))</f>
        <v>NS</v>
      </c>
      <c r="CK29" t="str">
        <f>IF(AU29=0%,"NS",IF(BM29=100%,"DONE",IF(BY29&gt;100%,"AS",IF(BY29&lt;75%,"BS",IF(BA29&lt;&gt;AC29,"BS",IF(BY29&lt;89.9%,"AR","OS"))))))</f>
        <v>NS</v>
      </c>
      <c r="CL29" t="str">
        <f>IF(AV29=0%,"NS",IF(BN29=100%,"DONE",IF(BZ29&gt;100%,"AS",IF(BZ29&lt;75%,"BS",IF(BB29&lt;&gt;AD29,"BS",IF(BZ29&lt;89.9%,"AR","OS"))))))</f>
        <v>NS</v>
      </c>
      <c r="DE29">
        <v>1</v>
      </c>
      <c r="DF29">
        <v>1</v>
      </c>
      <c r="DG29">
        <v>1</v>
      </c>
      <c r="DH29">
        <v>1</v>
      </c>
      <c r="DI29" t="str">
        <v>Sudah Golive di tanggal 30 April 2025</v>
      </c>
      <c r="DK29">
        <f>W29</f>
        <v>0</v>
      </c>
      <c r="EK29" t="str">
        <v>Dona Kartika</v>
      </c>
      <c r="EL29" t="str">
        <v>Muhamad Fahmi Ridwan</v>
      </c>
    </row>
    <row r="30">
      <c r="A30" t="str">
        <v>NP-24</v>
      </c>
      <c r="C30" t="str">
        <v>Perluasan IEA</v>
      </c>
      <c r="D30" t="str">
        <v>Konfigurasi IEA otomasi Data SBN  - OJK ke pusat Data</v>
      </c>
      <c r="E30">
        <v>2025</v>
      </c>
      <c r="F30">
        <v>2025</v>
      </c>
      <c r="H30" t="str">
        <v>MD</v>
      </c>
      <c r="I30" t="str">
        <v>Data SBN - OJK ke pusat Data​</v>
      </c>
      <c r="J30" t="str">
        <f>EL30</f>
        <v>Muhamad Fahmi Ridwan</v>
      </c>
      <c r="L30" t="str">
        <v>DONE</v>
      </c>
      <c r="M30">
        <f>X30</f>
        <v>45777</v>
      </c>
      <c r="N30">
        <f>(DE30/100%)*25%+(DF30/100%)*25%+(DG30/100%)*25%+(DH30/100%)*25%</f>
        <v>1</v>
      </c>
      <c r="O30">
        <v>0</v>
      </c>
      <c r="P30">
        <v>0</v>
      </c>
      <c r="X30">
        <v>45777</v>
      </c>
      <c r="AA30" t="str">
        <f>IF(AM30=0%,"Not Started",IF(AM30&lt;30%,"Proses Asesmen",IF(AM30=30%,"Selesai Asesmen",IF(AM30&lt;70%,"Proses Konfigurasi",IF(AM30=70%,"Selesai Konfigurasi",IF(AM30&lt;90%,"Proses Pengujian",IF(AM30=90%,"Selesai Pengujian",IF(AM30&lt;100%,"Proses Implementasi","Selesai Implementasi"))))))))</f>
        <v>Proses Konfigurasi</v>
      </c>
      <c r="AB30" t="str">
        <f>IF(AN30=0%,"Not Started",IF(AN30&lt;5%,"Proses CD",IF(AN30=5%,"Selesai CD",IF(AN30&lt;10%,"Proses BRD",IF(AN30=10%,"Selesai BRD",IF(AN30&lt;20%,"Proses Solusi SI",IF(AN30=20%,"Selesai Solusi SI",IF(AN30&lt;25%,"Proses KAK",IF(AN30=25%,"Selesai KAK",IF(AN30&lt;30%,"Proses SPK",IF(AN30=30%,"Selesai SPK",IF(AN30&lt;45%, "Proses Desain", IF(AN30=45%, "Selesai Desain", IF(AN30&lt;60%,"Proses Coding",IF(AN30=60%,"Selesai Coding",IF(AN30&lt;75%,"Proses SIT", IF(AN30=75%,"Selesai SIT", IF(AN30&lt;90%,"Proses UAT",IF(AN30=90%,"Selesai UAT",IF(AN30&lt;100%,"Proses Implementasi","Selesai Implementasi"))))))))))))))))))))</f>
        <v>Not Started</v>
      </c>
      <c r="AM30">
        <v>0.55</v>
      </c>
      <c r="AY30" t="str">
        <f>IF(BK30=0%,"Not Started",IF(BK30&lt;30%,"Proses Asesmen",IF(BK30=30%,"Selesai Asesmen",IF(BK30&lt;70%,"Proses Konfigurasi",IF(BK30=70%,"Selesai Konfigurasi",IF(BK30&lt;90%,"Proses Pengujian",IF(BK30=90%,"Selesai Pengujian",IF(BK30&lt;100%,"Proses Implementasi","Selesai Implementasi"))))))))</f>
        <v>Selesai Implementasi</v>
      </c>
      <c r="AZ30" t="str">
        <f>IF(BL30=0%,"Not Started",IF(BL30&lt;5%,"Proses CD",IF(BL30=5%,"Selesai CD",IF(BL30&lt;10%,"Proses BRD",IF(BL30=10%,"Selesai BRD",IF(BL30&lt;20%,"Proses Solusi SI",IF(BL30=20%,"Selesai Solusi SI",IF(BL30&lt;25%,"Proses KAK",IF(BL30=25%,"Selesai KAK",IF(BL30&lt;30%,"Proses SPK",IF(BL30=30%,"Selesai SPK",IF(BL30&lt;45%, "Proses Desain", IF(BL30=45%, "Selesai Desain", IF(BL30&lt;60%,"Proses Coding",IF(BL30=60%,"Selesai Coding",IF(BL30&lt;75%,"Proses SIT", IF(BL30=75%,"Selesai SIT", IF(BL30&lt;90%,"Proses UAT",IF(BL30=90%,"Selesai UAT",IF(BL30&lt;100%,"Proses Implementasi","Selesai Implementasi"))))))))))))))))))))</f>
        <v>Selesai KAK</v>
      </c>
      <c r="BK30">
        <f>(($DE30/100%)*30%)+(($DF30/100%)*40%)+(($DG30/100%)*20%)+(($DH30/100%)*10%)</f>
        <v>0.9999999999999999</v>
      </c>
      <c r="BL30">
        <v>0.25</v>
      </c>
      <c r="BW30">
        <f>IF(AM30=0%, 100%, (BK30/AM30))</f>
        <v>1.818181818181818</v>
      </c>
      <c r="BX30">
        <f>IF(AN30=0%, 100%, (BL30/AN30))</f>
        <v>1</v>
      </c>
      <c r="CI30" t="str">
        <f>IF(AM30=0%,"NS",IF(BK30=100%,"DONE",IF(BW30&gt;100%,"AS",IF(BW30&lt;75%,"BS",IF(AY30&lt;&gt;AA30,"BS",IF(BW30&lt;89.9%,"AR","OS"))))))</f>
        <v>DONE</v>
      </c>
      <c r="CJ30" t="str">
        <f>IF(AT30=0%,"NS",IF(BL30=100%,"DONE",IF(BX30&gt;100%,"AS",IF(BX30&lt;75%,"BS",IF(AZ30&lt;&gt;AB30,"BS",IF(BX30&lt;89.9%,"AR","OS"))))))</f>
        <v>NS</v>
      </c>
      <c r="CK30" t="str">
        <f>IF(AU30=0%,"NS",IF(BM30=100%,"DONE",IF(BY30&gt;100%,"AS",IF(BY30&lt;75%,"BS",IF(BA30&lt;&gt;AC30,"BS",IF(BY30&lt;89.9%,"AR","OS"))))))</f>
        <v>NS</v>
      </c>
      <c r="CL30" t="str">
        <f>IF(AV30=0%,"NS",IF(BN30=100%,"DONE",IF(BZ30&gt;100%,"AS",IF(BZ30&lt;75%,"BS",IF(BB30&lt;&gt;AD30,"BS",IF(BZ30&lt;89.9%,"AR","OS"))))))</f>
        <v>NS</v>
      </c>
      <c r="DE30">
        <v>1</v>
      </c>
      <c r="DF30">
        <v>1</v>
      </c>
      <c r="DG30">
        <v>1</v>
      </c>
      <c r="DH30">
        <v>1</v>
      </c>
      <c r="DI30" t="str">
        <v>Sudah Golive di tanggal 30 April 2025</v>
      </c>
      <c r="DK30">
        <f>W30</f>
        <v>0</v>
      </c>
      <c r="EK30" t="str">
        <v>Dona Kartika</v>
      </c>
      <c r="EL30" t="str">
        <v>Muhamad Fahmi Ridwan</v>
      </c>
    </row>
    <row r="31">
      <c r="A31" t="str">
        <v>NP-24</v>
      </c>
      <c r="C31" t="str">
        <v>Perluasan IEA</v>
      </c>
      <c r="D31" t="str">
        <v>IEA-BAPPEBTI Dervatif PUVA - (OJK BAPPEBTI)</v>
      </c>
      <c r="E31">
        <v>2025</v>
      </c>
      <c r="F31">
        <v>2025</v>
      </c>
      <c r="H31" t="str">
        <v>MD</v>
      </c>
      <c r="I31" t="str">
        <v>PUVA - (OJK BAPPEBTI)​</v>
      </c>
      <c r="J31" t="str">
        <f>EL31</f>
        <v>Muhamad Fahmi Ridwan</v>
      </c>
      <c r="L31" t="str">
        <v>DONE</v>
      </c>
      <c r="M31">
        <f>X31</f>
        <v>45747</v>
      </c>
      <c r="N31">
        <f>(DE31/100%)*25%+(DF31/100%)*25%+(DG31/100%)*25%+(DH31/100%)*25%</f>
        <v>1</v>
      </c>
      <c r="O31">
        <v>0</v>
      </c>
      <c r="P31">
        <v>0</v>
      </c>
      <c r="X31">
        <v>45747</v>
      </c>
      <c r="AA31" t="str">
        <f>IF(AM31=0%,"Not Started",IF(AM31&lt;30%,"Proses Asesmen",IF(AM31=30%,"Selesai Asesmen",IF(AM31&lt;70%,"Proses Konfigurasi",IF(AM31=70%,"Selesai Konfigurasi",IF(AM31&lt;90%,"Proses Pengujian",IF(AM31=90%,"Selesai Pengujian",IF(AM31&lt;100%,"Proses Implementasi","Selesai Implementasi"))))))))</f>
        <v>Selesai Konfigurasi</v>
      </c>
      <c r="AB31" t="str">
        <f>IF(AN31=0%,"Not Started",IF(AN31&lt;5%,"Proses CD",IF(AN31=5%,"Selesai CD",IF(AN31&lt;10%,"Proses BRD",IF(AN31=10%,"Selesai BRD",IF(AN31&lt;20%,"Proses Solusi SI",IF(AN31=20%,"Selesai Solusi SI",IF(AN31&lt;25%,"Proses KAK",IF(AN31=25%,"Selesai KAK",IF(AN31&lt;30%,"Proses SPK",IF(AN31=30%,"Selesai SPK",IF(AN31&lt;45%, "Proses Desain", IF(AN31=45%, "Selesai Desain", IF(AN31&lt;60%,"Proses Coding",IF(AN31=60%,"Selesai Coding",IF(AN31&lt;75%,"Proses SIT", IF(AN31=75%,"Selesai SIT", IF(AN31&lt;90%,"Proses UAT",IF(AN31=90%,"Selesai UAT",IF(AN31&lt;100%,"Proses Implementasi","Selesai Implementasi"))))))))))))))))))))</f>
        <v>Not Started</v>
      </c>
      <c r="AM31">
        <v>0.7</v>
      </c>
      <c r="AY31" t="str">
        <f>IF(BK31=0%,"Not Started",IF(BK31&lt;30%,"Proses Asesmen",IF(BK31=30%,"Selesai Asesmen",IF(BK31&lt;70%,"Proses Konfigurasi",IF(BK31=70%,"Selesai Konfigurasi",IF(BK31&lt;90%,"Proses Pengujian",IF(BK31=90%,"Selesai Pengujian",IF(BK31&lt;100%,"Proses Implementasi","Selesai Implementasi"))))))))</f>
        <v>Selesai Implementasi</v>
      </c>
      <c r="AZ31" t="str">
        <f>IF(BL31=0%,"Not Started",IF(BL31&lt;5%,"Proses CD",IF(BL31=5%,"Selesai CD",IF(BL31&lt;10%,"Proses BRD",IF(BL31=10%,"Selesai BRD",IF(BL31&lt;20%,"Proses Solusi SI",IF(BL31=20%,"Selesai Solusi SI",IF(BL31&lt;25%,"Proses KAK",IF(BL31=25%,"Selesai KAK",IF(BL31&lt;30%,"Proses SPK",IF(BL31=30%,"Selesai SPK",IF(BL31&lt;45%, "Proses Desain", IF(BL31=45%, "Selesai Desain", IF(BL31&lt;60%,"Proses Coding",IF(BL31=60%,"Selesai Coding",IF(BL31&lt;75%,"Proses SIT", IF(BL31=75%,"Selesai SIT", IF(BL31&lt;90%,"Proses UAT",IF(BL31=90%,"Selesai UAT",IF(BL31&lt;100%,"Proses Implementasi","Selesai Implementasi"))))))))))))))))))))</f>
        <v>Selesai KAK</v>
      </c>
      <c r="BK31">
        <f>(($DE31/100%)*30%)+(($DF31/100%)*40%)+(($DG31/100%)*20%)+(($DH31/100%)*10%)</f>
        <v>0.9999999999999999</v>
      </c>
      <c r="BL31">
        <v>0.25</v>
      </c>
      <c r="BW31">
        <f>IF(AM31=0%, 100%, (BK31/AM31))</f>
        <v>1.4285714285714286</v>
      </c>
      <c r="BX31">
        <f>IF(AN31=0%, 100%, (BL31/AN31))</f>
        <v>1</v>
      </c>
      <c r="CI31" t="str">
        <f>IF(AM31=0%,"NS",IF(BK31=100%,"DONE",IF(BW31&gt;100%,"AS",IF(BW31&lt;75%,"BS",IF(AY31&lt;&gt;AA31,"BS",IF(BW31&lt;89.9%,"AR","OS"))))))</f>
        <v>DONE</v>
      </c>
      <c r="CJ31" t="str">
        <f>IF(AT31=0%,"NS",IF(BL31=100%,"DONE",IF(BX31&gt;100%,"AS",IF(BX31&lt;75%,"BS",IF(AZ31&lt;&gt;AB31,"BS",IF(BX31&lt;89.9%,"AR","OS"))))))</f>
        <v>NS</v>
      </c>
      <c r="CK31" t="str">
        <f>IF(AU31=0%,"NS",IF(BM31=100%,"DONE",IF(BY31&gt;100%,"AS",IF(BY31&lt;75%,"BS",IF(BA31&lt;&gt;AC31,"BS",IF(BY31&lt;89.9%,"AR","OS"))))))</f>
        <v>NS</v>
      </c>
      <c r="CL31" t="str">
        <f>IF(AV31=0%,"NS",IF(BN31=100%,"DONE",IF(BZ31&gt;100%,"AS",IF(BZ31&lt;75%,"BS",IF(BB31&lt;&gt;AD31,"BS",IF(BZ31&lt;89.9%,"AR","OS"))))))</f>
        <v>NS</v>
      </c>
      <c r="DE31">
        <v>1</v>
      </c>
      <c r="DF31">
        <v>1</v>
      </c>
      <c r="DG31">
        <v>1</v>
      </c>
      <c r="DH31">
        <v>1</v>
      </c>
      <c r="DI31" t="str">
        <v>Sudah Golive di tanggal 30 April 2025</v>
      </c>
      <c r="DK31">
        <f>W31</f>
        <v>0</v>
      </c>
      <c r="EK31" t="str">
        <v>Dona Kartika</v>
      </c>
      <c r="EL31" t="str">
        <v>Muhamad Fahmi Ridwan</v>
      </c>
    </row>
    <row r="32" xml:space="preserve">
      <c r="A32" t="str">
        <v>NP-24</v>
      </c>
      <c r="C32" t="str">
        <v>Perluasan IEA</v>
      </c>
      <c r="D32" t="str">
        <v>IEA-DJA Pengaliran suku bunga</v>
      </c>
      <c r="E32">
        <v>2025</v>
      </c>
      <c r="F32">
        <v>2025</v>
      </c>
      <c r="H32" t="str">
        <v>MD</v>
      </c>
      <c r="I32" t="str">
        <v>IEA</v>
      </c>
      <c r="J32" t="str">
        <f>EL32</f>
        <v>Rangga Dhaniarto</v>
      </c>
      <c r="L32" t="str">
        <v>DONE</v>
      </c>
      <c r="M32">
        <f>X32</f>
        <v>45716</v>
      </c>
      <c r="N32">
        <f>(DE32/100%)*25%+(DF32/100%)*25%+(DG32/100%)*25%+(DH32/100%)*25%</f>
        <v>1</v>
      </c>
      <c r="S32">
        <v>45660</v>
      </c>
      <c r="T32">
        <v>45695</v>
      </c>
      <c r="U32">
        <v>45698</v>
      </c>
      <c r="V32">
        <v>45709</v>
      </c>
      <c r="W32">
        <v>45712</v>
      </c>
      <c r="X32">
        <v>45716</v>
      </c>
      <c r="AA32" t="str">
        <f>IF(AM32=0%,"Not Started",IF(AM32&lt;30%,"Proses Asesmen",IF(AM32=30%,"Selesai Asesmen",IF(AM32&lt;70%,"Proses Konfigurasi",IF(AM32=70%,"Selesai Konfigurasi",IF(AM32&lt;90%,"Proses Pengujian",IF(AM32=90%,"Selesai Pengujian",IF(AM32&lt;100%,"Proses Implementasi","Selesai Implementasi"))))))))</f>
        <v>Selesai Implementasi</v>
      </c>
      <c r="AB32" t="str">
        <f>IF(AN32=0%,"Not Started",IF(AN32&lt;5%,"Proses CD",IF(AN32=5%,"Selesai CD",IF(AN32&lt;10%,"Proses BRD",IF(AN32=10%,"Selesai BRD",IF(AN32&lt;20%,"Proses Solusi SI",IF(AN32=20%,"Selesai Solusi SI",IF(AN32&lt;25%,"Proses KAK",IF(AN32=25%,"Selesai KAK",IF(AN32&lt;30%,"Proses SPK",IF(AN32=30%,"Selesai SPK",IF(AN32&lt;45%, "Proses Desain", IF(AN32=45%, "Selesai Desain", IF(AN32&lt;60%,"Proses Coding",IF(AN32=60%,"Selesai Coding",IF(AN32&lt;75%,"Proses SIT", IF(AN32=75%,"Selesai SIT", IF(AN32&lt;90%,"Proses UAT",IF(AN32=90%,"Selesai UAT",IF(AN32&lt;100%,"Proses Implementasi","Selesai Implementasi"))))))))))))))))))))</f>
        <v>Selesai Implementasi</v>
      </c>
      <c r="AM32">
        <v>1</v>
      </c>
      <c r="AN32">
        <v>1</v>
      </c>
      <c r="AY32" t="str">
        <f>IF(BK32=0%,"Not Started",IF(BK32&lt;30%,"Proses Asesmen",IF(BK32=30%,"Selesai Asesmen",IF(BK32&lt;70%,"Proses Konfigurasi",IF(BK32=70%,"Selesai Konfigurasi",IF(BK32&lt;90%,"Proses Pengujian",IF(BK32=90%,"Selesai Pengujian",IF(BK32&lt;100%,"Proses Implementasi","Selesai Implementasi"))))))))</f>
        <v>Selesai Implementasi</v>
      </c>
      <c r="AZ32" t="str">
        <f>IF(BL32=0%,"Not Started",IF(BL32&lt;5%,"Proses CD",IF(BL32=5%,"Selesai CD",IF(BL32&lt;10%,"Proses BRD",IF(BL32=10%,"Selesai BRD",IF(BL32&lt;20%,"Proses Solusi SI",IF(BL32=20%,"Selesai Solusi SI",IF(BL32&lt;25%,"Proses KAK",IF(BL32=25%,"Selesai KAK",IF(BL32&lt;30%,"Proses SPK",IF(BL32=30%,"Selesai SPK",IF(BL32&lt;45%, "Proses Desain", IF(BL32=45%, "Selesai Desain", IF(BL32&lt;60%,"Proses Coding",IF(BL32=60%,"Selesai Coding",IF(BL32&lt;75%,"Proses SIT", IF(BL32=75%,"Selesai SIT", IF(BL32&lt;90%,"Proses UAT",IF(BL32=90%,"Selesai UAT",IF(BL32&lt;100%,"Proses Implementasi","Selesai Implementasi"))))))))))))))))))))</f>
        <v>Selesai KAK</v>
      </c>
      <c r="BK32">
        <f>(($DE32/100%)*30%)+(($DF32/100%)*40%)+(($DG32/100%)*20%)+(($DH32/100%)*10%)</f>
        <v>0.9999999999999999</v>
      </c>
      <c r="BL32">
        <v>0.25</v>
      </c>
      <c r="BW32">
        <f>IF(AM32=0%, 100%, (BK32/AM32))</f>
        <v>0.9999999999999999</v>
      </c>
      <c r="BX32">
        <f>IF(AN32=0%, 100%, (BL32/AN32))</f>
        <v>0.25</v>
      </c>
      <c r="CI32" t="str">
        <f>IF(AM32=0%,"NS",IF(BK32=100%,"DONE",IF(BW32&gt;100%,"AS",IF(BW32&lt;75%,"BS",IF(AY32&lt;&gt;AA32,"BS",IF(BW32&lt;89.9%,"AR","OS"))))))</f>
        <v>DONE</v>
      </c>
      <c r="CJ32" t="str">
        <f>IF(AT32=0%,"NS",IF(BL32=100%,"DONE",IF(BX32&gt;100%,"AS",IF(BX32&lt;75%,"BS",IF(AZ32&lt;&gt;AB32,"BS",IF(BX32&lt;89.9%,"AR","OS"))))))</f>
        <v>NS</v>
      </c>
      <c r="CK32" t="str">
        <f>IF(AU32=0%,"NS",IF(BM32=100%,"DONE",IF(BY32&gt;100%,"AS",IF(BY32&lt;75%,"BS",IF(BA32&lt;&gt;AC32,"BS",IF(BY32&lt;89.9%,"AR","OS"))))))</f>
        <v>NS</v>
      </c>
      <c r="CL32" t="str">
        <f>IF(AV32=0%,"NS",IF(BN32=100%,"DONE",IF(BZ32&gt;100%,"AS",IF(BZ32&lt;75%,"BS",IF(BB32&lt;&gt;AD32,"BS",IF(BZ32&lt;89.9%,"AR","OS"))))))</f>
        <v>NS</v>
      </c>
      <c r="DE32">
        <v>1</v>
      </c>
      <c r="DF32">
        <v>1</v>
      </c>
      <c r="DG32">
        <v>1</v>
      </c>
      <c r="DH32">
        <v>1</v>
      </c>
      <c r="DI32" t="str" xml:space="preserve">
        <v xml:space="preserve">On Progress :_x000d_
(implementasi 24 februari-28 Februari 2025)_x000d_
</v>
      </c>
      <c r="DJ32">
        <v>45716</v>
      </c>
      <c r="DK32">
        <f>W32</f>
        <v>45712</v>
      </c>
      <c r="EK32" t="str">
        <v>Dona Kartika</v>
      </c>
      <c r="EL32" t="str">
        <v>Rangga Dhaniarto</v>
      </c>
    </row>
    <row r="33">
      <c r="A33" t="str">
        <v>NP-24</v>
      </c>
      <c r="C33" t="str">
        <v>Perluasan IEA</v>
      </c>
      <c r="D33" t="str">
        <v>Pengiriman Data Antasena LBUT - Pengiriman Data LBUT ke Otoritas Jasa Keuangan dan Lembaga Penjamin Simpanan</v>
      </c>
      <c r="E33">
        <v>2025</v>
      </c>
      <c r="F33">
        <v>2025</v>
      </c>
      <c r="H33" t="str">
        <v>MD</v>
      </c>
      <c r="I33" t="str">
        <v>LBUT</v>
      </c>
      <c r="J33" t="str">
        <f>EL33</f>
        <v>Muhamad Fahmi Ridwan</v>
      </c>
      <c r="L33" t="str">
        <v>DONE</v>
      </c>
      <c r="M33" t="str">
        <v>Desember 2025</v>
      </c>
      <c r="N33">
        <f>(DE33/100%)*25%+(DF33/100%)*25%+(DG33/100%)*25%+(DH33/100%)*25%</f>
        <v>1</v>
      </c>
      <c r="DE33">
        <v>1</v>
      </c>
      <c r="DF33">
        <v>1</v>
      </c>
      <c r="DG33">
        <v>1</v>
      </c>
      <c r="DH33">
        <v>1</v>
      </c>
      <c r="DI33" t="str">
        <v>Sudah deploy tanggal 12 desember 2025</v>
      </c>
      <c r="DK33" t="str">
        <v>Desembre 2025</v>
      </c>
      <c r="EL33" t="str">
        <v>Muhamad Fahmi Ridwan</v>
      </c>
    </row>
    <row r="34">
      <c r="A34" t="str">
        <v>NP-24</v>
      </c>
      <c r="C34" t="str">
        <v>Perluasan IEA</v>
      </c>
      <c r="D34" t="str">
        <v>Pengaliran Data LBBPR/S dari OJK ke BI</v>
      </c>
      <c r="E34">
        <v>2025</v>
      </c>
      <c r="F34">
        <v>2025</v>
      </c>
      <c r="H34" t="str">
        <v>MD</v>
      </c>
      <c r="I34" t="str">
        <v>P</v>
      </c>
      <c r="J34" t="str">
        <f>EL34</f>
        <v>Muhamad Fahmi Ridwan</v>
      </c>
      <c r="L34" t="str">
        <v>DONE</v>
      </c>
      <c r="M34">
        <f>X34</f>
        <v>45716</v>
      </c>
      <c r="N34">
        <f>(DE34/100%)*25%+(DF34/100%)*25%+(DG34/100%)*25%+(DH34/100%)*25%</f>
        <v>1</v>
      </c>
      <c r="O34">
        <v>0</v>
      </c>
      <c r="P34">
        <v>0</v>
      </c>
      <c r="W34">
        <v>45712</v>
      </c>
      <c r="X34">
        <v>45716</v>
      </c>
      <c r="AA34" t="str">
        <f>IF(AM34=0%,"Not Started",IF(AM34&lt;30%,"Proses Asesmen",IF(AM34=30%,"Selesai Asesmen",IF(AM34&lt;70%,"Proses Konfigurasi",IF(AM34=70%,"Selesai Konfigurasi",IF(AM34&lt;90%,"Proses Pengujian",IF(AM34=90%,"Selesai Pengujian",IF(AM34&lt;100%,"Proses Implementasi","Selesai Implementasi"))))))))</f>
        <v>Selesai Implementasi</v>
      </c>
      <c r="AB34" t="str">
        <f>IF(AN34=0%,"Not Started",IF(AN34&lt;5%,"Proses CD",IF(AN34=5%,"Selesai CD",IF(AN34&lt;10%,"Proses BRD",IF(AN34=10%,"Selesai BRD",IF(AN34&lt;20%,"Proses Solusi SI",IF(AN34=20%,"Selesai Solusi SI",IF(AN34&lt;25%,"Proses KAK",IF(AN34=25%,"Selesai KAK",IF(AN34&lt;30%,"Proses SPK",IF(AN34=30%,"Selesai SPK",IF(AN34&lt;45%, "Proses Desain", IF(AN34=45%, "Selesai Desain", IF(AN34&lt;60%,"Proses Coding",IF(AN34=60%,"Selesai Coding",IF(AN34&lt;75%,"Proses SIT", IF(AN34=75%,"Selesai SIT", IF(AN34&lt;90%,"Proses UAT",IF(AN34=90%,"Selesai UAT",IF(AN34&lt;100%,"Proses Implementasi","Selesai Implementasi"))))))))))))))))))))</f>
        <v>Not Started</v>
      </c>
      <c r="AM34">
        <v>1</v>
      </c>
      <c r="AY34" t="str">
        <f>IF(BK34=0%,"Not Started",IF(BK34&lt;30%,"Proses Asesmen",IF(BK34=30%,"Selesai Asesmen",IF(BK34&lt;70%,"Proses Konfigurasi",IF(BK34=70%,"Selesai Konfigurasi",IF(BK34&lt;90%,"Proses Pengujian",IF(BK34=90%,"Selesai Pengujian",IF(BK34&lt;100%,"Proses Implementasi","Selesai Implementasi"))))))))</f>
        <v>Selesai Implementasi</v>
      </c>
      <c r="AZ34" t="str">
        <f>IF(BL34=0%,"Not Started",IF(BL34&lt;5%,"Proses CD",IF(BL34=5%,"Selesai CD",IF(BL34&lt;10%,"Proses BRD",IF(BL34=10%,"Selesai BRD",IF(BL34&lt;20%,"Proses Solusi SI",IF(BL34=20%,"Selesai Solusi SI",IF(BL34&lt;25%,"Proses KAK",IF(BL34=25%,"Selesai KAK",IF(BL34&lt;30%,"Proses SPK",IF(BL34=30%,"Selesai SPK",IF(BL34&lt;45%, "Proses Desain", IF(BL34=45%, "Selesai Desain", IF(BL34&lt;60%,"Proses Coding",IF(BL34=60%,"Selesai Coding",IF(BL34&lt;75%,"Proses SIT", IF(BL34=75%,"Selesai SIT", IF(BL34&lt;90%,"Proses UAT",IF(BL34=90%,"Selesai UAT",IF(BL34&lt;100%,"Proses Implementasi","Selesai Implementasi"))))))))))))))))))))</f>
        <v>Selesai KAK</v>
      </c>
      <c r="BK34">
        <f>(($DE34/100%)*30%)+(($DF34/100%)*40%)+(($DG34/100%)*20%)+(($DH34/100%)*10%)</f>
        <v>0.9999999999999999</v>
      </c>
      <c r="BL34">
        <v>0.25</v>
      </c>
      <c r="BW34">
        <f>IF(AM34=0%, 100%, (BK34/AM34))</f>
        <v>0.9999999999999999</v>
      </c>
      <c r="BX34">
        <f>IF(AN34=0%, 100%, (BL34/AN34))</f>
        <v>1</v>
      </c>
      <c r="CI34" t="str">
        <f>IF(AM34=0%,"NS",IF(BK34=100%,"DONE",IF(BW34&gt;100%,"AS",IF(BW34&lt;75%,"BS",IF(AY34&lt;&gt;AA34,"BS",IF(BW34&lt;89.9%,"AR","OS"))))))</f>
        <v>DONE</v>
      </c>
      <c r="CJ34" t="str">
        <f>IF(AT34=0%,"NS",IF(BL34=100%,"DONE",IF(BX34&gt;100%,"AS",IF(BX34&lt;75%,"BS",IF(AZ34&lt;&gt;AB34,"BS",IF(BX34&lt;89.9%,"AR","OS"))))))</f>
        <v>NS</v>
      </c>
      <c r="CK34" t="str">
        <f>IF(AU34=0%,"NS",IF(BM34=100%,"DONE",IF(BY34&gt;100%,"AS",IF(BY34&lt;75%,"BS",IF(BA34&lt;&gt;AC34,"BS",IF(BY34&lt;89.9%,"AR","OS"))))))</f>
        <v>NS</v>
      </c>
      <c r="CL34" t="str">
        <f>IF(AV34=0%,"NS",IF(BN34=100%,"DONE",IF(BZ34&gt;100%,"AS",IF(BZ34&lt;75%,"BS",IF(BB34&lt;&gt;AD34,"BS",IF(BZ34&lt;89.9%,"AR","OS"))))))</f>
        <v>NS</v>
      </c>
      <c r="DE34">
        <v>1</v>
      </c>
      <c r="DF34">
        <v>1</v>
      </c>
      <c r="DG34">
        <v>1</v>
      </c>
      <c r="DH34">
        <v>1</v>
      </c>
      <c r="DI34" t="str">
        <v>Sudah deployment di tanggal 28 Februari 2025 dan dinyatakan Go-Live tanggal 3 Maret 2025</v>
      </c>
      <c r="DJ34">
        <v>45716</v>
      </c>
      <c r="DK34">
        <f>W34</f>
        <v>45712</v>
      </c>
      <c r="EK34" t="str">
        <v>Dona Kartika</v>
      </c>
      <c r="EL34" t="str">
        <v>Muhamad Fahmi Ridwan</v>
      </c>
    </row>
    <row r="35" xml:space="preserve">
      <c r="A35" t="str">
        <v>NP-24</v>
      </c>
      <c r="C35" t="str">
        <v>Perluasan IEA</v>
      </c>
      <c r="D35" t="str">
        <v>Penambahan Laporan Pengaliran Data Laporan BPR/S dari Otoritas Jasa Keuangan (OJK) ke Bank Indonesia melalui Information Exchange Architecture (IEA)</v>
      </c>
      <c r="E35">
        <v>2025</v>
      </c>
      <c r="F35">
        <v>2025</v>
      </c>
      <c r="J35" t="str">
        <f>EL35</f>
        <v>Muhamad Fahmi Ridwan</v>
      </c>
      <c r="M35">
        <f>X35</f>
        <v>0</v>
      </c>
      <c r="N35">
        <f>(DE35/100%)*25%+(DF35/100%)*25%+(DG35/100%)*25%+(DH35/100%)*25%</f>
        <v>0.875</v>
      </c>
      <c r="DE35">
        <v>1</v>
      </c>
      <c r="DF35">
        <v>1</v>
      </c>
      <c r="DG35">
        <v>1</v>
      </c>
      <c r="DH35">
        <v>0.5</v>
      </c>
      <c r="DI35" t="str" xml:space="preserve">
        <v xml:space="preserve">1. Secara pengujian dan development telah dilaksanakan, perlu ada meeting terakhir untuk memantau data yang telah dialirkan baik dari OJK-DLDS-DIDD (Kemungkinan di Awal bulan Februari)_x000d_
2. Secara persiapan implementasi DLDS sedang menyiapkan dokumen RFC dan Juknisnya, akan dijadwalkan di awal Fenruari untuk Go-Live</v>
      </c>
      <c r="DJ35">
        <v>2026</v>
      </c>
      <c r="DK35">
        <f>W35</f>
        <v>0</v>
      </c>
      <c r="EK35" t="str">
        <v>Dona Kartika</v>
      </c>
      <c r="EL35" t="str">
        <v>Muhamad Fahmi Ridwan</v>
      </c>
    </row>
    <row r="36">
      <c r="A36" t="str">
        <v>NP-24</v>
      </c>
      <c r="C36" t="str">
        <v>Perluasan IEA</v>
      </c>
      <c r="D36" t="str">
        <v>Pengembangan Sistem Pelaporan CCP ke BI dan TPA melalui Aplikasi IEA</v>
      </c>
      <c r="E36">
        <v>2025</v>
      </c>
      <c r="F36">
        <v>2025</v>
      </c>
      <c r="H36" t="str">
        <v>Market, MD</v>
      </c>
      <c r="I36" t="str">
        <v>Sistem</v>
      </c>
      <c r="J36" t="str">
        <f>EL36</f>
        <v>Muhamad Fahmi Ridwan</v>
      </c>
      <c r="L36" t="str">
        <v>DONE</v>
      </c>
      <c r="M36">
        <f>X36</f>
        <v>0</v>
      </c>
      <c r="N36">
        <f>(DE36/100%)*25%+(DF36/100%)*25%+(DG36/100%)*25%+(DH36/100%)*25%</f>
        <v>1</v>
      </c>
      <c r="DE36">
        <v>1</v>
      </c>
      <c r="DF36">
        <v>1</v>
      </c>
      <c r="DG36">
        <v>1</v>
      </c>
      <c r="DH36">
        <v>1</v>
      </c>
      <c r="DI36" t="str">
        <v>Secara Proyek sudah deployment ditanggal 25 September 2025, saat ini masa PEER sampai dengan M1 Oktober</v>
      </c>
      <c r="DJ36">
        <v>45925</v>
      </c>
      <c r="DK36">
        <f>W36</f>
        <v>0</v>
      </c>
      <c r="EK36" t="str">
        <v>Dona Kartika</v>
      </c>
      <c r="EL36" t="str">
        <v>Muhamad Fahmi Ridwan</v>
      </c>
    </row>
    <row r="37">
      <c r="A37" t="str">
        <v>NP-24</v>
      </c>
      <c r="C37" t="str">
        <v>Perluasan IEA</v>
      </c>
      <c r="D37" t="str">
        <v xml:space="preserve">Pengembangan Portal Sistem Pelaporan CCP - IEA Pertukaran data terkait Payment Integrity Integrasi </v>
      </c>
      <c r="E37">
        <v>2025</v>
      </c>
      <c r="F37">
        <v>2025</v>
      </c>
      <c r="G37" t="str">
        <v>DPPK</v>
      </c>
      <c r="H37" t="str">
        <v>MD</v>
      </c>
      <c r="I37" t="str">
        <v>IEA</v>
      </c>
      <c r="J37" t="str">
        <f>EL37</f>
        <v>Muhamad Fahmi Ridwan</v>
      </c>
      <c r="L37" t="str">
        <v>Not Started</v>
      </c>
      <c r="M37">
        <v>45901</v>
      </c>
      <c r="N37">
        <f>(DE37/100%)*25%+(DF37/100%)*25%+(DG37/100%)*25%+(DH37/100%)*25%</f>
        <v>0</v>
      </c>
      <c r="DK37">
        <f>W37</f>
        <v>0</v>
      </c>
      <c r="EL37" t="str">
        <v>Muhamad Fahmi Ridwan</v>
      </c>
    </row>
    <row r="38" xml:space="preserve">
      <c r="A38" t="str">
        <v>NP-24</v>
      </c>
      <c r="C38" t="str">
        <v>Perluasan IEA</v>
      </c>
      <c r="D38" t="str">
        <v>Perubahan Derivatif PUVA - Perubahan pengaliran dari BAPPEBTI menajdi Pelapor Langsung ke BI (FSR)(120 Pelapor)</v>
      </c>
      <c r="E38">
        <v>2025</v>
      </c>
      <c r="F38">
        <v>2025</v>
      </c>
      <c r="J38" t="str">
        <f>EL38</f>
        <v>Muhamad Fahmi Ridwan</v>
      </c>
      <c r="M38">
        <f>X38</f>
        <v>0</v>
      </c>
      <c r="N38">
        <f>(DE38/100%)*25%+(DF38/100%)*25%+(DG38/100%)*25%+(DH38/100%)*25%</f>
        <v>0.875</v>
      </c>
      <c r="DE38">
        <v>1</v>
      </c>
      <c r="DF38">
        <v>1</v>
      </c>
      <c r="DG38">
        <v>1</v>
      </c>
      <c r="DH38">
        <v>0.5</v>
      </c>
      <c r="DI38" t="str" xml:space="preserve">
        <v xml:space="preserve">1. Secarra perubahan flow bisnis adalah Perubahan pengaliran dari BAPPEBTI ke Pelapor Langsung (FSR)(134 Pelapor)_x000d_
2. Secara konfigurasi sudah terdeploy di environment production, target industrial test diakhir bulan januari (saat ini masih berjalan) dan go-live di bulan Februari</v>
      </c>
      <c r="DJ38" t="str">
        <v>Februari 2026</v>
      </c>
      <c r="DK38">
        <f>W38</f>
        <v>0</v>
      </c>
      <c r="EK38" t="str">
        <v xml:space="preserve">Dona Kartika &amp; </v>
      </c>
      <c r="EL38" t="str">
        <v>Muhamad Fahmi Ridwan</v>
      </c>
    </row>
    <row r="39" xml:space="preserve">
      <c r="A39" t="str">
        <v>NP-27</v>
      </c>
      <c r="C39" t="str">
        <v>Transaksi FX-DNDF via Primary Dealers (PDs)</v>
      </c>
      <c r="D39" t="str">
        <v>Penguatan transaksi FX-NDF BI pada Bloomberg FX Go</v>
      </c>
      <c r="E39">
        <v>2025</v>
      </c>
      <c r="F39">
        <v>2025</v>
      </c>
      <c r="G39" t="str">
        <v>DPMA</v>
      </c>
      <c r="H39" t="str">
        <v>Market</v>
      </c>
      <c r="I39" t="str">
        <v>FOMOBO, Bloomberg</v>
      </c>
      <c r="J39" t="str">
        <f>EL39</f>
        <v>Rangga Dhaniarto</v>
      </c>
      <c r="L39" t="str">
        <v>DONE</v>
      </c>
      <c r="M39">
        <f>X39</f>
        <v>45803</v>
      </c>
      <c r="N39">
        <f>(DE39/100%)*25%+(DF39/100%)*25%+(DG39/100%)*25%+(DH39/100%)*25%</f>
        <v>1</v>
      </c>
      <c r="S39">
        <v>45791</v>
      </c>
      <c r="T39">
        <v>45791</v>
      </c>
      <c r="U39">
        <v>45792</v>
      </c>
      <c r="V39">
        <v>45799</v>
      </c>
      <c r="W39">
        <v>45800</v>
      </c>
      <c r="X39">
        <v>45803</v>
      </c>
      <c r="DE39">
        <v>1</v>
      </c>
      <c r="DF39">
        <v>1</v>
      </c>
      <c r="DG39">
        <v>1</v>
      </c>
      <c r="DH39">
        <v>1</v>
      </c>
      <c r="DI39" t="str" xml:space="preserve">
        <v xml:space="preserve">Deployment Pada 2 Juni 2025_x000d_
_x000d_
Status Implementasi_x000d_
1. Config book fxmon dan akses Bloomberg fxgo utk KPW NY &amp; DOMV (Done 28 Mei 2025);_x000d_
2. Deployment new service SOA &amp; sanity check (Done 29 Mei 2025);_x000d_
3. Config book access FXMON kepada SDR NY (Done 28 Mei 2025)._x000d_
4. Implement custom code utk update logic Settlement Currency pada workflow FOMOBO (Done 2 Juni 2025)_x000d_
_x000d_
Sudah di implementasikan secara penuh pada tanggal 2 Juni 2025._x000d_
Dokumentasi _x000d_
1. Memo dan M.43 telah disampaikan_x000d_
2. Dokumen laporan Pengujian (LAporan UAT)  telah disampaikan_x000d_
3. BAI/Dokumen Implementasi akan segera dikirimkan oleh satker user (DPMA)</v>
      </c>
      <c r="DJ39" t="str">
        <v>2 Juni 2025</v>
      </c>
      <c r="DK39">
        <f>W39</f>
        <v>45800</v>
      </c>
      <c r="EL39" t="str">
        <v>Rangga Dhaniarto</v>
      </c>
      <c r="EM39" t="str">
        <v>Alfadho</v>
      </c>
    </row>
    <row r="40">
      <c r="A40" t="str">
        <v>NP-34</v>
      </c>
      <c r="C40" t="str">
        <v>Konfigurasi Sistem Treasury Bank Indonesia</v>
      </c>
      <c r="D40" t="str">
        <v xml:space="preserve">Otomasi Penarikan Report Portfolio Workstation di FOMOBO </v>
      </c>
      <c r="E40">
        <v>2026</v>
      </c>
      <c r="F40">
        <v>2026</v>
      </c>
      <c r="G40" t="str">
        <v>DMR</v>
      </c>
      <c r="H40" t="str">
        <v>Market</v>
      </c>
      <c r="I40" t="str">
        <v>FOMOBO</v>
      </c>
      <c r="J40" t="str">
        <f>EL40</f>
        <v>Muhamad Fahmi Ridwan</v>
      </c>
      <c r="L40" t="str">
        <v>Not Started</v>
      </c>
      <c r="M40">
        <f>X40</f>
        <v>46387</v>
      </c>
      <c r="N40">
        <f>(DE40/100%)*25%+(DF40/100%)*25%+(DG40/100%)*25%+(DH40/100%)*25%</f>
        <v>0</v>
      </c>
      <c r="X40">
        <v>46387</v>
      </c>
      <c r="DI40" t="str">
        <v>secara proyek targetnya di 2026 TW2 (Mei baru mulai), untuk kebutuhan sendiri form kebutuhan nya belum disampaikan satker bisnis</v>
      </c>
      <c r="DK40">
        <f>W40</f>
        <v>0</v>
      </c>
      <c r="EL40" t="str">
        <v>Muhamad Fahmi Ridwan</v>
      </c>
    </row>
    <row r="41" xml:space="preserve">
      <c r="A41" t="str">
        <v>NP-34</v>
      </c>
      <c r="C41" t="str">
        <v>Konfigurasi Sistem Treasury Bank Indonesia</v>
      </c>
      <c r="D41" t="str">
        <v>FOMOBO Konfigurasi FOMOBO untuk Perbaikan Laporan EDW-ORA</v>
      </c>
      <c r="E41">
        <v>2025</v>
      </c>
      <c r="F41">
        <v>2025</v>
      </c>
      <c r="G41" t="str">
        <v>DIDD</v>
      </c>
      <c r="H41" t="str">
        <v>Market</v>
      </c>
      <c r="I41" t="str">
        <v>FOMOBO</v>
      </c>
      <c r="J41" t="str">
        <f>EL41</f>
        <v>Muhamad Fahmi Ridwan</v>
      </c>
      <c r="L41" t="str">
        <v>DONE</v>
      </c>
      <c r="M41">
        <f>X41</f>
        <v>45692</v>
      </c>
      <c r="N41">
        <f>(DE41/100%)*25%+(DF41/100%)*25%+(DG41/100%)*25%+(DH41/100%)*25%</f>
        <v>1</v>
      </c>
      <c r="O41">
        <v>0</v>
      </c>
      <c r="P41">
        <v>0</v>
      </c>
      <c r="W41">
        <v>45688</v>
      </c>
      <c r="X41">
        <v>45692</v>
      </c>
      <c r="AA41" t="str">
        <f>IF(AM41=0%,"Not Started",IF(AM41&lt;30%,"Proses Asesmen",IF(AM41=30%,"Selesai Asesmen",IF(AM41&lt;70%,"Proses Konfigurasi",IF(AM41=70%,"Selesai Konfigurasi",IF(AM41&lt;90%,"Proses Pengujian",IF(AM41=90%,"Selesai Pengujian",IF(AM41&lt;100%,"Proses Implementasi","Selesai Implementasi"))))))))</f>
        <v>Selesai Implementasi</v>
      </c>
      <c r="AB41" t="str">
        <f>IF(AN41=0%,"Not Started",IF(AN41&lt;5%,"Proses CD",IF(AN41=5%,"Selesai CD",IF(AN41&lt;10%,"Proses BRD",IF(AN41=10%,"Selesai BRD",IF(AN41&lt;20%,"Proses Solusi SI",IF(AN41=20%,"Selesai Solusi SI",IF(AN41&lt;25%,"Proses KAK",IF(AN41=25%,"Selesai KAK",IF(AN41&lt;30%,"Proses SPK",IF(AN41=30%,"Selesai SPK",IF(AN41&lt;45%, "Proses Desain", IF(AN41=45%, "Selesai Desain", IF(AN41&lt;60%,"Proses Coding",IF(AN41=60%,"Selesai Coding",IF(AN41&lt;75%,"Proses SIT", IF(AN41=75%,"Selesai SIT", IF(AN41&lt;90%,"Proses UAT",IF(AN41=90%,"Selesai UAT",IF(AN41&lt;100%,"Proses Implementasi","Selesai Implementasi"))))))))))))))))))))</f>
        <v>Not Started</v>
      </c>
      <c r="AM41">
        <v>1</v>
      </c>
      <c r="AY41" t="str">
        <f>IF(BK41=0%,"Not Started",IF(BK41&lt;30%,"Proses Asesmen",IF(BK41=30%,"Selesai Asesmen",IF(BK41&lt;70%,"Proses Konfigurasi",IF(BK41=70%,"Selesai Konfigurasi",IF(BK41&lt;90%,"Proses Pengujian",IF(BK41=90%,"Selesai Pengujian",IF(BK41&lt;100%,"Proses Implementasi","Selesai Implementasi"))))))))</f>
        <v>Selesai Implementasi</v>
      </c>
      <c r="AZ41" t="str">
        <f>IF(BL41=0%,"Not Started",IF(BL41&lt;5%,"Proses CD",IF(BL41=5%,"Selesai CD",IF(BL41&lt;10%,"Proses BRD",IF(BL41=10%,"Selesai BRD",IF(BL41&lt;20%,"Proses Solusi SI",IF(BL41=20%,"Selesai Solusi SI",IF(BL41&lt;25%,"Proses KAK",IF(BL41=25%,"Selesai KAK",IF(BL41&lt;30%,"Proses SPK",IF(BL41=30%,"Selesai SPK",IF(BL41&lt;45%, "Proses Desain", IF(BL41=45%, "Selesai Desain", IF(BL41&lt;60%,"Proses Coding",IF(BL41=60%,"Selesai Coding",IF(BL41&lt;75%,"Proses SIT", IF(BL41=75%,"Selesai SIT", IF(BL41&lt;90%,"Proses UAT",IF(BL41=90%,"Selesai UAT",IF(BL41&lt;100%,"Proses Implementasi","Selesai Implementasi"))))))))))))))))))))</f>
        <v>Selesai KAK</v>
      </c>
      <c r="BK41">
        <f>(($DE41/100%)*30%)+(($DF41/100%)*40%)+(($DG41/100%)*20%)+(($DH41/100%)*10%)</f>
        <v>0.9999999999999999</v>
      </c>
      <c r="BL41">
        <v>0.25</v>
      </c>
      <c r="BW41">
        <f>IF(AM41=0%, 100%, (BK41/AM41))</f>
        <v>0.9999999999999999</v>
      </c>
      <c r="BX41">
        <f>IF(AN41=0%, 100%, (BL41/AN41))</f>
        <v>1</v>
      </c>
      <c r="CI41" t="str">
        <f>IF(AM41=0%,"NS",IF(BK41=100%,"DONE",IF(BW41&gt;100%,"AS",IF(BW41&lt;75%,"BS",IF(AY41&lt;&gt;AA41,"BS",IF(BW41&lt;89.9%,"AR","OS"))))))</f>
        <v>DONE</v>
      </c>
      <c r="CJ41" t="str">
        <f>IF(AT41=0%,"NS",IF(BL41=100%,"DONE",IF(BX41&gt;100%,"AS",IF(BX41&lt;75%,"BS",IF(AZ41&lt;&gt;AB41,"BS",IF(BX41&lt;89.9%,"AR","OS"))))))</f>
        <v>NS</v>
      </c>
      <c r="CK41" t="str">
        <f>IF(AU41=0%,"NS",IF(BM41=100%,"DONE",IF(BY41&gt;100%,"AS",IF(BY41&lt;75%,"BS",IF(BA41&lt;&gt;AC41,"BS",IF(BY41&lt;89.9%,"AR","OS"))))))</f>
        <v>NS</v>
      </c>
      <c r="CL41" t="str">
        <f>IF(AV41=0%,"NS",IF(BN41=100%,"DONE",IF(BZ41&gt;100%,"AS",IF(BZ41&lt;75%,"BS",IF(BB41&lt;&gt;AD41,"BS",IF(BZ41&lt;89.9%,"AR","OS"))))))</f>
        <v>NS</v>
      </c>
      <c r="DE41">
        <v>1</v>
      </c>
      <c r="DF41">
        <v>1</v>
      </c>
      <c r="DG41">
        <v>1</v>
      </c>
      <c r="DH41">
        <v>1</v>
      </c>
      <c r="DI41" t="str" xml:space="preserve">
        <v xml:space="preserve">Secara non-proyek sudah selesai dan BA implementasi di ttd di tanggal 5 februari 2025._x000d_
_x000d_
​</v>
      </c>
      <c r="DJ41">
        <v>45692</v>
      </c>
      <c r="DK41">
        <f>W41</f>
        <v>45688</v>
      </c>
      <c r="EL41" t="str">
        <v>Muhamad Fahmi Ridwan</v>
      </c>
    </row>
    <row r="42" xml:space="preserve">
      <c r="A42" t="str">
        <v>NP-35</v>
      </c>
      <c r="C42" t="str">
        <v xml:space="preserve">SWIFT </v>
      </c>
      <c r="D42" t="str">
        <v>SWIFT November Changes 2025</v>
      </c>
      <c r="E42">
        <v>2025</v>
      </c>
      <c r="F42">
        <v>2025</v>
      </c>
      <c r="G42" t="str">
        <v>DLDS</v>
      </c>
      <c r="H42" t="str">
        <v>Market</v>
      </c>
      <c r="I42" t="str">
        <v>z</v>
      </c>
      <c r="J42" t="str">
        <f>EL42</f>
        <v>Elnestor</v>
      </c>
      <c r="L42" t="str">
        <v>DONE</v>
      </c>
      <c r="M42">
        <f>X42</f>
        <v>0</v>
      </c>
      <c r="N42">
        <f>(DE42/100%)*25%+(DF42/100%)*25%+(DG42/100%)*25%+(DH42/100%)*25%</f>
        <v>1</v>
      </c>
      <c r="O42">
        <f>AH42</f>
        <v>45991</v>
      </c>
      <c r="P42" t="str">
        <v>Selesai pengadaan</v>
      </c>
      <c r="Q42">
        <v>45870</v>
      </c>
      <c r="R42">
        <v>45900</v>
      </c>
      <c r="S42">
        <v>45870</v>
      </c>
      <c r="T42">
        <v>45900</v>
      </c>
      <c r="Y42">
        <v>45901</v>
      </c>
      <c r="Z42">
        <v>45930</v>
      </c>
      <c r="AA42">
        <v>45901</v>
      </c>
      <c r="AB42">
        <v>45930</v>
      </c>
      <c r="AC42">
        <v>45931</v>
      </c>
      <c r="AD42">
        <v>45945</v>
      </c>
      <c r="AE42">
        <v>45946</v>
      </c>
      <c r="AF42">
        <v>45961</v>
      </c>
      <c r="AG42">
        <v>45962</v>
      </c>
      <c r="AH42">
        <v>45991</v>
      </c>
      <c r="AI42" t="str">
        <v>Not Started</v>
      </c>
      <c r="AJ42" t="str">
        <v>Selesai RBT-RBB</v>
      </c>
      <c r="AK42" t="str">
        <v>Selesai RPP</v>
      </c>
      <c r="AL42" t="str">
        <v>Selesai Desain</v>
      </c>
      <c r="AM42" t="str">
        <f>IF(AY42=0%,"Not Started",IF(AY42&lt;5%,"Proses RBT-RBB",IF(AY42=5%,"Selesai RBT-RBB",IF(AY42&lt;10%,"Proses RBT-RBL",IF(AY42=10%,"Selesai RBT-RBL",IF(AY42&lt;15%,"Proses RBT-RBTD",IF(AY42=15%,"Selesai RBT-RBTD",IF(AY42&lt;20%,"Proses RPP",IF(AY42=20%,"Selesai RPP",IF(AY42&lt;25%,"Proses KAK",IF(AY42=25%,"Selesai KAK",IF(AY42&lt;30%,"Proses Pengadaan",IF(AY42=30%,"Selesai Pengadaan",IF(AY42&lt;45%,"Proses Desain",IF(AY42=45%,"Selesai Desain",IF(AY42&lt;80%,"Proses Pengembangan",IF(AY42=80%,"Selesai Pengembangan",IF(AY42&lt;87.5%,"Proses SIT",IF(AY42=87.5%,"Selesai SIT",IF(AY42&lt;95%,"Proses UAT",IF(AY42=95%,"Selesai UAT",IF(AY42&lt;100%,"Proses Implementasi","Selesai Implementasi"))))))))))))))))))))))</f>
        <v>Not Started</v>
      </c>
      <c r="AN42" t="str">
        <f>IF(AZ42=0%,"Not Started",IF(AZ42&lt;5%,"Proses RBT-RBB",IF(AZ42=5%,"Selesai RBT-RBB",IF(AZ42&lt;10%,"Proses RBT-RBL",IF(AZ42=10%,"Selesai RBT-RBL",IF(AZ42&lt;15%,"Proses RBT-RBTD",IF(AZ42=15%,"Selesai RBT-RBTD",IF(AZ42&lt;20%,"Proses RPP",IF(AZ42=20%,"Selesai RPP",IF(AZ42&lt;25%,"Proses KAK",IF(AZ42=25%,"Selesai KAK",IF(AZ42&lt;30%,"Proses Pengadaan",IF(AZ42=30%,"Selesai Pengadaan",IF(AZ42&lt;45%,"Proses Desain",IF(AZ42=45%,"Selesai Desain",IF(AZ42&lt;80%,"Proses Pengembangan",IF(AZ42=80%,"Selesai Pengembangan",IF(AZ42&lt;87.5%,"Proses SIT",IF(AZ42=87.5%,"Selesai SIT",IF(AZ42&lt;95%,"Proses UAT",IF(AZ42=95%,"Selesai UAT",IF(AZ42&lt;100%,"Proses Implementasi","Selesai Implementasi"))))))))))))))))))))))</f>
        <v>Not Started</v>
      </c>
      <c r="AO42" t="str">
        <f>IF(BA42=0%,"Not Started",IF(BA42&lt;5%,"Proses RBT-RBB",IF(BA42=5%,"Selesai RBT-RBB",IF(BA42&lt;10%,"Proses RBT-RBL",IF(BA42=10%,"Selesai RBT-RBL",IF(BA42&lt;15%,"Proses RBT-RBTD",IF(BA42=15%,"Selesai RBT-RBTD",IF(BA42&lt;20%,"Proses RPP",IF(BA42=20%,"Selesai RPP",IF(BA42&lt;25%,"Proses KAK",IF(BA42=25%,"Selesai KAK",IF(BA42&lt;30%,"Proses Pengadaan",IF(BA42=30%,"Selesai Pengadaan",IF(BA42&lt;45%,"Proses Desain",IF(BA42=45%,"Selesai Desain",IF(BA42&lt;80%,"Proses Pengembangan",IF(BA42=80%,"Selesai Pengembangan",IF(BA42&lt;87.5%,"Proses SIT",IF(BA42=87.5%,"Selesai SIT",IF(BA42&lt;95%,"Proses UAT",IF(BA42=95%,"Selesai UAT",IF(BA42&lt;100%,"Proses Implementasi","Selesai Implementasi"))))))))))))))))))))))</f>
        <v>Not Started</v>
      </c>
      <c r="AP42" t="str">
        <f>IF(BB42=0%,"Not Started",IF(BB42&lt;5%,"Proses RBT-RBB",IF(BB42=5%,"Selesai RBT-RBB",IF(BB42&lt;10%,"Proses RBT-RBL",IF(BB42=10%,"Selesai RBT-RBL",IF(BB42&lt;15%,"Proses RBT-RBTD",IF(BB42=15%,"Selesai RBT-RBTD",IF(BB42&lt;20%,"Proses RPP",IF(BB42=20%,"Selesai RPP",IF(BB42&lt;25%,"Proses KAK",IF(BB42=25%,"Selesai KAK",IF(BB42&lt;30%,"Proses Pengadaan",IF(BB42=30%,"Selesai Pengadaan",IF(BB42&lt;45%,"Proses Desain",IF(BB42=45%,"Selesai Desain",IF(BB42&lt;80%,"Proses Pengembangan",IF(BB42=80%,"Selesai Pengembangan",IF(BB42&lt;87.5%,"Proses SIT",IF(BB42=87.5%,"Selesai SIT",IF(BB42&lt;95%,"Proses UAT",IF(BB42=95%,"Selesai UAT",IF(BB42&lt;100%,"Proses Implementasi","Selesai Implementasi"))))))))))))))))))))))</f>
        <v>Not Started</v>
      </c>
      <c r="AQ42" t="str">
        <f>IF(BC42=0%,"Not Started",IF(BC42&lt;5%,"Proses RBT-RBB",IF(BC42=5%,"Selesai RBT-RBB",IF(BC42&lt;10%,"Proses RBT-RBL",IF(BC42=10%,"Selesai RBT-RBL",IF(BC42&lt;15%,"Proses RBT-RBTD",IF(BC42=15%,"Selesai RBT-RBTD",IF(BC42&lt;20%,"Proses RPP",IF(BC42=20%,"Selesai RPP",IF(BC42&lt;25%,"Proses KAK",IF(BC42=25%,"Selesai KAK",IF(BC42&lt;30%,"Proses Pengadaan",IF(BC42=30%,"Selesai Pengadaan",IF(BC42&lt;45%,"Proses Desain",IF(BC42=45%,"Selesai Desain",IF(BC42&lt;80%,"Proses Pengembangan",IF(BC42=80%,"Selesai Pengembangan",IF(BC42&lt;87.5%,"Proses SIT",IF(BC42=87.5%,"Selesai SIT",IF(BC42&lt;95%,"Proses UAT",IF(BC42=95%,"Selesai UAT",IF(BC42&lt;100%,"Proses Implementasi","Selesai Implementasi"))))))))))))))))))))))</f>
        <v>Not Started</v>
      </c>
      <c r="AR42" t="str">
        <f>IF(BD42=0%,"Not Started",IF(BD42&lt;5%,"Proses RBT-RBB",IF(BD42=5%,"Selesai RBT-RBB",IF(BD42&lt;10%,"Proses RBT-RBL",IF(BD42=10%,"Selesai RBT-RBL",IF(BD42&lt;15%,"Proses RBT-RBTD",IF(BD42=15%,"Selesai RBT-RBTD",IF(BD42&lt;20%,"Proses RPP",IF(BD42=20%,"Selesai RPP",IF(BD42&lt;25%,"Proses KAK",IF(BD42=25%,"Selesai KAK",IF(BD42&lt;30%,"Proses Pengadaan",IF(BD42=30%,"Selesai Pengadaan",IF(BD42&lt;45%,"Proses Desain",IF(BD42=45%,"Selesai Desain",IF(BD42&lt;80%,"Proses Pengembangan",IF(BD42=80%,"Selesai Pengembangan",IF(BD42&lt;87.5%,"Proses SIT",IF(BD42=87.5%,"Selesai SIT",IF(BD42&lt;95%,"Proses UAT",IF(BD42=95%,"Selesai UAT",IF(BD42&lt;100%,"Proses Implementasi","Selesai Implementasi"))))))))))))))))))))))</f>
        <v>Not Started</v>
      </c>
      <c r="AS42" t="str">
        <f>IF(BE42=0%,"Not Started",IF(BE42&lt;5%,"Proses RBT-RBB",IF(BE42=5%,"Selesai RBT-RBB",IF(BE42&lt;10%,"Proses RBT-RBL",IF(BE42=10%,"Selesai RBT-RBL",IF(BE42&lt;15%,"Proses RBT-RBTD",IF(BE42=15%,"Selesai RBT-RBTD",IF(BE42&lt;20%,"Proses RPP",IF(BE42=20%,"Selesai RPP",IF(BE42&lt;25%,"Proses KAK",IF(BE42=25%,"Selesai KAK",IF(BE42&lt;30%,"Proses Pengadaan",IF(BE42=30%,"Selesai Pengadaan",IF(BE42&lt;45%,"Proses Desain",IF(BE42=45%,"Selesai Desain",IF(BE42&lt;80%,"Proses Pengembangan",IF(BE42=80%,"Selesai Pengembangan",IF(BE42&lt;87.5%,"Proses SIT",IF(BE42=87.5%,"Selesai SIT",IF(BE42&lt;95%,"Proses UAT",IF(BE42=95%,"Selesai UAT",IF(BE42&lt;100%,"Proses Implementasi","Selesai Implementasi"))))))))))))))))))))))</f>
        <v>Not Started</v>
      </c>
      <c r="AT42" t="str">
        <f>IF(BF42=0%,"Not Started",IF(BF42&lt;5%,"Proses RBT-RBB",IF(BF42=5%,"Selesai RBT-RBB",IF(BF42&lt;10%,"Proses RBT-RBL",IF(BF42=10%,"Selesai RBT-RBL",IF(BF42&lt;15%,"Proses RBT-RBTD",IF(BF42=15%,"Selesai RBT-RBTD",IF(BF42&lt;20%,"Proses RPP",IF(BF42=20%,"Selesai RPP",IF(BF42&lt;25%,"Proses KAK",IF(BF42=25%,"Selesai KAK",IF(BF42&lt;30%,"Proses Pengadaan",IF(BF42=30%,"Selesai Pengadaan",IF(BF42&lt;45%,"Proses Desain",IF(BF42=45%,"Selesai Desain",IF(BF42&lt;80%,"Proses Pengembangan",IF(BF42=80%,"Selesai Pengembangan",IF(BF42&lt;87.5%,"Proses SIT",IF(BF42=87.5%,"Selesai SIT",IF(BF42&lt;95%,"Proses UAT",IF(BF42=95%,"Selesai UAT",IF(BF42&lt;100%,"Proses Implementasi","Selesai Implementasi"))))))))))))))))))))))</f>
        <v>Not Started</v>
      </c>
      <c r="AW42">
        <v>0</v>
      </c>
      <c r="AX42">
        <v>0</v>
      </c>
      <c r="AY42">
        <v>0</v>
      </c>
      <c r="BB42">
        <v>0</v>
      </c>
      <c r="BG42" t="str">
        <f>IF(BS42=0%,"Not Started",IF(BS42&lt;5%,"Proses RBT-RBB",IF(BS42=5%,"Selesai RBT-RBB",IF(BS42&lt;10%,"Proses RBT-RBL",IF(BS42=10%,"Selesai RBT-RBL",IF(BS42&lt;15%,"Proses RBT-RBTD",IF(BS42=15%,"Selesai RBT-RBTD",IF(BS42&lt;20%,"Proses RPP",IF(BS42=20%,"Selesai RPP",IF(BS42&lt;25%,"Proses KAK",IF(BS42=25%,"Selesai KAK",IF(BS42&lt;30%,"Proses Pengadaan",IF(BS42=30%,"Selesai Pengadaan",IF(BS42&lt;45%,"Proses Desain",IF(BS42=45%,"Selesai Desain",IF(BS42&lt;80%,"Proses Pengembangan",IF(BS42=80%,"Selesai Pengembangan",IF(BS42&lt;87.5%,"Proses SIT",IF(BS42=87.5%,"Selesai SIT",IF(BS42&lt;95%,"Proses UAT",IF(BS42=95%,"Selesai UAT",IF(BS42&lt;100%,"Proses Implementasi","Selesai Implementasi"))))))))))))))))))))))</f>
        <v>Not Started</v>
      </c>
      <c r="BH42" t="str">
        <f>IF(BT42=0%,"Not Started",IF(BT42&lt;5%,"Proses RBT-RBB",IF(BT42=5%,"Selesai RBT-RBB",IF(BT42&lt;10%,"Proses RBT-RBL",IF(BT42=10%,"Selesai RBT-RBL",IF(BT42&lt;15%,"Proses RBT-RBTD",IF(BT42=15%,"Selesai RBT-RBTD",IF(BT42&lt;20%,"Proses RPP",IF(BT42=20%,"Selesai RPP",IF(BT42&lt;25%,"Proses KAK",IF(BT42=25%,"Selesai KAK",IF(BT42&lt;30%,"Proses Pengadaan",IF(BT42=30%,"Selesai Pengadaan",IF(BT42&lt;45%,"Proses Desain",IF(BT42=45%,"Selesai Desain",IF(BT42&lt;80%,"Proses Pengembangan",IF(BT42=80%,"Selesai Pengembangan",IF(BT42&lt;87.5%,"Proses SIT",IF(BT42=87.5%,"Selesai SIT",IF(BT42&lt;95%,"Proses UAT",IF(BT42=95%,"Selesai UAT",IF(BT42&lt;100%,"Proses Implementasi","Selesai Implementasi"))))))))))))))))))))))</f>
        <v>Not Started</v>
      </c>
      <c r="BI42" t="str">
        <f>IF(BU42=0%,"Not Started",IF(BU42&lt;5%,"Proses RBT-RBB",IF(BU42=5%,"Selesai RBT-RBB",IF(BU42&lt;10%,"Proses RBT-RBL",IF(BU42=10%,"Selesai RBT-RBL",IF(BU42&lt;15%,"Proses RBT-RBTD",IF(BU42=15%,"Selesai RBT-RBTD",IF(BU42&lt;20%,"Proses RPP",IF(BU42=20%,"Selesai RPP",IF(BU42&lt;25%,"Proses KAK",IF(BU42=25%,"Selesai KAK",IF(BU42&lt;30%,"Proses Pengadaan",IF(BU42=30%,"Selesai Pengadaan",IF(BU42&lt;45%,"Proses Desain",IF(BU42=45%,"Selesai Desain",IF(BU42&lt;80%,"Proses Pengembangan",IF(BU42=80%,"Selesai Pengembangan",IF(BU42&lt;87.5%,"Proses SIT",IF(BU42=87.5%,"Selesai SIT",IF(BU42&lt;95%,"Proses UAT",IF(BU42=95%,"Selesai UAT",IF(BU42&lt;100%,"Proses Implementasi","Selesai Implementasi"))))))))))))))))))))))</f>
        <v>Not Started</v>
      </c>
      <c r="BJ42" t="str">
        <f>IF(BV42=0%,"Not Started",IF(BV42&lt;5%,"Proses RBT-RBB",IF(BV42=5%,"Selesai RBT-RBB",IF(BV42&lt;10%,"Proses RBT-RBL",IF(BV42=10%,"Selesai RBT-RBL",IF(BV42&lt;15%,"Proses RBT-RBTD",IF(BV42=15%,"Selesai RBT-RBTD",IF(BV42&lt;20%,"Proses RPP",IF(BV42=20%,"Selesai RPP",IF(BV42&lt;25%,"Proses KAK",IF(BV42=25%,"Selesai KAK",IF(BV42&lt;30%,"Proses Pengadaan",IF(BV42=30%,"Selesai Pengadaan",IF(BV42&lt;45%,"Proses Desain",IF(BV42=45%,"Selesai Desain",IF(BV42&lt;80%,"Proses Pengembangan",IF(BV42=80%,"Selesai Pengembangan",IF(BV42&lt;87.5%,"Proses SIT",IF(BV42=87.5%,"Selesai SIT",IF(BV42&lt;95%,"Proses UAT",IF(BV42=95%,"Selesai UAT",IF(BV42&lt;100%,"Proses Implementasi","Selesai Implementasi"))))))))))))))))))))))</f>
        <v>Not Started</v>
      </c>
      <c r="BK42" t="str">
        <f>IF(BW42=0%,"Not Started",IF(BW42&lt;5%,"Proses RBT-RBB",IF(BW42=5%,"Selesai RBT-RBB",IF(BW42&lt;10%,"Proses RBT-RBL",IF(BW42=10%,"Selesai RBT-RBL",IF(BW42&lt;15%,"Proses RBT-RBTD",IF(BW42=15%,"Selesai RBT-RBTD",IF(BW42&lt;20%,"Proses RPP",IF(BW42=20%,"Selesai RPP",IF(BW42&lt;25%,"Proses KAK",IF(BW42=25%,"Selesai KAK",IF(BW42&lt;30%,"Proses Pengadaan",IF(BW42=30%,"Selesai Pengadaan",IF(BW42&lt;45%,"Proses Desain",IF(BW42=45%,"Selesai Desain",IF(BW42&lt;80%,"Proses Pengembangan",IF(BW42=80%,"Selesai Pengembangan",IF(BW42&lt;87.5%,"Proses SIT",IF(BW42=87.5%,"Selesai SIT",IF(BW42&lt;95%,"Proses UAT",IF(BW42=95%,"Selesai UAT",IF(BW42&lt;100%,"Proses Implementasi","Selesai Implementasi"))))))))))))))))))))))</f>
        <v>Not Started</v>
      </c>
      <c r="BL42" t="str">
        <f>IF(BX42=0%,"Not Started",IF(BX42&lt;5%,"Proses RBT-RBB",IF(BX42=5%,"Selesai RBT-RBB",IF(BX42&lt;10%,"Proses RBT-RBL",IF(BX42=10%,"Selesai RBT-RBL",IF(BX42&lt;15%,"Proses RBT-RBTD",IF(BX42=15%,"Selesai RBT-RBTD",IF(BX42&lt;20%,"Proses RPP",IF(BX42=20%,"Selesai RPP",IF(BX42&lt;25%,"Proses KAK",IF(BX42=25%,"Selesai KAK",IF(BX42&lt;30%,"Proses Pengadaan",IF(BX42=30%,"Selesai Pengadaan",IF(BX42&lt;45%,"Proses Desain",IF(BX42=45%,"Selesai Desain",IF(BX42&lt;80%,"Proses Pengembangan",IF(BX42=80%,"Selesai Pengembangan",IF(BX42&lt;87.5%,"Proses SIT",IF(BX42=87.5%,"Selesai SIT",IF(BX42&lt;95%,"Proses UAT",IF(BX42=95%,"Selesai UAT",IF(BX42&lt;100%,"Proses Implementasi","Selesai Implementasi"))))))))))))))))))))))</f>
        <v>Not Started</v>
      </c>
      <c r="BM42" t="str">
        <f>IF(BY42=0%,"Not Started",IF(BY42&lt;5%,"Proses RBT-RBB",IF(BY42=5%,"Selesai RBT-RBB",IF(BY42&lt;10%,"Proses RBT-RBL",IF(BY42=10%,"Selesai RBT-RBL",IF(BY42&lt;15%,"Proses RBT-RBTD",IF(BY42=15%,"Selesai RBT-RBTD",IF(BY42&lt;20%,"Proses RPP",IF(BY42=20%,"Selesai RPP",IF(BY42&lt;25%,"Proses KAK",IF(BY42=25%,"Selesai KAK",IF(BY42&lt;30%,"Proses Pengadaan",IF(BY42=30%,"Selesai Pengadaan",IF(BY42&lt;45%,"Proses Desain",IF(BY42=45%,"Selesai Desain",IF(BY42&lt;80%,"Proses Pengembangan",IF(BY42=80%,"Selesai Pengembangan",IF(BY42&lt;87.5%,"Proses SIT",IF(BY42=87.5%,"Selesai SIT",IF(BY42&lt;95%,"Proses UAT",IF(BY42=95%,"Selesai UAT",IF(BY42&lt;100%,"Proses Implementasi","Selesai Implementasi"))))))))))))))))))))))</f>
        <v>Not Started</v>
      </c>
      <c r="BN42" t="str">
        <f>IF(BZ42=0%,"Not Started",IF(BZ42&lt;5%,"Proses RBT-RBB",IF(BZ42=5%,"Selesai RBT-RBB",IF(BZ42&lt;10%,"Proses RBT-RBL",IF(BZ42=10%,"Selesai RBT-RBL",IF(BZ42&lt;15%,"Proses RBT-RBTD",IF(BZ42=15%,"Selesai RBT-RBTD",IF(BZ42&lt;20%,"Proses RPP",IF(BZ42=20%,"Selesai RPP",IF(BZ42&lt;25%,"Proses KAK",IF(BZ42=25%,"Selesai KAK",IF(BZ42&lt;30%,"Proses Pengadaan",IF(BZ42=30%,"Selesai Pengadaan",IF(BZ42&lt;45%,"Proses Desain",IF(BZ42=45%,"Selesai Desain",IF(BZ42&lt;80%,"Proses Pengembangan",IF(BZ42=80%,"Selesai Pengembangan",IF(BZ42&lt;87.5%,"Proses SIT",IF(BZ42=87.5%,"Selesai SIT",IF(BZ42&lt;95%,"Proses UAT",IF(BZ42=95%,"Selesai UAT",IF(BZ42&lt;100%,"Proses Implementasi","Selesai Implementasi"))))))))))))))))))))))</f>
        <v>Not Started</v>
      </c>
      <c r="BO42" t="str">
        <f>IF(CA42=0%,"Not Started",IF(CA42&lt;5%,"Proses RBT-RBB",IF(CA42=5%,"Selesai RBT-RBB",IF(CA42&lt;10%,"Proses RBT-RBL",IF(CA42=10%,"Selesai RBT-RBL",IF(CA42&lt;15%,"Proses RBT-RBTD",IF(CA42=15%,"Selesai RBT-RBTD",IF(CA42&lt;20%,"Proses RPP",IF(CA42=20%,"Selesai RPP",IF(CA42&lt;25%,"Proses KAK",IF(CA42=25%,"Selesai KAK",IF(CA42&lt;30%,"Proses Pengadaan",IF(CA42=30%,"Selesai Pengadaan",IF(CA42&lt;45%,"Proses Desain",IF(CA42=45%,"Selesai Desain",IF(CA42&lt;80%,"Proses Pengembangan",IF(CA42=80%,"Selesai Pengembangan",IF(CA42&lt;87.5%,"Proses SIT",IF(CA42=87.5%,"Selesai SIT",IF(CA42&lt;95%,"Proses UAT",IF(CA42=95%,"Selesai UAT",IF(CA42&lt;100%,"Proses Implementasi","Selesai Implementasi"))))))))))))))))))))))</f>
        <v>Not Started</v>
      </c>
      <c r="BP42" t="str">
        <f>IF(CB42=0%,"Not Started",IF(CB42&lt;5%,"Proses RBT-RBB",IF(CB42=5%,"Selesai RBT-RBB",IF(CB42&lt;10%,"Proses RBT-RBL",IF(CB42=10%,"Selesai RBT-RBL",IF(CB42&lt;15%,"Proses RBT-RBTD",IF(CB42=15%,"Selesai RBT-RBTD",IF(CB42&lt;20%,"Proses RPP",IF(CB42=20%,"Selesai RPP",IF(CB42&lt;25%,"Proses KAK",IF(CB42=25%,"Selesai KAK",IF(CB42&lt;30%,"Proses Pengadaan",IF(CB42=30%,"Selesai Pengadaan",IF(CB42&lt;45%,"Proses Desain",IF(CB42=45%,"Selesai Desain",IF(CB42&lt;80%,"Proses Pengembangan",IF(CB42=80%,"Selesai Pengembangan",IF(CB42&lt;87.5%,"Proses SIT",IF(CB42=87.5%,"Selesai SIT",IF(CB42&lt;95%,"Proses UAT",IF(CB42=95%,"Selesai UAT",IF(CB42&lt;100%,"Proses Implementasi","Selesai Implementasi"))))))))))))))))))))))</f>
        <v>Not Started</v>
      </c>
      <c r="BQ42" t="str">
        <f>IF(CC42=0%,"Not Started",IF(CC42&lt;5%,"Proses RBT-RBB",IF(CC42=5%,"Selesai RBT-RBB",IF(CC42&lt;10%,"Proses RBT-RBL",IF(CC42=10%,"Selesai RBT-RBL",IF(CC42&lt;15%,"Proses RBT-RBTD",IF(CC42=15%,"Selesai RBT-RBTD",IF(CC42&lt;20%,"Proses RPP",IF(CC42=20%,"Selesai RPP",IF(CC42&lt;25%,"Proses KAK",IF(CC42=25%,"Selesai KAK",IF(CC42&lt;30%,"Proses Pengadaan",IF(CC42=30%,"Selesai Pengadaan",IF(CC42&lt;45%,"Proses Desain",IF(CC42=45%,"Selesai Desain",IF(CC42&lt;80%,"Proses Pengembangan",IF(CC42=80%,"Selesai Pengembangan",IF(CC42&lt;87.5%,"Proses SIT",IF(CC42=87.5%,"Selesai SIT",IF(CC42&lt;95%,"Proses UAT",IF(CC42=95%,"Selesai UAT",IF(CC42&lt;100%,"Proses Implementasi","Selesai Implementasi"))))))))))))))))))))))</f>
        <v>Not Started</v>
      </c>
      <c r="BR42" t="str">
        <f>IF(CD42=0%,"Not Started",IF(CD42&lt;5%,"Proses RBT-RBB",IF(CD42=5%,"Selesai RBT-RBB",IF(CD42&lt;10%,"Proses RBT-RBL",IF(CD42=10%,"Selesai RBT-RBL",IF(CD42&lt;15%,"Proses RBT-RBTD",IF(CD42=15%,"Selesai RBT-RBTD",IF(CD42&lt;20%,"Proses RPP",IF(CD42=20%,"Selesai RPP",IF(CD42&lt;25%,"Proses KAK",IF(CD42=25%,"Selesai KAK",IF(CD42&lt;30%,"Proses Pengadaan",IF(CD42=30%,"Selesai Pengadaan",IF(CD42&lt;45%,"Proses Desain",IF(CD42=45%,"Selesai Desain",IF(CD42&lt;80%,"Proses Pengembangan",IF(CD42=80%,"Selesai Pengembangan",IF(CD42&lt;87.5%,"Proses SIT",IF(CD42=87.5%,"Selesai SIT",IF(CD42&lt;95%,"Proses UAT",IF(CD42=95%,"Selesai UAT",IF(CD42&lt;100%,"Proses Implementasi","Selesai Implementasi"))))))))))))))))))))))</f>
        <v>Not Started</v>
      </c>
      <c r="BS42">
        <v>0</v>
      </c>
      <c r="BT42">
        <v>0</v>
      </c>
      <c r="BU42">
        <v>0</v>
      </c>
      <c r="BV42">
        <v>0</v>
      </c>
      <c r="BW42">
        <v>0</v>
      </c>
      <c r="BY42">
        <v>0</v>
      </c>
      <c r="BZ42">
        <f>(($DL42/100%)*15%)+(($DM42/100%)*5%)+(($DN42/100%)*5%)+(($DO42/100%)*5%)+(($DP42/100%)*15%)+(($DQ42/100%)*35%)+(($DR42/100%)*7.5%)+(($DS42/100%)*7.5%)+(($DT42/100%)*5%)</f>
        <v>0</v>
      </c>
      <c r="CE42" t="e">
        <f>IF(#REF!=0%, 100%, (BS42/#REF!))</f>
        <v>#REF!</v>
      </c>
      <c r="CF42" t="e">
        <f>IF(#REF!=0%, 100%, (BT42/#REF!))</f>
        <v>#REF!</v>
      </c>
      <c r="CG42" t="e">
        <f>IF(#REF!=0%, 100%, (BU42/#REF!))</f>
        <v>#REF!</v>
      </c>
      <c r="CH42">
        <f>IF(AX42=0%, 100%, (BV42/AX42))</f>
        <v>1</v>
      </c>
      <c r="CI42">
        <f>IF(AY42=0%, 100%, (BW42/AY42))</f>
        <v>1</v>
      </c>
      <c r="CJ42">
        <f>IF(AZ42=0%, 100%, (BX42/AZ42))</f>
        <v>1</v>
      </c>
      <c r="CK42">
        <f>IF(BA42=0%, 100%, (BY42/BA42))</f>
        <v>1</v>
      </c>
      <c r="CL42">
        <f>IF(BB42=0%, 100%, (BZ42/BB42))</f>
        <v>1</v>
      </c>
      <c r="CQ42" t="str">
        <f>IF(AU42=0%,"NS",IF(BS42=100%,"DONE",IF(CE42&gt;100%,"AS",IF(CE42&lt;75%,"BS",IF(BG42&lt;&gt;#REF!,"BS",IF(CE42&lt;89.9%,"AR","OS"))))))</f>
        <v>NS</v>
      </c>
      <c r="CR42" t="str">
        <f>IF(AV42=0%,"NS",IF(BT42=100%,"DONE",IF(CF42&gt;100%,"AS",IF(CF42&lt;75%,"BS",IF(BH42&lt;&gt;#REF!,"BS",IF(CF42&lt;89.9%,"AR","OS"))))))</f>
        <v>NS</v>
      </c>
      <c r="CS42" t="str">
        <f>IF(AW42=0%,"NS",IF(BU42=100%,"DONE",IF(CG42&gt;100%,"AS",IF(CG42&lt;75%,"BS",IF(CG42&lt;89.9%,"AR","OS")))))</f>
        <v>NS</v>
      </c>
      <c r="CT42" t="str">
        <f>IF(AX42=0%,"NS",IF(BV42=100%,"DONE",IF(CH42&gt;=105%,"AS",IF(CH42&gt;=94.5%,"OS",IF(CH42&lt;=94.45%,"BS")))))</f>
        <v>NS</v>
      </c>
      <c r="CU42" t="str">
        <f>IF(AY42=0%,"NS",IF(BW42=100%,"DONE",IF(CI42&gt;=105%,"AS",IF(CI42&gt;=94.5%,"OS",IF(CI42&lt;=94.45%,"BS")))))</f>
        <v>NS</v>
      </c>
      <c r="CV42" t="str">
        <f>IF(AZ42=0%,"NS",IF(BX42=100%,"DONE",IF(CJ42&gt;=105%,"AS",IF(CJ42&gt;=94.5%,"OS",IF(CJ42&lt;=94.45%,"BS")))))</f>
        <v>NS</v>
      </c>
      <c r="CW42" t="str">
        <f>IF(BA42=0%,"NS",IF(BY42=100%,"DONE",IF(CK42&gt;=105%,"AS",IF(CK42&gt;=94.5%,"OS",IF(CK42&lt;=94.45%,"BS")))))</f>
        <v>NS</v>
      </c>
      <c r="CX42" t="str">
        <f>IF(BB42=0%,"NS",IF(BZ42=100%,"DONE",IF(CL42&gt;=105%,"AS",IF(CL42&gt;=94.5%,"OS",IF(CL42&lt;=94.45%,"BS")))))</f>
        <v>NS</v>
      </c>
      <c r="DC42" t="e">
        <f>BS42/$BF42</f>
        <v>#DIV/0!</v>
      </c>
      <c r="DD42" t="e">
        <f>BT42/$BF42</f>
        <v>#DIV/0!</v>
      </c>
      <c r="DE42">
        <v>1</v>
      </c>
      <c r="DF42">
        <v>1</v>
      </c>
      <c r="DG42">
        <v>1</v>
      </c>
      <c r="DH42">
        <v>1</v>
      </c>
      <c r="DI42" t="str" xml:space="preserve">
        <v xml:space="preserve">1. Telah dilakukan Diskusi dengan Satker Bisnis terkait untuk memulai pengerjaan November Changes_x000d_
2. Hasil diskusi dengan Satker Bisnis akan di dokumentasikan mejadi Risalah Rapat dan menjadi acuan/landasan memulai Proyek November Changes._x000d_
3. Draf'ing Dokumen Pengujian November Changes _x000d_
4. Dokumen T.4.3 dan T.4.4 sudah FullSign _x000d_
5. Implementasi di lakukan tanggal 21 Nov di lakukan oleh OPDA dan KPPA_x000d_
6. Monitoring paska Implemtenasi dari tanggal 24 Nov - 12 Des</v>
      </c>
      <c r="DK42">
        <f>W42</f>
        <v>0</v>
      </c>
      <c r="DU42" t="str" xml:space="preserve">
        <v xml:space="preserve">1. Diskusi dengan user dan vendor pengembang (FOMOBO, ERPHRIS, CBS) terkait kegiatan untuk november changes._x000d_
2. Hasil Deployment SWIFT MT/MX akan menjadi Pre-Requisite pengembangan Swift November Changes </v>
      </c>
      <c r="DW42" t="e">
        <f>#REF!</f>
        <v>#REF!</v>
      </c>
      <c r="EL42" t="str">
        <v>Elnestor</v>
      </c>
    </row>
    <row r="43">
      <c r="A43" t="str">
        <v>NP-35</v>
      </c>
      <c r="C43" t="str">
        <v xml:space="preserve">SWIFT </v>
      </c>
      <c r="D43" t="str">
        <v>SWIFT November Changes 2026</v>
      </c>
      <c r="E43">
        <v>2026</v>
      </c>
      <c r="F43">
        <v>2026</v>
      </c>
      <c r="G43" t="str">
        <v>DLDS</v>
      </c>
      <c r="H43" t="str">
        <v>Market</v>
      </c>
      <c r="I43" t="str">
        <v>SWIFT, CBS, ERP, FOMOBO</v>
      </c>
      <c r="J43" t="str">
        <f>EL43</f>
        <v>Elnestor</v>
      </c>
      <c r="L43" t="str">
        <v>Not Started</v>
      </c>
      <c r="M43">
        <f>X43</f>
        <v>46356</v>
      </c>
      <c r="N43">
        <f>(DE43/100%)*25%+(DF43/100%)*25%+(DG43/100%)*25%+(DH43/100%)*25%</f>
        <v>0</v>
      </c>
      <c r="O43">
        <f>AH43</f>
        <v>46356</v>
      </c>
      <c r="P43" t="str">
        <v>Selesai pengadaan</v>
      </c>
      <c r="Q43">
        <v>46235</v>
      </c>
      <c r="R43">
        <v>46265</v>
      </c>
      <c r="S43">
        <v>46235</v>
      </c>
      <c r="T43">
        <v>46265</v>
      </c>
      <c r="X43">
        <v>46356</v>
      </c>
      <c r="AA43">
        <v>46266</v>
      </c>
      <c r="AB43">
        <v>46295</v>
      </c>
      <c r="AC43">
        <v>46296</v>
      </c>
      <c r="AD43">
        <v>46310</v>
      </c>
      <c r="AE43">
        <v>46311</v>
      </c>
      <c r="AF43">
        <v>46326</v>
      </c>
      <c r="AG43">
        <v>46327</v>
      </c>
      <c r="AH43">
        <v>46356</v>
      </c>
      <c r="AN43" t="str">
        <f>IF(AZ43=0%,"Not Started",IF(AZ43&lt;5%,"Proses RBT-RBB",IF(AZ43=5%,"Selesai RBT-RBB",IF(AZ43&lt;10%,"Proses RBT-RBL",IF(AZ43=10%,"Selesai RBT-RBL",IF(AZ43&lt;15%,"Proses RBT-RBTD",IF(AZ43=15%,"Selesai RBT-RBTD",IF(AZ43&lt;20%,"Proses RPP",IF(AZ43=20%,"Selesai RPP",IF(AZ43&lt;25%,"Proses KAK",IF(AZ43=25%,"Selesai KAK",IF(AZ43&lt;30%,"Proses Pengadaan",IF(AZ43=30%,"Selesai Pengadaan",IF(AZ43&lt;45%,"Proses Desain",IF(AZ43=45%,"Selesai Desain",IF(AZ43&lt;80%,"Proses Pengembangan",IF(AZ43=80%,"Selesai Pengembangan",IF(AZ43&lt;87.5%,"Proses SIT",IF(AZ43=87.5%,"Selesai SIT",IF(AZ43&lt;95%,"Proses UAT",IF(AZ43=95%,"Selesai UAT",IF(AZ43&lt;100%,"Proses Implementasi","Selesai Implementasi"))))))))))))))))))))))</f>
        <v>Not Started</v>
      </c>
      <c r="AO43" t="str">
        <f>IF(BA43=0%,"Not Started",IF(BA43&lt;5%,"Proses RBT-RBB",IF(BA43=5%,"Selesai RBT-RBB",IF(BA43&lt;10%,"Proses RBT-RBL",IF(BA43=10%,"Selesai RBT-RBL",IF(BA43&lt;15%,"Proses RBT-RBTD",IF(BA43=15%,"Selesai RBT-RBTD",IF(BA43&lt;20%,"Proses RPP",IF(BA43=20%,"Selesai RPP",IF(BA43&lt;25%,"Proses KAK",IF(BA43=25%,"Selesai KAK",IF(BA43&lt;30%,"Proses Pengadaan",IF(BA43=30%,"Selesai Pengadaan",IF(BA43&lt;45%,"Proses Desain",IF(BA43=45%,"Selesai Desain",IF(BA43&lt;80%,"Proses Pengembangan",IF(BA43=80%,"Selesai Pengembangan",IF(BA43&lt;87.5%,"Proses SIT",IF(BA43=87.5%,"Selesai SIT",IF(BA43&lt;95%,"Proses UAT",IF(BA43=95%,"Selesai UAT",IF(BA43&lt;100%,"Proses Implementasi","Selesai Implementasi"))))))))))))))))))))))</f>
        <v>Not Started</v>
      </c>
      <c r="AP43" t="str">
        <f>IF(BB43=0%,"Not Started",IF(BB43&lt;5%,"Proses RBT-RBB",IF(BB43=5%,"Selesai RBT-RBB",IF(BB43&lt;10%,"Proses RBT-RBL",IF(BB43=10%,"Selesai RBT-RBL",IF(BB43&lt;15%,"Proses RBT-RBTD",IF(BB43=15%,"Selesai RBT-RBTD",IF(BB43&lt;20%,"Proses RPP",IF(BB43=20%,"Selesai RPP",IF(BB43&lt;25%,"Proses KAK",IF(BB43=25%,"Selesai KAK",IF(BB43&lt;30%,"Proses Pengadaan",IF(BB43=30%,"Selesai Pengadaan",IF(BB43&lt;45%,"Proses Desain",IF(BB43=45%,"Selesai Desain",IF(BB43&lt;80%,"Proses Pengembangan",IF(BB43=80%,"Selesai Pengembangan",IF(BB43&lt;87.5%,"Proses SIT",IF(BB43=87.5%,"Selesai SIT",IF(BB43&lt;95%,"Proses UAT",IF(BB43=95%,"Selesai UAT",IF(BB43&lt;100%,"Proses Implementasi","Selesai Implementasi"))))))))))))))))))))))</f>
        <v>Not Started</v>
      </c>
      <c r="AQ43" t="str">
        <f>IF(BC43=0%,"Not Started",IF(BC43&lt;5%,"Proses RBT-RBB",IF(BC43=5%,"Selesai RBT-RBB",IF(BC43&lt;10%,"Proses RBT-RBL",IF(BC43=10%,"Selesai RBT-RBL",IF(BC43&lt;15%,"Proses RBT-RBTD",IF(BC43=15%,"Selesai RBT-RBTD",IF(BC43&lt;20%,"Proses RPP",IF(BC43=20%,"Selesai RPP",IF(BC43&lt;25%,"Proses KAK",IF(BC43=25%,"Selesai KAK",IF(BC43&lt;30%,"Proses Pengadaan",IF(BC43=30%,"Selesai Pengadaan",IF(BC43&lt;45%,"Proses Desain",IF(BC43=45%,"Selesai Desain",IF(BC43&lt;80%,"Proses Pengembangan",IF(BC43=80%,"Selesai Pengembangan",IF(BC43&lt;87.5%,"Proses SIT",IF(BC43=87.5%,"Selesai SIT",IF(BC43&lt;95%,"Proses UAT",IF(BC43=95%,"Selesai UAT",IF(BC43&lt;100%,"Proses Implementasi","Selesai Implementasi"))))))))))))))))))))))</f>
        <v>Not Started</v>
      </c>
      <c r="AR43" t="str">
        <f>IF(BD43=0%,"Not Started",IF(BD43&lt;5%,"Proses RBT-RBB",IF(BD43=5%,"Selesai RBT-RBB",IF(BD43&lt;10%,"Proses RBT-RBL",IF(BD43=10%,"Selesai RBT-RBL",IF(BD43&lt;15%,"Proses RBT-RBTD",IF(BD43=15%,"Selesai RBT-RBTD",IF(BD43&lt;20%,"Proses RPP",IF(BD43=20%,"Selesai RPP",IF(BD43&lt;25%,"Proses KAK",IF(BD43=25%,"Selesai KAK",IF(BD43&lt;30%,"Proses Pengadaan",IF(BD43=30%,"Selesai Pengadaan",IF(BD43&lt;45%,"Proses Desain",IF(BD43=45%,"Selesai Desain",IF(BD43&lt;80%,"Proses Pengembangan",IF(BD43=80%,"Selesai Pengembangan",IF(BD43&lt;87.5%,"Proses SIT",IF(BD43=87.5%,"Selesai SIT",IF(BD43&lt;95%,"Proses UAT",IF(BD43=95%,"Selesai UAT",IF(BD43&lt;100%,"Proses Implementasi","Selesai Implementasi"))))))))))))))))))))))</f>
        <v>Not Started</v>
      </c>
      <c r="AS43" t="str">
        <f>IF(BE43=0%,"Not Started",IF(BE43&lt;5%,"Proses RBT-RBB",IF(BE43=5%,"Selesai RBT-RBB",IF(BE43&lt;10%,"Proses RBT-RBL",IF(BE43=10%,"Selesai RBT-RBL",IF(BE43&lt;15%,"Proses RBT-RBTD",IF(BE43=15%,"Selesai RBT-RBTD",IF(BE43&lt;20%,"Proses RPP",IF(BE43=20%,"Selesai RPP",IF(BE43&lt;25%,"Proses KAK",IF(BE43=25%,"Selesai KAK",IF(BE43&lt;30%,"Proses Pengadaan",IF(BE43=30%,"Selesai Pengadaan",IF(BE43&lt;45%,"Proses Desain",IF(BE43=45%,"Selesai Desain",IF(BE43&lt;80%,"Proses Pengembangan",IF(BE43=80%,"Selesai Pengembangan",IF(BE43&lt;87.5%,"Proses SIT",IF(BE43=87.5%,"Selesai SIT",IF(BE43&lt;95%,"Proses UAT",IF(BE43=95%,"Selesai UAT",IF(BE43&lt;100%,"Proses Implementasi","Selesai Implementasi"))))))))))))))))))))))</f>
        <v>Not Started</v>
      </c>
      <c r="AT43" t="str">
        <f>IF(BF43=0%,"Not Started",IF(BF43&lt;5%,"Proses RBT-RBB",IF(BF43=5%,"Selesai RBT-RBB",IF(BF43&lt;10%,"Proses RBT-RBL",IF(BF43=10%,"Selesai RBT-RBL",IF(BF43&lt;15%,"Proses RBT-RBTD",IF(BF43=15%,"Selesai RBT-RBTD",IF(BF43&lt;20%,"Proses RPP",IF(BF43=20%,"Selesai RPP",IF(BF43&lt;25%,"Proses KAK",IF(BF43=25%,"Selesai KAK",IF(BF43&lt;30%,"Proses Pengadaan",IF(BF43=30%,"Selesai Pengadaan",IF(BF43&lt;45%,"Proses Desain",IF(BF43=45%,"Selesai Desain",IF(BF43&lt;80%,"Proses Pengembangan",IF(BF43=80%,"Selesai Pengembangan",IF(BF43&lt;87.5%,"Proses SIT",IF(BF43=87.5%,"Selesai SIT",IF(BF43&lt;95%,"Proses UAT",IF(BF43=95%,"Selesai UAT",IF(BF43&lt;100%,"Proses Implementasi","Selesai Implementasi"))))))))))))))))))))))</f>
        <v>Not Started</v>
      </c>
      <c r="AW43">
        <v>0</v>
      </c>
      <c r="AX43">
        <v>0</v>
      </c>
      <c r="BG43" t="str">
        <f>IF(BS43=0%,"Not Started",IF(BS43&lt;5%,"Proses RBT-RBB",IF(BS43=5%,"Selesai RBT-RBB",IF(BS43&lt;10%,"Proses RBT-RBL",IF(BS43=10%,"Selesai RBT-RBL",IF(BS43&lt;15%,"Proses RBT-RBTD",IF(BS43=15%,"Selesai RBT-RBTD",IF(BS43&lt;20%,"Proses RPP",IF(BS43=20%,"Selesai RPP",IF(BS43&lt;25%,"Proses KAK",IF(BS43=25%,"Selesai KAK",IF(BS43&lt;30%,"Proses Pengadaan",IF(BS43=30%,"Selesai Pengadaan",IF(BS43&lt;45%,"Proses Desain",IF(BS43=45%,"Selesai Desain",IF(BS43&lt;80%,"Proses Pengembangan",IF(BS43=80%,"Selesai Pengembangan",IF(BS43&lt;87.5%,"Proses SIT",IF(BS43=87.5%,"Selesai SIT",IF(BS43&lt;95%,"Proses UAT",IF(BS43=95%,"Selesai UAT",IF(BS43&lt;100%,"Proses Implementasi","Selesai Implementasi"))))))))))))))))))))))</f>
        <v>Not Started</v>
      </c>
      <c r="BH43" t="str">
        <f>IF(BT43=0%,"Not Started",IF(BT43&lt;5%,"Proses RBT-RBB",IF(BT43=5%,"Selesai RBT-RBB",IF(BT43&lt;10%,"Proses RBT-RBL",IF(BT43=10%,"Selesai RBT-RBL",IF(BT43&lt;15%,"Proses RBT-RBTD",IF(BT43=15%,"Selesai RBT-RBTD",IF(BT43&lt;20%,"Proses RPP",IF(BT43=20%,"Selesai RPP",IF(BT43&lt;25%,"Proses KAK",IF(BT43=25%,"Selesai KAK",IF(BT43&lt;30%,"Proses Pengadaan",IF(BT43=30%,"Selesai Pengadaan",IF(BT43&lt;45%,"Proses Desain",IF(BT43=45%,"Selesai Desain",IF(BT43&lt;80%,"Proses Pengembangan",IF(BT43=80%,"Selesai Pengembangan",IF(BT43&lt;87.5%,"Proses SIT",IF(BT43=87.5%,"Selesai SIT",IF(BT43&lt;95%,"Proses UAT",IF(BT43=95%,"Selesai UAT",IF(BT43&lt;100%,"Proses Implementasi","Selesai Implementasi"))))))))))))))))))))))</f>
        <v>Not Started</v>
      </c>
      <c r="BI43" t="str">
        <f>IF(BU43=0%,"Not Started",IF(BU43&lt;5%,"Proses RBT-RBB",IF(BU43=5%,"Selesai RBT-RBB",IF(BU43&lt;10%,"Proses RBT-RBL",IF(BU43=10%,"Selesai RBT-RBL",IF(BU43&lt;15%,"Proses RBT-RBTD",IF(BU43=15%,"Selesai RBT-RBTD",IF(BU43&lt;20%,"Proses RPP",IF(BU43=20%,"Selesai RPP",IF(BU43&lt;25%,"Proses KAK",IF(BU43=25%,"Selesai KAK",IF(BU43&lt;30%,"Proses Pengadaan",IF(BU43=30%,"Selesai Pengadaan",IF(BU43&lt;45%,"Proses Desain",IF(BU43=45%,"Selesai Desain",IF(BU43&lt;80%,"Proses Pengembangan",IF(BU43=80%,"Selesai Pengembangan",IF(BU43&lt;87.5%,"Proses SIT",IF(BU43=87.5%,"Selesai SIT",IF(BU43&lt;95%,"Proses UAT",IF(BU43=95%,"Selesai UAT",IF(BU43&lt;100%,"Proses Implementasi","Selesai Implementasi"))))))))))))))))))))))</f>
        <v>Not Started</v>
      </c>
      <c r="BJ43" t="str">
        <f>IF(BV43=0%,"Not Started",IF(BV43&lt;5%,"Proses RBT-RBB",IF(BV43=5%,"Selesai RBT-RBB",IF(BV43&lt;10%,"Proses RBT-RBL",IF(BV43=10%,"Selesai RBT-RBL",IF(BV43&lt;15%,"Proses RBT-RBTD",IF(BV43=15%,"Selesai RBT-RBTD",IF(BV43&lt;20%,"Proses RPP",IF(BV43=20%,"Selesai RPP",IF(BV43&lt;25%,"Proses KAK",IF(BV43=25%,"Selesai KAK",IF(BV43&lt;30%,"Proses Pengadaan",IF(BV43=30%,"Selesai Pengadaan",IF(BV43&lt;45%,"Proses Desain",IF(BV43=45%,"Selesai Desain",IF(BV43&lt;80%,"Proses Pengembangan",IF(BV43=80%,"Selesai Pengembangan",IF(BV43&lt;87.5%,"Proses SIT",IF(BV43=87.5%,"Selesai SIT",IF(BV43&lt;95%,"Proses UAT",IF(BV43=95%,"Selesai UAT",IF(BV43&lt;100%,"Proses Implementasi","Selesai Implementasi"))))))))))))))))))))))</f>
        <v>Not Started</v>
      </c>
      <c r="BK43" t="str">
        <f>IF(BW43=0%,"Not Started",IF(BW43&lt;5%,"Proses RBT-RBB",IF(BW43=5%,"Selesai RBT-RBB",IF(BW43&lt;10%,"Proses RBT-RBL",IF(BW43=10%,"Selesai RBT-RBL",IF(BW43&lt;15%,"Proses RBT-RBTD",IF(BW43=15%,"Selesai RBT-RBTD",IF(BW43&lt;20%,"Proses RPP",IF(BW43=20%,"Selesai RPP",IF(BW43&lt;25%,"Proses KAK",IF(BW43=25%,"Selesai KAK",IF(BW43&lt;30%,"Proses Pengadaan",IF(BW43=30%,"Selesai Pengadaan",IF(BW43&lt;45%,"Proses Desain",IF(BW43=45%,"Selesai Desain",IF(BW43&lt;80%,"Proses Pengembangan",IF(BW43=80%,"Selesai Pengembangan",IF(BW43&lt;87.5%,"Proses SIT",IF(BW43=87.5%,"Selesai SIT",IF(BW43&lt;95%,"Proses UAT",IF(BW43=95%,"Selesai UAT",IF(BW43&lt;100%,"Proses Implementasi","Selesai Implementasi"))))))))))))))))))))))</f>
        <v>Not Started</v>
      </c>
      <c r="BL43" t="str">
        <f>IF(BX43=0%,"Not Started",IF(BX43&lt;5%,"Proses RBT-RBB",IF(BX43=5%,"Selesai RBT-RBB",IF(BX43&lt;10%,"Proses RBT-RBL",IF(BX43=10%,"Selesai RBT-RBL",IF(BX43&lt;15%,"Proses RBT-RBTD",IF(BX43=15%,"Selesai RBT-RBTD",IF(BX43&lt;20%,"Proses RPP",IF(BX43=20%,"Selesai RPP",IF(BX43&lt;25%,"Proses KAK",IF(BX43=25%,"Selesai KAK",IF(BX43&lt;30%,"Proses Pengadaan",IF(BX43=30%,"Selesai Pengadaan",IF(BX43&lt;45%,"Proses Desain",IF(BX43=45%,"Selesai Desain",IF(BX43&lt;80%,"Proses Pengembangan",IF(BX43=80%,"Selesai Pengembangan",IF(BX43&lt;87.5%,"Proses SIT",IF(BX43=87.5%,"Selesai SIT",IF(BX43&lt;95%,"Proses UAT",IF(BX43=95%,"Selesai UAT",IF(BX43&lt;100%,"Proses Implementasi","Selesai Implementasi"))))))))))))))))))))))</f>
        <v>Selesai Implementasi</v>
      </c>
      <c r="BM43" t="str">
        <f>IF(BY43=0%,"Not Started",IF(BY43&lt;5%,"Proses RBT-RBB",IF(BY43=5%,"Selesai RBT-RBB",IF(BY43&lt;10%,"Proses RBT-RBL",IF(BY43=10%,"Selesai RBT-RBL",IF(BY43&lt;15%,"Proses RBT-RBTD",IF(BY43=15%,"Selesai RBT-RBTD",IF(BY43&lt;20%,"Proses RPP",IF(BY43=20%,"Selesai RPP",IF(BY43&lt;25%,"Proses KAK",IF(BY43=25%,"Selesai KAK",IF(BY43&lt;30%,"Proses Pengadaan",IF(BY43=30%,"Selesai Pengadaan",IF(BY43&lt;45%,"Proses Desain",IF(BY43=45%,"Selesai Desain",IF(BY43&lt;80%,"Proses Pengembangan",IF(BY43=80%,"Selesai Pengembangan",IF(BY43&lt;87.5%,"Proses SIT",IF(BY43=87.5%,"Selesai SIT",IF(BY43&lt;95%,"Proses UAT",IF(BY43=95%,"Selesai UAT",IF(BY43&lt;100%,"Proses Implementasi","Selesai Implementasi"))))))))))))))))))))))</f>
        <v>Not Started</v>
      </c>
      <c r="BN43" t="str">
        <f>IF(BZ43=0%,"Not Started",IF(BZ43&lt;5%,"Proses RBT-RBB",IF(BZ43=5%,"Selesai RBT-RBB",IF(BZ43&lt;10%,"Proses RBT-RBL",IF(BZ43=10%,"Selesai RBT-RBL",IF(BZ43&lt;15%,"Proses RBT-RBTD",IF(BZ43=15%,"Selesai RBT-RBTD",IF(BZ43&lt;20%,"Proses RPP",IF(BZ43=20%,"Selesai RPP",IF(BZ43&lt;25%,"Proses KAK",IF(BZ43=25%,"Selesai KAK",IF(BZ43&lt;30%,"Proses Pengadaan",IF(BZ43=30%,"Selesai Pengadaan",IF(BZ43&lt;45%,"Proses Desain",IF(BZ43=45%,"Selesai Desain",IF(BZ43&lt;80%,"Proses Pengembangan",IF(BZ43=80%,"Selesai Pengembangan",IF(BZ43&lt;87.5%,"Proses SIT",IF(BZ43=87.5%,"Selesai SIT",IF(BZ43&lt;95%,"Proses UAT",IF(BZ43=95%,"Selesai UAT",IF(BZ43&lt;100%,"Proses Implementasi","Selesai Implementasi"))))))))))))))))))))))</f>
        <v>Not Started</v>
      </c>
      <c r="BO43" t="str">
        <f>IF(CA43=0%,"Not Started",IF(CA43&lt;5%,"Proses RBT-RBB",IF(CA43=5%,"Selesai RBT-RBB",IF(CA43&lt;10%,"Proses RBT-RBL",IF(CA43=10%,"Selesai RBT-RBL",IF(CA43&lt;15%,"Proses RBT-RBTD",IF(CA43=15%,"Selesai RBT-RBTD",IF(CA43&lt;20%,"Proses RPP",IF(CA43=20%,"Selesai RPP",IF(CA43&lt;25%,"Proses KAK",IF(CA43=25%,"Selesai KAK",IF(CA43&lt;30%,"Proses Pengadaan",IF(CA43=30%,"Selesai Pengadaan",IF(CA43&lt;45%,"Proses Desain",IF(CA43=45%,"Selesai Desain",IF(CA43&lt;80%,"Proses Pengembangan",IF(CA43=80%,"Selesai Pengembangan",IF(CA43&lt;87.5%,"Proses SIT",IF(CA43=87.5%,"Selesai SIT",IF(CA43&lt;95%,"Proses UAT",IF(CA43=95%,"Selesai UAT",IF(CA43&lt;100%,"Proses Implementasi","Selesai Implementasi"))))))))))))))))))))))</f>
        <v>Not Started</v>
      </c>
      <c r="BP43" t="str">
        <f>IF(CB43=0%,"Not Started",IF(CB43&lt;5%,"Proses RBT-RBB",IF(CB43=5%,"Selesai RBT-RBB",IF(CB43&lt;10%,"Proses RBT-RBL",IF(CB43=10%,"Selesai RBT-RBL",IF(CB43&lt;15%,"Proses RBT-RBTD",IF(CB43=15%,"Selesai RBT-RBTD",IF(CB43&lt;20%,"Proses RPP",IF(CB43=20%,"Selesai RPP",IF(CB43&lt;25%,"Proses KAK",IF(CB43=25%,"Selesai KAK",IF(CB43&lt;30%,"Proses Pengadaan",IF(CB43=30%,"Selesai Pengadaan",IF(CB43&lt;45%,"Proses Desain",IF(CB43=45%,"Selesai Desain",IF(CB43&lt;80%,"Proses Pengembangan",IF(CB43=80%,"Selesai Pengembangan",IF(CB43&lt;87.5%,"Proses SIT",IF(CB43=87.5%,"Selesai SIT",IF(CB43&lt;95%,"Proses UAT",IF(CB43=95%,"Selesai UAT",IF(CB43&lt;100%,"Proses Implementasi","Selesai Implementasi"))))))))))))))))))))))</f>
        <v>Not Started</v>
      </c>
      <c r="BQ43" t="str">
        <f>IF(CC43=0%,"Not Started",IF(CC43&lt;5%,"Proses RBT-RBB",IF(CC43=5%,"Selesai RBT-RBB",IF(CC43&lt;10%,"Proses RBT-RBL",IF(CC43=10%,"Selesai RBT-RBL",IF(CC43&lt;15%,"Proses RBT-RBTD",IF(CC43=15%,"Selesai RBT-RBTD",IF(CC43&lt;20%,"Proses RPP",IF(CC43=20%,"Selesai RPP",IF(CC43&lt;25%,"Proses KAK",IF(CC43=25%,"Selesai KAK",IF(CC43&lt;30%,"Proses Pengadaan",IF(CC43=30%,"Selesai Pengadaan",IF(CC43&lt;45%,"Proses Desain",IF(CC43=45%,"Selesai Desain",IF(CC43&lt;80%,"Proses Pengembangan",IF(CC43=80%,"Selesai Pengembangan",IF(CC43&lt;87.5%,"Proses SIT",IF(CC43=87.5%,"Selesai SIT",IF(CC43&lt;95%,"Proses UAT",IF(CC43=95%,"Selesai UAT",IF(CC43&lt;100%,"Proses Implementasi","Selesai Implementasi"))))))))))))))))))))))</f>
        <v>Not Started</v>
      </c>
      <c r="BR43" t="str">
        <f>IF(CD43=0%,"Not Started",IF(CD43&lt;5%,"Proses RBT-RBB",IF(CD43=5%,"Selesai RBT-RBB",IF(CD43&lt;10%,"Proses RBT-RBL",IF(CD43=10%,"Selesai RBT-RBL",IF(CD43&lt;15%,"Proses RBT-RBTD",IF(CD43=15%,"Selesai RBT-RBTD",IF(CD43&lt;20%,"Proses RPP",IF(CD43=20%,"Selesai RPP",IF(CD43&lt;25%,"Proses KAK",IF(CD43=25%,"Selesai KAK",IF(CD43&lt;30%,"Proses Pengadaan",IF(CD43=30%,"Selesai Pengadaan",IF(CD43&lt;45%,"Proses Desain",IF(CD43=45%,"Selesai Desain",IF(CD43&lt;80%,"Proses Pengembangan",IF(CD43=80%,"Selesai Pengembangan",IF(CD43&lt;87.5%,"Proses SIT",IF(CD43=87.5%,"Selesai SIT",IF(CD43&lt;95%,"Proses UAT",IF(CD43=95%,"Selesai UAT",IF(CD43&lt;100%,"Proses Implementasi","Selesai Implementasi"))))))))))))))))))))))</f>
        <v>Not Started</v>
      </c>
      <c r="BS43">
        <v>0</v>
      </c>
      <c r="BT43">
        <v>0</v>
      </c>
      <c r="BU43">
        <v>0</v>
      </c>
      <c r="BV43">
        <v>0</v>
      </c>
      <c r="BW43">
        <v>0</v>
      </c>
      <c r="BX43">
        <v>0.9999999999999999</v>
      </c>
      <c r="BY43">
        <v>0</v>
      </c>
      <c r="BZ43">
        <f>(($DL43/100%)*15%)+(($DM43/100%)*5%)+(($DN43/100%)*5%)+(($DO43/100%)*5%)+(($DP43/100%)*15%)+(($DQ43/100%)*35%)+(($DR43/100%)*7.5%)+(($DS43/100%)*7.5%)+(($DT43/100%)*5%)</f>
        <v>0</v>
      </c>
      <c r="CE43">
        <f>IF(AU43=0%, 100%, (BS43/AU43))</f>
        <v>1</v>
      </c>
      <c r="CF43">
        <f>IF(AV43=0%, 100%, (BT43/AV43))</f>
        <v>1</v>
      </c>
      <c r="CG43">
        <f>IF(AW43=0%, 100%, (BU43/AW43))</f>
        <v>1</v>
      </c>
      <c r="CH43">
        <f>IF(AX43=0%, 100%, (BV43/AX43))</f>
        <v>1</v>
      </c>
      <c r="CI43">
        <f>IF(AY43=0%, 100%, (BW43/AY43))</f>
        <v>1</v>
      </c>
      <c r="CJ43">
        <f>IF(AZ43=0%, 100%, (BX43/AZ43))</f>
        <v>1</v>
      </c>
      <c r="CK43">
        <f>IF(BA43=0%, 100%, (BY43/BA43))</f>
        <v>1</v>
      </c>
      <c r="CL43">
        <f>IF(BB43=0%, 100%, (BZ43/BB43))</f>
        <v>1</v>
      </c>
      <c r="CQ43" t="str">
        <f>IF(AU43=0%,"NS",IF(BS43=100%,"DONE",IF(CE43&gt;100%,"AS",IF(CE43&lt;75%,"BS",IF(BG43&lt;&gt;#REF!,"BS",IF(CE43&lt;89.9%,"AR","OS"))))))</f>
        <v>NS</v>
      </c>
      <c r="CR43" t="str">
        <f>IF(AV43=0%,"NS",IF(BT43=100%,"DONE",IF(CF43&gt;100%,"AS",IF(CF43&lt;75%,"BS",IF(BH43&lt;&gt;#REF!,"BS",IF(CF43&lt;89.9%,"AR","OS"))))))</f>
        <v>NS</v>
      </c>
      <c r="CS43" t="str">
        <f>IF(AW43=0%,"NS",IF(BU43=100%,"DONE",IF(CG43&gt;100%,"AS",IF(CG43&lt;75%,"BS",IF(CG43&lt;89.9%,"AR","OS")))))</f>
        <v>NS</v>
      </c>
      <c r="CT43" t="str">
        <f>IF(AX43=0%,"NS",IF(BV43=100%,"DONE",IF(CH43&gt;=105%,"AS",IF(CH43&gt;=94.5%,"OS",IF(CH43&lt;=94.45%,"BS")))))</f>
        <v>NS</v>
      </c>
      <c r="CU43" t="str">
        <f>IF(AY43=0%,"NS",IF(BW43=100%,"DONE",IF(CI43&gt;=105%,"AS",IF(CI43&gt;=94.5%,"OS",IF(CI43&lt;=94.45%,"BS")))))</f>
        <v>NS</v>
      </c>
      <c r="CV43" t="str">
        <f>IF(AZ43=0%,"NS",IF(BX43=100%,"DONE",IF(CJ43&gt;=105%,"AS",IF(CJ43&gt;=94.5%,"OS",IF(CJ43&lt;=94.45%,"BS")))))</f>
        <v>NS</v>
      </c>
      <c r="DC43" t="e">
        <f>BS43/$BF43</f>
        <v>#DIV/0!</v>
      </c>
      <c r="DD43" t="e">
        <f>BT43/$BF43</f>
        <v>#DIV/0!</v>
      </c>
      <c r="DK43">
        <f>W43</f>
        <v>0</v>
      </c>
      <c r="DW43" t="e">
        <f>#REF!</f>
        <v>#REF!</v>
      </c>
      <c r="EL43" t="str">
        <v>Elnestor</v>
      </c>
    </row>
    <row r="44">
      <c r="A44" t="str">
        <v>NP-35</v>
      </c>
      <c r="C44" t="str">
        <v xml:space="preserve">SWIFT </v>
      </c>
      <c r="D44" t="str">
        <v>Upgrade versi SWIFT 7.7</v>
      </c>
      <c r="E44">
        <v>2025</v>
      </c>
      <c r="F44">
        <v>2025</v>
      </c>
      <c r="G44" t="str">
        <v>DLDS</v>
      </c>
      <c r="H44" t="str">
        <v>Market</v>
      </c>
      <c r="I44" t="str">
        <v>SWIFT</v>
      </c>
      <c r="J44" t="str">
        <f>EL44</f>
        <v>Elnestor</v>
      </c>
      <c r="L44" t="str">
        <v>DONE</v>
      </c>
      <c r="M44">
        <f>X44</f>
        <v>0</v>
      </c>
      <c r="N44">
        <f>(DE44/100%)*25%+(DF44/100%)*25%+(DG44/100%)*25%+(DH44/100%)*25%</f>
        <v>1</v>
      </c>
      <c r="AA44" t="str">
        <f>IF(AM44=0%,"Not Started",IF(AM44&lt;30%,"Proses Asesmen",IF(AM44=30%,"Selesai Asesmen",IF(AM44&lt;70%,"Proses Konfigurasi",IF(AM44=70%,"Selesai Konfigurasi",IF(AM44&lt;90%,"Proses Pengujian",IF(AM44=90%,"Selesai Pengujian",IF(AM44&lt;100%,"Proses Implementasi","Selesai Implementasi"))))))))</f>
        <v>Selesai Implementasi</v>
      </c>
      <c r="AB44" t="str">
        <f>IF(AN44=0%,"Not Started",IF(AN44&lt;5%,"Proses CD",IF(AN44=5%,"Selesai CD",IF(AN44&lt;10%,"Proses BRD",IF(AN44=10%,"Selesai BRD",IF(AN44&lt;20%,"Proses Solusi SI",IF(AN44=20%,"Selesai Solusi SI",IF(AN44&lt;25%,"Proses KAK",IF(AN44=25%,"Selesai KAK",IF(AN44&lt;30%,"Proses SPK",IF(AN44=30%,"Selesai SPK",IF(AN44&lt;45%, "Proses Desain", IF(AN44=45%, "Selesai Desain", IF(AN44&lt;60%,"Proses Coding",IF(AN44=60%,"Selesai Coding",IF(AN44&lt;75%,"Proses SIT", IF(AN44=75%,"Selesai SIT", IF(AN44&lt;90%,"Proses UAT",IF(AN44=90%,"Selesai UAT",IF(AN44&lt;100%,"Proses Implementasi","Selesai Implementasi"))))))))))))))))))))</f>
        <v>Not Started</v>
      </c>
      <c r="AM44">
        <v>1</v>
      </c>
      <c r="AY44" t="str">
        <f>IF(BK44=0%,"Not Started",IF(BK44&lt;30%,"Proses Asesmen",IF(BK44=30%,"Selesai Asesmen",IF(BK44&lt;70%,"Proses Konfigurasi",IF(BK44=70%,"Selesai Konfigurasi",IF(BK44&lt;90%,"Proses Pengujian",IF(BK44=90%,"Selesai Pengujian",IF(BK44&lt;100%,"Proses Implementasi","Selesai Implementasi"))))))))</f>
        <v>Selesai Implementasi</v>
      </c>
      <c r="AZ44" t="str">
        <f>IF(BL44=0%,"Not Started",IF(BL44&lt;5%,"Proses CD",IF(BL44=5%,"Selesai CD",IF(BL44&lt;10%,"Proses BRD",IF(BL44=10%,"Selesai BRD",IF(BL44&lt;20%,"Proses Solusi SI",IF(BL44=20%,"Selesai Solusi SI",IF(BL44&lt;25%,"Proses KAK",IF(BL44=25%,"Selesai KAK",IF(BL44&lt;30%,"Proses SPK",IF(BL44=30%,"Selesai SPK",IF(BL44&lt;45%, "Proses Desain", IF(BL44=45%, "Selesai Desain", IF(BL44&lt;60%,"Proses Coding",IF(BL44=60%,"Selesai Coding",IF(BL44&lt;75%,"Proses SIT", IF(BL44=75%,"Selesai SIT", IF(BL44&lt;90%,"Proses UAT",IF(BL44=90%,"Selesai UAT",IF(BL44&lt;100%,"Proses Implementasi","Selesai Implementasi"))))))))))))))))))))</f>
        <v>Selesai KAK</v>
      </c>
      <c r="BK44">
        <f>(($DE44/100%)*30%)+(($DF44/100%)*40%)+(($DG44/100%)*20%)+(($DH44/100%)*10%)</f>
        <v>0.9999999999999999</v>
      </c>
      <c r="BL44">
        <v>0.25</v>
      </c>
      <c r="BW44">
        <f>IF(AM44=0%, 100%, (BK44/AM44))</f>
        <v>0.9999999999999999</v>
      </c>
      <c r="BX44">
        <f>IF(AN44=0%, 100%, (BL44/AN44))</f>
        <v>1</v>
      </c>
      <c r="CI44" t="str">
        <f>IF(AM44=0%,"NS",IF(BK44=100%,"DONE",IF(BW44&gt;100%,"AS",IF(BW44&lt;75%,"BS",IF(AY44&lt;&gt;AA44,"BS",IF(BW44&lt;89.9%,"AR","OS"))))))</f>
        <v>DONE</v>
      </c>
      <c r="CJ44" t="str">
        <f>IF(AT44=0%,"NS",IF(BL44=100%,"DONE",IF(BX44&gt;100%,"AS",IF(BX44&lt;75%,"BS",IF(AZ44&lt;&gt;AB44,"BS",IF(BX44&lt;89.9%,"AR","OS"))))))</f>
        <v>NS</v>
      </c>
      <c r="CK44" t="str">
        <f>IF(AU44=0%,"NS",IF(BM44=100%,"DONE",IF(BY44&gt;100%,"AS",IF(BY44&lt;75%,"BS",IF(BA44&lt;&gt;AC44,"BS",IF(BY44&lt;89.9%,"AR","OS"))))))</f>
        <v>NS</v>
      </c>
      <c r="CL44" t="str">
        <f>IF(AV44=0%,"NS",IF(BN44=100%,"DONE",IF(BZ44&gt;100%,"AS",IF(BZ44&lt;75%,"BS",IF(BB44&lt;&gt;AD44,"BS",IF(BZ44&lt;89.9%,"AR","OS"))))))</f>
        <v>NS</v>
      </c>
      <c r="DE44">
        <v>1</v>
      </c>
      <c r="DF44">
        <v>1</v>
      </c>
      <c r="DG44">
        <v>1</v>
      </c>
      <c r="DH44">
        <v>1</v>
      </c>
      <c r="DI44" t="str">
        <v>Sudah deployment pada tanggal 24 Februari 2025</v>
      </c>
      <c r="DJ44">
        <v>45712</v>
      </c>
      <c r="DK44">
        <f>W44</f>
        <v>0</v>
      </c>
      <c r="EL44" t="str">
        <v>Elnestor</v>
      </c>
    </row>
    <row r="45">
      <c r="A45" t="str">
        <v>NP-35</v>
      </c>
      <c r="C45" t="str">
        <v xml:space="preserve">SWIFT </v>
      </c>
      <c r="D45" t="str">
        <v>Upgrade SWIFT HSM Box</v>
      </c>
      <c r="E45">
        <v>2025</v>
      </c>
      <c r="F45">
        <v>2025</v>
      </c>
      <c r="G45" t="str">
        <v>DLDS</v>
      </c>
      <c r="H45" t="str">
        <v>Market</v>
      </c>
      <c r="I45" t="str">
        <v>SWIFT</v>
      </c>
      <c r="J45" t="str">
        <f>EL45</f>
        <v>Elnestor</v>
      </c>
      <c r="L45" t="str">
        <v>DONE</v>
      </c>
      <c r="M45">
        <f>X45</f>
        <v>0</v>
      </c>
      <c r="N45">
        <f>(DE45/100%)*25%+(DF45/100%)*25%+(DG45/100%)*25%+(DH45/100%)*25%</f>
        <v>1</v>
      </c>
      <c r="AA45" t="str">
        <f>IF(AM45=0%,"Not Started",IF(AM45&lt;30%,"Proses Asesmen",IF(AM45=30%,"Selesai Asesmen",IF(AM45&lt;70%,"Proses Konfigurasi",IF(AM45=70%,"Selesai Konfigurasi",IF(AM45&lt;90%,"Proses Pengujian",IF(AM45=90%,"Selesai Pengujian",IF(AM45&lt;100%,"Proses Implementasi","Selesai Implementasi"))))))))</f>
        <v>Selesai Implementasi</v>
      </c>
      <c r="AB45" t="str">
        <f>IF(AN45=0%,"Not Started",IF(AN45&lt;5%,"Proses CD",IF(AN45=5%,"Selesai CD",IF(AN45&lt;10%,"Proses BRD",IF(AN45=10%,"Selesai BRD",IF(AN45&lt;20%,"Proses Solusi SI",IF(AN45=20%,"Selesai Solusi SI",IF(AN45&lt;25%,"Proses KAK",IF(AN45=25%,"Selesai KAK",IF(AN45&lt;30%,"Proses SPK",IF(AN45=30%,"Selesai SPK",IF(AN45&lt;45%, "Proses Desain", IF(AN45=45%, "Selesai Desain", IF(AN45&lt;60%,"Proses Coding",IF(AN45=60%,"Selesai Coding",IF(AN45&lt;75%,"Proses SIT", IF(AN45=75%,"Selesai SIT", IF(AN45&lt;90%,"Proses UAT",IF(AN45=90%,"Selesai UAT",IF(AN45&lt;100%,"Proses Implementasi","Selesai Implementasi"))))))))))))))))))))</f>
        <v>Not Started</v>
      </c>
      <c r="AM45">
        <v>1</v>
      </c>
      <c r="AY45" t="str">
        <f>IF(BK45=0%,"Not Started",IF(BK45&lt;30%,"Proses Asesmen",IF(BK45=30%,"Selesai Asesmen",IF(BK45&lt;70%,"Proses Konfigurasi",IF(BK45=70%,"Selesai Konfigurasi",IF(BK45&lt;90%,"Proses Pengujian",IF(BK45=90%,"Selesai Pengujian",IF(BK45&lt;100%,"Proses Implementasi","Selesai Implementasi"))))))))</f>
        <v>Selesai Implementasi</v>
      </c>
      <c r="AZ45" t="str">
        <f>IF(BL45=0%,"Not Started",IF(BL45&lt;5%,"Proses CD",IF(BL45=5%,"Selesai CD",IF(BL45&lt;10%,"Proses BRD",IF(BL45=10%,"Selesai BRD",IF(BL45&lt;20%,"Proses Solusi SI",IF(BL45=20%,"Selesai Solusi SI",IF(BL45&lt;25%,"Proses KAK",IF(BL45=25%,"Selesai KAK",IF(BL45&lt;30%,"Proses SPK",IF(BL45=30%,"Selesai SPK",IF(BL45&lt;45%, "Proses Desain", IF(BL45=45%, "Selesai Desain", IF(BL45&lt;60%,"Proses Coding",IF(BL45=60%,"Selesai Coding",IF(BL45&lt;75%,"Proses SIT", IF(BL45=75%,"Selesai SIT", IF(BL45&lt;90%,"Proses UAT",IF(BL45=90%,"Selesai UAT",IF(BL45&lt;100%,"Proses Implementasi","Selesai Implementasi"))))))))))))))))))))</f>
        <v>Selesai KAK</v>
      </c>
      <c r="BK45">
        <f>(($DE45/100%)*30%)+(($DF45/100%)*40%)+(($DG45/100%)*20%)+(($DH45/100%)*10%)</f>
        <v>0.9999999999999999</v>
      </c>
      <c r="BL45">
        <v>0.25</v>
      </c>
      <c r="BW45">
        <f>IF(AM45=0%, 100%, (BK45/AM45))</f>
        <v>0.9999999999999999</v>
      </c>
      <c r="BX45">
        <f>IF(AN45=0%, 100%, (BL45/AN45))</f>
        <v>1</v>
      </c>
      <c r="CI45" t="str">
        <f>IF(AM45=0%,"NS",IF(BK45=100%,"DONE",IF(BW45&gt;100%,"AS",IF(BW45&lt;75%,"BS",IF(AY45&lt;&gt;AA45,"BS",IF(BW45&lt;89.9%,"AR","OS"))))))</f>
        <v>DONE</v>
      </c>
      <c r="CJ45" t="str">
        <f>IF(AT45=0%,"NS",IF(BL45=100%,"DONE",IF(BX45&gt;100%,"AS",IF(BX45&lt;75%,"BS",IF(AZ45&lt;&gt;AB45,"BS",IF(BX45&lt;89.9%,"AR","OS"))))))</f>
        <v>NS</v>
      </c>
      <c r="CK45" t="str">
        <f>IF(AU45=0%,"NS",IF(BM45=100%,"DONE",IF(BY45&gt;100%,"AS",IF(BY45&lt;75%,"BS",IF(BA45&lt;&gt;AC45,"BS",IF(BY45&lt;89.9%,"AR","OS"))))))</f>
        <v>NS</v>
      </c>
      <c r="CL45" t="str">
        <f>IF(AV45=0%,"NS",IF(BN45=100%,"DONE",IF(BZ45&gt;100%,"AS",IF(BZ45&lt;75%,"BS",IF(BB45&lt;&gt;AD45,"BS",IF(BZ45&lt;89.9%,"AR","OS"))))))</f>
        <v>NS</v>
      </c>
      <c r="DE45">
        <v>1</v>
      </c>
      <c r="DF45">
        <v>1</v>
      </c>
      <c r="DG45">
        <v>1</v>
      </c>
      <c r="DH45">
        <v>1</v>
      </c>
      <c r="DI45" t="str">
        <v>Sudah deployment pada tanggal 24 Maret 2025</v>
      </c>
      <c r="DJ45">
        <v>45740</v>
      </c>
      <c r="DK45">
        <f>W45</f>
        <v>0</v>
      </c>
      <c r="EL45" t="str">
        <v>Elnestor</v>
      </c>
    </row>
    <row r="46" xml:space="preserve">
      <c r="A46" t="str">
        <v>NP-35</v>
      </c>
      <c r="C46" t="str">
        <v xml:space="preserve">SWIFT </v>
      </c>
      <c r="D46" t="str">
        <v>Legacy ISO 20022: SWIFT Tahap II</v>
      </c>
      <c r="E46">
        <v>2025</v>
      </c>
      <c r="F46">
        <v>2025</v>
      </c>
      <c r="G46" t="str">
        <v>DLDS</v>
      </c>
      <c r="H46" t="str">
        <v>Market</v>
      </c>
      <c r="I46" t="str">
        <v>SWIFT</v>
      </c>
      <c r="J46" t="str">
        <f>EL46</f>
        <v>Elnestor</v>
      </c>
      <c r="L46" t="str">
        <v>Done</v>
      </c>
      <c r="M46">
        <f>X46</f>
        <v>0</v>
      </c>
      <c r="N46">
        <f>(DE46/100%)*25%+(DF46/100%)*25%+(DG46/100%)*25%+(DH46/100%)*25%</f>
        <v>1</v>
      </c>
      <c r="DE46">
        <v>1</v>
      </c>
      <c r="DF46">
        <v>1</v>
      </c>
      <c r="DG46">
        <v>1</v>
      </c>
      <c r="DH46">
        <v>1</v>
      </c>
      <c r="DI46" t="str" xml:space="preserve">
        <v xml:space="preserve">19. Rencana Implementasi akan di lakukan di tanggal 15 Agustus_x000d_
20. Telah di lakukan deployment di 15 Agustus, tp belum di aktifkan. akan dilakukan monitoring sampai CBS melakukan deployment di M4 September _x000d_
21. Pendampingan Team CBS untuk melaksankan industrial test, rencana akan di lakukan di M1-M2 September_x000d_
22. Rencana peng'aktifan konfigurasi SWIFT MT/MX akan di laksanakan 26 Sep berbarengan dengan Team CBS MT/MX melakukan Implementasi _x000d_
23. Monitoring paska GO Live SWIFT MT/MX (FOMOBO, ERP dan CBS) _x000d_
24. Server SFTP Swift sudah tidak temuan, Proses pembuatan dokumen T.5.5</v>
      </c>
      <c r="EL46" t="str">
        <v>Elnestor</v>
      </c>
    </row>
    <row r="47">
      <c r="A47" t="str">
        <v>NP-36</v>
      </c>
      <c r="C47" t="str">
        <v>Peningkatan Kapasitas dan Performance Aplikasi Legacy</v>
      </c>
      <c r="D47" t="str">
        <v>Peningkatan Performance PINTAR dalam rangka SERAMBI 2026</v>
      </c>
      <c r="E47">
        <v>2025</v>
      </c>
      <c r="F47">
        <v>2025</v>
      </c>
      <c r="G47" t="str">
        <v>DPU</v>
      </c>
      <c r="H47" t="str">
        <v>SP</v>
      </c>
      <c r="I47" t="str">
        <v>PINTAR</v>
      </c>
      <c r="J47" t="str">
        <f>EL47</f>
        <v>Aldo Fernanda</v>
      </c>
      <c r="L47" t="str">
        <v>DONE</v>
      </c>
      <c r="M47">
        <f>X47</f>
        <v>0</v>
      </c>
      <c r="N47">
        <f>(DE47/100%)*25%+(DF47/100%)*25%+(DG47/100%)*25%+(DH47/100%)*25%</f>
        <v>1</v>
      </c>
      <c r="DE47">
        <v>1</v>
      </c>
      <c r="DF47">
        <v>1</v>
      </c>
      <c r="DG47">
        <v>1</v>
      </c>
      <c r="DH47">
        <v>1</v>
      </c>
      <c r="DI47" t="str">
        <v>Go live 3 desember 2025</v>
      </c>
      <c r="DK47">
        <f>W47</f>
        <v>0</v>
      </c>
      <c r="EL47" t="str">
        <v>Aldo Fernanda</v>
      </c>
    </row>
    <row r="48">
      <c r="A48" t="str">
        <v>NP-37</v>
      </c>
      <c r="C48" t="str">
        <v>Upgrade CRM</v>
      </c>
      <c r="D48" t="str">
        <v>Upgrade versi CRM</v>
      </c>
      <c r="E48">
        <v>2027</v>
      </c>
      <c r="F48">
        <v>2027</v>
      </c>
      <c r="G48" t="str">
        <v>DLDS, DKOM</v>
      </c>
      <c r="H48" t="str">
        <v>MI</v>
      </c>
      <c r="I48" t="str">
        <v>CRM</v>
      </c>
      <c r="J48" t="str">
        <f>EL48</f>
        <v>Yolanda Dini</v>
      </c>
      <c r="L48" t="str">
        <v>Not Started</v>
      </c>
      <c r="M48">
        <f>X48</f>
        <v>0</v>
      </c>
      <c r="N48">
        <f>(DE48/100%)*25%+(DF48/100%)*25%+(DG48/100%)*25%+(DH48/100%)*25%</f>
        <v>0</v>
      </c>
      <c r="DK48">
        <f>W48</f>
        <v>0</v>
      </c>
      <c r="EL48" t="str">
        <v>Yolanda Dini</v>
      </c>
    </row>
    <row r="49" xml:space="preserve">
      <c r="A49" t="str">
        <v>NP-38</v>
      </c>
      <c r="C49" t="str">
        <v>Konfigurasi WBS</v>
      </c>
      <c r="D49" t="str">
        <v>Konfigurasi Penyempurnaan Notifikasi Flow Proses Pemeriksaan pada WBS</v>
      </c>
      <c r="E49">
        <v>2026</v>
      </c>
      <c r="F49">
        <v>2026</v>
      </c>
      <c r="G49" t="str">
        <v>DAI</v>
      </c>
      <c r="H49" t="str">
        <v>MI</v>
      </c>
      <c r="I49" t="str">
        <v>WBS</v>
      </c>
      <c r="J49" t="str">
        <f>EL49</f>
        <v>Yolanda Dini</v>
      </c>
      <c r="L49" t="str">
        <v>Not Started</v>
      </c>
      <c r="M49">
        <f>X49</f>
        <v>46375</v>
      </c>
      <c r="N49">
        <f>(DE49/100%)*25%+(DF49/100%)*25%+(DG49/100%)*25%+(DH49/100%)*25%</f>
        <v>1</v>
      </c>
      <c r="X49">
        <v>46375</v>
      </c>
      <c r="DE49">
        <v>1</v>
      </c>
      <c r="DF49">
        <v>1</v>
      </c>
      <c r="DG49">
        <v>1</v>
      </c>
      <c r="DH49">
        <v>1</v>
      </c>
      <c r="DI49" t="str" xml:space="preserve">
        <v xml:space="preserve">Telah dilaksanakan Kickoff Formulir Permintaan Layanan _x000d_
Free Text pada Status Laporan WBS-BI dan Penyesuaian Informasi/ Text pada Aplikasi WBS. Pengembangan ditargetkan selesai M4 November_x000d_
Pengujian dilakukan paralel M4 Nov - M1 Des 2025_x000d_
Deploy (17 Des 25) telah 100%. </v>
      </c>
      <c r="DK49">
        <f>W49</f>
        <v>0</v>
      </c>
      <c r="EL49" t="str">
        <v>Yolanda Dini</v>
      </c>
    </row>
    <row r="50" xml:space="preserve">
      <c r="A50" t="str">
        <v>NP-39</v>
      </c>
      <c r="C50" t="str">
        <v>Piloting Laporan LLD Bank High-Frequency</v>
      </c>
      <c r="D50" t="str">
        <v>Piloting Laporan LLD Bank High-Frequency</v>
      </c>
      <c r="E50">
        <v>2026</v>
      </c>
      <c r="F50">
        <v>2026</v>
      </c>
      <c r="H50" t="str">
        <v>Middleware, Moneter</v>
      </c>
      <c r="J50" t="str">
        <v>M. Fahmi Ridwan</v>
      </c>
      <c r="L50" t="str">
        <v>Not Started</v>
      </c>
      <c r="M50">
        <f>X50</f>
        <v>46387</v>
      </c>
      <c r="N50">
        <f>(DE50/100%)*25%+(DF50/100%)*25%+(DG50/100%)*25%+(DH50/100%)*25%</f>
        <v>0</v>
      </c>
      <c r="O50" t="str">
        <v>DSta, DPKL, DIDD</v>
      </c>
      <c r="P50" t="str">
        <v>WG-5</v>
      </c>
      <c r="Q50" t="str">
        <v>Moneter</v>
      </c>
      <c r="R50" t="str">
        <v>LLD</v>
      </c>
      <c r="S50" t="str">
        <f>BZ50</f>
        <v>Proses RBT-RBB</v>
      </c>
      <c r="T50" t="str">
        <f>IF(V50=0%,"Not Started",IF(V50&lt;100%,"On Progress",IF(V50=100%,"DONE")))</f>
        <v>On Progress</v>
      </c>
      <c r="U50" t="str">
        <f>FN50</f>
        <v>Elnestor</v>
      </c>
      <c r="V50">
        <f>CL50</f>
        <v>0.03</v>
      </c>
      <c r="X50">
        <v>46387</v>
      </c>
      <c r="Z50" t="str">
        <v>New</v>
      </c>
      <c r="AA50">
        <v>45931</v>
      </c>
      <c r="AB50">
        <v>46022</v>
      </c>
      <c r="AC50">
        <v>46036</v>
      </c>
      <c r="AD50">
        <v>46052</v>
      </c>
      <c r="AE50">
        <v>46023</v>
      </c>
      <c r="AF50">
        <v>46036</v>
      </c>
      <c r="AI50">
        <v>46054</v>
      </c>
      <c r="AJ50">
        <v>46081</v>
      </c>
      <c r="AK50">
        <v>46082</v>
      </c>
      <c r="AL50">
        <v>46264</v>
      </c>
      <c r="AM50">
        <v>46266</v>
      </c>
      <c r="AN50">
        <v>46309</v>
      </c>
      <c r="AO50">
        <v>46310</v>
      </c>
      <c r="AP50">
        <v>46356</v>
      </c>
      <c r="AQ50">
        <v>46357</v>
      </c>
      <c r="AR50">
        <v>46387</v>
      </c>
      <c r="AS50" t="str">
        <f>IF(BE50=0%,"Not Started",IF(BE50&lt;5%,"Proses RBT-RBB",IF(BE50=5%,"Selesai RBT-RBB",IF(BE50&lt;10%,"Proses RBT-RBL",IF(BE50=10%,"Selesai RBT-RBL",IF(BE50&lt;15%,"Proses RBT-RBTD",IF(BE50=15%,"Selesai RBT-RBTD",IF(BE50&lt;20%,"Proses RPP",IF(BE50=20%,"Selesai RPP",IF(BE50&lt;25%,"Proses KAK",IF(BE50=25%,"Selesai KAK",IF(BE50&lt;30%,"Proses Pengadaan",IF(BE50=30%,"Selesai Pengadaan",IF(BE50&lt;45%,"Proses Desain",IF(BE50=45%,"Selesai Desain",IF(BE50&lt;80%,"Proses Pengembangan",IF(BE50=80%,"Selesai Pengembangan",IF(BE50&lt;87.5%,"Proses SIT",IF(BE50=87.5%,"Selesai SIT",IF(BE50&lt;95%,"Proses UAT",IF(BE50=95%,"Selesai UAT",IF(BE50&lt;100%,"Proses Implementasi","Selesai Implementasi"))))))))))))))))))))))</f>
        <v>Not Started</v>
      </c>
      <c r="AT50" t="str">
        <f>IF(BF50=0%,"Not Started",IF(BF50&lt;5%,"Proses RBT-RBB",IF(BF50=5%,"Selesai RBT-RBB",IF(BF50&lt;10%,"Proses RBT-RBL",IF(BF50=10%,"Selesai RBT-RBL",IF(BF50&lt;15%,"Proses RBT-RBTD",IF(BF50=15%,"Selesai RBT-RBTD",IF(BF50&lt;20%,"Proses RPP",IF(BF50=20%,"Selesai RPP",IF(BF50&lt;25%,"Proses KAK",IF(BF50=25%,"Selesai KAK",IF(BF50&lt;30%,"Proses Pengadaan",IF(BF50=30%,"Selesai Pengadaan",IF(BF50&lt;45%,"Proses Desain",IF(BF50=45%,"Selesai Desain",IF(BF50&lt;80%,"Proses Pengembangan",IF(BF50=80%,"Selesai Pengembangan",IF(BF50&lt;87.5%,"Proses SIT",IF(BF50=87.5%,"Selesai SIT",IF(BF50&lt;95%,"Proses UAT",IF(BF50=95%,"Selesai UAT",IF(BF50&lt;100%,"Proses Implementasi","Selesai Implementasi"))))))))))))))))))))))</f>
        <v>Not Started</v>
      </c>
      <c r="AU50" t="str">
        <f>IF(BG50=0%,"Not Started",IF(BG50&lt;5%,"Proses RBT-RBB",IF(BG50=5%,"Selesai RBT-RBB",IF(BG50&lt;10%,"Proses RBT-RBL",IF(BG50=10%,"Selesai RBT-RBL",IF(BG50&lt;15%,"Proses RBT-RBTD",IF(BG50=15%,"Selesai RBT-RBTD",IF(BG50&lt;20%,"Proses RPP",IF(BG50=20%,"Selesai RPP",IF(BG50&lt;25%,"Proses KAK",IF(BG50=25%,"Selesai KAK",IF(BG50&lt;30%,"Proses Pengadaan",IF(BG50=30%,"Selesai Pengadaan",IF(BG50&lt;45%,"Proses Desain",IF(BG50=45%,"Selesai Desain",IF(BG50&lt;80%,"Proses Pengembangan",IF(BG50=80%,"Selesai Pengembangan",IF(BG50&lt;87.5%,"Proses SIT",IF(BG50=87.5%,"Selesai SIT",IF(BG50&lt;95%,"Proses UAT",IF(BG50=95%,"Selesai UAT",IF(BG50&lt;100%,"Proses Implementasi","Selesai Implementasi"))))))))))))))))))))))</f>
        <v>Not Started</v>
      </c>
      <c r="AV50" t="str">
        <f>IF(BH50=0%,"Not Started",IF(BH50&lt;5%,"Proses RBT-RBB",IF(BH50=5%,"Selesai RBT-RBB",IF(BH50&lt;10%,"Proses RBT-RBL",IF(BH50=10%,"Selesai RBT-RBL",IF(BH50&lt;15%,"Proses RBT-RBTD",IF(BH50=15%,"Selesai RBT-RBTD",IF(BH50&lt;20%,"Proses RPP",IF(BH50=20%,"Selesai RPP",IF(BH50&lt;25%,"Proses KAK",IF(BH50=25%,"Selesai KAK",IF(BH50&lt;30%,"Proses Pengadaan",IF(BH50=30%,"Selesai Pengadaan",IF(BH50&lt;45%,"Proses Desain",IF(BH50=45%,"Selesai Desain",IF(BH50&lt;80%,"Proses Pengembangan",IF(BH50=80%,"Selesai Pengembangan",IF(BH50&lt;87.5%,"Proses SIT",IF(BH50=87.5%,"Selesai SIT",IF(BH50&lt;95%,"Proses UAT",IF(BH50=95%,"Selesai UAT",IF(BH50&lt;100%,"Proses Implementasi","Selesai Implementasi"))))))))))))))))))))))</f>
        <v>Not Started</v>
      </c>
      <c r="AW50" t="str">
        <f>IF(BI50=0%,"Not Started",IF(BI50&lt;5%,"Proses RBT-RBB",IF(BI50=5%,"Selesai RBT-RBB",IF(BI50&lt;10%,"Proses RBT-RBL",IF(BI50=10%,"Selesai RBT-RBL",IF(BI50&lt;15%,"Proses RBT-RBTD",IF(BI50=15%,"Selesai RBT-RBTD",IF(BI50&lt;20%,"Proses RPP",IF(BI50=20%,"Selesai RPP",IF(BI50&lt;25%,"Proses KAK",IF(BI50=25%,"Selesai KAK",IF(BI50&lt;30%,"Proses Pengadaan",IF(BI50=30%,"Selesai Pengadaan",IF(BI50&lt;45%,"Proses Desain",IF(BI50=45%,"Selesai Desain",IF(BI50&lt;80%,"Proses Pengembangan",IF(BI50=80%,"Selesai Pengembangan",IF(BI50&lt;87.5%,"Proses SIT",IF(BI50=87.5%,"Selesai SIT",IF(BI50&lt;95%,"Proses UAT",IF(BI50=95%,"Selesai UAT",IF(BI50&lt;100%,"Proses Implementasi","Selesai Implementasi"))))))))))))))))))))))</f>
        <v>Not Started</v>
      </c>
      <c r="AX50" t="str">
        <f>IF(BJ50=0%,"Not Started",IF(BJ50&lt;5%,"Proses RBT-RBB",IF(BJ50=5%,"Selesai RBT-RBB",IF(BJ50&lt;10%,"Proses RBT-RBL",IF(BJ50=10%,"Selesai RBT-RBL",IF(BJ50&lt;15%,"Proses RBT-RBTD",IF(BJ50=15%,"Selesai RBT-RBTD",IF(BJ50&lt;20%,"Proses RPP",IF(BJ50=20%,"Selesai RPP",IF(BJ50&lt;25%,"Proses KAK",IF(BJ50=25%,"Selesai KAK",IF(BJ50&lt;30%,"Proses Pengadaan",IF(BJ50=30%,"Selesai Pengadaan",IF(BJ50&lt;45%,"Proses Desain",IF(BJ50=45%,"Selesai Desain",IF(BJ50&lt;80%,"Proses Pengembangan",IF(BJ50=80%,"Selesai Pengembangan",IF(BJ50&lt;87.5%,"Proses SIT",IF(BJ50=87.5%,"Selesai SIT",IF(BJ50&lt;95%,"Proses UAT",IF(BJ50=95%,"Selesai UAT",IF(BJ50&lt;100%,"Proses Implementasi","Selesai Implementasi"))))))))))))))))))))))</f>
        <v>Not Started</v>
      </c>
      <c r="AY50" t="str">
        <f>IF(BK50=0%,"Not Started",IF(BK50&lt;5%,"Proses RBT-RBB",IF(BK50=5%,"Selesai RBT-RBB",IF(BK50&lt;10%,"Proses RBT-RBL",IF(BK50=10%,"Selesai RBT-RBL",IF(BK50&lt;15%,"Proses RBT-RBTD",IF(BK50=15%,"Selesai RBT-RBTD",IF(BK50&lt;20%,"Proses RPP",IF(BK50=20%,"Selesai RPP",IF(BK50&lt;25%,"Proses KAK",IF(BK50=25%,"Selesai KAK",IF(BK50&lt;30%,"Proses Pengadaan",IF(BK50=30%,"Selesai Pengadaan",IF(BK50&lt;45%,"Proses Desain",IF(BK50=45%,"Selesai Desain",IF(BK50&lt;80%,"Proses Pengembangan",IF(BK50=80%,"Selesai Pengembangan",IF(BK50&lt;87.5%,"Proses SIT",IF(BK50=87.5%,"Selesai SIT",IF(BK50&lt;95%,"Proses UAT",IF(BK50=95%,"Selesai UAT",IF(BK50&lt;100%,"Proses Implementasi","Selesai Implementasi"))))))))))))))))))))))</f>
        <v>Not Started</v>
      </c>
      <c r="AZ50" t="str">
        <f>IF(BL50=0%,"Not Started",IF(BL50&lt;5%,"Proses RBT-RBB",IF(BL50=5%,"Selesai RBT-RBB",IF(BL50&lt;10%,"Proses RBT-RBL",IF(BL50=10%,"Selesai RBT-RBL",IF(BL50&lt;15%,"Proses RBT-RBTD",IF(BL50=15%,"Selesai RBT-RBTD",IF(BL50&lt;20%,"Proses RPP",IF(BL50=20%,"Selesai RPP",IF(BL50&lt;25%,"Proses KAK",IF(BL50=25%,"Selesai KAK",IF(BL50&lt;30%,"Proses Pengadaan",IF(BL50=30%,"Selesai Pengadaan",IF(BL50&lt;45%,"Proses Desain",IF(BL50=45%,"Selesai Desain",IF(BL50&lt;80%,"Proses Pengembangan",IF(BL50=80%,"Selesai Pengembangan",IF(BL50&lt;87.5%,"Proses SIT",IF(BL50=87.5%,"Selesai SIT",IF(BL50&lt;95%,"Proses UAT",IF(BL50=95%,"Selesai UAT",IF(BL50&lt;100%,"Proses Implementasi","Selesai Implementasi"))))))))))))))))))))))</f>
        <v>Not Started</v>
      </c>
      <c r="BA50" t="str">
        <f>IF(BM50=0%,"Not Started",IF(BM50&lt;5%,"Proses RBT-RBB",IF(BM50=5%,"Selesai RBT-RBB",IF(BM50&lt;10%,"Proses RBT-RBL",IF(BM50=10%,"Selesai RBT-RBL",IF(BM50&lt;15%,"Proses RBT-RBTD",IF(BM50=15%,"Selesai RBT-RBTD",IF(BM50&lt;20%,"Proses RPP",IF(BM50=20%,"Selesai RPP",IF(BM50&lt;25%,"Proses KAK",IF(BM50=25%,"Selesai KAK",IF(BM50&lt;30%,"Proses Pengadaan",IF(BM50=30%,"Selesai Pengadaan",IF(BM50&lt;45%,"Proses Desain",IF(BM50=45%,"Selesai Desain",IF(BM50&lt;80%,"Proses Pengembangan",IF(BM50=80%,"Selesai Pengembangan",IF(BM50&lt;87.5%,"Proses SIT",IF(BM50=87.5%,"Selesai SIT",IF(BM50&lt;95%,"Proses UAT",IF(BM50=95%,"Selesai UAT",IF(BM50&lt;100%,"Proses Implementasi","Selesai Implementasi"))))))))))))))))))))))</f>
        <v>Not Started</v>
      </c>
      <c r="BB50" t="str">
        <f>IF(BN50=0%,"Not Started",IF(BN50&lt;5%,"Proses RBT-RBB",IF(BN50=5%,"Selesai RBT-RBB",IF(BN50&lt;10%,"Proses RBT-RBL",IF(BN50=10%,"Selesai RBT-RBL",IF(BN50&lt;15%,"Proses RBT-RBTD",IF(BN50=15%,"Selesai RBT-RBTD",IF(BN50&lt;20%,"Proses RPP",IF(BN50=20%,"Selesai RPP",IF(BN50&lt;25%,"Proses KAK",IF(BN50=25%,"Selesai KAK",IF(BN50&lt;30%,"Proses Pengadaan",IF(BN50=30%,"Selesai Pengadaan",IF(BN50&lt;45%,"Proses Desain",IF(BN50=45%,"Selesai Desain",IF(BN50&lt;80%,"Proses Pengembangan",IF(BN50=80%,"Selesai Pengembangan",IF(BN50&lt;87.5%,"Proses SIT",IF(BN50=87.5%,"Selesai SIT",IF(BN50&lt;95%,"Proses UAT",IF(BN50=95%,"Selesai UAT",IF(BN50&lt;100%,"Proses Implementasi","Selesai Implementasi"))))))))))))))))))))))</f>
        <v>Proses RBT-RBB</v>
      </c>
      <c r="BC50" t="str">
        <f>IF(BO50=0%,"Not Started",IF(BO50&lt;5%,"Proses RBT-RBB",IF(BO50=5%,"Selesai RBT-RBB",IF(BO50&lt;10%,"Proses RBT-RBL",IF(BO50=10%,"Selesai RBT-RBL",IF(BO50&lt;15%,"Proses RBT-RBTD",IF(BO50=15%,"Selesai RBT-RBTD",IF(BO50&lt;20%,"Proses RPP",IF(BO50=20%,"Selesai RPP",IF(BO50&lt;25%,"Proses KAK",IF(BO50=25%,"Selesai KAK",IF(BO50&lt;30%,"Proses Pengadaan",IF(BO50=30%,"Selesai Pengadaan",IF(BO50&lt;45%,"Proses Desain",IF(BO50=45%,"Selesai Desain",IF(BO50&lt;80%,"Proses Pengembangan",IF(BO50=80%,"Selesai Pengembangan",IF(BO50&lt;87.5%,"Proses SIT",IF(BO50=87.5%,"Selesai SIT",IF(BO50&lt;95%,"Proses UAT",IF(BO50=95%,"Selesai UAT",IF(BO50&lt;100%,"Proses Implementasi","Selesai Implementasi"))))))))))))))))))))))</f>
        <v>Selesai RBT-RBL</v>
      </c>
      <c r="BD50" t="str">
        <f>IF(BP50=0%,"Not Started",IF(BP50&lt;5%,"Proses RBT-RBB",IF(BP50=5%,"Selesai RBT-RBB",IF(BP50&lt;10%,"Proses RBT-RBL",IF(BP50=10%,"Selesai RBT-RBL",IF(BP50&lt;15%,"Proses RBT-RBTD",IF(BP50=15%,"Selesai RBT-RBTD",IF(BP50&lt;20%,"Proses RPP",IF(BP50=20%,"Selesai RPP",IF(BP50&lt;25%,"Proses KAK",IF(BP50=25%,"Selesai KAK",IF(BP50&lt;30%,"Proses Pengadaan",IF(BP50=30%,"Selesai Pengadaan",IF(BP50&lt;45%,"Proses Desain",IF(BP50=45%,"Selesai Desain",IF(BP50&lt;80%,"Proses Pengembangan",IF(BP50=80%,"Selesai Pengembangan",IF(BP50&lt;87.5%,"Proses SIT",IF(BP50=87.5%,"Selesai SIT",IF(BP50&lt;95%,"Proses UAT",IF(BP50=95%,"Selesai UAT",IF(BP50&lt;100%,"Proses Implementasi","Selesai Implementasi"))))))))))))))))))))))</f>
        <v>Selesai RBT-RBTD</v>
      </c>
      <c r="BE50">
        <v>0</v>
      </c>
      <c r="BF50">
        <v>0</v>
      </c>
      <c r="BG50">
        <v>0</v>
      </c>
      <c r="BH50">
        <v>0</v>
      </c>
      <c r="BI50">
        <v>0</v>
      </c>
      <c r="BJ50">
        <v>0</v>
      </c>
      <c r="BK50">
        <v>0</v>
      </c>
      <c r="BL50">
        <v>0</v>
      </c>
      <c r="BM50">
        <v>0</v>
      </c>
      <c r="BN50">
        <v>0.03</v>
      </c>
      <c r="BO50">
        <v>0.1</v>
      </c>
      <c r="BP50">
        <v>0.15</v>
      </c>
      <c r="BQ50" t="str">
        <f>IF(CC50=0%,"Not Started",IF(CC50&lt;5%,"Proses RBT-RBB",IF(CC50=5%,"Selesai RBT-RBB",IF(CC50&lt;10%,"Proses RBT-RBL",IF(CC50=10%,"Selesai RBT-RBL",IF(CC50&lt;15%,"Proses RBT-RBTD",IF(CC50=15%,"Selesai RBT-RBTD",IF(CC50&lt;20%,"Proses RPP",IF(CC50=20%,"Selesai RPP",IF(CC50&lt;25%,"Proses KAK",IF(CC50=25%,"Selesai KAK",IF(CC50&lt;30%,"Proses Pengadaan",IF(CC50=30%,"Selesai Pengadaan",IF(CC50&lt;45%,"Proses Desain",IF(CC50=45%,"Selesai Desain",IF(CC50&lt;80%,"Proses Pengembangan",IF(CC50=80%,"Selesai Pengembangan",IF(CC50&lt;87.5%,"Proses SIT",IF(CC50=87.5%,"Selesai SIT",IF(CC50&lt;95%,"Proses UAT",IF(CC50=95%,"Selesai UAT",IF(CC50&lt;100%,"Proses Implementasi","Selesai Implementasi"))))))))))))))))))))))</f>
        <v>Not Started</v>
      </c>
      <c r="BR50" t="str">
        <f>IF(CD50=0%,"Not Started",IF(CD50&lt;5%,"Proses RBT-RBB",IF(CD50=5%,"Selesai RBT-RBB",IF(CD50&lt;10%,"Proses RBT-RBL",IF(CD50=10%,"Selesai RBT-RBL",IF(CD50&lt;15%,"Proses RBT-RBTD",IF(CD50=15%,"Selesai RBT-RBTD",IF(CD50&lt;20%,"Proses RPP",IF(CD50=20%,"Selesai RPP",IF(CD50&lt;25%,"Proses KAK",IF(CD50=25%,"Selesai KAK",IF(CD50&lt;30%,"Proses Pengadaan",IF(CD50=30%,"Selesai Pengadaan",IF(CD50&lt;45%,"Proses Desain",IF(CD50=45%,"Selesai Desain",IF(CD50&lt;80%,"Proses Pengembangan",IF(CD50=80%,"Selesai Pengembangan",IF(CD50&lt;87.5%,"Proses SIT",IF(CD50=87.5%,"Selesai SIT",IF(CD50&lt;95%,"Proses UAT",IF(CD50=95%,"Selesai UAT",IF(CD50&lt;100%,"Proses Implementasi","Selesai Implementasi"))))))))))))))))))))))</f>
        <v>Not Started</v>
      </c>
      <c r="BS50" t="str">
        <f>IF(CE50=0%,"Not Started",IF(CE50&lt;5%,"Proses RBT-RBB",IF(CE50=5%,"Selesai RBT-RBB",IF(CE50&lt;10%,"Proses RBT-RBL",IF(CE50=10%,"Selesai RBT-RBL",IF(CE50&lt;15%,"Proses RBT-RBTD",IF(CE50=15%,"Selesai RBT-RBTD",IF(CE50&lt;20%,"Proses RPP",IF(CE50=20%,"Selesai RPP",IF(CE50&lt;25%,"Proses KAK",IF(CE50=25%,"Selesai KAK",IF(CE50&lt;30%,"Proses Pengadaan",IF(CE50=30%,"Selesai Pengadaan",IF(CE50&lt;45%,"Proses Desain",IF(CE50=45%,"Selesai Desain",IF(CE50&lt;80%,"Proses Pengembangan",IF(CE50=80%,"Selesai Pengembangan",IF(CE50&lt;87.5%,"Proses SIT",IF(CE50=87.5%,"Selesai SIT",IF(CE50&lt;95%,"Proses UAT",IF(CE50=95%,"Selesai UAT",IF(CE50&lt;100%,"Proses Implementasi","Selesai Implementasi"))))))))))))))))))))))</f>
        <v>Not Started</v>
      </c>
      <c r="BT50" t="str">
        <f>IF(CF50=0%,"Not Started",IF(CF50&lt;5%,"Proses RBT-RBB",IF(CF50=5%,"Selesai RBT-RBB",IF(CF50&lt;10%,"Proses RBT-RBL",IF(CF50=10%,"Selesai RBT-RBL",IF(CF50&lt;15%,"Proses RBT-RBTD",IF(CF50=15%,"Selesai RBT-RBTD",IF(CF50&lt;20%,"Proses RPP",IF(CF50=20%,"Selesai RPP",IF(CF50&lt;25%,"Proses KAK",IF(CF50=25%,"Selesai KAK",IF(CF50&lt;30%,"Proses Pengadaan",IF(CF50=30%,"Selesai Pengadaan",IF(CF50&lt;45%,"Proses Desain",IF(CF50=45%,"Selesai Desain",IF(CF50&lt;80%,"Proses Pengembangan",IF(CF50=80%,"Selesai Pengembangan",IF(CF50&lt;87.5%,"Proses SIT",IF(CF50=87.5%,"Selesai SIT",IF(CF50&lt;95%,"Proses UAT",IF(CF50=95%,"Selesai UAT",IF(CF50&lt;100%,"Proses Implementasi","Selesai Implementasi"))))))))))))))))))))))</f>
        <v>Not Started</v>
      </c>
      <c r="BU50" t="str">
        <f>IF(CG50=0%,"Not Started",IF(CG50&lt;5%,"Proses RBT-RBB",IF(CG50=5%,"Selesai RBT-RBB",IF(CG50&lt;10%,"Proses RBT-RBL",IF(CG50=10%,"Selesai RBT-RBL",IF(CG50&lt;15%,"Proses RBT-RBTD",IF(CG50=15%,"Selesai RBT-RBTD",IF(CG50&lt;20%,"Proses RPP",IF(CG50=20%,"Selesai RPP",IF(CG50&lt;25%,"Proses KAK",IF(CG50=25%,"Selesai KAK",IF(CG50&lt;30%,"Proses Pengadaan",IF(CG50=30%,"Selesai Pengadaan",IF(CG50&lt;45%,"Proses Desain",IF(CG50=45%,"Selesai Desain",IF(CG50&lt;80%,"Proses Pengembangan",IF(CG50=80%,"Selesai Pengembangan",IF(CG50&lt;87.5%,"Proses SIT",IF(CG50=87.5%,"Selesai SIT",IF(CG50&lt;95%,"Proses UAT",IF(CG50=95%,"Selesai UAT",IF(CG50&lt;100%,"Proses Implementasi","Selesai Implementasi"))))))))))))))))))))))</f>
        <v>Not Started</v>
      </c>
      <c r="BV50" t="str">
        <f>IF(CH50=0%,"Not Started",IF(CH50&lt;5%,"Proses RBT-RBB",IF(CH50=5%,"Selesai RBT-RBB",IF(CH50&lt;10%,"Proses RBT-RBL",IF(CH50=10%,"Selesai RBT-RBL",IF(CH50&lt;15%,"Proses RBT-RBTD",IF(CH50=15%,"Selesai RBT-RBTD",IF(CH50&lt;20%,"Proses RPP",IF(CH50=20%,"Selesai RPP",IF(CH50&lt;25%,"Proses KAK",IF(CH50=25%,"Selesai KAK",IF(CH50&lt;30%,"Proses Pengadaan",IF(CH50=30%,"Selesai Pengadaan",IF(CH50&lt;45%,"Proses Desain",IF(CH50=45%,"Selesai Desain",IF(CH50&lt;80%,"Proses Pengembangan",IF(CH50=80%,"Selesai Pengembangan",IF(CH50&lt;87.5%,"Proses SIT",IF(CH50=87.5%,"Selesai SIT",IF(CH50&lt;95%,"Proses UAT",IF(CH50=95%,"Selesai UAT",IF(CH50&lt;100%,"Proses Implementasi","Selesai Implementasi"))))))))))))))))))))))</f>
        <v>Not Started</v>
      </c>
      <c r="BW50" t="str">
        <f>IF(CI50=0%,"Not Started",IF(CI50&lt;5%,"Proses RBT-RBB",IF(CI50=5%,"Selesai RBT-RBB",IF(CI50&lt;10%,"Proses RBT-RBL",IF(CI50=10%,"Selesai RBT-RBL",IF(CI50&lt;15%,"Proses RBT-RBTD",IF(CI50=15%,"Selesai RBT-RBTD",IF(CI50&lt;20%,"Proses RPP",IF(CI50=20%,"Selesai RPP",IF(CI50&lt;25%,"Proses KAK",IF(CI50=25%,"Selesai KAK",IF(CI50&lt;30%,"Proses Pengadaan",IF(CI50=30%,"Selesai Pengadaan",IF(CI50&lt;45%,"Proses Desain",IF(CI50=45%,"Selesai Desain",IF(CI50&lt;80%,"Proses Pengembangan",IF(CI50=80%,"Selesai Pengembangan",IF(CI50&lt;87.5%,"Proses SIT",IF(CI50=87.5%,"Selesai SIT",IF(CI50&lt;95%,"Proses UAT",IF(CI50=95%,"Selesai UAT",IF(CI50&lt;100%,"Proses Implementasi","Selesai Implementasi"))))))))))))))))))))))</f>
        <v>Not Started</v>
      </c>
      <c r="BX50" t="str">
        <f>IF(CJ50=0%,"Not Started",IF(CJ50&lt;5%,"Proses RBT-RBB",IF(CJ50=5%,"Selesai RBT-RBB",IF(CJ50&lt;10%,"Proses RBT-RBL",IF(CJ50=10%,"Selesai RBT-RBL",IF(CJ50&lt;15%,"Proses RBT-RBTD",IF(CJ50=15%,"Selesai RBT-RBTD",IF(CJ50&lt;20%,"Proses RPP",IF(CJ50=20%,"Selesai RPP",IF(CJ50&lt;25%,"Proses KAK",IF(CJ50=25%,"Selesai KAK",IF(CJ50&lt;30%,"Proses Pengadaan",IF(CJ50=30%,"Selesai Pengadaan",IF(CJ50&lt;45%,"Proses Desain",IF(CJ50=45%,"Selesai Desain",IF(CJ50&lt;80%,"Proses Pengembangan",IF(CJ50=80%,"Selesai Pengembangan",IF(CJ50&lt;87.5%,"Proses SIT",IF(CJ50=87.5%,"Selesai SIT",IF(CJ50&lt;95%,"Proses UAT",IF(CJ50=95%,"Selesai UAT",IF(CJ50&lt;100%,"Proses Implementasi","Selesai Implementasi"))))))))))))))))))))))</f>
        <v>Not Started</v>
      </c>
      <c r="BY50" t="str">
        <f>IF(CK50=0%,"Not Started",IF(CK50&lt;5%,"Proses RBT-RBB",IF(CK50=5%,"Selesai RBT-RBB",IF(CK50&lt;10%,"Proses RBT-RBL",IF(CK50=10%,"Selesai RBT-RBL",IF(CK50&lt;15%,"Proses RBT-RBTD",IF(CK50=15%,"Selesai RBT-RBTD",IF(CK50&lt;20%,"Proses RPP",IF(CK50=20%,"Selesai RPP",IF(CK50&lt;25%,"Proses KAK",IF(CK50=25%,"Selesai KAK",IF(CK50&lt;30%,"Proses Pengadaan",IF(CK50=30%,"Selesai Pengadaan",IF(CK50&lt;45%,"Proses Desain",IF(CK50=45%,"Selesai Desain",IF(CK50&lt;80%,"Proses Pengembangan",IF(CK50=80%,"Selesai Pengembangan",IF(CK50&lt;87.5%,"Proses SIT",IF(CK50=87.5%,"Selesai SIT",IF(CK50&lt;95%,"Proses UAT",IF(CK50=95%,"Selesai UAT",IF(CK50&lt;100%,"Proses Implementasi","Selesai Implementasi"))))))))))))))))))))))</f>
        <v>Not Started</v>
      </c>
      <c r="BZ50" t="str">
        <f>IF(CL50=0%,"Not Started",IF(CL50&lt;5%,"Proses RBT-RBB",IF(CL50=5%,"Selesai RBT-RBB",IF(CL50&lt;10%,"Proses RBT-RBL",IF(CL50=10%,"Selesai RBT-RBL",IF(CL50&lt;15%,"Proses RBT-RBTD",IF(CL50=15%,"Selesai RBT-RBTD",IF(CL50&lt;20%,"Proses RPP",IF(CL50=20%,"Selesai RPP",IF(CL50&lt;25%,"Proses KAK",IF(CL50=25%,"Selesai KAK",IF(CL50&lt;30%,"Proses Pengadaan",IF(CL50=30%,"Selesai Pengadaan",IF(CL50&lt;45%,"Proses Desain",IF(CL50=45%,"Selesai Desain",IF(CL50&lt;80%,"Proses Pengembangan",IF(CL50=80%,"Selesai Pengembangan",IF(CL50&lt;87.5%,"Proses SIT",IF(CL50=87.5%,"Selesai SIT",IF(CL50&lt;95%,"Proses UAT",IF(CL50=95%,"Selesai UAT",IF(CL50&lt;100%,"Proses Implementasi","Selesai Implementasi"))))))))))))))))))))))</f>
        <v>Proses RBT-RBB</v>
      </c>
      <c r="CA50" t="str">
        <f>IF(CM50=0%,"Not Started",IF(CM50&lt;5%,"Proses RBT-RBB",IF(CM50=5%,"Selesai RBT-RBB",IF(CM50&lt;10%,"Proses RBT-RBL",IF(CM50=10%,"Selesai RBT-RBL",IF(CM50&lt;15%,"Proses RBT-RBTD",IF(CM50=15%,"Selesai RBT-RBTD",IF(CM50&lt;20%,"Proses RPP",IF(CM50=20%,"Selesai RPP",IF(CM50&lt;25%,"Proses KAK",IF(CM50=25%,"Selesai KAK",IF(CM50&lt;30%,"Proses Pengadaan",IF(CM50=30%,"Selesai Pengadaan",IF(CM50&lt;45%,"Proses Desain",IF(CM50=45%,"Selesai Desain",IF(CM50&lt;80%,"Proses Pengembangan",IF(CM50=80%,"Selesai Pengembangan",IF(CM50&lt;87.5%,"Proses SIT",IF(CM50=87.5%,"Selesai SIT",IF(CM50&lt;95%,"Proses UAT",IF(CM50=95%,"Selesai UAT",IF(CM50&lt;100%,"Proses Implementasi","Selesai Implementasi"))))))))))))))))))))))</f>
        <v>Proses RBT-RBB</v>
      </c>
      <c r="CB50" t="str">
        <f>IF(CN50=0%,"Not Started",IF(CN50&lt;5%,"Proses RBT-RBB",IF(CN50=5%,"Selesai RBT-RBB",IF(CN50&lt;10%,"Proses RBT-RBL",IF(CN50=10%,"Selesai RBT-RBL",IF(CN50&lt;15%,"Proses RBT-RBTD",IF(CN50=15%,"Selesai RBT-RBTD",IF(CN50&lt;20%,"Proses RPP",IF(CN50=20%,"Selesai RPP",IF(CN50&lt;25%,"Proses KAK",IF(CN50=25%,"Selesai KAK",IF(CN50&lt;30%,"Proses Pengadaan",IF(CN50=30%,"Selesai Pengadaan",IF(CN50&lt;45%,"Proses Desain",IF(CN50=45%,"Selesai Desain",IF(CN50&lt;80%,"Proses Pengembangan",IF(CN50=80%,"Selesai Pengembangan",IF(CN50&lt;87.5%,"Proses SIT",IF(CN50=87.5%,"Selesai SIT",IF(CN50&lt;95%,"Proses UAT",IF(CN50=95%,"Selesai UAT",IF(CN50&lt;100%,"Proses Implementasi","Selesai Implementasi"))))))))))))))))))))))</f>
        <v>Proses RBT-RBB</v>
      </c>
      <c r="CL50">
        <f>(($DY50/100%)*15%)+(($DZ50/100%)*5%)+(($EA50/100%)*5%)+(($EB50/100%)*5%)+(($EC50/100%)*15%)+(($ED50/100%)*35%)+(($EE50/100%)*7.5%)+(($EF50/100%)*7.5%)+(($EG50/100%)*5%)</f>
        <v>0.03</v>
      </c>
      <c r="CM50">
        <f>(($DY50/100%)*15%)+(($DZ50/100%)*5%)+(($EA50/100%)*5%)+(($EB50/100%)*5%)+(($EC50/100%)*15%)+(($ED50/100%)*35%)+(($EE50/100%)*7.5%)+(($EF50/100%)*7.5%)+(($EG50/100%)*5%)</f>
        <v>0.03</v>
      </c>
      <c r="CN50">
        <f>(($DY50/100%)*15%)+(($DZ50/100%)*5%)+(($EA50/100%)*5%)+(($EB50/100%)*5%)+(($EC50/100%)*15%)+(($ED50/100%)*35%)+(($EE50/100%)*7.5%)+(($EF50/100%)*7.5%)+(($EG50/100%)*5%)</f>
        <v>0.03</v>
      </c>
      <c r="CO50">
        <f>IF(BE50=0%, 100%, (CC50/BE50))</f>
        <v>1</v>
      </c>
      <c r="CP50">
        <f>IF(BF50=0%, 100%, (CD50/BF50))</f>
        <v>1</v>
      </c>
      <c r="CQ50">
        <f>IF(BG50=0%, 100%, (CE50/BG50))</f>
        <v>1</v>
      </c>
      <c r="CR50">
        <f>IF(BH50=0%, 100%, (CF50/BH50))</f>
        <v>1</v>
      </c>
      <c r="CS50">
        <f>IF(BI50=0%, 100%, (CG50/BI50))</f>
        <v>1</v>
      </c>
      <c r="CT50">
        <f>IF(BJ50=0%, 100%, (CH50/BJ50))</f>
        <v>1</v>
      </c>
      <c r="CU50">
        <f>IF(BK50=0%, 100%, (CI50/BK50))</f>
        <v>1</v>
      </c>
      <c r="CV50">
        <f>IF(BL50=0%, 100%, (CJ50/BL50))</f>
        <v>1</v>
      </c>
      <c r="CW50">
        <f>IF(BM50=0%, 100%, (CK50/BM50))</f>
        <v>1</v>
      </c>
      <c r="CX50">
        <f>IF(BN50=0%, 100%, (CL50/BN50))</f>
        <v>1</v>
      </c>
      <c r="DA50" t="str">
        <f>IF(BE50=0%,"NS",IF(CC50=100%,"DONE",IF(CO50&gt;100%,"AS",IF(CO50&lt;75%,"BS",IF(CO50&lt;89.9%,"AR","OS")))))</f>
        <v>NS</v>
      </c>
      <c r="DB50" t="str">
        <f>IF(BF50=0%,"NS",IF(CD50=100%,"DONE",IF(CP50&gt;100%,"AS",IF(CP50&lt;75%,"BS",IF(CP50&lt;89.9%,"AR","OS")))))</f>
        <v>NS</v>
      </c>
      <c r="DC50" t="str">
        <f>IF(BG50=0%,"NS",IF(CE50=100%,"DONE",IF(CQ50&gt;100%,"AS",IF(CQ50&lt;75%,"BS",IF(CQ50&lt;89.9%,"AR","OS")))))</f>
        <v>NS</v>
      </c>
      <c r="DD50" t="str">
        <f>IF(BH50=0%,"NS",IF(CF50=100%,"DONE",IF(CR50&gt;100%,"AS",IF(CR50&lt;75%,"BS",IF(CR50&lt;89.9%,"AR","OS")))))</f>
        <v>NS</v>
      </c>
      <c r="DI50" t="str">
        <f>IF(BM50=0%,"NS",IF(CK50=100%,"DONE",IF(CW50&gt;100%,"AS",IF(CW50&lt;75%,"BS",IF(CW50&lt;89.9%,"AR","OS")))))</f>
        <v>NS</v>
      </c>
      <c r="DJ50" t="str">
        <f>IF(BN50=0%,"NS",IF(CL50=100%,"DONE",IF(CX50&gt;100%,"AS",IF(CX50&lt;75%,"BS",IF(CX50&lt;89.9%,"AR","OS")))))</f>
        <v>OS</v>
      </c>
      <c r="DK50" t="str">
        <f>IF(BO50=0%,"NS",IF(CM50=100%,"DONE",IF(CY50&gt;100%,"AS",IF(CY50&lt;75%,"BS",IF(CY50&lt;89.9%,"AR","OS")))))</f>
        <v>BS</v>
      </c>
      <c r="DL50" t="str">
        <f>IF(BP50=0%,"NS",IF(CN50=100%,"DONE",IF(CZ50&gt;100%,"AS",IF(CZ50&lt;75%,"BS",IF(CZ50&lt;89.9%,"AR","OS")))))</f>
        <v>BS</v>
      </c>
      <c r="DM50">
        <f>CC50/$BP50</f>
        <v>0</v>
      </c>
      <c r="DN50">
        <f>CD50/$BP50</f>
        <v>0</v>
      </c>
      <c r="DO50">
        <f>CE50/$BP50</f>
        <v>0</v>
      </c>
      <c r="DP50">
        <f>CF50/$BP50</f>
        <v>0</v>
      </c>
      <c r="DQ50">
        <f>CG50/$BP50</f>
        <v>0</v>
      </c>
      <c r="DR50">
        <f>CH50/$BP50</f>
        <v>0</v>
      </c>
      <c r="DS50">
        <f>CI50/$BP50</f>
        <v>0</v>
      </c>
      <c r="DT50">
        <f>CJ50/$BP50</f>
        <v>0</v>
      </c>
      <c r="DU50">
        <f>CK50/$BP50</f>
        <v>0</v>
      </c>
      <c r="DV50">
        <f>CL50/$BP50</f>
        <v>0.2</v>
      </c>
      <c r="DW50">
        <f>CM50/$BP50</f>
        <v>0.2</v>
      </c>
      <c r="DX50">
        <f>CN50/$BP50</f>
        <v>0.2</v>
      </c>
      <c r="DY50">
        <v>0.2</v>
      </c>
      <c r="EJ50">
        <f>AR50</f>
        <v>46387</v>
      </c>
      <c r="FM50" t="str" xml:space="preserve">
        <v xml:space="preserve">1. Regi Wibowo_x000d_
2. Titik Rahayu</v>
      </c>
      <c r="FN50" t="str">
        <v>Elnestor</v>
      </c>
      <c r="FO50" t="str">
        <v>Adinda Tri Wulandari</v>
      </c>
      <c r="FP50" t="str" xml:space="preserve">
        <v xml:space="preserve">1. Haryani Diah_x000d_
2. Alamsyah_x000d_
3. Luluk Mukarromah</v>
      </c>
      <c r="FQ50" t="str" xml:space="preserve">
        <v xml:space="preserve">Erfa_x000d_
Ufaira</v>
      </c>
    </row>
    <row r="51">
      <c r="A51" t="str">
        <v>NP-40</v>
      </c>
      <c r="C51" t="str">
        <v>Dukungan IN-FAST</v>
      </c>
      <c r="D51" t="str">
        <v>On Boarding IN-FAST pada Infra SP BI</v>
      </c>
      <c r="E51">
        <v>2026</v>
      </c>
      <c r="F51">
        <v>2026</v>
      </c>
      <c r="H51" t="str">
        <v>SP</v>
      </c>
      <c r="J51" t="str">
        <v>Aldo Fernanda</v>
      </c>
      <c r="L51" t="str">
        <v>Not Started</v>
      </c>
      <c r="M51">
        <f>X51</f>
        <v>46387</v>
      </c>
      <c r="N51">
        <f>(DE51/100%)*25%+(DF51/100%)*25%+(DG51/100%)*25%+(DH51/100%)*25%</f>
        <v>0</v>
      </c>
      <c r="X51">
        <v>46387</v>
      </c>
    </row>
    <row r="52">
      <c r="A52" t="str">
        <v>NP-29</v>
      </c>
      <c r="C52" t="str">
        <v>Pengaliran Data Eksyar</v>
      </c>
      <c r="D52" t="str">
        <v>Pengaliran Data Eksyar</v>
      </c>
      <c r="E52">
        <v>2026</v>
      </c>
      <c r="F52">
        <v>2027</v>
      </c>
      <c r="H52" t="str">
        <v>Middleware</v>
      </c>
      <c r="J52" t="str">
        <v>M. Fahmi Ridwan</v>
      </c>
      <c r="L52" t="str">
        <v>Not Started</v>
      </c>
      <c r="M52">
        <f>X52</f>
        <v>46660</v>
      </c>
      <c r="N52">
        <f>(DE52/100%)*25%+(DF52/100%)*25%+(DG52/100%)*25%+(DH52/100%)*25%</f>
        <v>0</v>
      </c>
      <c r="X52">
        <v>46660</v>
      </c>
    </row>
    <row r="54">
      <c r="D54">
        <f>151+48</f>
        <v>199</v>
      </c>
    </row>
  </sheetData>
  <autoFilter ref="A2:FU52"/>
  <mergeCells count="14">
    <mergeCell ref="DM1:DX1"/>
    <mergeCell ref="DY1:EJ1"/>
    <mergeCell ref="AW1:BH1"/>
    <mergeCell ref="BI1:BT1"/>
    <mergeCell ref="BU1:CF1"/>
    <mergeCell ref="CG1:CR1"/>
    <mergeCell ref="CS1:DD1"/>
    <mergeCell ref="DE1:DH1"/>
    <mergeCell ref="AK1:AV1"/>
    <mergeCell ref="Q1:R1"/>
    <mergeCell ref="S1:T1"/>
    <mergeCell ref="U1:V1"/>
    <mergeCell ref="W1:X1"/>
    <mergeCell ref="Y1:AJ1"/>
  </mergeCells>
  <pageMargins left="0.7" right="0.7" top="0.75" bottom="0.75" header="0.3" footer="0.3"/>
  <ignoredErrors>
    <ignoredError numberStoredAsText="1" sqref="A1:FU240"/>
  </ignoredErrors>
  <legacyDrawing r:id="rId1"/>
</worksheet>
</file>

<file path=xl/worksheets/sheet8.xml><?xml version="1.0" encoding="utf-8"?>
<worksheet xmlns="http://schemas.openxmlformats.org/spreadsheetml/2006/main" xmlns:r="http://schemas.openxmlformats.org/officeDocument/2006/relationships">
  <dimension ref="A1:HE13"/>
  <sheetViews>
    <sheetView workbookViewId="0" rightToLeft="0"/>
  </sheetViews>
  <sheetData>
    <row r="1">
      <c r="A1" t="str">
        <v>No</v>
      </c>
      <c r="B1" t="str">
        <v xml:space="preserve">Kategori </v>
      </c>
      <c r="C1" t="str">
        <v>Nama Proyek</v>
      </c>
      <c r="D1" t="str">
        <v>Deliverables Proyek</v>
      </c>
      <c r="E1" t="str">
        <v>Start Proyek</v>
      </c>
      <c r="F1" t="str">
        <v>End Proyek</v>
      </c>
      <c r="G1" t="str">
        <v>Stratifikasi Aset</v>
      </c>
      <c r="H1" t="str">
        <v>Leveling Aset TD</v>
      </c>
      <c r="I1" t="str">
        <v>DMP RBT</v>
      </c>
      <c r="J1" t="str">
        <v>PIC Satker</v>
      </c>
      <c r="K1" t="str">
        <v>Portofolio</v>
      </c>
      <c r="L1" t="str">
        <v>ASESMEN</v>
      </c>
      <c r="N1" t="str">
        <v>EKSPLORASI</v>
      </c>
      <c r="P1" t="str">
        <v>RBT</v>
      </c>
      <c r="R1" t="str">
        <v>RPP</v>
      </c>
      <c r="T1" t="str">
        <v>PENGADAAN-KAK</v>
      </c>
      <c r="V1" t="str">
        <v>PENGADAAN-DMAP</v>
      </c>
      <c r="X1" t="str">
        <v>DELIVERY</v>
      </c>
      <c r="Z1" t="str">
        <v>PENGEMBANGAN</v>
      </c>
      <c r="AB1" t="str">
        <v>PENGUJIAN-SIT</v>
      </c>
      <c r="AD1" t="str">
        <v>PENGUJIAN-UAT</v>
      </c>
      <c r="AF1" t="str">
        <v xml:space="preserve">IMPLEMENTASI </v>
      </c>
      <c r="AH1" t="str">
        <v>Deskripsi target</v>
      </c>
      <c r="BF1" t="str">
        <v>Persen Target (JANGAN DI ISI)</v>
      </c>
      <c r="CD1" t="str">
        <v xml:space="preserve">Deskripsi Realisasi </v>
      </c>
      <c r="DB1" t="str">
        <v>Persen Realisasi</v>
      </c>
      <c r="DZ1" t="str">
        <v>Capaian</v>
      </c>
      <c r="EL1" t="str">
        <v>Status Proyek</v>
      </c>
      <c r="EY1" t="str">
        <v>Progres terhadap 2025</v>
      </c>
      <c r="FK1" t="str">
        <v>% PROGRESS MILESTONE</v>
      </c>
      <c r="FT1" t="str">
        <v>Keterangan detail progres</v>
      </c>
      <c r="FU1" t="str">
        <v>Tanggal Real Implementasi</v>
      </c>
      <c r="FV1" t="str">
        <v>Target Implementasi</v>
      </c>
      <c r="FW1" t="str">
        <v>Lesson Learned</v>
      </c>
      <c r="FX1" t="str">
        <v>Penjelasan dan Isu</v>
      </c>
      <c r="GJ1" t="str">
        <v>Rencana Tindak Lanjut</v>
      </c>
    </row>
    <row r="2">
      <c r="A2" t="str">
        <v>Column1</v>
      </c>
      <c r="B2" t="str">
        <v>Column6</v>
      </c>
      <c r="C2" t="str">
        <v>Column7</v>
      </c>
      <c r="D2" t="str">
        <v>Column8</v>
      </c>
      <c r="E2" t="str">
        <v>Column9</v>
      </c>
      <c r="F2" t="str">
        <v>Column10</v>
      </c>
      <c r="L2" t="str">
        <v>Start</v>
      </c>
      <c r="M2" t="str">
        <v>End</v>
      </c>
      <c r="N2" t="str">
        <v>Start</v>
      </c>
      <c r="O2" t="str">
        <v>End</v>
      </c>
      <c r="P2" t="str">
        <v>Start</v>
      </c>
      <c r="Q2" t="str">
        <v>End</v>
      </c>
      <c r="R2" t="str">
        <v>Start</v>
      </c>
      <c r="S2" t="str">
        <v>End</v>
      </c>
      <c r="T2" t="str">
        <v>Start</v>
      </c>
      <c r="U2" t="str">
        <v>End</v>
      </c>
      <c r="V2" t="str">
        <v>Start</v>
      </c>
      <c r="W2" t="str">
        <v>End</v>
      </c>
      <c r="X2" t="str">
        <v>Start</v>
      </c>
      <c r="Y2" t="str">
        <v>End</v>
      </c>
      <c r="Z2" t="str">
        <v>Start</v>
      </c>
      <c r="AA2" t="str">
        <v>End</v>
      </c>
      <c r="AB2" t="str">
        <v>Start</v>
      </c>
      <c r="AC2" t="str">
        <v>End</v>
      </c>
      <c r="AD2" t="str">
        <v>Start</v>
      </c>
      <c r="AE2" t="str">
        <v>End</v>
      </c>
      <c r="AF2" t="str">
        <v>Start</v>
      </c>
      <c r="AG2" t="str">
        <v>End</v>
      </c>
      <c r="AH2" t="str">
        <v>JAN</v>
      </c>
      <c r="AI2" t="str">
        <v>FEB</v>
      </c>
      <c r="AJ2" t="str">
        <v>MAR</v>
      </c>
      <c r="AK2" t="str">
        <v>APR</v>
      </c>
      <c r="AL2" t="str">
        <v>MEI</v>
      </c>
      <c r="AM2" t="str">
        <v>JUN</v>
      </c>
      <c r="AN2" t="str">
        <v>JUL</v>
      </c>
      <c r="AO2" t="str">
        <v>AGS</v>
      </c>
      <c r="AP2" t="str">
        <v>SEP</v>
      </c>
      <c r="AQ2" t="str">
        <v>OCT</v>
      </c>
      <c r="AR2" t="str">
        <v>NOV</v>
      </c>
      <c r="AS2">
        <v>45992</v>
      </c>
      <c r="AT2" t="str">
        <v>JAN</v>
      </c>
      <c r="AU2" t="str">
        <v>FEB</v>
      </c>
      <c r="AV2" t="str">
        <v>MAR</v>
      </c>
      <c r="AW2" t="str">
        <v>APR</v>
      </c>
      <c r="AX2" t="str">
        <v>MEI</v>
      </c>
      <c r="AY2" t="str">
        <v>JUN</v>
      </c>
      <c r="AZ2" t="str">
        <v>JUL</v>
      </c>
      <c r="BA2" t="str">
        <v>AGS</v>
      </c>
      <c r="BB2" t="str">
        <v>SEP</v>
      </c>
      <c r="BC2" t="str">
        <v>OKT</v>
      </c>
      <c r="BD2" t="str">
        <v>NOV</v>
      </c>
      <c r="BE2">
        <v>46357</v>
      </c>
      <c r="BF2" t="str">
        <v>JAN</v>
      </c>
      <c r="BG2" t="str">
        <v>FEB</v>
      </c>
      <c r="BH2" t="str">
        <v>MAR</v>
      </c>
      <c r="BI2" t="str">
        <v>APR</v>
      </c>
      <c r="BJ2" t="str">
        <v>MEI</v>
      </c>
      <c r="BK2" t="str">
        <v>JUN</v>
      </c>
      <c r="BL2" t="str">
        <v>JUL</v>
      </c>
      <c r="BM2" t="str">
        <v>AGS</v>
      </c>
      <c r="BN2" t="str">
        <v>SEP</v>
      </c>
      <c r="BO2" t="str">
        <v>OCT</v>
      </c>
      <c r="BP2" t="str">
        <v>NOV</v>
      </c>
      <c r="BQ2">
        <v>45992</v>
      </c>
      <c r="BR2" t="str">
        <v>JAN</v>
      </c>
      <c r="BS2" t="str">
        <v>FEB</v>
      </c>
      <c r="BT2" t="str">
        <v>MAR</v>
      </c>
      <c r="BU2" t="str">
        <v>APR</v>
      </c>
      <c r="BV2" t="str">
        <v>MEI</v>
      </c>
      <c r="BW2" t="str">
        <v>JUN</v>
      </c>
      <c r="BX2" t="str">
        <v>JUL</v>
      </c>
      <c r="BY2" t="str">
        <v>AGS</v>
      </c>
      <c r="BZ2" t="str">
        <v>SEP</v>
      </c>
      <c r="CA2" t="str">
        <v>OCT</v>
      </c>
      <c r="CB2" t="str">
        <v>NOV</v>
      </c>
      <c r="CC2">
        <v>46357</v>
      </c>
      <c r="CD2" t="str">
        <v>JAN</v>
      </c>
      <c r="CE2" t="str">
        <v>FEB</v>
      </c>
      <c r="CF2" t="str">
        <v>MAR</v>
      </c>
      <c r="CG2" t="str">
        <v>APR</v>
      </c>
      <c r="CH2" t="str">
        <v>MEI</v>
      </c>
      <c r="CI2" t="str">
        <v>JUN</v>
      </c>
      <c r="CJ2" t="str">
        <v>JUL</v>
      </c>
      <c r="CK2" t="str">
        <v>AGS</v>
      </c>
      <c r="CL2" t="str">
        <v>SEP</v>
      </c>
      <c r="CM2" t="str">
        <v>OCT</v>
      </c>
      <c r="CN2" t="str">
        <v>NOV</v>
      </c>
      <c r="CO2">
        <v>45992</v>
      </c>
      <c r="CP2" t="str">
        <v>JAN</v>
      </c>
      <c r="CQ2" t="str">
        <v>FEB</v>
      </c>
      <c r="CR2" t="str">
        <v>MAR</v>
      </c>
      <c r="CS2" t="str">
        <v>APR</v>
      </c>
      <c r="CT2" t="str">
        <v>MEI</v>
      </c>
      <c r="CU2" t="str">
        <v>JUN</v>
      </c>
      <c r="CV2" t="str">
        <v>JUL</v>
      </c>
      <c r="CW2" t="str">
        <v>AGS</v>
      </c>
      <c r="CX2" t="str">
        <v>SEP</v>
      </c>
      <c r="CY2" t="str">
        <v>OCT</v>
      </c>
      <c r="CZ2" t="str">
        <v>NOV</v>
      </c>
      <c r="DA2">
        <v>46357</v>
      </c>
      <c r="DB2" t="str">
        <v>JAN</v>
      </c>
      <c r="DC2" t="str">
        <v>FEB</v>
      </c>
      <c r="DD2" t="str">
        <v>MAR</v>
      </c>
      <c r="DE2" t="str">
        <v>APR</v>
      </c>
      <c r="DF2" t="str">
        <v>MEI</v>
      </c>
      <c r="DG2" t="str">
        <v>JUN</v>
      </c>
      <c r="DH2" t="str">
        <v>JUL</v>
      </c>
      <c r="DI2" t="str">
        <v>AGS</v>
      </c>
      <c r="DJ2" t="str">
        <v>SEP</v>
      </c>
      <c r="DK2" t="str">
        <v>OCT</v>
      </c>
      <c r="DL2" t="str">
        <v>NOV</v>
      </c>
      <c r="DM2">
        <v>45992</v>
      </c>
      <c r="DN2" t="str">
        <v>JAN</v>
      </c>
      <c r="DO2" t="str">
        <v>FEB</v>
      </c>
      <c r="DP2" t="str">
        <v>MAR</v>
      </c>
      <c r="DQ2" t="str">
        <v>APR</v>
      </c>
      <c r="DR2" t="str">
        <v>MEI</v>
      </c>
      <c r="DS2" t="str">
        <v>JUN</v>
      </c>
      <c r="DT2" t="str">
        <v>JUL</v>
      </c>
      <c r="DU2" t="str">
        <v>AGS</v>
      </c>
      <c r="DV2" t="str">
        <v>SEP</v>
      </c>
      <c r="DW2" t="str">
        <v>OCT</v>
      </c>
      <c r="DX2" t="str">
        <v>NOV</v>
      </c>
      <c r="DY2">
        <v>46357</v>
      </c>
      <c r="DZ2" t="str">
        <v>FEB</v>
      </c>
      <c r="EA2" t="str">
        <v>MAR</v>
      </c>
      <c r="EB2" t="str">
        <v>APR</v>
      </c>
      <c r="EC2" t="str">
        <v>MEI</v>
      </c>
      <c r="ED2" t="str">
        <v>JUN</v>
      </c>
      <c r="EE2" t="str">
        <v>JUL</v>
      </c>
      <c r="EF2" t="str">
        <v>AGS</v>
      </c>
      <c r="EG2" t="str">
        <v>SEP</v>
      </c>
      <c r="EH2" t="str">
        <v>OCT</v>
      </c>
      <c r="EI2" t="str">
        <v>NOV</v>
      </c>
      <c r="EJ2" t="str">
        <v>DEC</v>
      </c>
      <c r="EK2" t="str">
        <v>JAN</v>
      </c>
      <c r="EL2" t="str">
        <v>JAN</v>
      </c>
      <c r="EM2" t="str">
        <v>FEB</v>
      </c>
      <c r="EN2" t="str">
        <v>MAR</v>
      </c>
      <c r="EO2" t="str">
        <v>APR</v>
      </c>
      <c r="EP2" t="str">
        <v>MEI</v>
      </c>
      <c r="EQ2" t="str">
        <v>JUN</v>
      </c>
      <c r="ER2" t="str">
        <v>JUL</v>
      </c>
      <c r="ES2" t="str">
        <v>AGS</v>
      </c>
      <c r="ET2" t="str">
        <v>SEP</v>
      </c>
      <c r="EU2" t="str">
        <v>OCT</v>
      </c>
      <c r="EV2" t="str">
        <v>NOV</v>
      </c>
      <c r="EW2" t="str">
        <v>DEC</v>
      </c>
      <c r="EX2" t="str">
        <v>JAN</v>
      </c>
      <c r="EZ2" t="str">
        <v>FEB</v>
      </c>
      <c r="FA2" t="str">
        <v>MAR</v>
      </c>
      <c r="FB2" t="str">
        <v>APR</v>
      </c>
      <c r="FC2" t="str">
        <v>MEI</v>
      </c>
      <c r="FD2" t="str">
        <v>JUN</v>
      </c>
      <c r="FE2" t="str">
        <v>JUL</v>
      </c>
      <c r="FF2" t="str">
        <v>AUG</v>
      </c>
      <c r="FG2" t="str">
        <v>SEP</v>
      </c>
      <c r="FH2" t="str">
        <v>OCT</v>
      </c>
      <c r="FI2" t="str">
        <v>NOV</v>
      </c>
      <c r="FJ2" t="str">
        <v>DEC</v>
      </c>
      <c r="FK2" t="str">
        <v>ASESMEN</v>
      </c>
      <c r="FL2" t="str">
        <v>EKSPLORASI</v>
      </c>
      <c r="FM2" t="str">
        <v>RBT</v>
      </c>
      <c r="FN2" t="str">
        <v>RPP</v>
      </c>
      <c r="FO2" t="str">
        <v>KAK</v>
      </c>
      <c r="FP2" t="str">
        <v>PENGADAAN</v>
      </c>
      <c r="FQ2" t="str">
        <v>DELIVERY</v>
      </c>
      <c r="FR2" t="str">
        <v>PENGEMBANGAN</v>
      </c>
      <c r="FS2" t="str">
        <v>IMP</v>
      </c>
      <c r="FT2" t="str">
        <v>Column138</v>
      </c>
      <c r="FU2" t="str">
        <v>Column139</v>
      </c>
      <c r="FV2" t="str">
        <v>Column140</v>
      </c>
      <c r="FW2" t="str">
        <v>Column143</v>
      </c>
      <c r="FX2" t="str">
        <v>Jan</v>
      </c>
      <c r="FY2" t="str">
        <v>Feb</v>
      </c>
      <c r="FZ2" t="str">
        <v>Mar</v>
      </c>
      <c r="GA2" t="str">
        <v>Apr</v>
      </c>
      <c r="GB2" t="str">
        <v>Mei</v>
      </c>
      <c r="GC2" t="str">
        <v>Jun</v>
      </c>
      <c r="GD2" t="str">
        <v>Jul</v>
      </c>
      <c r="GE2" t="str">
        <v>Ags</v>
      </c>
      <c r="GF2" t="str">
        <v>Sep</v>
      </c>
      <c r="GG2" t="str">
        <v>Okt</v>
      </c>
      <c r="GH2" t="str">
        <v>Nov</v>
      </c>
      <c r="GI2" t="str">
        <v>Des</v>
      </c>
      <c r="GJ2" t="str">
        <v>Jan</v>
      </c>
      <c r="GK2" t="str">
        <v>Feb</v>
      </c>
      <c r="GL2" t="str">
        <v>Mar</v>
      </c>
      <c r="GM2" t="str">
        <v>Apr</v>
      </c>
      <c r="GN2" t="str">
        <v>Mei</v>
      </c>
      <c r="GO2" t="str">
        <v>Jun</v>
      </c>
      <c r="GP2" t="str">
        <v>Jul</v>
      </c>
      <c r="GQ2" t="str">
        <v>Ags</v>
      </c>
      <c r="GR2" t="str">
        <v>Sep</v>
      </c>
      <c r="GS2" t="str">
        <v>Okt</v>
      </c>
      <c r="GT2" t="str">
        <v>Nov</v>
      </c>
      <c r="GU2" t="str">
        <v>Des</v>
      </c>
    </row>
    <row r="3" xml:space="preserve">
      <c r="A3" t="str">
        <v>P-30</v>
      </c>
      <c r="B3" t="str">
        <v>New Technology</v>
      </c>
      <c r="C3" t="str">
        <v>3-DC</v>
      </c>
      <c r="D3" t="str">
        <v>Surrounding Security (Network - Security untuk Environment Dev Test)</v>
      </c>
      <c r="E3">
        <v>2025</v>
      </c>
      <c r="F3">
        <v>2027</v>
      </c>
      <c r="G3" t="str">
        <v>K</v>
      </c>
      <c r="H3" t="str">
        <v>K3</v>
      </c>
      <c r="I3" t="str">
        <v>Pemimpin Satker</v>
      </c>
      <c r="J3" t="str">
        <v>DLDS</v>
      </c>
      <c r="K3" t="str">
        <v>PPLBI</v>
      </c>
      <c r="L3" t="str">
        <v>N/A</v>
      </c>
      <c r="M3" t="str">
        <v>N/A</v>
      </c>
      <c r="N3" t="str">
        <v>N/A</v>
      </c>
      <c r="O3" t="str">
        <v>N/A</v>
      </c>
      <c r="P3">
        <v>45809</v>
      </c>
      <c r="Q3">
        <v>45960</v>
      </c>
      <c r="R3">
        <v>45962</v>
      </c>
      <c r="S3">
        <v>46053</v>
      </c>
      <c r="T3">
        <v>45962</v>
      </c>
      <c r="U3">
        <v>46053</v>
      </c>
      <c r="X3">
        <v>46154</v>
      </c>
      <c r="Y3">
        <v>46233</v>
      </c>
      <c r="Z3" t="str">
        <v>N/A</v>
      </c>
      <c r="AA3" t="str">
        <v>N/A</v>
      </c>
      <c r="AF3">
        <v>46235</v>
      </c>
      <c r="AG3">
        <v>46568</v>
      </c>
      <c r="AH3" t="str">
        <f>IF(BF3=0%,"Not Started",IF(BF3&lt;5%,"Proses RBT-RBB",IF(BF3=5%,"Selesai RBT-RBB",IF(BF3&lt;10%,"Proses RBT-RBL",IF(BF3=10%,"Selesai RBT-RBL",IF(BF3&lt;15%,"Proses RBT-RBTD",IF(BF3=15%,"Selesai RBT",IF(BF3&lt;20%,"Proses RPP",IF(BF3=20%,"Selesai RPP",IF(BF3&lt;25%,"Proses KAK",IF(BF3=25%,"Selesai KAK",IF(BF3&lt;30%,"Proses Pengadaan",IF(BF3=30%,"Selesai Pengadaan",IF(BF3&lt;60%,"Proses Delivery",IF(BF3=60%,"Selesai Delivery",IF(BF3&lt;95%,"Proses Pengembangan",IF(BF3=95%,"Selesai Pengembangan",IF(BF3&lt;100%,"Proses Implementasi","Selesai Implementasi"))))))))))))))))))</f>
        <v>Proses RBT-RBB</v>
      </c>
      <c r="AI3" t="str">
        <f>IF(BG3=0%,"Not Started",IF(BG3&lt;5%,"Proses RBT-RBB",IF(BG3=5%,"Selesai RBT-RBB",IF(BG3&lt;10%,"Proses RBT-RBL",IF(BG3=10%,"Selesai RBT-RBL",IF(BG3&lt;15%,"Proses RBT-RBTD",IF(BG3=15%,"Selesai RBT",IF(BG3&lt;20%,"Proses RPP",IF(BG3=20%,"Selesai RPP",IF(BG3&lt;25%,"Proses KAK",IF(BG3=25%,"Selesai KAK",IF(BG3&lt;30%,"Proses Pengadaan",IF(BG3=30%,"Selesai Pengadaan",IF(BG3&lt;60%,"Proses Delivery",IF(BG3=60%,"Selesai Delivery",IF(BG3&lt;95%,"Proses Pengembangan",IF(BG3=95%,"Selesai Pengembangan",IF(BG3&lt;100%,"Proses Implementasi","Selesai Implementasi"))))))))))))))))))</f>
        <v>Proses RBT-RBB</v>
      </c>
      <c r="AJ3" t="str">
        <f>IF(BH3=0%,"Not Started",IF(BH3&lt;5%,"Proses RBT-RBB",IF(BH3=5%,"Selesai RBT-RBB",IF(BH3&lt;10%,"Proses RBT-RBL",IF(BH3=10%,"Selesai RBT-RBL",IF(BH3&lt;15%,"Proses RBT-RBTD",IF(BH3=15%,"Selesai RBT",IF(BH3&lt;20%,"Proses RPP",IF(BH3=20%,"Selesai RPP",IF(BH3&lt;25%,"Proses KAK",IF(BH3=25%,"Selesai KAK",IF(BH3&lt;30%,"Proses Pengadaan",IF(BH3=30%,"Selesai Pengadaan",IF(BH3&lt;60%,"Proses Delivery",IF(BH3=60%,"Selesai Delivery",IF(BH3&lt;95%,"Proses Pengembangan",IF(BH3=95%,"Selesai Pengembangan",IF(BH3&lt;100%,"Proses Implementasi","Selesai Implementasi"))))))))))))))))))</f>
        <v>Proses RBT-RBB</v>
      </c>
      <c r="AK3" t="str">
        <f>IF(BI3=0%,"Not Started",IF(BI3&lt;5%,"Proses RBT-RBB",IF(BI3=5%,"Selesai RBT-RBB",IF(BI3&lt;10%,"Proses RBT-RBL",IF(BI3=10%,"Selesai RBT-RBL",IF(BI3&lt;15%,"Proses RBT-RBTD",IF(BI3=15%,"Selesai RBT",IF(BI3&lt;20%,"Proses RPP",IF(BI3=20%,"Selesai RPP",IF(BI3&lt;25%,"Proses KAK",IF(BI3=25%,"Selesai KAK",IF(BI3&lt;30%,"Proses Pengadaan",IF(BI3=30%,"Selesai Pengadaan",IF(BI3&lt;60%,"Proses Delivery",IF(BI3=60%,"Selesai Delivery",IF(BI3&lt;95%,"Proses Pengembangan",IF(BI3=95%,"Selesai Pengembangan",IF(BI3&lt;100%,"Proses Implementasi","Selesai Implementasi"))))))))))))))))))</f>
        <v>Selesai RBT-RBB</v>
      </c>
      <c r="AL3" t="str">
        <f>IF(BJ3=0%,"Not Started",IF(BJ3&lt;5%,"Proses RBT-RBB",IF(BJ3=5%,"Selesai RBT-RBB",IF(BJ3&lt;10%,"Proses RBT-RBL",IF(BJ3=10%,"Selesai RBT-RBL",IF(BJ3&lt;15%,"Proses RBT-RBTD",IF(BJ3=15%,"Selesai RBT",IF(BJ3&lt;20%,"Proses RPP",IF(BJ3=20%,"Selesai RPP",IF(BJ3&lt;25%,"Proses KAK",IF(BJ3=25%,"Selesai KAK",IF(BJ3&lt;30%,"Proses Pengadaan",IF(BJ3=30%,"Selesai Pengadaan",IF(BJ3&lt;60%,"Proses Delivery",IF(BJ3=60%,"Selesai Delivery",IF(BJ3&lt;95%,"Proses Pengembangan",IF(BJ3=95%,"Selesai Pengembangan",IF(BJ3&lt;100%,"Proses Implementasi","Selesai Implementasi"))))))))))))))))))</f>
        <v>Selesai RBT-RBL</v>
      </c>
      <c r="AM3" t="str">
        <f>IF(BK3=0%,"Not Started",IF(BK3&lt;5%,"Proses RBT-RBB",IF(BK3=5%,"Selesai RBT-RBB",IF(BK3&lt;10%,"Proses RBT-RBL",IF(BK3=10%,"Selesai RBT-RBL",IF(BK3&lt;15%,"Proses RBT-RBTD",IF(BK3=15%,"Selesai RBT",IF(BK3&lt;20%,"Proses RPP",IF(BK3=20%,"Selesai RPP",IF(BK3&lt;25%,"Proses KAK",IF(BK3=25%,"Selesai KAK",IF(BK3&lt;30%,"Proses Pengadaan",IF(BK3=30%,"Selesai Pengadaan",IF(BK3&lt;60%,"Proses Delivery",IF(BK3=60%,"Selesai Delivery",IF(BK3&lt;95%,"Proses Pengembangan",IF(BK3=95%,"Selesai Pengembangan",IF(BK3&lt;100%,"Proses Implementasi","Selesai Implementasi"))))))))))))))))))</f>
        <v>Proses RBT-RBTD</v>
      </c>
      <c r="AN3" t="str">
        <f>IF(BL3=0%,"Not Started",IF(BL3&lt;5%,"Proses RBT-RBB",IF(BL3=5%,"Selesai RBT-RBB",IF(BL3&lt;10%,"Proses RBT-RBL",IF(BL3=10%,"Selesai RBT-RBL",IF(BL3&lt;15%,"Proses RBT-RBTD",IF(BL3=15%,"Selesai RBT",IF(BL3&lt;20%,"Proses RPP",IF(BL3=20%,"Selesai RPP",IF(BL3&lt;25%,"Proses KAK",IF(BL3=25%,"Selesai KAK",IF(BL3&lt;30%,"Proses Pengadaan",IF(BL3=30%,"Selesai Pengadaan",IF(BL3&lt;60%,"Proses Delivery",IF(BL3=60%,"Selesai Delivery",IF(BL3&lt;95%,"Proses Pengembangan",IF(BL3=95%,"Selesai Pengembangan",IF(BL3&lt;100%,"Proses Implementasi","Selesai Implementasi"))))))))))))))))))</f>
        <v>Selesai RBT</v>
      </c>
      <c r="AO3" t="str">
        <f>IF(BM3=0%,"Not Started",IF(BM3&lt;5%,"Proses RBT-RBB",IF(BM3=5%,"Selesai RBT-RBB",IF(BM3&lt;10%,"Proses RBT-RBL",IF(BM3=10%,"Selesai RBT-RBL",IF(BM3&lt;15%,"Proses RBT-RBTD",IF(BM3=15%,"Selesai RBT",IF(BM3&lt;20%,"Proses RPP",IF(BM3=20%,"Selesai RPP",IF(BM3&lt;25%,"Proses KAK",IF(BM3=25%,"Selesai KAK",IF(BM3&lt;30%,"Proses Pengadaan",IF(BM3=30%,"Selesai Pengadaan",IF(BM3&lt;60%,"Proses Delivery",IF(BM3=60%,"Selesai Delivery",IF(BM3&lt;95%,"Proses Pengembangan",IF(BM3=95%,"Selesai Pengembangan",IF(BM3&lt;100%,"Proses Implementasi","Selesai Implementasi"))))))))))))))))))</f>
        <v>Proses RPP</v>
      </c>
      <c r="AP3" t="str">
        <f>IF(BN3=0%,"Not Started",IF(BN3&lt;5%,"Proses RBT-RBB",IF(BN3=5%,"Selesai RBT-RBB",IF(BN3&lt;10%,"Proses RBT-RBL",IF(BN3=10%,"Selesai RBT-RBL",IF(BN3&lt;15%,"Proses RBT-RBTD",IF(BN3=15%,"Selesai RBT",IF(BN3&lt;20%,"Proses RPP",IF(BN3=20%,"Selesai RPP",IF(BN3&lt;25%,"Proses KAK",IF(BN3=25%,"Selesai KAK",IF(BN3&lt;30%,"Proses Pengadaan",IF(BN3=30%,"Selesai Pengadaan",IF(BN3&lt;60%,"Proses Delivery",IF(BN3=60%,"Selesai Delivery",IF(BN3&lt;95%,"Proses Pengembangan",IF(BN3=95%,"Selesai Pengembangan",IF(BN3&lt;100%,"Proses Implementasi","Selesai Implementasi"))))))))))))))))))</f>
        <v>Selesai RPP</v>
      </c>
      <c r="AQ3" t="str">
        <f>IF(BO3=0%,"Not Started",IF(BO3&lt;5%,"Proses RBT-RBB",IF(BO3=5%,"Selesai RBT-RBB",IF(BO3&lt;10%,"Proses RBT-RBL",IF(BO3=10%,"Selesai RBT-RBL",IF(BO3&lt;15%,"Proses RBT-RBTD",IF(BO3=15%,"Selesai RBT",IF(BO3&lt;20%,"Proses RPP",IF(BO3=20%,"Selesai RPP",IF(BO3&lt;25%,"Proses KAK",IF(BO3=25%,"Selesai KAK",IF(BO3&lt;30%,"Proses Pengadaan",IF(BO3=30%,"Selesai Pengadaan",IF(BO3&lt;60%,"Proses Delivery",IF(BO3=60%,"Selesai Delivery",IF(BO3&lt;95%,"Proses Pengembangan",IF(BO3=95%,"Selesai Pengembangan",IF(BO3&lt;100%,"Proses Implementasi","Selesai Implementasi"))))))))))))))))))</f>
        <v>Selesai RBT</v>
      </c>
      <c r="AR3" t="str">
        <f>IF(BP3=0%,"Not Started",IF(BP3&lt;5%,"Proses RBT-RBB",IF(BP3=5%,"Selesai RBT-RBB",IF(BP3&lt;10%,"Proses RBT-RBL",IF(BP3=10%,"Selesai RBT-RBL",IF(BP3&lt;15%,"Proses RBT-RBTD",IF(BP3=15%,"Selesai RBT",IF(BP3&lt;20%,"Proses RPP",IF(BP3=20%,"Selesai RPP",IF(BP3&lt;25%,"Proses KAK",IF(BP3=25%,"Selesai KAK",IF(BP3&lt;30%,"Proses Pengadaan",IF(BP3=30%,"Selesai Pengadaan",IF(BP3&lt;60%,"Proses Delivery",IF(BP3=60%,"Selesai Delivery",IF(BP3&lt;95%,"Proses Pengembangan",IF(BP3=95%,"Selesai Pengembangan",IF(BP3&lt;100%,"Proses Implementasi","Selesai Implementasi"))))))))))))))))))</f>
        <v>Proses RPP</v>
      </c>
      <c r="AS3" t="str">
        <f>IF(BQ3=0%,"Not Started",IF(BQ3&lt;5%,"Proses RBT-RBB",IF(BQ3=5%,"Selesai RBT-RBB",IF(BQ3&lt;10%,"Proses RBT-RBL",IF(BQ3=10%,"Selesai RBT-RBL",IF(BQ3&lt;15%,"Proses RBT-RBTD",IF(BQ3=15%,"Selesai RBT",IF(BQ3&lt;20%,"Proses RPP",IF(BQ3=20%,"Selesai RPP",IF(BQ3&lt;25%,"Proses KAK",IF(BQ3=25%,"Selesai KAK",IF(BQ3&lt;30%,"Proses Pengadaan",IF(BQ3=30%,"Selesai Pengadaan",IF(BQ3&lt;60%,"Proses Delivery",IF(BQ3=60%,"Selesai Delivery",IF(BQ3&lt;95%,"Proses Pengembangan",IF(BQ3=95%,"Selesai Pengembangan",IF(BQ3&lt;100%,"Proses Implementasi","Selesai Implementasi"))))))))))))))))))</f>
        <v>Selesai RPP</v>
      </c>
      <c r="AT3" t="str">
        <f>IF(BR3=0%,"Not Started",IF(BR3&lt;5%,"Proses RBT-RBB",IF(BR3=5%,"Selesai RBT-RBB",IF(BR3&lt;10%,"Proses RBT-RBL",IF(BR3=10%,"Selesai RBT-RBL",IF(BR3&lt;15%,"Proses RBT-RBTD",IF(BR3=15%,"Selesai RBT",IF(BR3&lt;20%,"Proses RPP",IF(BR3=20%,"Selesai RPP",IF(BR3&lt;25%,"Proses KAK",IF(BR3=25%,"Selesai KAK",IF(BR3&lt;30%,"Proses Pengadaan",IF(BR3=30%,"Selesai Pengadaan",IF(BR3&lt;60%,"Proses Delivery",IF(BR3=60%,"Selesai Delivery",IF(BR3&lt;95%,"Proses Pengembangan",IF(BR3=95%,"Selesai Pengembangan",IF(BR3&lt;100%,"Proses Implementasi","Selesai Implementasi"))))))))))))))))))</f>
        <v>Proses KAK</v>
      </c>
      <c r="AX3" t="str">
        <f>IF(BV3=0%,"Not Started",IF(BV3&lt;5%,"Proses RBT-RBB",IF(BV3=5%,"Selesai RBT-RBB",IF(BV3&lt;10%,"Proses RBT-RBL",IF(BV3=10%,"Selesai RBT-RBL",IF(BV3&lt;15%,"Proses RBT-RBTD",IF(BV3=15%,"Selesai RBT",IF(BV3&lt;20%,"Proses RPP",IF(BV3=20%,"Selesai RPP",IF(BV3&lt;25%,"Proses KAK",IF(BV3=25%,"Selesai KAK",IF(BV3&lt;30%,"Proses Pengadaan",IF(BV3=30%,"Selesai Pengadaan",IF(BV3&lt;60%,"Proses Delivery",IF(BV3=60%,"Selesai Delivery",IF(BV3&lt;95%,"Proses Pengembangan",IF(BV3=95%,"Selesai Pengembangan",IF(BV3&lt;100%,"Proses Implementasi","Selesai Implementasi"))))))))))))))))))</f>
        <v>Proses Delivery</v>
      </c>
      <c r="AY3" t="str">
        <f>IF(BW3=0%,"Not Started",IF(BW3&lt;5%,"Proses RBT-RBB",IF(BW3=5%,"Selesai RBT-RBB",IF(BW3&lt;10%,"Proses RBT-RBL",IF(BW3=10%,"Selesai RBT-RBL",IF(BW3&lt;15%,"Proses RBT-RBTD",IF(BW3=15%,"Selesai RBT",IF(BW3&lt;20%,"Proses RPP",IF(BW3=20%,"Selesai RPP",IF(BW3&lt;25%,"Proses KAK",IF(BW3=25%,"Selesai KAK",IF(BW3&lt;30%,"Proses Pengadaan",IF(BW3=30%,"Selesai Pengadaan",IF(BW3&lt;60%,"Proses Delivery",IF(BW3=60%,"Selesai Delivery",IF(BW3&lt;95%,"Proses Pengembangan",IF(BW3=95%,"Selesai Pengembangan",IF(BW3&lt;100%,"Proses Implementasi","Selesai Implementasi"))))))))))))))))))</f>
        <v>Proses Delivery</v>
      </c>
      <c r="AZ3" t="str">
        <f>IF(BX3=0%,"Not Started",IF(BX3&lt;5%,"Proses RBT-RBB",IF(BX3=5%,"Selesai RBT-RBB",IF(BX3&lt;10%,"Proses RBT-RBL",IF(BX3=10%,"Selesai RBT-RBL",IF(BX3&lt;15%,"Proses RBT-RBTD",IF(BX3=15%,"Selesai RBT",IF(BX3&lt;20%,"Proses RPP",IF(BX3=20%,"Selesai RPP",IF(BX3&lt;25%,"Proses KAK",IF(BX3=25%,"Selesai KAK",IF(BX3&lt;30%,"Proses Pengadaan",IF(BX3=30%,"Selesai Pengadaan",IF(BX3&lt;60%,"Proses Delivery",IF(BX3=60%,"Selesai Delivery",IF(BX3&lt;95%,"Proses Pengembangan",IF(BX3=95%,"Selesai Pengembangan",IF(BX3&lt;100%,"Proses Implementasi","Selesai Implementasi"))))))))))))))))))</f>
        <v>Selesai Delivery</v>
      </c>
      <c r="BA3" t="str">
        <f>IF(BY3=0%,"Not Started",IF(BY3&lt;5%,"Proses RBT-RBB",IF(BY3=5%,"Selesai RBT-RBB",IF(BY3&lt;10%,"Proses RBT-RBL",IF(BY3=10%,"Selesai RBT-RBL",IF(BY3&lt;15%,"Proses RBT-RBTD",IF(BY3=15%,"Selesai RBT",IF(BY3&lt;20%,"Proses RPP",IF(BY3=20%,"Selesai RPP",IF(BY3&lt;25%,"Proses KAK",IF(BY3=25%,"Selesai KAK",IF(BY3&lt;30%,"Proses Pengadaan",IF(BY3=30%,"Selesai Pengadaan",IF(BY3&lt;60%,"Proses Delivery",IF(BY3=60%,"Selesai Delivery",IF(BY3&lt;95%,"Proses Pengembangan",IF(BY3=95%,"Selesai Pengembangan",IF(BY3&lt;100%,"Proses Implementasi","Selesai Implementasi"))))))))))))))))))</f>
        <v>Proses Pengembangan</v>
      </c>
      <c r="BB3" t="str">
        <f>IF(BZ3=0%,"Not Started",IF(BZ3&lt;5%,"Proses RBT-RBB",IF(BZ3=5%,"Selesai RBT-RBB",IF(BZ3&lt;10%,"Proses RBT-RBL",IF(BZ3=10%,"Selesai RBT-RBL",IF(BZ3&lt;15%,"Proses RBT-RBTD",IF(BZ3=15%,"Selesai RBT",IF(BZ3&lt;20%,"Proses RPP",IF(BZ3=20%,"Selesai RPP",IF(BZ3&lt;25%,"Proses KAK",IF(BZ3=25%,"Selesai KAK",IF(BZ3&lt;30%,"Proses Pengadaan",IF(BZ3=30%,"Selesai Pengadaan",IF(BZ3&lt;60%,"Proses Delivery",IF(BZ3=60%,"Selesai Delivery",IF(BZ3&lt;95%,"Proses Pengembangan",IF(BZ3=95%,"Selesai Pengembangan",IF(BZ3&lt;100%,"Proses Implementasi","Selesai Implementasi"))))))))))))))))))</f>
        <v>Proses Pengembangan</v>
      </c>
      <c r="BC3" t="str">
        <f>IF(CA3=0%,"Not Started",IF(CA3&lt;5%,"Proses RBT-RBB",IF(CA3=5%,"Selesai RBT-RBB",IF(CA3&lt;10%,"Proses RBT-RBL",IF(CA3=10%,"Selesai RBT-RBL",IF(CA3&lt;15%,"Proses RBT-RBTD",IF(CA3=15%,"Selesai RBT",IF(CA3&lt;20%,"Proses RPP",IF(CA3=20%,"Selesai RPP",IF(CA3&lt;25%,"Proses KAK",IF(CA3=25%,"Selesai KAK",IF(CA3&lt;30%,"Proses Pengadaan",IF(CA3=30%,"Selesai Pengadaan",IF(CA3&lt;60%,"Proses Delivery",IF(CA3=60%,"Selesai Delivery",IF(CA3&lt;95%,"Proses Pengembangan",IF(CA3=95%,"Selesai Pengembangan",IF(CA3&lt;100%,"Proses Implementasi","Selesai Implementasi"))))))))))))))))))</f>
        <v>Proses Pengembangan</v>
      </c>
      <c r="BD3" t="str">
        <f>IF(CB3=0%,"Not Started",IF(CB3&lt;5%,"Proses RBT-RBB",IF(CB3=5%,"Selesai RBT-RBB",IF(CB3&lt;10%,"Proses RBT-RBL",IF(CB3=10%,"Selesai RBT-RBL",IF(CB3&lt;15%,"Proses RBT-RBTD",IF(CB3=15%,"Selesai RBT",IF(CB3&lt;20%,"Proses RPP",IF(CB3=20%,"Selesai RPP",IF(CB3&lt;25%,"Proses KAK",IF(CB3=25%,"Selesai KAK",IF(CB3&lt;30%,"Proses Pengadaan",IF(CB3=30%,"Selesai Pengadaan",IF(CB3&lt;60%,"Proses Delivery",IF(CB3=60%,"Selesai Delivery",IF(CB3&lt;95%,"Proses Pengembangan",IF(CB3=95%,"Selesai Pengembangan",IF(CB3&lt;100%,"Proses Implementasi","Selesai Implementasi"))))))))))))))))))</f>
        <v>Proses Pengembangan</v>
      </c>
      <c r="BE3" t="str">
        <f>IF(CC3=0%,"Not Started",IF(CC3&lt;5%,"Proses RBT-RBB",IF(CC3=5%,"Selesai RBT-RBB",IF(CC3&lt;10%,"Proses RBT-RBL",IF(CC3=10%,"Selesai RBT-RBL",IF(CC3&lt;15%,"Proses RBT-RBTD",IF(CC3=15%,"Selesai RBT",IF(CC3&lt;20%,"Proses RPP",IF(CC3=20%,"Selesai RPP",IF(CC3&lt;25%,"Proses KAK",IF(CC3=25%,"Selesai KAK",IF(CC3&lt;30%,"Proses Pengadaan",IF(CC3=30%,"Selesai Pengadaan",IF(CC3&lt;60%,"Proses Delivery",IF(CC3=60%,"Selesai Delivery",IF(CC3&lt;95%,"Proses Pengembangan",IF(CC3=95%,"Selesai Pengembangan",IF(CC3&lt;100%,"Proses Implementasi","Selesai Implementasi"))))))))))))))))))</f>
        <v>Proses Pengembangan</v>
      </c>
      <c r="BF3">
        <v>0.01</v>
      </c>
      <c r="BG3">
        <v>0.02</v>
      </c>
      <c r="BH3">
        <v>0.04</v>
      </c>
      <c r="BI3">
        <v>0.05</v>
      </c>
      <c r="BJ3">
        <v>0.1</v>
      </c>
      <c r="BK3">
        <v>0.12</v>
      </c>
      <c r="BL3">
        <v>0.15</v>
      </c>
      <c r="BM3">
        <v>0.18</v>
      </c>
      <c r="BN3">
        <v>0.2</v>
      </c>
      <c r="BO3">
        <v>0.15</v>
      </c>
      <c r="BP3">
        <v>0.175</v>
      </c>
      <c r="BQ3">
        <v>0.2</v>
      </c>
      <c r="BR3">
        <v>0.23</v>
      </c>
      <c r="BV3">
        <v>0.35</v>
      </c>
      <c r="BW3">
        <v>0.5</v>
      </c>
      <c r="BX3">
        <v>0.6</v>
      </c>
      <c r="BY3">
        <v>0.64</v>
      </c>
      <c r="BZ3">
        <v>0.68</v>
      </c>
      <c r="CA3">
        <v>0.72</v>
      </c>
      <c r="CB3">
        <v>0.76</v>
      </c>
      <c r="CC3">
        <v>0.8</v>
      </c>
      <c r="CD3" t="str">
        <f>IF(DB3=0%,"Not Started",IF(DB3&lt;5%,"Proses RBT-RBB",IF(DB3=5%,"Selesai RBT-RBB",IF(DB3&lt;10%,"Proses RBT-RBL",IF(DB3=10%,"Selesai RBT-RBL",IF(DB3&lt;15%,"Proses RBT-RBTD",IF(DB3=15%,"Selesai RBT-RBTD",IF(DB3&lt;20%,"Proses RPP",IF(DB3=20%,"Selesai RPP",IF(DB3&lt;25%,"Proses KAK",IF(DB3=25%,"Selesai KAK",IF(DB3&lt;30%,"Proses Pengadaan",IF(DB3=30%,"Selesai Pengadaan",IF(DB3&lt;45%,"Proses Desain",IF(DB3=45%,"Selesai Desain",IF(DB3&lt;80%,"Proses Pengembangan",IF(DB3=80%,"Selesai Pengembangan",IF(DB3&lt;87.5%,"Proses SIT",IF(DB3=87.5%,"Selesai SIT",IF(DB3&lt;95%,"Proses UAT",IF(DB3=95%,"Selesai UAT",IF(DB3&lt;100%,"Proses Implementasi","Selesai Implementasi"))))))))))))))))))))))</f>
        <v>Not Started</v>
      </c>
      <c r="CE3" t="str">
        <f>IF(DC3=0%,"Not Started",IF(DC3&lt;5%,"Proses RBT-RBB",IF(DC3=5%,"Selesai RBT-RBB",IF(DC3&lt;10%,"Proses RBT-RBL",IF(DC3=10%,"Selesai RBT-RBL",IF(DC3&lt;15%,"Proses RBT-RBTD",IF(DC3=15%,"Selesai RBT-RBTD",IF(DC3&lt;20%,"Proses RPP",IF(DC3=20%,"Selesai RPP",IF(DC3&lt;25%,"Proses KAK",IF(DC3=25%,"Selesai KAK",IF(DC3&lt;30%,"Proses Pengadaan",IF(DC3=30%,"Selesai Pengadaan",IF(DC3&lt;45%,"Proses Desain",IF(DC3=45%,"Selesai Desain",IF(DC3&lt;80%,"Proses Pengembangan",IF(DC3=80%,"Selesai Pengembangan",IF(DC3&lt;87.5%,"Proses SIT",IF(DC3=87.5%,"Selesai SIT",IF(DC3&lt;95%,"Proses UAT",IF(DC3=95%,"Selesai UAT",IF(DC3&lt;100%,"Proses Implementasi","Selesai Implementasi"))))))))))))))))))))))</f>
        <v>Not Started</v>
      </c>
      <c r="CF3" t="str">
        <f>IF(DD3=0%,"Not Started",IF(DD3&lt;5%,"Proses RBT-RBB",IF(DD3=5%,"Selesai RBT-RBB",IF(DD3&lt;10%,"Proses RBT-RBL",IF(DD3=10%,"Selesai RBT-RBL",IF(DD3&lt;15%,"Proses RBT-RBTD",IF(DD3=15%,"Selesai RBT-RBTD",IF(DD3&lt;20%,"Proses RPP",IF(DD3=20%,"Selesai RPP",IF(DD3&lt;25%,"Proses KAK",IF(DD3=25%,"Selesai KAK",IF(DD3&lt;30%,"Proses Pengadaan",IF(DD3=30%,"Selesai Pengadaan",IF(DD3&lt;45%,"Proses Desain",IF(DD3=45%,"Selesai Desain",IF(DD3&lt;80%,"Proses Pengembangan",IF(DD3=80%,"Selesai Pengembangan",IF(DD3&lt;87.5%,"Proses SIT",IF(DD3=87.5%,"Selesai SIT",IF(DD3&lt;95%,"Proses UAT",IF(DD3=95%,"Selesai UAT",IF(DD3&lt;100%,"Proses Implementasi","Selesai Implementasi"))))))))))))))))))))))</f>
        <v>Selesai RBT-RBB</v>
      </c>
      <c r="CG3" t="str">
        <f>IF(DE3=0%,"Not Started",IF(DE3&lt;5%,"Proses RBT-RBB",IF(DE3=5%,"Selesai RBT-RBB",IF(DE3&lt;10%,"Proses RBT-RBL",IF(DE3=10%,"Selesai RBT-RBL",IF(DE3&lt;15%,"Proses RBT-RBTD",IF(DE3=15%,"Selesai RBT-RBTD",IF(DE3&lt;20%,"Proses RPP",IF(DE3=20%,"Selesai RPP",IF(DE3&lt;25%,"Proses KAK",IF(DE3=25%,"Selesai KAK",IF(DE3&lt;30%,"Proses Pengadaan",IF(DE3=30%,"Selesai Pengadaan",IF(DE3&lt;45%,"Proses Desain",IF(DE3=45%,"Selesai Desain",IF(DE3&lt;80%,"Proses Pengembangan",IF(DE3=80%,"Selesai Pengembangan",IF(DE3&lt;87.5%,"Proses SIT",IF(DE3=87.5%,"Selesai SIT",IF(DE3&lt;95%,"Proses UAT",IF(DE3=95%,"Selesai UAT",IF(DE3&lt;100%,"Proses Implementasi","Selesai Implementasi"))))))))))))))))))))))</f>
        <v>Selesai RBT-RBB</v>
      </c>
      <c r="CH3" t="str">
        <f>IF(DF3=0%,"Not Started",IF(DF3&lt;5%,"Proses RBT-RBB",IF(DF3=5%,"Selesai RBT-RBB",IF(DF3&lt;10%,"Proses RBT-RBL",IF(DF3=10%,"Selesai RBT-RBL",IF(DF3&lt;15%,"Proses RBT-RBTD",IF(DF3=15%,"Selesai RBT-RBTD",IF(DF3&lt;20%,"Proses RPP",IF(DF3=20%,"Selesai RPP",IF(DF3&lt;25%,"Proses KAK",IF(DF3=25%,"Selesai KAK",IF(DF3&lt;30%,"Proses Pengadaan",IF(DF3=30%,"Selesai Pengadaan",IF(DF3&lt;45%,"Proses Desain",IF(DF3=45%,"Selesai Desain",IF(DF3&lt;80%,"Proses Pengembangan",IF(DF3=80%,"Selesai Pengembangan",IF(DF3&lt;87.5%,"Proses SIT",IF(DF3=87.5%,"Selesai SIT",IF(DF3&lt;95%,"Proses UAT",IF(DF3=95%,"Selesai UAT",IF(DF3&lt;100%,"Proses Implementasi","Selesai Implementasi"))))))))))))))))))))))</f>
        <v>Selesai RBT-RBTD</v>
      </c>
      <c r="CI3" t="str">
        <f>IF(DG3=0%,"Not Started",IF(DG3&lt;5%,"Proses RBT-RBB",IF(DG3=5%,"Selesai RBT-RBB",IF(DG3&lt;10%,"Proses RBT-RBL",IF(DG3=10%,"Selesai RBT-RBL",IF(DG3&lt;15%,"Proses RBT-RBTD",IF(DG3=15%,"Selesai RBT-RBTD",IF(DG3&lt;20%,"Proses RPP",IF(DG3=20%,"Selesai RPP",IF(DG3&lt;25%,"Proses KAK",IF(DG3=25%,"Selesai KAK",IF(DG3&lt;30%,"Proses Pengadaan",IF(DG3=30%,"Selesai Pengadaan",IF(DG3&lt;45%,"Proses Desain",IF(DG3=45%,"Selesai Desain",IF(DG3&lt;80%,"Proses Pengembangan",IF(DG3=80%,"Selesai Pengembangan",IF(DG3&lt;87.5%,"Proses SIT",IF(DG3=87.5%,"Selesai SIT",IF(DG3&lt;95%,"Proses UAT",IF(DG3=95%,"Selesai UAT",IF(DG3&lt;100%,"Proses Implementasi","Selesai Implementasi"))))))))))))))))))))))</f>
        <v>Proses RPP</v>
      </c>
      <c r="CJ3" t="str">
        <f>IF(DH3=0%,"Not Started",IF(DH3&lt;5%,"Proses RBT-RBB",IF(DH3=5%,"Selesai RBT-RBB",IF(DH3&lt;10%,"Proses RBT-RBL",IF(DH3=10%,"Selesai RBT-RBL",IF(DH3&lt;15%,"Proses RBT-RBTD",IF(DH3=15%,"Selesai RBT-RBTD",IF(DH3&lt;20%,"Proses RPP",IF(DH3=20%,"Selesai RPP",IF(DH3&lt;25%,"Proses KAK",IF(DH3=25%,"Selesai KAK",IF(DH3&lt;30%,"Proses Pengadaan",IF(DH3=30%,"Selesai Pengadaan",IF(DH3&lt;45%,"Proses Desain",IF(DH3=45%,"Selesai Desain",IF(DH3&lt;80%,"Proses Pengembangan",IF(DH3=80%,"Selesai Pengembangan",IF(DH3&lt;87.5%,"Proses SIT",IF(DH3=87.5%,"Selesai SIT",IF(DH3&lt;95%,"Proses UAT",IF(DH3=95%,"Selesai UAT",IF(DH3&lt;100%,"Proses Implementasi","Selesai Implementasi"))))))))))))))))))))))</f>
        <v>Selesai RPP</v>
      </c>
      <c r="CK3" t="str">
        <f>IF(DI3=0%,"Not Started",IF(DI3&lt;5%,"Proses RBT-RBB",IF(DI3=5%,"Selesai RBT-RBB",IF(DI3&lt;10%,"Proses RBT-RBL",IF(DI3=10%,"Selesai RBT-RBL",IF(DI3&lt;15%,"Proses RBT-RBTD",IF(DI3=15%,"Selesai RBT-RBTD",IF(DI3&lt;20%,"Proses RPP",IF(DI3=20%,"Selesai RPP",IF(DI3&lt;25%,"Proses KAK",IF(DI3=25%,"Selesai KAK",IF(DI3&lt;30%,"Proses Pengadaan",IF(DI3=30%,"Selesai Pengadaan",IF(DI3&lt;45%,"Proses Desain",IF(DI3=45%,"Selesai Desain",IF(DI3&lt;80%,"Proses Pengembangan",IF(DI3=80%,"Selesai Pengembangan",IF(DI3&lt;87.5%,"Proses SIT",IF(DI3=87.5%,"Selesai SIT",IF(DI3&lt;95%,"Proses UAT",IF(DI3=95%,"Selesai UAT",IF(DI3&lt;100%,"Proses Implementasi","Selesai Implementasi"))))))))))))))))))))))</f>
        <v>Proses KAK</v>
      </c>
      <c r="CL3" t="str">
        <f>IF(DJ3=0%,"Not Started",IF(DJ3&lt;5%,"Proses RBT-RBB",IF(DJ3=5%,"Selesai RBT-RBB",IF(DJ3&lt;10%,"Proses RBT-RBL",IF(DJ3=10%,"Selesai RBT-RBL",IF(DJ3&lt;15%,"Proses RBT-RBTD",IF(DJ3=15%,"Selesai RBT-RBTD",IF(DJ3&lt;20%,"Proses RPP",IF(DJ3=20%,"Selesai RPP",IF(DJ3&lt;25%,"Proses KAK",IF(DJ3=25%,"Selesai KAK",IF(DJ3&lt;30%,"Proses Pengadaan",IF(DJ3=30%,"Selesai Pengadaan",IF(DJ3&lt;45%,"Proses Desain",IF(DJ3=45%,"Selesai Desain",IF(DJ3&lt;80%,"Proses Pengembangan",IF(DJ3=80%,"Selesai Pengembangan",IF(DJ3&lt;87.5%,"Proses SIT",IF(DJ3=87.5%,"Selesai SIT",IF(DJ3&lt;95%,"Proses UAT",IF(DJ3=95%,"Selesai UAT",IF(DJ3&lt;100%,"Proses Implementasi","Selesai Implementasi"))))))))))))))))))))))</f>
        <v>Proses KAK</v>
      </c>
      <c r="CM3" t="str">
        <f>IF(DK3=0%,"Not Started",IF(DK3&lt;5%,"Proses RBT-RBB",IF(DK3=5%,"Selesai RBT-RBB",IF(DK3&lt;10%,"Proses RBT-RBL",IF(DK3=10%,"Selesai RBT-RBL",IF(DK3&lt;15%,"Proses RBT-RBTD",IF(DK3=15%,"Selesai RBT-RBTD",IF(DK3&lt;20%,"Proses RPP",IF(DK3=20%,"Selesai RPP",IF(DK3&lt;25%,"Proses KAK",IF(DK3=25%,"Selesai KAK",IF(DK3&lt;30%,"Proses Pengadaan",IF(DK3=30%,"Selesai Pengadaan",IF(DK3&lt;45%,"Proses Desain",IF(DK3=45%,"Selesai Desain",IF(DK3&lt;80%,"Proses Pengembangan",IF(DK3=80%,"Selesai Pengembangan",IF(DK3&lt;87.5%,"Proses SIT",IF(DK3=87.5%,"Selesai SIT",IF(DK3&lt;95%,"Proses UAT",IF(DK3=95%,"Selesai UAT",IF(DK3&lt;100%,"Proses Implementasi","Selesai Implementasi"))))))))))))))))))))))</f>
        <v>Proses KAK</v>
      </c>
      <c r="CN3" t="str">
        <f>IF(DL3=0%,"Not Started",IF(DL3&lt;5%,"Proses RBT-RBB",IF(DL3=5%,"Selesai RBT-RBB",IF(DL3&lt;10%,"Proses RBT-RBL",IF(DL3=10%,"Selesai RBT-RBL",IF(DL3&lt;15%,"Proses RBT-RBTD",IF(DL3=15%,"Selesai RBT-RBTD",IF(DL3&lt;20%,"Proses RPP",IF(DL3=20%,"Selesai RPP",IF(DL3&lt;25%,"Proses KAK",IF(DL3=25%,"Selesai KAK",IF(DL3&lt;30%,"Proses Pengadaan",IF(DL3=30%,"Selesai Pengadaan",IF(DL3&lt;45%,"Proses Desain",IF(DL3=45%,"Selesai Desain",IF(DL3&lt;80%,"Proses Pengembangan",IF(DL3=80%,"Selesai Pengembangan",IF(DL3&lt;87.5%,"Proses SIT",IF(DL3=87.5%,"Selesai SIT",IF(DL3&lt;95%,"Proses UAT",IF(DL3=95%,"Selesai UAT",IF(DL3&lt;100%,"Proses Implementasi","Selesai Implementasi"))))))))))))))))))))))</f>
        <v>Proses KAK</v>
      </c>
      <c r="CO3" t="str">
        <f>IF(DM3=0%,"Not Started",IF(DM3&lt;5%,"Proses RBT-RBB",IF(DM3=5%,"Selesai RBT-RBB",IF(DM3&lt;10%,"Proses RBT-RBL",IF(DM3=10%,"Selesai RBT-RBL",IF(DM3&lt;15%,"Proses RBT-RBTD",IF(DM3=15%,"Selesai RBT-RBTD",IF(DM3&lt;20%,"Proses RPP",IF(DM3=20%,"Selesai RPP",IF(DM3&lt;25%,"Proses KAK",IF(DM3=25%,"Selesai KAK",IF(DM3&lt;30%,"Proses Pengadaan",IF(DM3=30%,"Selesai Pengadaan",IF(DM3&lt;45%,"Proses Desain",IF(DM3=45%,"Selesai Desain",IF(DM3&lt;80%,"Proses Pengembangan",IF(DM3=80%,"Selesai Pengembangan",IF(DM3&lt;87.5%,"Proses SIT",IF(DM3=87.5%,"Selesai SIT",IF(DM3&lt;95%,"Proses UAT",IF(DM3=95%,"Selesai UAT",IF(DM3&lt;100%,"Proses Implementasi","Selesai Implementasi"))))))))))))))))))))))</f>
        <v>Proses KAK</v>
      </c>
      <c r="CP3" t="str">
        <f>IF(DN3=0%,"Not Started",IF(DN3&lt;5%,"Proses RBT-RBB",IF(DN3=5%,"Selesai RBT-RBB",IF(DN3&lt;10%,"Proses RBT-RBL",IF(DN3=10%,"Selesai RBT-RBL",IF(DN3&lt;15%,"Proses RBT-RBTD",IF(DN3=15%,"Selesai RBT-RBTD",IF(DN3&lt;20%,"Proses RPP",IF(DN3=20%,"Selesai RPP",IF(DN3&lt;25%,"Proses KAK",IF(DN3=25%,"Selesai KAK",IF(DN3&lt;30%,"Proses Pengadaan",IF(DN3=30%,"Selesai Pengadaan",IF(DN3&lt;45%,"Proses Desain",IF(DN3=45%,"Selesai Desain",IF(DN3&lt;80%,"Proses Pengembangan",IF(DN3=80%,"Selesai Pengembangan",IF(DN3&lt;87.5%,"Proses SIT",IF(DN3=87.5%,"Selesai SIT",IF(DN3&lt;95%,"Proses UAT",IF(DN3=95%,"Selesai UAT",IF(DN3&lt;100%,"Proses Implementasi","Selesai Implementasi"))))))))))))))))))))))</f>
        <v>Selesai KAK</v>
      </c>
      <c r="CQ3" t="str">
        <f>IF(DO3=0%,"Not Started",IF(DO3&lt;5%,"Proses RBT-RBB",IF(DO3=5%,"Selesai RBT-RBB",IF(DO3&lt;10%,"Proses RBT-RBL",IF(DO3=10%,"Selesai RBT-RBL",IF(DO3&lt;15%,"Proses RBT-RBTD",IF(DO3=15%,"Selesai RBT-RBTD",IF(DO3&lt;20%,"Proses RPP",IF(DO3=20%,"Selesai RPP",IF(DO3&lt;25%,"Proses KAK",IF(DO3=25%,"Selesai KAK",IF(DO3&lt;30%,"Proses Pengadaan",IF(DO3=30%,"Selesai Pengadaan",IF(DO3&lt;45%,"Proses Desain",IF(DO3=45%,"Selesai Desain",IF(DO3&lt;80%,"Proses Pengembangan",IF(DO3=80%,"Selesai Pengembangan",IF(DO3&lt;87.5%,"Proses SIT",IF(DO3=87.5%,"Selesai SIT",IF(DO3&lt;95%,"Proses UAT",IF(DO3=95%,"Selesai UAT",IF(DO3&lt;100%,"Proses Implementasi","Selesai Implementasi"))))))))))))))))))))))</f>
        <v>Not Started</v>
      </c>
      <c r="CR3" t="str">
        <f>IF(DP3=0%,"Not Started",IF(DP3&lt;5%,"Proses RBT-RBB",IF(DP3=5%,"Selesai RBT-RBB",IF(DP3&lt;10%,"Proses RBT-RBL",IF(DP3=10%,"Selesai RBT-RBL",IF(DP3&lt;15%,"Proses RBT-RBTD",IF(DP3=15%,"Selesai RBT-RBTD",IF(DP3&lt;20%,"Proses RPP",IF(DP3=20%,"Selesai RPP",IF(DP3&lt;25%,"Proses KAK",IF(DP3=25%,"Selesai KAK",IF(DP3&lt;30%,"Proses Pengadaan",IF(DP3=30%,"Selesai Pengadaan",IF(DP3&lt;45%,"Proses Desain",IF(DP3=45%,"Selesai Desain",IF(DP3&lt;80%,"Proses Pengembangan",IF(DP3=80%,"Selesai Pengembangan",IF(DP3&lt;87.5%,"Proses SIT",IF(DP3=87.5%,"Selesai SIT",IF(DP3&lt;95%,"Proses UAT",IF(DP3=95%,"Selesai UAT",IF(DP3&lt;100%,"Proses Implementasi","Selesai Implementasi"))))))))))))))))))))))</f>
        <v>Not Started</v>
      </c>
      <c r="CS3" t="str">
        <f>IF(DQ3=0%,"Not Started",IF(DQ3&lt;5%,"Proses RBT-RBB",IF(DQ3=5%,"Selesai RBT-RBB",IF(DQ3&lt;10%,"Proses RBT-RBL",IF(DQ3=10%,"Selesai RBT-RBL",IF(DQ3&lt;15%,"Proses RBT-RBTD",IF(DQ3=15%,"Selesai RBT-RBTD",IF(DQ3&lt;20%,"Proses RPP",IF(DQ3=20%,"Selesai RPP",IF(DQ3&lt;25%,"Proses KAK",IF(DQ3=25%,"Selesai KAK",IF(DQ3&lt;30%,"Proses Pengadaan",IF(DQ3=30%,"Selesai Pengadaan",IF(DQ3&lt;45%,"Proses Desain",IF(DQ3=45%,"Selesai Desain",IF(DQ3&lt;80%,"Proses Pengembangan",IF(DQ3=80%,"Selesai Pengembangan",IF(DQ3&lt;87.5%,"Proses SIT",IF(DQ3=87.5%,"Selesai SIT",IF(DQ3&lt;95%,"Proses UAT",IF(DQ3=95%,"Selesai UAT",IF(DQ3&lt;100%,"Proses Implementasi","Selesai Implementasi"))))))))))))))))))))))</f>
        <v>Not Started</v>
      </c>
      <c r="CT3" t="str">
        <f>IF(DR3=0%,"Not Started",IF(DR3&lt;5%,"Proses RBT-RBB",IF(DR3=5%,"Selesai RBT-RBB",IF(DR3&lt;10%,"Proses RBT-RBL",IF(DR3=10%,"Selesai RBT-RBL",IF(DR3&lt;15%,"Proses RBT-RBTD",IF(DR3=15%,"Selesai RBT-RBTD",IF(DR3&lt;20%,"Proses RPP",IF(DR3=20%,"Selesai RPP",IF(DR3&lt;25%,"Proses KAK",IF(DR3=25%,"Selesai KAK",IF(DR3&lt;30%,"Proses Pengadaan",IF(DR3=30%,"Selesai Pengadaan",IF(DR3&lt;45%,"Proses Desain",IF(DR3=45%,"Selesai Desain",IF(DR3&lt;80%,"Proses Pengembangan",IF(DR3=80%,"Selesai Pengembangan",IF(DR3&lt;87.5%,"Proses SIT",IF(DR3=87.5%,"Selesai SIT",IF(DR3&lt;95%,"Proses UAT",IF(DR3=95%,"Selesai UAT",IF(DR3&lt;100%,"Proses Implementasi","Selesai Implementasi"))))))))))))))))))))))</f>
        <v>Not Started</v>
      </c>
      <c r="CU3" t="str">
        <f>IF(DS3=0%,"Not Started",IF(DS3&lt;5%,"Proses RBT-RBB",IF(DS3=5%,"Selesai RBT-RBB",IF(DS3&lt;10%,"Proses RBT-RBL",IF(DS3=10%,"Selesai RBT-RBL",IF(DS3&lt;15%,"Proses RBT-RBTD",IF(DS3=15%,"Selesai RBT-RBTD",IF(DS3&lt;20%,"Proses RPP",IF(DS3=20%,"Selesai RPP",IF(DS3&lt;25%,"Proses KAK",IF(DS3=25%,"Selesai KAK",IF(DS3&lt;30%,"Proses Pengadaan",IF(DS3=30%,"Selesai Pengadaan",IF(DS3&lt;45%,"Proses Desain",IF(DS3=45%,"Selesai Desain",IF(DS3&lt;80%,"Proses Pengembangan",IF(DS3=80%,"Selesai Pengembangan",IF(DS3&lt;87.5%,"Proses SIT",IF(DS3=87.5%,"Selesai SIT",IF(DS3&lt;95%,"Proses UAT",IF(DS3=95%,"Selesai UAT",IF(DS3&lt;100%,"Proses Implementasi","Selesai Implementasi"))))))))))))))))))))))</f>
        <v>Not Started</v>
      </c>
      <c r="CV3" t="str">
        <f>IF(DT3=0%,"Not Started",IF(DT3&lt;5%,"Proses RBT-RBB",IF(DT3=5%,"Selesai RBT-RBB",IF(DT3&lt;10%,"Proses RBT-RBL",IF(DT3=10%,"Selesai RBT-RBL",IF(DT3&lt;15%,"Proses RBT-RBTD",IF(DT3=15%,"Selesai RBT-RBTD",IF(DT3&lt;20%,"Proses RPP",IF(DT3=20%,"Selesai RPP",IF(DT3&lt;25%,"Proses KAK",IF(DT3=25%,"Selesai KAK",IF(DT3&lt;30%,"Proses Pengadaan",IF(DT3=30%,"Selesai Pengadaan",IF(DT3&lt;45%,"Proses Desain",IF(DT3=45%,"Selesai Desain",IF(DT3&lt;80%,"Proses Pengembangan",IF(DT3=80%,"Selesai Pengembangan",IF(DT3&lt;87.5%,"Proses SIT",IF(DT3=87.5%,"Selesai SIT",IF(DT3&lt;95%,"Proses UAT",IF(DT3=95%,"Selesai UAT",IF(DT3&lt;100%,"Proses Implementasi","Selesai Implementasi"))))))))))))))))))))))</f>
        <v>Not Started</v>
      </c>
      <c r="CW3" t="str">
        <f>IF(DU3=0%,"Not Started",IF(DU3&lt;5%,"Proses RBT-RBB",IF(DU3=5%,"Selesai RBT-RBB",IF(DU3&lt;10%,"Proses RBT-RBL",IF(DU3=10%,"Selesai RBT-RBL",IF(DU3&lt;15%,"Proses RBT-RBTD",IF(DU3=15%,"Selesai RBT-RBTD",IF(DU3&lt;20%,"Proses RPP",IF(DU3=20%,"Selesai RPP",IF(DU3&lt;25%,"Proses KAK",IF(DU3=25%,"Selesai KAK",IF(DU3&lt;30%,"Proses Pengadaan",IF(DU3=30%,"Selesai Pengadaan",IF(DU3&lt;45%,"Proses Desain",IF(DU3=45%,"Selesai Desain",IF(DU3&lt;80%,"Proses Pengembangan",IF(DU3=80%,"Selesai Pengembangan",IF(DU3&lt;87.5%,"Proses SIT",IF(DU3=87.5%,"Selesai SIT",IF(DU3&lt;95%,"Proses UAT",IF(DU3=95%,"Selesai UAT",IF(DU3&lt;100%,"Proses Implementasi","Selesai Implementasi"))))))))))))))))))))))</f>
        <v>Not Started</v>
      </c>
      <c r="CX3" t="str">
        <f>IF(DV3=0%,"Not Started",IF(DV3&lt;5%,"Proses RBT-RBB",IF(DV3=5%,"Selesai RBT-RBB",IF(DV3&lt;10%,"Proses RBT-RBL",IF(DV3=10%,"Selesai RBT-RBL",IF(DV3&lt;15%,"Proses RBT-RBTD",IF(DV3=15%,"Selesai RBT-RBTD",IF(DV3&lt;20%,"Proses RPP",IF(DV3=20%,"Selesai RPP",IF(DV3&lt;25%,"Proses KAK",IF(DV3=25%,"Selesai KAK",IF(DV3&lt;30%,"Proses Pengadaan",IF(DV3=30%,"Selesai Pengadaan",IF(DV3&lt;45%,"Proses Desain",IF(DV3=45%,"Selesai Desain",IF(DV3&lt;80%,"Proses Pengembangan",IF(DV3=80%,"Selesai Pengembangan",IF(DV3&lt;87.5%,"Proses SIT",IF(DV3=87.5%,"Selesai SIT",IF(DV3&lt;95%,"Proses UAT",IF(DV3=95%,"Selesai UAT",IF(DV3&lt;100%,"Proses Implementasi","Selesai Implementasi"))))))))))))))))))))))</f>
        <v>Not Started</v>
      </c>
      <c r="CY3" t="str">
        <f>IF(DW3=0%,"Not Started",IF(DW3&lt;5%,"Proses RBT-RBB",IF(DW3=5%,"Selesai RBT-RBB",IF(DW3&lt;10%,"Proses RBT-RBL",IF(DW3=10%,"Selesai RBT-RBL",IF(DW3&lt;15%,"Proses RBT-RBTD",IF(DW3=15%,"Selesai RBT-RBTD",IF(DW3&lt;20%,"Proses RPP",IF(DW3=20%,"Selesai RPP",IF(DW3&lt;25%,"Proses KAK",IF(DW3=25%,"Selesai KAK",IF(DW3&lt;30%,"Proses Pengadaan",IF(DW3=30%,"Selesai Pengadaan",IF(DW3&lt;45%,"Proses Desain",IF(DW3=45%,"Selesai Desain",IF(DW3&lt;80%,"Proses Pengembangan",IF(DW3=80%,"Selesai Pengembangan",IF(DW3&lt;87.5%,"Proses SIT",IF(DW3=87.5%,"Selesai SIT",IF(DW3&lt;95%,"Proses UAT",IF(DW3=95%,"Selesai UAT",IF(DW3&lt;100%,"Proses Implementasi","Selesai Implementasi"))))))))))))))))))))))</f>
        <v>Not Started</v>
      </c>
      <c r="CZ3" t="str">
        <f>IF(DX3=0%,"Not Started",IF(DX3&lt;5%,"Proses RBT-RBB",IF(DX3=5%,"Selesai RBT-RBB",IF(DX3&lt;10%,"Proses RBT-RBL",IF(DX3=10%,"Selesai RBT-RBL",IF(DX3&lt;15%,"Proses RBT-RBTD",IF(DX3=15%,"Selesai RBT-RBTD",IF(DX3&lt;20%,"Proses RPP",IF(DX3=20%,"Selesai RPP",IF(DX3&lt;25%,"Proses KAK",IF(DX3=25%,"Selesai KAK",IF(DX3&lt;30%,"Proses Pengadaan",IF(DX3=30%,"Selesai Pengadaan",IF(DX3&lt;45%,"Proses Desain",IF(DX3=45%,"Selesai Desain",IF(DX3&lt;80%,"Proses Pengembangan",IF(DX3=80%,"Selesai Pengembangan",IF(DX3&lt;87.5%,"Proses SIT",IF(DX3=87.5%,"Selesai SIT",IF(DX3&lt;95%,"Proses UAT",IF(DX3=95%,"Selesai UAT",IF(DX3&lt;100%,"Proses Implementasi","Selesai Implementasi"))))))))))))))))))))))</f>
        <v>Not Started</v>
      </c>
      <c r="DA3" t="str">
        <f>IF(DY3=0%,"Not Started",IF(DY3&lt;5%,"Proses RBT-RBB",IF(DY3=5%,"Selesai RBT-RBB",IF(DY3&lt;10%,"Proses RBT-RBL",IF(DY3=10%,"Selesai RBT-RBL",IF(DY3&lt;15%,"Proses RBT-RBTD",IF(DY3=15%,"Selesai RBT-RBTD",IF(DY3&lt;20%,"Proses RPP",IF(DY3=20%,"Selesai RPP",IF(DY3&lt;25%,"Proses KAK",IF(DY3=25%,"Selesai KAK",IF(DY3&lt;30%,"Proses Pengadaan",IF(DY3=30%,"Selesai Pengadaan",IF(DY3&lt;45%,"Proses Desain",IF(DY3=45%,"Selesai Desain",IF(DY3&lt;80%,"Proses Pengembangan",IF(DY3=80%,"Selesai Pengembangan",IF(DY3&lt;87.5%,"Proses SIT",IF(DY3=87.5%,"Selesai SIT",IF(DY3&lt;95%,"Proses UAT",IF(DY3=95%,"Selesai UAT",IF(DY3&lt;100%,"Proses Implementasi","Selesai Implementasi"))))))))))))))))))))))</f>
        <v>Not Started</v>
      </c>
      <c r="DB3">
        <v>0</v>
      </c>
      <c r="DC3">
        <v>0</v>
      </c>
      <c r="DD3">
        <v>0.05</v>
      </c>
      <c r="DE3">
        <v>0.05</v>
      </c>
      <c r="DF3">
        <v>0.15</v>
      </c>
      <c r="DG3">
        <v>0.18</v>
      </c>
      <c r="DH3">
        <v>0.2</v>
      </c>
      <c r="DI3">
        <v>0.21</v>
      </c>
      <c r="DJ3">
        <v>0.21</v>
      </c>
      <c r="DK3">
        <v>0.22</v>
      </c>
      <c r="DL3">
        <v>0.23</v>
      </c>
      <c r="DM3">
        <v>0.24</v>
      </c>
      <c r="DN3">
        <f>((FM3/100%)*15%)+((FN3/100%)*5%)+((FO3/100%)*5%)+((FP3/100%)*5%)+((FQ3/100%)*30%)+((FR3/100%)*35%)+((FS3/100%)*5%)</f>
        <v>0.25</v>
      </c>
      <c r="DZ3">
        <f>IF(BG3=0%,100%,(DC3/BG3))</f>
        <v>0</v>
      </c>
      <c r="EA3">
        <f>4%/4%</f>
        <v>1</v>
      </c>
      <c r="EB3">
        <f>IF(BI3=0%,100%,(DE3/BI3))</f>
        <v>1</v>
      </c>
      <c r="EC3">
        <f>IF(BJ3=0%,100%,(DF3/BJ3))</f>
        <v>1.4999999999999998</v>
      </c>
      <c r="ED3">
        <f>IF(BK3=0%,100%,(DG3/BK3))</f>
        <v>1.5</v>
      </c>
      <c r="EE3">
        <f>IF(BL3=0%,100%,(DH3/BL3))</f>
        <v>1.3333333333333335</v>
      </c>
      <c r="EF3">
        <f>IF(BM3=0%,100%,(DI3/BM3))</f>
        <v>1.1666666666666667</v>
      </c>
      <c r="EG3">
        <f>IF(BN3=0%,100%,(DJ3/BN3))</f>
        <v>1.0499999999999998</v>
      </c>
      <c r="EH3">
        <f>IF(BO3=0%,100%,(DK3/BO3))</f>
        <v>1.4666666666666668</v>
      </c>
      <c r="EI3">
        <f>IF(BP3=0%,100%,(DL3/BP3))</f>
        <v>1.3142857142857145</v>
      </c>
      <c r="EJ3">
        <f>IF(BQ3=0%,100%,(DM3/BQ3))</f>
        <v>1.2</v>
      </c>
      <c r="EK3">
        <f>IF(BR3=0%,100%,(DN3/BR3))</f>
        <v>1.0869565217391304</v>
      </c>
      <c r="EL3" t="e">
        <f>IF(BF3=0%,"NS",IF(DB3=100%,"DONE",IF(#REF!&gt;100%,"AS",IF(#REF!&lt;75%,"BS",IF(CD3&lt;&gt;AH3,"BS",IF(#REF!&lt;70%,"AR","OS"))))))</f>
        <v>#REF!</v>
      </c>
      <c r="EM3" t="str">
        <f>IF(BG3=0%,"NS",IF(DC3=100%,"DONE",IF(DZ3&gt;100%,"AS",IF(DZ3&lt;75%,"BS",IF(CE3&lt;&gt;AI3,"BS",IF(DZ3&lt;70%,"AR","OS"))))))</f>
        <v>BS</v>
      </c>
      <c r="EN3" t="str">
        <f>IF(BH3=0%,"NS",IF(DD3=100%,"DONE",IF(EA3&gt;=105%,"AS",IF(EA3&lt;94%,"BS","OS"))))</f>
        <v>OS</v>
      </c>
      <c r="EO3" t="str">
        <f>IF(BI3=0%,"NS",IF(DE3=100%,"DONE",IF(EB3&gt;=105%,"AS",IF(EB3&lt;94%,"BS","OS"))))</f>
        <v>OS</v>
      </c>
      <c r="EP3" t="str">
        <f>IF(BJ3=0%,"NS",IF(DF3=100%,"DONE",IF(EC3&gt;=105%,"AS",IF(EC3&lt;94%,"BS","OS"))))</f>
        <v>AS</v>
      </c>
      <c r="EQ3" t="str">
        <f>IF(BK3=0%,"NS",IF(DG3=100%,"DONE",IF(ED3&gt;=105%,"AS",IF(ED3&lt;94%,"BS","OS"))))</f>
        <v>AS</v>
      </c>
      <c r="ER3" t="str">
        <f>IF(BL3=0%,"NS",IF(DH3=100%,"DONE",IF(EE3&gt;=105%,"AS",IF(EE3&lt;94%,"BS","OS"))))</f>
        <v>AS</v>
      </c>
      <c r="ES3" t="str">
        <f>IF(BM3=0%,"NS",IF(DI3=100%,"DONE",IF(EF3&gt;=105%,"AS",IF(EF3&lt;94%,"BS","OS"))))</f>
        <v>AS</v>
      </c>
      <c r="ET3" t="str">
        <f>IF(BN3=0%,"NS",IF(DJ3=100%,"DONE",IF(EG3&gt;=105%,"AS",IF(EG3&lt;94%,"BS","OS"))))</f>
        <v>AS</v>
      </c>
      <c r="EU3" t="str">
        <f>IF(BO3=0%,"NS",IF(DK3=100%,"DONE",IF(EH3&gt;=105%,"AS",IF(EH3&lt;94%,"BS","OS"))))</f>
        <v>AS</v>
      </c>
      <c r="EV3" t="str">
        <f>IF(BP3=0%,"NS",IF(DL3=100%,"DONE",IF(EI3&gt;=105%,"AS",IF(EI3&lt;94%,"BS","OS"))))</f>
        <v>AS</v>
      </c>
      <c r="EW3" t="str">
        <f>IF(BQ3=0%,"NS",IF(DM3=100%,"DONE",IF(EJ3&gt;=105%,"AS",IF(EJ3&lt;94%,"BS","OS"))))</f>
        <v>AS</v>
      </c>
      <c r="EX3" t="str">
        <f>IF(BR3=0%,"NS",IF(DN3=100%,"DONE",IF(EK3&gt;=105%,"AS",IF(EK3&lt;94%,"BS","OS"))))</f>
        <v>AS</v>
      </c>
      <c r="FK3" t="str">
        <v>N/A</v>
      </c>
      <c r="FL3" t="str">
        <v>N/A</v>
      </c>
      <c r="FM3">
        <v>1</v>
      </c>
      <c r="FN3">
        <v>1</v>
      </c>
      <c r="FO3">
        <v>1</v>
      </c>
      <c r="FP3">
        <v>0</v>
      </c>
      <c r="FQ3">
        <v>0</v>
      </c>
      <c r="FS3">
        <v>0</v>
      </c>
      <c r="FT3" t="str" xml:space="preserve">
        <v xml:space="preserve">Progress:_x000d_
1. RBT (100%)_x000d_
2. RPP (100%)_x000d_
3. KAK (100%)_x000d_
Next Action:_x000d_
1. Penyerahan KAK dari MKA ke DMAP (To Do)_x000d_
2. Pengadaan (To Do)_x000d_
_x000d_
Note: _x000d_
RBT ADG Bidang 3 (DONE) - 7 Okt 2025</v>
      </c>
      <c r="FV3">
        <f>AG3</f>
        <v>46568</v>
      </c>
      <c r="FY3" t="str">
        <v>Not started</v>
      </c>
      <c r="FZ3" t="str">
        <v>Not started, Belum sempat masuk, karena ada beberapa prioritas RBT  (DLDS maupun Satker lain) yg harus diselesaikan di TW 1 (Update 06 Mar 2025)</v>
      </c>
      <c r="GA3" t="str">
        <v>Proyek jadinya digabung dgn DC-3 di DPID. Sudah dilakukan koordinasi dgn DPID (Pak Rifki) - Update 17 April</v>
      </c>
      <c r="GB3" t="str" xml:space="preserve">
        <v xml:space="preserve">Proyek  digabung dgn DC-3 di DPID. _x000d_
_x000d_
Untuk RBL masih dalam proses finalisasi di DPID, untuk RBTD bagian siber menunggu kelengkapan RBL</v>
      </c>
      <c r="GC3" t="str" xml:space="preserve">
        <f>FT3</f>
        <v xml:space="preserve">Progress:_x000d_
1. RBT (100%)_x000d_
2. RPP (100%)_x000d_
3. KAK (100%)_x000d_
Next Action:_x000d_
1. Penyerahan KAK dari MKA ke DMAP (To Do)_x000d_
2. Pengadaan (To Do)_x000d_
_x000d_
Note: _x000d_
RBT ADG Bidang 3 (DONE) - 7 Okt 2025</v>
      </c>
    </row>
    <row r="4" xml:space="preserve">
      <c r="A4" t="str">
        <v>P-31</v>
      </c>
      <c r="B4" t="str">
        <v>New Technology</v>
      </c>
      <c r="C4" t="str">
        <v>DC-2 &amp;  TI Kawasan (Karawang &amp; Gresik)</v>
      </c>
      <c r="D4" t="str">
        <v>Network - Security Pendukung MHE (SPU &amp; DKUT)</v>
      </c>
      <c r="E4">
        <v>2025</v>
      </c>
      <c r="F4">
        <v>2026</v>
      </c>
      <c r="G4" t="str">
        <v>K</v>
      </c>
      <c r="H4" t="str">
        <v>K3</v>
      </c>
      <c r="I4" t="str">
        <v>Pemimpin Satker</v>
      </c>
      <c r="J4" t="str">
        <v>DLDS</v>
      </c>
      <c r="K4" t="str">
        <v>PPLBI</v>
      </c>
      <c r="L4" t="str">
        <v>N/A</v>
      </c>
      <c r="M4" t="str">
        <v>N/A</v>
      </c>
      <c r="N4" t="str">
        <v>N/A</v>
      </c>
      <c r="O4" t="str">
        <v>N/A</v>
      </c>
      <c r="P4" t="str">
        <v>N/A</v>
      </c>
      <c r="Q4" t="str">
        <v>N/A</v>
      </c>
      <c r="R4" t="str">
        <v>N/A</v>
      </c>
      <c r="S4" t="str">
        <v>N/A</v>
      </c>
      <c r="T4" t="str">
        <v>N/A</v>
      </c>
      <c r="U4" t="str">
        <v>N/A</v>
      </c>
      <c r="V4">
        <v>45658</v>
      </c>
      <c r="W4">
        <v>45930</v>
      </c>
      <c r="X4">
        <v>45839</v>
      </c>
      <c r="Y4">
        <v>45930</v>
      </c>
      <c r="Z4" t="str">
        <v>N/A</v>
      </c>
      <c r="AA4" t="str">
        <v>N/A</v>
      </c>
      <c r="AF4">
        <v>45873</v>
      </c>
      <c r="AG4">
        <v>46066</v>
      </c>
      <c r="AH4" t="str">
        <f>IF(BF4=0%,"Not Started",IF(BF4&lt;5%,"Proses RBT-RBB",IF(BF4=5%,"Selesai RBT-RBB",IF(BF4&lt;10%,"Proses RBT-RBL",IF(BF4=10%,"Selesai RBT-RBL",IF(BF4&lt;15%,"Proses RBT-RBTD",IF(BF4=15%,"Selesai RBT",IF(BF4&lt;20%,"Proses RPP",IF(BF4=20%,"Selesai RPP",IF(BF4&lt;25%,"Proses KAK",IF(BF4=25%,"Selesai KAK",IF(BF4&lt;30%,"Proses Pengadaan",IF(BF4=30%,"Selesai Pengadaan",IF(BF4&lt;60%,"Proses Delivery",IF(BF4=60%,"Selesai Delivery",IF(BF4&lt;95%,"Proses Pengembangan",IF(BF4=95%,"Selesai Pengembangan",IF(BF4&lt;100%,"Proses Implementasi","Selesai Implementasi"))))))))))))))))))</f>
        <v>Proses RBT-RBL</v>
      </c>
      <c r="AI4" t="str">
        <v xml:space="preserve"> </v>
      </c>
      <c r="AJ4" t="str">
        <f>IF(BH4=0%,"Not Started",IF(BH4&lt;5%,"Proses RBT-RBB",IF(BH4=5%,"Selesai RBT-RBB",IF(BH4&lt;10%,"Proses RBT-RBL",IF(BH4=10%,"Selesai RBT-RBL",IF(BH4&lt;15%,"Proses RBT-RBTD",IF(BH4=15%,"Selesai RBT",IF(BH4&lt;20%,"Proses RPP",IF(BH4=20%,"Selesai RPP",IF(BH4&lt;25%,"Proses KAK",IF(BH4=25%,"Selesai KAK",IF(BH4&lt;30%,"Proses Pengadaan",IF(BH4=30%,"Selesai Pengadaan",IF(BH4&lt;60%,"Proses Delivery",IF(BH4=60%,"Selesai Delivery",IF(BH4&lt;95%,"Proses Pengembangan",IF(BH4=95%,"Selesai Pengembangan",IF(BH4&lt;100%,"Proses Implementasi","Selesai Implementasi"))))))))))))))))))</f>
        <v>Proses KAK</v>
      </c>
      <c r="AK4" t="str">
        <f>IF(BI4=0%,"Not Started",IF(BI4&lt;5%,"Proses RBT-RBB",IF(BI4=5%,"Selesai RBT-RBB",IF(BI4&lt;10%,"Proses RBT-RBL",IF(BI4=10%,"Selesai RBT-RBL",IF(BI4&lt;15%,"Proses RBT-RBTD",IF(BI4=15%,"Selesai RBT",IF(BI4&lt;20%,"Proses RPP",IF(BI4=20%,"Selesai RPP",IF(BI4&lt;25%,"Proses KAK",IF(BI4=25%,"Selesai KAK",IF(BI4&lt;30%,"Proses Pengadaan",IF(BI4=30%,"Selesai Pengadaan",IF(BI4&lt;60%,"Proses Delivery",IF(BI4=60%,"Selesai Delivery",IF(BI4&lt;95%,"Proses Pengembangan",IF(BI4=95%,"Selesai Pengembangan",IF(BI4&lt;100%,"Proses Implementasi","Selesai Implementasi"))))))))))))))))))</f>
        <v>Proses Pengadaan</v>
      </c>
      <c r="AL4" t="str">
        <f>IF(BJ4=0%,"Not Started",IF(BJ4&lt;5%,"Proses RBT-RBB",IF(BJ4=5%,"Selesai RBT-RBB",IF(BJ4&lt;10%,"Proses RBT-RBL",IF(BJ4=10%,"Selesai RBT-RBL",IF(BJ4&lt;15%,"Proses RBT-RBTD",IF(BJ4=15%,"Selesai RBT",IF(BJ4&lt;20%,"Proses RPP",IF(BJ4=20%,"Selesai RPP",IF(BJ4&lt;25%,"Proses KAK",IF(BJ4=25%,"Selesai KAK",IF(BJ4&lt;30%,"Proses Pengadaan",IF(BJ4=30%,"Selesai Pengadaan",IF(BJ4&lt;60%,"Proses Delivery",IF(BJ4=60%,"Selesai Delivery",IF(BJ4&lt;95%,"Proses Pengembangan",IF(BJ4=95%,"Selesai Pengembangan",IF(BJ4&lt;100%,"Proses Implementasi","Selesai Implementasi"))))))))))))))))))</f>
        <v>Proses Delivery</v>
      </c>
      <c r="AM4" t="str">
        <f>IF(BK4=0%,"Not Started",IF(BK4&lt;5%,"Proses RBT-RBB",IF(BK4=5%,"Selesai RBT-RBB",IF(BK4&lt;10%,"Proses RBT-RBL",IF(BK4=10%,"Selesai RBT-RBL",IF(BK4&lt;15%,"Proses RBT-RBTD",IF(BK4=15%,"Selesai RBT",IF(BK4&lt;20%,"Proses RPP",IF(BK4=20%,"Selesai RPP",IF(BK4&lt;25%,"Proses KAK",IF(BK4=25%,"Selesai KAK",IF(BK4&lt;30%,"Proses Pengadaan",IF(BK4=30%,"Selesai Pengadaan",IF(BK4&lt;60%,"Proses Delivery",IF(BK4=60%,"Selesai Delivery",IF(BK4&lt;95%,"Proses Pengembangan",IF(BK4=95%,"Selesai Pengembangan",IF(BK4&lt;100%,"Proses Implementasi","Selesai Implementasi"))))))))))))))))))</f>
        <v>Proses Delivery</v>
      </c>
      <c r="AN4" t="str">
        <f>IF(BL4=0%,"Not Started",IF(BL4&lt;5%,"Proses RBT-RBB",IF(BL4=5%,"Selesai RBT-RBB",IF(BL4&lt;10%,"Proses RBT-RBL",IF(BL4=10%,"Selesai RBT-RBL",IF(BL4&lt;15%,"Proses RBT-RBTD",IF(BL4=15%,"Selesai RBT",IF(BL4&lt;20%,"Proses RPP",IF(BL4=20%,"Selesai RPP",IF(BL4&lt;25%,"Proses KAK",IF(BL4=25%,"Selesai KAK",IF(BL4&lt;30%,"Proses Pengadaan",IF(BL4=30%,"Selesai Pengadaan",IF(BL4&lt;60%,"Proses Delivery",IF(BL4=60%,"Selesai Delivery",IF(BL4&lt;95%,"Proses Pengembangan",IF(BL4=95%,"Selesai Pengembangan",IF(BL4&lt;100%,"Proses Implementasi","Selesai Implementasi"))))))))))))))))))</f>
        <v>Proses Delivery</v>
      </c>
      <c r="AO4" t="str">
        <f>IF(BM4=0%,"Not Started",IF(BM4&lt;5%,"Proses RBT-RBB",IF(BM4=5%,"Selesai RBT-RBB",IF(BM4&lt;10%,"Proses RBT-RBL",IF(BM4=10%,"Selesai RBT-RBL",IF(BM4&lt;15%,"Proses RBT-RBTD",IF(BM4=15%,"Selesai RBT",IF(BM4&lt;20%,"Proses RPP",IF(BM4=20%,"Selesai RPP",IF(BM4&lt;25%,"Proses KAK",IF(BM4=25%,"Selesai KAK",IF(BM4&lt;30%,"Proses Pengadaan",IF(BM4=30%,"Selesai Pengadaan",IF(BM4&lt;60%,"Proses Delivery",IF(BM4=60%,"Selesai Delivery",IF(BM4&lt;95%,"Proses Pengembangan",IF(BM4=95%,"Selesai Pengembangan",IF(BM4&lt;100%,"Proses Implementasi","Selesai Implementasi"))))))))))))))))))</f>
        <v>Proses Delivery</v>
      </c>
      <c r="AP4" t="str">
        <f>IF(BN4=0%,"Not Started",IF(BN4&lt;5%,"Proses RBT-RBB",IF(BN4=5%,"Selesai RBT-RBB",IF(BN4&lt;10%,"Proses RBT-RBL",IF(BN4=10%,"Selesai RBT-RBL",IF(BN4&lt;15%,"Proses RBT-RBTD",IF(BN4=15%,"Selesai RBT",IF(BN4&lt;20%,"Proses RPP",IF(BN4=20%,"Selesai RPP",IF(BN4&lt;25%,"Proses KAK",IF(BN4=25%,"Selesai KAK",IF(BN4&lt;30%,"Proses Pengadaan",IF(BN4=30%,"Selesai Pengadaan",IF(BN4&lt;60%,"Proses Delivery",IF(BN4=60%,"Selesai Delivery",IF(BN4&lt;95%,"Proses Pengembangan",IF(BN4=95%,"Selesai Pengembangan",IF(BN4&lt;100%,"Proses Implementasi","Selesai Implementasi"))))))))))))))))))</f>
        <v>Proses Pengembangan</v>
      </c>
      <c r="AQ4" t="str">
        <f>IF(BO4=0%,"Not Started",IF(BO4&lt;5%,"Proses RBT-RBB",IF(BO4=5%,"Selesai RBT-RBB",IF(BO4&lt;10%,"Proses RBT-RBL",IF(BO4=10%,"Selesai RBT-RBL",IF(BO4&lt;15%,"Proses RBT-RBTD",IF(BO4=15%,"Selesai RBT",IF(BO4&lt;20%,"Proses RPP",IF(BO4=20%,"Selesai RPP",IF(BO4&lt;25%,"Proses KAK",IF(BO4=25%,"Selesai KAK",IF(BO4&lt;30%,"Proses Pengadaan",IF(BO4=30%,"Selesai Pengadaan",IF(BO4&lt;60%,"Proses Delivery",IF(BO4=60%,"Selesai Delivery",IF(BO4&lt;95%,"Proses Pengembangan",IF(BO4=95%,"Selesai Pengembangan",IF(BO4&lt;100%,"Proses Implementasi","Selesai Implementasi"))))))))))))))))))</f>
        <v>Proses Pengembangan</v>
      </c>
      <c r="AR4" t="str">
        <f>IF(BP4=0%,"Not Started",IF(BP4&lt;5%,"Proses RBT-RBB",IF(BP4=5%,"Selesai RBT-RBB",IF(BP4&lt;10%,"Proses RBT-RBL",IF(BP4=10%,"Selesai RBT-RBL",IF(BP4&lt;15%,"Proses RBT-RBTD",IF(BP4=15%,"Selesai RBT",IF(BP4&lt;20%,"Proses RPP",IF(BP4=20%,"Selesai RPP",IF(BP4&lt;25%,"Proses KAK",IF(BP4=25%,"Selesai KAK",IF(BP4&lt;30%,"Proses Pengadaan",IF(BP4=30%,"Selesai Pengadaan",IF(BP4&lt;60%,"Proses Delivery",IF(BP4=60%,"Selesai Delivery",IF(BP4&lt;95%,"Proses Pengembangan",IF(BP4=95%,"Selesai Pengembangan",IF(BP4&lt;100%,"Proses Implementasi","Selesai Implementasi"))))))))))))))))))</f>
        <v>Proses Pengembangan</v>
      </c>
      <c r="AS4" t="str">
        <f>IF(BQ4=0%,"Not Started",IF(BQ4&lt;5%,"Proses RBT-RBB",IF(BQ4=5%,"Selesai RBT-RBB",IF(BQ4&lt;10%,"Proses RBT-RBL",IF(BQ4=10%,"Selesai RBT-RBL",IF(BQ4&lt;15%,"Proses RBT-RBTD",IF(BQ4=15%,"Selesai RBT",IF(BQ4&lt;20%,"Proses RPP",IF(BQ4=20%,"Selesai RPP",IF(BQ4&lt;25%,"Proses KAK",IF(BQ4=25%,"Selesai KAK",IF(BQ4&lt;30%,"Proses Pengadaan",IF(BQ4=30%,"Selesai Pengadaan",IF(BQ4&lt;60%,"Proses Delivery",IF(BQ4=60%,"Selesai Delivery",IF(BQ4&lt;95%,"Proses Pengembangan",IF(BQ4=95%,"Selesai Pengembangan",IF(BQ4&lt;100%,"Proses Implementasi","Selesai Implementasi"))))))))))))))))))</f>
        <v>Proses Pengembangan</v>
      </c>
      <c r="AT4" t="str">
        <f>IF(BR4=0%,"Not Started",IF(BR4&lt;5%,"Proses RBT-RBB",IF(BR4=5%,"Selesai RBT-RBB",IF(BR4&lt;10%,"Proses RBT-RBL",IF(BR4=10%,"Selesai RBT-RBL",IF(BR4&lt;15%,"Proses RBT-RBTD",IF(BR4=15%,"Selesai RBT",IF(BR4&lt;20%,"Proses RPP",IF(BR4=20%,"Selesai RPP",IF(BR4&lt;25%,"Proses KAK",IF(BR4=25%,"Selesai KAK",IF(BR4&lt;30%,"Proses Pengadaan",IF(BR4=30%,"Selesai Pengadaan",IF(BR4&lt;60%,"Proses Delivery",IF(BR4=60%,"Selesai Delivery",IF(BR4&lt;95%,"Proses Pengembangan",IF(BR4=95%,"Selesai Pengembangan",IF(BR4&lt;100%,"Proses Implementasi","Selesai Implementasi"))))))))))))))))))</f>
        <v>Proses Pengembangan</v>
      </c>
      <c r="AU4" t="str">
        <f>IF(BS4=0%,"Not Started",IF(BS4&lt;5%,"Proses RBT-RBB",IF(BS4=5%,"Selesai RBT-RBB",IF(BS4&lt;10%,"Proses RBT-RBL",IF(BS4=10%,"Selesai RBT-RBL",IF(BS4&lt;15%,"Proses RBT-RBTD",IF(BS4=15%,"Selesai RBT",IF(BS4&lt;20%,"Proses RPP",IF(BS4=20%,"Selesai RPP",IF(BS4&lt;25%,"Proses KAK",IF(BS4=25%,"Selesai KAK",IF(BS4&lt;30%,"Proses Pengadaan",IF(BS4=30%,"Selesai Pengadaan",IF(BS4&lt;60%,"Proses Delivery",IF(BS4=60%,"Selesai Delivery",IF(BS4&lt;95%,"Proses Pengembangan",IF(BS4=95%,"Selesai Pengembangan",IF(BS4&lt;100%,"Proses Implementasi","Selesai Implementasi"))))))))))))))))))</f>
        <v>Selesai Implementasi</v>
      </c>
      <c r="BF4">
        <v>0.072</v>
      </c>
      <c r="BG4">
        <v>0.144</v>
      </c>
      <c r="BH4">
        <v>0.216</v>
      </c>
      <c r="BI4">
        <v>0.288</v>
      </c>
      <c r="BJ4">
        <v>0.36</v>
      </c>
      <c r="BK4">
        <v>0.432</v>
      </c>
      <c r="BL4">
        <v>0.5</v>
      </c>
      <c r="BM4">
        <v>0.58</v>
      </c>
      <c r="BN4">
        <v>0.65</v>
      </c>
      <c r="BO4">
        <v>0.72</v>
      </c>
      <c r="BP4">
        <v>0.79</v>
      </c>
      <c r="BQ4">
        <v>0.865</v>
      </c>
      <c r="BR4">
        <v>0.92</v>
      </c>
      <c r="BS4">
        <v>1</v>
      </c>
      <c r="CD4" t="str">
        <f>IF(DB4=0%,"Not Started",IF(DB4&lt;5%,"Proses RBT-RBB",IF(DB4=5%,"Selesai RBT-RBB",IF(DB4&lt;10%,"Proses RBT-RBL",IF(DB4=10%,"Selesai RBT-RBL",IF(DB4&lt;15%,"Proses RBT-RBTD",IF(DB4=15%,"Selesai RBT-RBTD",IF(DB4&lt;20%,"Proses RPP",IF(DB4=20%,"Selesai RPP",IF(DB4&lt;25%,"Proses KAK",IF(DB4=25%,"Selesai KAK",IF(DB4&lt;30%,"Proses Pengadaan",IF(DB4=30%,"Selesai Pengadaan",IF(DB4&lt;45%,"Proses Desain",IF(DB4=45%,"Selesai Desain",IF(DB4&lt;80%,"Proses Pengembangan",IF(DB4=80%,"Selesai Pengembangan",IF(DB4&lt;87.5%,"Proses SIT",IF(DB4=87.5%,"Selesai SIT",IF(DB4&lt;95%,"Proses UAT",IF(DB4=95%,"Selesai UAT",IF(DB4&lt;100%,"Proses Implementasi","Selesai Implementasi"))))))))))))))))))))))</f>
        <v>Selesai RBT-RBB</v>
      </c>
      <c r="CE4" t="str">
        <f>IF(DC4&lt;40%,"Proses Pengadaan",IF(DC4=30%,"Selesai Pengadaan",IF(DC4&lt;100%,"Proses Implementasi","Selesai Implementasi")))</f>
        <v>Proses Pengadaan</v>
      </c>
      <c r="CF4" t="str">
        <f>IF(DD4&lt;40%,"Proses Pengadaan",IF(DD4=30%,"Selesai Pengadaan",IF(DD4&lt;100%,"Proses Implementasi","Selesai Implementasi")))</f>
        <v>Proses Pengadaan</v>
      </c>
      <c r="CG4" t="str">
        <f>IF(DE4&lt;40%,"Proses Pengadaan",IF(DE4=30%,"Selesai Pengadaan",IF(DE4&lt;100%,"Proses Implementasi","Selesai Implementasi")))</f>
        <v>Proses Implementasi</v>
      </c>
      <c r="CH4" t="str">
        <f>IF(DF4&lt;40%,"Proses Pengadaan",IF(DF4=30%,"Selesai Pengadaan",IF(DF4&lt;100%,"Proses Implementasi","Selesai Implementasi")))</f>
        <v>Proses Implementasi</v>
      </c>
      <c r="CI4" t="str">
        <f>IF(DG4&lt;40%,"Proses Pengadaan",IF(DG4=30%,"Selesai Pengadaan",IF(DG4&lt;100%,"Proses Implementasi","Selesai Implementasi")))</f>
        <v>Proses Implementasi</v>
      </c>
      <c r="CJ4" t="str">
        <f>IF(DH4&lt;40%,"Proses Pengadaan",IF(DH4=30%,"Selesai Pengadaan",IF(DH4&lt;100%,"Proses Implementasi","Selesai Implementasi")))</f>
        <v>Proses Implementasi</v>
      </c>
      <c r="CK4" t="str">
        <f>IF(DI4&lt;40%,"Proses Pengadaan",IF(DI4=30%,"Selesai Pengadaan",IF(DI4&lt;100%,"Proses Implementasi","Selesai Implementasi")))</f>
        <v>Proses Implementasi</v>
      </c>
      <c r="CL4" t="str">
        <f>IF(DJ4&lt;40%,"Proses Pengadaan",IF(DJ4=30%,"Selesai Pengadaan",IF(DJ4&lt;100%,"Proses Implementasi","Selesai Implementasi")))</f>
        <v>Proses Implementasi</v>
      </c>
      <c r="CM4" t="str">
        <f>IF(DK4&lt;40%,"Proses Pengadaan",IF(DK4=30%,"Selesai Pengadaan",IF(DK4&lt;100%,"Proses Implementasi","Selesai Implementasi")))</f>
        <v>Proses Implementasi</v>
      </c>
      <c r="CN4" t="str">
        <f>IF(DL4&lt;40%,"Proses Pengadaan",IF(DL4=30%,"Selesai Pengadaan",IF(DL4&lt;100%,"Proses Implementasi","Selesai Implementasi")))</f>
        <v>Proses Implementasi</v>
      </c>
      <c r="CO4" t="str">
        <f>IF(DM4&lt;40%,"Proses Pengadaan",IF(DM4=30%,"Selesai Pengadaan",IF(DM4&lt;100%,"Proses Implementasi","Selesai Implementasi")))</f>
        <v>Proses Implementasi</v>
      </c>
      <c r="CP4" t="str">
        <f>IF(DN4&lt;40%,"Proses Pengadaan",IF(DN4=30%,"Selesai Pengadaan",IF(DN4&lt;100%,"Proses Implementasi","Selesai Implementasi")))</f>
        <v>Proses Implementasi</v>
      </c>
      <c r="CQ4" t="str">
        <f>IF(DO4&lt;40%,"Proses Pengadaan",IF(DO4=30%,"Selesai Pengadaan",IF(DO4&lt;100%,"Proses Implementasi","Selesai Implementasi")))</f>
        <v>Selesai Implementasi</v>
      </c>
      <c r="DB4">
        <v>0.05</v>
      </c>
      <c r="DC4">
        <v>0.2</v>
      </c>
      <c r="DD4">
        <v>0.3</v>
      </c>
      <c r="DE4">
        <v>0.4</v>
      </c>
      <c r="DF4">
        <v>0.4</v>
      </c>
      <c r="DG4">
        <v>0.4</v>
      </c>
      <c r="DH4">
        <f>(($FP4/100%)*40%)+(($FR4/100%)*60%)</f>
        <v>0.4</v>
      </c>
      <c r="DI4">
        <v>0.4</v>
      </c>
      <c r="DJ4">
        <v>0.57</v>
      </c>
      <c r="DK4">
        <v>0.7</v>
      </c>
      <c r="DL4">
        <v>0.8</v>
      </c>
      <c r="DM4">
        <v>0.9</v>
      </c>
      <c r="DN4">
        <f>(($FP4/100%)*30%)+(($FQ4/100%)*30%)+(($FS4/100%)*40%)</f>
        <v>0.98</v>
      </c>
      <c r="DO4">
        <v>1</v>
      </c>
      <c r="DZ4">
        <f>IF(BG4=0%,100%,(DC4/BG4))</f>
        <v>1.388888888888889</v>
      </c>
      <c r="EA4">
        <f>IF(BH4=0%,100%,(DD4/BH4))</f>
        <v>1.3888888888888888</v>
      </c>
      <c r="EB4">
        <f>IF(BI4=0%,100%,(DE4/BI4))</f>
        <v>1.388888888888889</v>
      </c>
      <c r="EC4">
        <f>IF(BJ4=0%,100%,(DF4/BJ4))</f>
        <v>1.1111111111111112</v>
      </c>
      <c r="ED4">
        <f>IF(BK4=0%,100%,(DG4/BK4))</f>
        <v>0.925925925925926</v>
      </c>
      <c r="EE4">
        <f>IF(BL4=0%,100%,(DH4/BL4))</f>
        <v>0.8</v>
      </c>
      <c r="EF4">
        <f>IF(BM4=0%,100%,(DI4/BM4))</f>
        <v>0.6896551724137931</v>
      </c>
      <c r="EG4">
        <f>IF(BN4=0%,100%,(DJ4/BN4))</f>
        <v>0.8769230769230768</v>
      </c>
      <c r="EH4">
        <f>IF(BO4=0%,100%,(DK4/BO4))</f>
        <v>0.9722222222222222</v>
      </c>
      <c r="EI4">
        <f>IF(BP4=0%,100%,(DL4/BP4))</f>
        <v>1.0126582278481013</v>
      </c>
      <c r="EJ4">
        <f>IF(BQ4=0%,100%,(DM4/BQ4))</f>
        <v>1.0404624277456649</v>
      </c>
      <c r="EK4">
        <f>IF(BR4=0%,100%,(DN4/BR4))</f>
        <v>1.0652173913043477</v>
      </c>
      <c r="EL4" t="e">
        <f>IF(BF4=0%,"NS",IF(DB4=100%,"DONE",IF(#REF!&gt;100%,"AS",IF(#REF!&lt;75%,"BS",IF(CD4&lt;&gt;AH4,"BS",IF(#REF!&lt;70%,"AR","OS"))))))</f>
        <v>#REF!</v>
      </c>
      <c r="EM4" t="str">
        <f>IF(BG4=0%,"NS",IF(DC4=100%,"DONE",IF(DZ4&gt;100%,"AS",IF(DZ4&lt;10%,"BS",IF(CE4&lt;&gt;AI4,"BS",IF(DZ4&lt;60%,"AR","OS"))))))</f>
        <v>AS</v>
      </c>
      <c r="EN4" t="str">
        <f>IF(BH4=0%,"NS",IF(DD4=100%,"DONE",IF(EA4&gt;=105%,"AS",IF(EA4&lt;94%,"BS","OS"))))</f>
        <v>AS</v>
      </c>
      <c r="EO4" t="str">
        <f>IF(BI4=0%,"NS",IF(DE4=100%,"DONE",IF(EB4&gt;=105%,"AS",IF(EB4&lt;94%,"BS","OS"))))</f>
        <v>AS</v>
      </c>
      <c r="EP4" t="str">
        <f>IF(BJ4=0%,"NS",IF(DF4=100%,"DONE",IF(EC4&gt;=105%,"AS",IF(EC4&lt;94%,"BS","OS"))))</f>
        <v>AS</v>
      </c>
      <c r="EQ4" t="str">
        <f>IF(BK4=0%,"NS",IF(DG4=100%,"DONE",IF(ED4&gt;=105%,"AS",IF(ED4&lt;94%,"BS","OS"))))</f>
        <v>BS</v>
      </c>
      <c r="ER4" t="str">
        <f>IF(BL4=0%,"NS",IF(DH4=100%,"DONE",IF(EE4&gt;=105%,"AS",IF(EE4&lt;94%,"BS","OS"))))</f>
        <v>BS</v>
      </c>
      <c r="ES4" t="str">
        <f>IF(BM4=0%,"NS",IF(DI4=100%,"DONE",IF(EF4&gt;=105%,"AS",IF(EF4&lt;94%,"BS","OS"))))</f>
        <v>BS</v>
      </c>
      <c r="ET4" t="str">
        <f>IF(BN4=0%,"NS",IF(DJ4=100%,"DONE",IF(EG4&gt;=105%,"AS",IF(EG4&lt;94%,"BS","OS"))))</f>
        <v>BS</v>
      </c>
      <c r="EU4" t="str">
        <f>IF(BO4=0%,"NS",IF(DK4=100%,"DONE",IF(EH4&gt;=105%,"AS",IF(EH4&lt;94%,"BS","OS"))))</f>
        <v>OS</v>
      </c>
      <c r="EV4" t="str">
        <f>IF(BP4=0%,"NS",IF(DL4=100%,"DONE",IF(EI4&gt;=105%,"AS",IF(EI4&lt;94%,"BS","OS"))))</f>
        <v>OS</v>
      </c>
      <c r="EW4" t="str">
        <f>IF(BQ4=0%,"NS",IF(DM4=100%,"DONE",IF(EJ4&gt;=105%,"AS",IF(EJ4&lt;94%,"BS","OS"))))</f>
        <v>OS</v>
      </c>
      <c r="EX4" t="str">
        <f>IF(BR4=0%,"NS",IF(DN4=100%,"DONE",IF(EK4&gt;=105%,"AS",IF(EK4&lt;94%,"BS","OS"))))</f>
        <v>AS</v>
      </c>
      <c r="FK4" t="str">
        <v>N/A</v>
      </c>
      <c r="FL4" t="str">
        <v>N/A</v>
      </c>
      <c r="FM4" t="str">
        <v>N/A</v>
      </c>
      <c r="FN4" t="str">
        <v>N/A</v>
      </c>
      <c r="FO4" t="str">
        <v>N/A</v>
      </c>
      <c r="FP4">
        <v>1</v>
      </c>
      <c r="FQ4">
        <v>1</v>
      </c>
      <c r="FR4">
        <v>0</v>
      </c>
      <c r="FS4">
        <v>0.95</v>
      </c>
      <c r="FT4" t="str" xml:space="preserve">
        <v xml:space="preserve">Progress: _x000d_
1. SPPP telah terbit pada tanggal 29 Juli 2025 (DONE)_x000d_
2. Surat pemberitahuan penyediaan barang terbit tanggal 4 Agustus 2025 (DONE)_x000d_
3. Kick of Meeting (DONE)_x000d_
4. Diskusi LLD dengan vendor - rencana di tgl 18 september 2025 (DONE)_x000d_
5. Delivery barang sampai ke SPU &amp; DKU di W4/W5 september 2025 (DONE)_x000d_
6. Pengecekan barang di DKU (DONE - 22 s.d 23 Sep 2025)_x000d_
7. Pengecekan perangkat di SPU (DONE - 29 Sep 2025)_x000d_
8. BAP Penyediaan Barang oleh UKPS (DONE - 30 Okt 2025)_x000d_
9. Instalasi perangkat NGFW di DKU (DONE)_x000d_
10. 5 Nov 2025, UKPS telah mengirimkan BAP &amp; BAK ke MKA (DONE)  _x000d_
11. Site survey di SPU (DONE)_x000d_
12. UAT perangkat NGFW di DKUT  - 26 - 28 Nov 2025  (DONE)_x000d_
13. Penerbitan Surat Implementasi DKU oleh UKPS - 4 Nov 2025 (DONE) _x000d_
14. Instalasi perangkat NGFW di SPU (DONE)_x000d_
15. Proses Pembayaran Penyediaan Barang oleh TMI untuk penyediaan barang DKU &amp; SPU (DONE)_x000d_
16. Finalisasi BAP Implementasi &amp; BAST NGFW MHE DKU (DONE)_x000d_
17. UAT NGFW MHE untuk Gedung DKU - (21 - 22 Jan 2026) (DONE)_x000d_
18. Penerbitan Surat Implementasi SPU oleh UKPS (DONE)_x000d_
19. Sirkular BAI DKU  (DONE)_x000d_
_x000d_
Next Action:_x000d_
1. Kirim BAI &amp; BAST ke MKA (To Do)_x000d_
2. Sirkular BAST DKU (On Progress)_x000d_
3. Penyusunan BAI &amp; BAST NGFW SPU oleh UKPS (On Progress)</v>
      </c>
      <c r="FV4">
        <f>AG4</f>
        <v>46066</v>
      </c>
      <c r="FY4" t="str" xml:space="preserve">
        <v xml:space="preserve">1. DMAP: Sedang proses untuk izin prinsip pengadaan (Update: 18 Feb 2025)_x000d_
2. Masih dalam proses review KAK di DMAP karena memang baru disampaikan per 14 Februari 2025. (Update 24 Feb 2025)</v>
      </c>
      <c r="FZ4" t="str" xml:space="preserve">
        <v xml:space="preserve">1. DMAP: Sedang proses untuk izin prinsip pengadaan (Update: 18 Feb 2025)_x000d_
2. Masih dalam proses review KAK di DMAP karena memang baru disampaikan per 14 Februari 2025. (Update 24 Feb 2025)_x000d_
3. Masih dalam proses review KAK di DMAP karena memang baru disampaikan per 14 Februari 2025. (Update 5 Mar 2025)</v>
      </c>
      <c r="GA4" t="str">
        <v>Sedang proses RFI (update 10 April 2025)</v>
      </c>
      <c r="GB4" t="str">
        <v>retargeting SPPP ke 31 Juni 2025</v>
      </c>
      <c r="GC4" t="str" xml:space="preserve">
        <f>FT4</f>
        <v xml:space="preserve">Progress: _x000d_
1. SPPP telah terbit pada tanggal 29 Juli 2025 (DONE)_x000d_
2. Surat pemberitahuan penyediaan barang terbit tanggal 4 Agustus 2025 (DONE)_x000d_
3. Kick of Meeting (DONE)_x000d_
4. Diskusi LLD dengan vendor - rencana di tgl 18 september 2025 (DONE)_x000d_
5. Delivery barang sampai ke SPU &amp; DKU di W4/W5 september 2025 (DONE)_x000d_
6. Pengecekan barang di DKU (DONE - 22 s.d 23 Sep 2025)_x000d_
7. Pengecekan perangkat di SPU (DONE - 29 Sep 2025)_x000d_
8. BAP Penyediaan Barang oleh UKPS (DONE - 30 Okt 2025)_x000d_
9. Instalasi perangkat NGFW di DKU (DONE)_x000d_
10. 5 Nov 2025, UKPS telah mengirimkan BAP &amp; BAK ke MKA (DONE)  _x000d_
11. Site survey di SPU (DONE)_x000d_
12. UAT perangkat NGFW di DKUT  - 26 - 28 Nov 2025  (DONE)_x000d_
13. Penerbitan Surat Implementasi DKU oleh UKPS - 4 Nov 2025 (DONE) _x000d_
14. Instalasi perangkat NGFW di SPU (DONE)_x000d_
15. Proses Pembayaran Penyediaan Barang oleh TMI untuk penyediaan barang DKU &amp; SPU (DONE)_x000d_
16. Finalisasi BAP Implementasi &amp; BAST NGFW MHE DKU (DONE)_x000d_
17. UAT NGFW MHE untuk Gedung DKU - (21 - 22 Jan 2026) (DONE)_x000d_
18. Penerbitan Surat Implementasi SPU oleh UKPS (DONE)_x000d_
19. Sirkular BAI DKU  (DONE)_x000d_
_x000d_
Next Action:_x000d_
1. Kirim BAI &amp; BAST ke MKA (To Do)_x000d_
2. Sirkular BAST DKU (On Progress)_x000d_
3. Penyusunan BAI &amp; BAST NGFW SPU oleh UKPS (On Progress)</v>
      </c>
    </row>
    <row r="5" xml:space="preserve">
      <c r="A5" t="str">
        <v>P-34</v>
      </c>
      <c r="B5" t="str">
        <v>New Technology</v>
      </c>
      <c r="C5" t="str">
        <v>Cloud</v>
      </c>
      <c r="D5" t="str">
        <v>Network - Cloud Network Security Tahap 1</v>
      </c>
      <c r="E5">
        <v>2025</v>
      </c>
      <c r="F5">
        <v>2027</v>
      </c>
      <c r="G5" t="str">
        <v>K</v>
      </c>
      <c r="H5" t="str">
        <v>K3</v>
      </c>
      <c r="I5" t="str">
        <v>Pemimpin Satker</v>
      </c>
      <c r="J5" t="str">
        <v>DLDS</v>
      </c>
      <c r="K5" t="str">
        <v>PPLBI</v>
      </c>
      <c r="L5" t="str">
        <v>N/A</v>
      </c>
      <c r="M5" t="str">
        <v>N/A</v>
      </c>
      <c r="N5" t="str">
        <v>N/A</v>
      </c>
      <c r="O5" t="str">
        <v>N/A</v>
      </c>
      <c r="P5">
        <v>45717</v>
      </c>
      <c r="Q5">
        <v>45961</v>
      </c>
      <c r="R5">
        <v>45962</v>
      </c>
      <c r="S5">
        <v>46052</v>
      </c>
      <c r="T5">
        <v>45962</v>
      </c>
      <c r="U5">
        <v>46052</v>
      </c>
      <c r="V5">
        <v>46054</v>
      </c>
      <c r="W5">
        <v>46233</v>
      </c>
      <c r="X5" t="str">
        <v>N/A</v>
      </c>
      <c r="Y5" t="str">
        <v>N/A</v>
      </c>
      <c r="Z5" t="str">
        <v>N/A</v>
      </c>
      <c r="AA5" t="str">
        <v>N/A</v>
      </c>
      <c r="AF5">
        <v>46235</v>
      </c>
      <c r="AG5">
        <v>46568</v>
      </c>
      <c r="AH5" t="str">
        <f>IF(BF5=0%,"Not Started",IF(BF5&lt;5%,"Proses RBT-RBB",IF(BF5=5%,"Selesai RBT-RBB",IF(BF5&lt;10%,"Proses RBT-RBL",IF(BF5=10%,"Selesai RBT-RBL",IF(BF5&lt;15%,"Proses RBT-RBTD",IF(BF5=15%,"Selesai RBT",IF(BF5&lt;20%,"Proses RPP",IF(BF5=20%,"Selesai RPP",IF(BF5&lt;25%,"Proses KAK",IF(BF5=25%,"Selesai KAK",IF(BF5&lt;30%,"Proses Pengadaan",IF(BF5=30%,"Selesai Pengadaan",IF(BF5&lt;60%,"Proses Delivery",IF(BF5=60%,"Selesai Delivery",IF(BF5&lt;95%,"Proses Pengembangan",IF(BF5=95%,"Selesai Pengembangan",IF(BF5&lt;100%,"Proses Implementasi","Selesai Implementasi"))))))))))))))))))</f>
        <v>Not Started</v>
      </c>
      <c r="AI5" t="str">
        <f>IF(BG5=0%,"Not Started",IF(BG5&lt;5%,"Proses RBT-RBB",IF(BG5=5%,"Selesai RBT-RBB",IF(BG5&lt;10%,"Proses RBT-RBL",IF(BG5=10%,"Selesai RBT-RBL",IF(BG5&lt;15%,"Proses RBT-RBTD",IF(BG5=15%,"Selesai RBT",IF(BG5&lt;20%,"Proses RPP",IF(BG5=20%,"Selesai RPP",IF(BG5&lt;25%,"Proses KAK",IF(BG5=25%,"Selesai KAK",IF(BG5&lt;30%,"Proses Pengadaan",IF(BG5=30%,"Selesai Pengadaan",IF(BG5&lt;60%,"Proses Delivery",IF(BG5=60%,"Selesai Delivery",IF(BG5&lt;95%,"Proses Pengembangan",IF(BG5=95%,"Selesai Pengembangan",IF(BG5&lt;100%,"Proses Implementasi","Selesai Implementasi"))))))))))))))))))</f>
        <v>Not Started</v>
      </c>
      <c r="AJ5" t="str">
        <f>IF(BH5=0%,"Not Started",IF(BH5&lt;5%,"Proses RBT-RBB",IF(BH5=5%,"Selesai RBT-RBB",IF(BH5&lt;10%,"Proses RBT-RBL",IF(BH5=10%,"Selesai RBT-RBL",IF(BH5&lt;15%,"Proses RBT-RBTD",IF(BH5=15%,"Selesai RBT",IF(BH5&lt;20%,"Proses RPP",IF(BH5=20%,"Selesai RPP",IF(BH5&lt;25%,"Proses KAK",IF(BH5=25%,"Selesai KAK",IF(BH5&lt;30%,"Proses Pengadaan",IF(BH5=30%,"Selesai Pengadaan",IF(BH5&lt;60%,"Proses Delivery",IF(BH5=60%,"Selesai Delivery",IF(BH5&lt;95%,"Proses Pengembangan",IF(BH5=95%,"Selesai Pengembangan",IF(BH5&lt;100%,"Proses Implementasi","Selesai Implementasi"))))))))))))))))))</f>
        <v>Not Started</v>
      </c>
      <c r="AK5" t="str">
        <f>IF(BI5=0%,"Not Started",IF(BI5&lt;5%,"Proses RBT-RBB",IF(BI5=5%,"Selesai RBT-RBB",IF(BI5&lt;10%,"Proses RBT-RBL",IF(BI5=10%,"Selesai RBT-RBL",IF(BI5&lt;15%,"Proses RBT-RBTD",IF(BI5=15%,"Selesai RBT",IF(BI5&lt;20%,"Proses RPP",IF(BI5=20%,"Selesai RPP",IF(BI5&lt;25%,"Proses KAK",IF(BI5=25%,"Selesai KAK",IF(BI5&lt;30%,"Proses Pengadaan",IF(BI5=30%,"Selesai Pengadaan",IF(BI5&lt;60%,"Proses Delivery",IF(BI5=60%,"Selesai Delivery",IF(BI5&lt;95%,"Proses Pengembangan",IF(BI5=95%,"Selesai Pengembangan",IF(BI5&lt;100%,"Proses Implementasi","Selesai Implementasi"))))))))))))))))))</f>
        <v>Selesai RBT-RBB</v>
      </c>
      <c r="AL5" t="str">
        <f>IF(BJ5=0%,"Not Started",IF(BJ5&lt;5%,"Proses RBT-RBB",IF(BJ5=5%,"Selesai RBT-RBB",IF(BJ5&lt;10%,"Proses RBT-RBL",IF(BJ5=10%,"Selesai RBT-RBL",IF(BJ5&lt;15%,"Proses RBT-RBTD",IF(BJ5=15%,"Selesai RBT",IF(BJ5&lt;20%,"Proses RPP",IF(BJ5=20%,"Selesai RPP",IF(BJ5&lt;25%,"Proses KAK",IF(BJ5=25%,"Selesai KAK",IF(BJ5&lt;30%,"Proses Pengadaan",IF(BJ5=30%,"Selesai Pengadaan",IF(BJ5&lt;60%,"Proses Delivery",IF(BJ5=60%,"Selesai Delivery",IF(BJ5&lt;95%,"Proses Pengembangan",IF(BJ5=95%,"Selesai Pengembangan",IF(BJ5&lt;100%,"Proses Implementasi","Selesai Implementasi"))))))))))))))))))</f>
        <v>Proses RBT-RBL</v>
      </c>
      <c r="AM5" t="str">
        <f>IF(BK5=0%,"Not Started",IF(BK5&lt;5%,"Proses RBT-RBB",IF(BK5=5%,"Selesai RBT-RBB",IF(BK5&lt;10%,"Proses RBT-RBL",IF(BK5=10%,"Selesai RBT-RBL",IF(BK5&lt;15%,"Proses RBT-RBTD",IF(BK5=15%,"Selesai RBT",IF(BK5&lt;20%,"Proses RPP",IF(BK5=20%,"Selesai RPP",IF(BK5&lt;25%,"Proses KAK",IF(BK5=25%,"Selesai KAK",IF(BK5&lt;30%,"Proses Pengadaan",IF(BK5=30%,"Selesai Pengadaan",IF(BK5&lt;60%,"Proses Delivery",IF(BK5=60%,"Selesai Delivery",IF(BK5&lt;95%,"Proses Pengembangan",IF(BK5=95%,"Selesai Pengembangan",IF(BK5&lt;100%,"Proses Implementasi","Selesai Implementasi"))))))))))))))))))</f>
        <v>Selesai RBT-RBL</v>
      </c>
      <c r="AN5" t="str">
        <f>IF(BL5=0%,"Not Started",IF(BL5&lt;5%,"Proses RBT-RBB",IF(BL5=5%,"Selesai RBT-RBB",IF(BL5&lt;10%,"Proses RBT-RBL",IF(BL5=10%,"Selesai RBT-RBL",IF(BL5&lt;15%,"Proses RBT-RBTD",IF(BL5=15%,"Selesai RBT",IF(BL5&lt;20%,"Proses RPP",IF(BL5=20%,"Selesai RPP",IF(BL5&lt;25%,"Proses KAK",IF(BL5=25%,"Selesai KAK",IF(BL5&lt;30%,"Proses Pengadaan",IF(BL5=30%,"Selesai Pengadaan",IF(BL5&lt;60%,"Proses Delivery",IF(BL5=60%,"Selesai Delivery",IF(BL5&lt;95%,"Proses Pengembangan",IF(BL5=95%,"Selesai Pengembangan",IF(BL5&lt;100%,"Proses Implementasi","Selesai Implementasi"))))))))))))))))))</f>
        <v>Proses RBT-RBTD</v>
      </c>
      <c r="AO5" t="str">
        <f>IF(BM5=0%,"Not Started",IF(BM5&lt;5%,"Proses RBT-RBB",IF(BM5=5%,"Selesai RBT-RBB",IF(BM5&lt;10%,"Proses RBT-RBL",IF(BM5=10%,"Selesai RBT-RBL",IF(BM5&lt;15%,"Proses RBT-RBTD",IF(BM5=15%,"Selesai RBT",IF(BM5&lt;20%,"Proses RPP",IF(BM5=20%,"Selesai RPP",IF(BM5&lt;25%,"Proses KAK",IF(BM5=25%,"Selesai KAK",IF(BM5&lt;30%,"Proses Pengadaan",IF(BM5=30%,"Selesai Pengadaan",IF(BM5&lt;60%,"Proses Delivery",IF(BM5=60%,"Selesai Delivery",IF(BM5&lt;95%,"Proses Pengembangan",IF(BM5=95%,"Selesai Pengembangan",IF(BM5&lt;100%,"Proses Implementasi","Selesai Implementasi"))))))))))))))))))</f>
        <v>Proses RBT-RBTD</v>
      </c>
      <c r="AP5" t="str">
        <f>IF(BN5=0%,"Not Started",IF(BN5&lt;5%,"Proses RBT-RBB",IF(BN5=5%,"Selesai RBT-RBB",IF(BN5&lt;10%,"Proses RBT-RBL",IF(BN5=10%,"Selesai RBT-RBL",IF(BN5&lt;15%,"Proses RBT-RBTD",IF(BN5=15%,"Selesai RBT",IF(BN5&lt;20%,"Proses RPP",IF(BN5=20%,"Selesai RPP",IF(BN5&lt;25%,"Proses KAK",IF(BN5=25%,"Selesai KAK",IF(BN5&lt;30%,"Proses Pengadaan",IF(BN5=30%,"Selesai Pengadaan",IF(BN5&lt;60%,"Proses Delivery",IF(BN5=60%,"Selesai Delivery",IF(BN5&lt;95%,"Proses Pengembangan",IF(BN5=95%,"Selesai Pengembangan",IF(BN5&lt;100%,"Proses Implementasi","Selesai Implementasi"))))))))))))))))))</f>
        <v>Proses RBT-RBTD</v>
      </c>
      <c r="AQ5" t="str">
        <f>IF(BO5=0%,"Not Started",IF(BO5&lt;5%,"Proses RBT-RBB",IF(BO5=5%,"Selesai RBT-RBB",IF(BO5&lt;10%,"Proses RBT-RBL",IF(BO5=10%,"Selesai RBT-RBL",IF(BO5&lt;15%,"Proses RBT-RBTD",IF(BO5=15%,"Selesai RBT",IF(BO5&lt;20%,"Proses RPP",IF(BO5=20%,"Selesai RPP",IF(BO5&lt;25%,"Proses KAK",IF(BO5=25%,"Selesai KAK",IF(BO5&lt;30%,"Proses Pengadaan",IF(BO5=30%,"Selesai Pengadaan",IF(BO5&lt;60%,"Proses Delivery",IF(BO5=60%,"Selesai Delivery",IF(BO5&lt;95%,"Proses Pengembangan",IF(BO5=95%,"Selesai Pengembangan",IF(BO5&lt;100%,"Proses Implementasi","Selesai Implementasi"))))))))))))))))))</f>
        <v>Selesai RBT</v>
      </c>
      <c r="AR5" t="str">
        <f>IF(BP5=0%,"Not Started",IF(BP5&lt;5%,"Proses RBT-RBB",IF(BP5=5%,"Selesai RBT-RBB",IF(BP5&lt;10%,"Proses RBT-RBL",IF(BP5=10%,"Selesai RBT-RBL",IF(BP5&lt;15%,"Proses RBT-RBTD",IF(BP5=15%,"Selesai RBT",IF(BP5&lt;20%,"Proses RPP",IF(BP5=20%,"Selesai RPP",IF(BP5&lt;25%,"Proses KAK",IF(BP5=25%,"Selesai KAK",IF(BP5&lt;30%,"Proses Pengadaan",IF(BP5=30%,"Selesai Pengadaan",IF(BP5&lt;60%,"Proses Delivery",IF(BP5=60%,"Selesai Delivery",IF(BP5&lt;95%,"Proses Pengembangan",IF(BP5=95%,"Selesai Pengembangan",IF(BP5&lt;100%,"Proses Implementasi","Selesai Implementasi"))))))))))))))))))</f>
        <v>Selesai RPP</v>
      </c>
      <c r="AS5" t="str">
        <f>IF(BQ5=0%,"Not Started",IF(BQ5&lt;5%,"Proses RBT-RBB",IF(BQ5=5%,"Selesai RBT-RBB",IF(BQ5&lt;10%,"Proses RBT-RBL",IF(BQ5=10%,"Selesai RBT-RBL",IF(BQ5&lt;15%,"Proses RBT-RBTD",IF(BQ5=15%,"Selesai RBT",IF(BQ5&lt;20%,"Proses RPP",IF(BQ5=20%,"Selesai RPP",IF(BQ5&lt;25%,"Proses KAK",IF(BQ5=25%,"Selesai KAK",IF(BQ5&lt;30%,"Proses Pengadaan",IF(BQ5=30%,"Selesai Pengadaan",IF(BQ5&lt;60%,"Proses Delivery",IF(BQ5=60%,"Selesai Delivery",IF(BQ5&lt;95%,"Proses Pengembangan",IF(BQ5=95%,"Selesai Pengembangan",IF(BQ5&lt;100%,"Proses Implementasi","Selesai Implementasi"))))))))))))))))))</f>
        <v>Proses KAK</v>
      </c>
      <c r="AT5" t="str">
        <f>IF(BR5=0%,"Not Started",IF(BR5&lt;5%,"Proses RBT-RBB",IF(BR5=5%,"Selesai RBT-RBB",IF(BR5&lt;10%,"Proses RBT-RBL",IF(BR5=10%,"Selesai RBT-RBL",IF(BR5&lt;15%,"Proses RBT-RBTD",IF(BR5=15%,"Selesai RBT",IF(BR5&lt;20%,"Proses RPP",IF(BR5=20%,"Selesai RPP",IF(BR5&lt;25%,"Proses KAK",IF(BR5=25%,"Selesai KAK",IF(BR5&lt;30%,"Proses Pengadaan",IF(BR5=30%,"Selesai Pengadaan",IF(BR5&lt;60%,"Proses Delivery",IF(BR5=60%,"Selesai Delivery",IF(BR5&lt;95%,"Proses Pengembangan",IF(BR5=95%,"Selesai Pengembangan",IF(BR5&lt;100%,"Proses Implementasi","Selesai Implementasi"))))))))))))))))))</f>
        <v>Selesai KAK</v>
      </c>
      <c r="AU5" t="str">
        <f>IF(BS5=0%,"Not Started",IF(BS5&lt;5%,"Proses RBT-RBB",IF(BS5=5%,"Selesai RBT-RBB",IF(BS5&lt;10%,"Proses RBT-RBL",IF(BS5=10%,"Selesai RBT-RBL",IF(BS5&lt;15%,"Proses RBT-RBTD",IF(BS5=15%,"Selesai RBT",IF(BS5&lt;20%,"Proses RPP",IF(BS5=20%,"Selesai RPP",IF(BS5&lt;25%,"Proses KAK",IF(BS5=25%,"Selesai KAK",IF(BS5&lt;30%,"Proses Pengadaan",IF(BS5=30%,"Selesai Pengadaan",IF(BS5&lt;60%,"Proses Delivery",IF(BS5=60%,"Selesai Delivery",IF(BS5&lt;95%,"Proses Pengembangan",IF(BS5=95%,"Selesai Pengembangan",IF(BS5&lt;100%,"Proses Implementasi","Selesai Implementasi"))))))))))))))))))</f>
        <v>Proses Pengadaan</v>
      </c>
      <c r="AV5" t="str">
        <f>IF(BT5=0%,"Not Started",IF(BT5&lt;5%,"Proses RBT-RBB",IF(BT5=5%,"Selesai RBT-RBB",IF(BT5&lt;10%,"Proses RBT-RBL",IF(BT5=10%,"Selesai RBT-RBL",IF(BT5&lt;15%,"Proses RBT-RBTD",IF(BT5=15%,"Selesai RBT",IF(BT5&lt;20%,"Proses RPP",IF(BT5=20%,"Selesai RPP",IF(BT5&lt;25%,"Proses KAK",IF(BT5=25%,"Selesai KAK",IF(BT5&lt;30%,"Proses Pengadaan",IF(BT5=30%,"Selesai Pengadaan",IF(BT5&lt;60%,"Proses Delivery",IF(BT5=60%,"Selesai Delivery",IF(BT5&lt;95%,"Proses Pengembangan",IF(BT5=95%,"Selesai Pengembangan",IF(BT5&lt;100%,"Proses Implementasi","Selesai Implementasi"))))))))))))))))))</f>
        <v>Proses Pengadaan</v>
      </c>
      <c r="AW5" t="str">
        <f>IF(BU5=0%,"Not Started",IF(BU5&lt;5%,"Proses RBT-RBB",IF(BU5=5%,"Selesai RBT-RBB",IF(BU5&lt;10%,"Proses RBT-RBL",IF(BU5=10%,"Selesai RBT-RBL",IF(BU5&lt;15%,"Proses RBT-RBTD",IF(BU5=15%,"Selesai RBT",IF(BU5&lt;20%,"Proses RPP",IF(BU5=20%,"Selesai RPP",IF(BU5&lt;25%,"Proses KAK",IF(BU5=25%,"Selesai KAK",IF(BU5&lt;30%,"Proses Pengadaan",IF(BU5=30%,"Selesai Pengadaan",IF(BU5&lt;60%,"Proses Delivery",IF(BU5=60%,"Selesai Delivery",IF(BU5&lt;95%,"Proses Pengembangan",IF(BU5=95%,"Selesai Pengembangan",IF(BU5&lt;100%,"Proses Implementasi","Selesai Implementasi"))))))))))))))))))</f>
        <v>Proses Pengadaan</v>
      </c>
      <c r="AX5" t="str">
        <f>IF(BV5=0%,"Not Started",IF(BV5&lt;5%,"Proses RBT-RBB",IF(BV5=5%,"Selesai RBT-RBB",IF(BV5&lt;10%,"Proses RBT-RBL",IF(BV5=10%,"Selesai RBT-RBL",IF(BV5&lt;15%,"Proses RBT-RBTD",IF(BV5=15%,"Selesai RBT",IF(BV5&lt;20%,"Proses RPP",IF(BV5=20%,"Selesai RPP",IF(BV5&lt;25%,"Proses KAK",IF(BV5=25%,"Selesai KAK",IF(BV5&lt;30%,"Proses Pengadaan",IF(BV5=30%,"Selesai Pengadaan",IF(BV5&lt;60%,"Proses Delivery",IF(BV5=60%,"Selesai Delivery",IF(BV5&lt;95%,"Proses Pengembangan",IF(BV5=95%,"Selesai Pengembangan",IF(BV5&lt;100%,"Proses Implementasi","Selesai Implementasi"))))))))))))))))))</f>
        <v>Proses Pengadaan</v>
      </c>
      <c r="AY5" t="str">
        <f>IF(BW5=0%,"Not Started",IF(BW5&lt;5%,"Proses RBT-RBB",IF(BW5=5%,"Selesai RBT-RBB",IF(BW5&lt;10%,"Proses RBT-RBL",IF(BW5=10%,"Selesai RBT-RBL",IF(BW5&lt;15%,"Proses RBT-RBTD",IF(BW5=15%,"Selesai RBT",IF(BW5&lt;20%,"Proses RPP",IF(BW5=20%,"Selesai RPP",IF(BW5&lt;25%,"Proses KAK",IF(BW5=25%,"Selesai KAK",IF(BW5&lt;30%,"Proses Pengadaan",IF(BW5=30%,"Selesai Pengadaan",IF(BW5&lt;60%,"Proses Delivery",IF(BW5=60%,"Selesai Delivery",IF(BW5&lt;95%,"Proses Pengembangan",IF(BW5=95%,"Selesai Pengembangan",IF(BW5&lt;100%,"Proses Implementasi","Selesai Implementasi"))))))))))))))))))</f>
        <v>Proses Pengadaan</v>
      </c>
      <c r="AZ5" t="str">
        <f>IF(BX5=0%,"Not Started",IF(BX5&lt;5%,"Proses RBT-RBB",IF(BX5=5%,"Selesai RBT-RBB",IF(BX5&lt;10%,"Proses RBT-RBL",IF(BX5=10%,"Selesai RBT-RBL",IF(BX5&lt;15%,"Proses RBT-RBTD",IF(BX5=15%,"Selesai RBT",IF(BX5&lt;20%,"Proses RPP",IF(BX5=20%,"Selesai RPP",IF(BX5&lt;25%,"Proses KAK",IF(BX5=25%,"Selesai KAK",IF(BX5&lt;30%,"Proses Pengadaan",IF(BX5=30%,"Selesai Pengadaan",IF(BX5&lt;60%,"Proses Delivery",IF(BX5=60%,"Selesai Delivery",IF(BX5&lt;95%,"Proses Pengembangan",IF(BX5=95%,"Selesai Pengembangan",IF(BX5&lt;100%,"Proses Implementasi","Selesai Implementasi"))))))))))))))))))</f>
        <v>Selesai Pengadaan</v>
      </c>
      <c r="BA5" t="str">
        <f>IF(BY5=0%,"Not Started",IF(BY5&lt;5%,"Proses RBT-RBB",IF(BY5=5%,"Selesai RBT-RBB",IF(BY5&lt;10%,"Proses RBT-RBL",IF(BY5=10%,"Selesai RBT-RBL",IF(BY5&lt;15%,"Proses RBT-RBTD",IF(BY5=15%,"Selesai RBT",IF(BY5&lt;20%,"Proses RPP",IF(BY5=20%,"Selesai RPP",IF(BY5&lt;25%,"Proses KAK",IF(BY5=25%,"Selesai KAK",IF(BY5&lt;30%,"Proses Pengadaan",IF(BY5=30%,"Selesai Pengadaan",IF(BY5&lt;60%,"Proses Delivery",IF(BY5=60%,"Selesai Delivery",IF(BY5&lt;95%,"Proses Pengembangan",IF(BY5=95%,"Selesai Pengembangan",IF(BY5&lt;100%,"Proses Implementasi","Selesai Implementasi"))))))))))))))))))</f>
        <v>Proses Pengembangan</v>
      </c>
      <c r="BB5" t="str">
        <f>IF(BZ5=0%,"Not Started",IF(BZ5&lt;5%,"Proses RBT-RBB",IF(BZ5=5%,"Selesai RBT-RBB",IF(BZ5&lt;10%,"Proses RBT-RBL",IF(BZ5=10%,"Selesai RBT-RBL",IF(BZ5&lt;15%,"Proses RBT-RBTD",IF(BZ5=15%,"Selesai RBT",IF(BZ5&lt;20%,"Proses RPP",IF(BZ5=20%,"Selesai RPP",IF(BZ5&lt;25%,"Proses KAK",IF(BZ5=25%,"Selesai KAK",IF(BZ5&lt;30%,"Proses Pengadaan",IF(BZ5=30%,"Selesai Pengadaan",IF(BZ5&lt;60%,"Proses Delivery",IF(BZ5=60%,"Selesai Delivery",IF(BZ5&lt;95%,"Proses Pengembangan",IF(BZ5=95%,"Selesai Pengembangan",IF(BZ5&lt;100%,"Proses Implementasi","Selesai Implementasi"))))))))))))))))))</f>
        <v>Proses Pengembangan</v>
      </c>
      <c r="BC5" t="str">
        <f>IF(CA5=0%,"Not Started",IF(CA5&lt;5%,"Proses RBT-RBB",IF(CA5=5%,"Selesai RBT-RBB",IF(CA5&lt;10%,"Proses RBT-RBL",IF(CA5=10%,"Selesai RBT-RBL",IF(CA5&lt;15%,"Proses RBT-RBTD",IF(CA5=15%,"Selesai RBT",IF(CA5&lt;20%,"Proses RPP",IF(CA5=20%,"Selesai RPP",IF(CA5&lt;25%,"Proses KAK",IF(CA5=25%,"Selesai KAK",IF(CA5&lt;30%,"Proses Pengadaan",IF(CA5=30%,"Selesai Pengadaan",IF(CA5&lt;60%,"Proses Delivery",IF(CA5=60%,"Selesai Delivery",IF(CA5&lt;95%,"Proses Pengembangan",IF(CA5=95%,"Selesai Pengembangan",IF(CA5&lt;100%,"Proses Implementasi","Selesai Implementasi"))))))))))))))))))</f>
        <v>Proses Pengembangan</v>
      </c>
      <c r="BD5" t="str">
        <f>IF(CB5=0%,"Not Started",IF(CB5&lt;5%,"Proses RBT-RBB",IF(CB5=5%,"Selesai RBT-RBB",IF(CB5&lt;10%,"Proses RBT-RBL",IF(CB5=10%,"Selesai RBT-RBL",IF(CB5&lt;15%,"Proses RBT-RBTD",IF(CB5=15%,"Selesai RBT",IF(CB5&lt;20%,"Proses RPP",IF(CB5=20%,"Selesai RPP",IF(CB5&lt;25%,"Proses KAK",IF(CB5=25%,"Selesai KAK",IF(CB5&lt;30%,"Proses Pengadaan",IF(CB5=30%,"Selesai Pengadaan",IF(CB5&lt;60%,"Proses Delivery",IF(CB5=60%,"Selesai Delivery",IF(CB5&lt;95%,"Proses Pengembangan",IF(CB5=95%,"Selesai Pengembangan",IF(CB5&lt;100%,"Proses Implementasi","Selesai Implementasi"))))))))))))))))))</f>
        <v>Proses Pengembangan</v>
      </c>
      <c r="BE5" t="str">
        <f>IF(CC5=0%,"Not Started",IF(CC5&lt;5%,"Proses RBT-RBB",IF(CC5=5%,"Selesai RBT-RBB",IF(CC5&lt;10%,"Proses RBT-RBL",IF(CC5=10%,"Selesai RBT-RBL",IF(CC5&lt;15%,"Proses RBT-RBTD",IF(CC5=15%,"Selesai RBT",IF(CC5&lt;20%,"Proses RPP",IF(CC5=20%,"Selesai RPP",IF(CC5&lt;25%,"Proses KAK",IF(CC5=25%,"Selesai KAK",IF(CC5&lt;30%,"Proses Pengadaan",IF(CC5=30%,"Selesai Pengadaan",IF(CC5&lt;60%,"Proses Delivery",IF(CC5=60%,"Selesai Delivery",IF(CC5&lt;95%,"Proses Pengembangan",IF(CC5=95%,"Selesai Pengembangan",IF(CC5&lt;100%,"Proses Implementasi","Selesai Implementasi"))))))))))))))))))</f>
        <v>Proses Pengembangan</v>
      </c>
      <c r="BI5">
        <v>0.05</v>
      </c>
      <c r="BJ5">
        <v>0.07</v>
      </c>
      <c r="BK5">
        <v>0.1</v>
      </c>
      <c r="BL5">
        <v>0.12</v>
      </c>
      <c r="BM5">
        <v>0.13</v>
      </c>
      <c r="BN5">
        <v>0.14</v>
      </c>
      <c r="BO5">
        <v>0.15</v>
      </c>
      <c r="BP5">
        <v>0.2</v>
      </c>
      <c r="BQ5">
        <v>0.23</v>
      </c>
      <c r="BR5">
        <v>0.25</v>
      </c>
      <c r="BS5">
        <v>0.26</v>
      </c>
      <c r="BT5">
        <v>0.27</v>
      </c>
      <c r="BU5">
        <v>0.28</v>
      </c>
      <c r="BV5">
        <v>0.29</v>
      </c>
      <c r="BW5">
        <v>0.295</v>
      </c>
      <c r="BX5">
        <v>0.3</v>
      </c>
      <c r="BY5">
        <v>0.65</v>
      </c>
      <c r="BZ5">
        <v>0.67</v>
      </c>
      <c r="CA5">
        <v>0.69</v>
      </c>
      <c r="CB5">
        <v>0.71</v>
      </c>
      <c r="CC5">
        <v>0.73</v>
      </c>
      <c r="CD5" t="str">
        <f>IF(DB5=0%,"Not Started",IF(DB5&lt;5%,"Proses RBT-RBB",IF(DB5=5%,"Selesai RBT-RBB",IF(DB5&lt;10%,"Proses RBT-RBL",IF(DB5=10%,"Selesai RBT-RBL",IF(DB5&lt;15%,"Proses RBT-RBTD",IF(DB5=15%,"Selesai RBT-RBTD",IF(DB5&lt;20%,"Proses RPP",IF(DB5=20%,"Selesai RPP",IF(DB5&lt;25%,"Proses KAK",IF(DB5=25%,"Selesai KAK",IF(DB5&lt;30%,"Proses Pengadaan",IF(DB5=30%,"Selesai Pengadaan",IF(DB5&lt;45%,"Proses Desain",IF(DB5=45%,"Selesai Desain",IF(DB5&lt;80%,"Proses Pengembangan",IF(DB5=80%,"Selesai Pengembangan",IF(DB5&lt;87.5%,"Proses SIT",IF(DB5=87.5%,"Selesai SIT",IF(DB5&lt;95%,"Proses UAT",IF(DB5=95%,"Selesai UAT",IF(DB5&lt;100%,"Proses Implementasi","Selesai Implementasi"))))))))))))))))))))))</f>
        <v>Selesai RBT-RBL</v>
      </c>
      <c r="CE5" t="str">
        <f>IF(DC5=0%,"Not Started",IF(DC5&lt;5%,"Proses RBT-RBB",IF(DC5=5%,"Selesai RBT-RBB",IF(DC5&lt;10%,"Proses RBT-RBL",IF(DC5=10%,"Selesai RBT-RBL",IF(DC5&lt;15%,"Proses RBT-RBTD",IF(DC5=15%,"Selesai RBT-RBTD",IF(DC5&lt;20%,"Proses RPP",IF(DC5=20%,"Selesai RPP",IF(DC5&lt;25%,"Proses KAK",IF(DC5=25%,"Selesai KAK",IF(DC5&lt;30%,"Proses Pengadaan",IF(DC5=30%,"Selesai Pengadaan",IF(DC5&lt;45%,"Proses Desain",IF(DC5=45%,"Selesai Desain",IF(DC5&lt;80%,"Proses Pengembangan",IF(DC5=80%,"Selesai Pengembangan",IF(DC5&lt;87.5%,"Proses SIT",IF(DC5=87.5%,"Selesai SIT",IF(DC5&lt;95%,"Proses UAT",IF(DC5=95%,"Selesai UAT",IF(DC5&lt;100%,"Proses Implementasi","Selesai Implementasi"))))))))))))))))))))))</f>
        <v>Selesai RBT-RBL</v>
      </c>
      <c r="CF5" t="str">
        <f>IF(DD5=0%,"Not Started",IF(DD5&lt;5%,"Proses RBT-RBB",IF(DD5=5%,"Selesai RBT-RBB",IF(DD5&lt;10%,"Proses RBT-RBL",IF(DD5=10%,"Selesai RBT-RBL",IF(DD5&lt;15%,"Proses RBT-RBTD",IF(DD5=15%,"Selesai RBT-RBTD",IF(DD5&lt;20%,"Proses RPP",IF(DD5=20%,"Selesai RPP",IF(DD5&lt;25%,"Proses KAK",IF(DD5=25%,"Selesai KAK",IF(DD5&lt;30%,"Proses Pengadaan",IF(DD5=30%,"Selesai Pengadaan",IF(DD5&lt;45%,"Proses Desain",IF(DD5=45%,"Selesai Desain",IF(DD5&lt;80%,"Proses Pengembangan",IF(DD5=80%,"Selesai Pengembangan",IF(DD5&lt;87.5%,"Proses SIT",IF(DD5=87.5%,"Selesai SIT",IF(DD5&lt;95%,"Proses UAT",IF(DD5=95%,"Selesai UAT",IF(DD5&lt;100%,"Proses Implementasi","Selesai Implementasi"))))))))))))))))))))))</f>
        <v>Selesai RBT-RBL</v>
      </c>
      <c r="CG5" t="str">
        <f>IF(DE5=0%,"Not Started",IF(DE5&lt;5%,"Proses RBT-RBB",IF(DE5=5%,"Selesai RBT-RBB",IF(DE5&lt;10%,"Proses RBT-RBL",IF(DE5=10%,"Selesai RBT-RBL",IF(DE5&lt;15%,"Proses RBT-RBTD",IF(DE5=15%,"Selesai RBT-RBTD",IF(DE5&lt;20%,"Proses RPP",IF(DE5=20%,"Selesai RPP",IF(DE5&lt;25%,"Proses KAK",IF(DE5=25%,"Selesai KAK",IF(DE5&lt;30%,"Proses Pengadaan",IF(DE5=30%,"Selesai Pengadaan",IF(DE5&lt;45%,"Proses Desain",IF(DE5=45%,"Selesai Desain",IF(DE5&lt;80%,"Proses Pengembangan",IF(DE5=80%,"Selesai Pengembangan",IF(DE5&lt;87.5%,"Proses SIT",IF(DE5=87.5%,"Selesai SIT",IF(DE5&lt;95%,"Proses UAT",IF(DE5=95%,"Selesai UAT",IF(DE5&lt;100%,"Proses Implementasi","Selesai Implementasi"))))))))))))))))))))))</f>
        <v>Selesai RBT-RBL</v>
      </c>
      <c r="CH5" t="str">
        <f>IF(DF5=0%,"Not Started",IF(DF5&lt;5%,"Proses RBT-RBB",IF(DF5=5%,"Selesai RBT-RBB",IF(DF5&lt;10%,"Proses RBT-RBL",IF(DF5=10%,"Selesai RBT-RBL",IF(DF5&lt;15%,"Proses RBT-RBTD",IF(DF5=15%,"Selesai RBT-RBTD",IF(DF5&lt;20%,"Proses RPP",IF(DF5=20%,"Selesai RPP",IF(DF5&lt;25%,"Proses KAK",IF(DF5=25%,"Selesai KAK",IF(DF5&lt;30%,"Proses Pengadaan",IF(DF5=30%,"Selesai Pengadaan",IF(DF5&lt;45%,"Proses Desain",IF(DF5=45%,"Selesai Desain",IF(DF5&lt;80%,"Proses Pengembangan",IF(DF5=80%,"Selesai Pengembangan",IF(DF5&lt;87.5%,"Proses SIT",IF(DF5=87.5%,"Selesai SIT",IF(DF5&lt;95%,"Proses UAT",IF(DF5=95%,"Selesai UAT",IF(DF5&lt;100%,"Proses Implementasi","Selesai Implementasi"))))))))))))))))))))))</f>
        <v>Selesai RBT-RBL</v>
      </c>
      <c r="CI5" t="str">
        <f>IF(DG5=0%,"Not Started",IF(DG5&lt;5%,"Proses RBT-RBB",IF(DG5=5%,"Selesai RBT-RBB",IF(DG5&lt;10%,"Proses RBT-RBL",IF(DG5=10%,"Selesai RBT-RBL",IF(DG5&lt;15%,"Proses RBT-RBTD",IF(DG5=15%,"Selesai RBT-RBTD",IF(DG5&lt;20%,"Proses RPP",IF(DG5=20%,"Selesai RPP",IF(DG5&lt;25%,"Proses KAK",IF(DG5=25%,"Selesai KAK",IF(DG5&lt;30%,"Proses Pengadaan",IF(DG5=30%,"Selesai Pengadaan",IF(DG5&lt;45%,"Proses Desain",IF(DG5=45%,"Selesai Desain",IF(DG5&lt;80%,"Proses Pengembangan",IF(DG5=80%,"Selesai Pengembangan",IF(DG5&lt;87.5%,"Proses SIT",IF(DG5=87.5%,"Selesai SIT",IF(DG5&lt;95%,"Proses UAT",IF(DG5=95%,"Selesai UAT",IF(DG5&lt;100%,"Proses Implementasi","Selesai Implementasi"))))))))))))))))))))))</f>
        <v>Proses RBT-RBTD</v>
      </c>
      <c r="CJ5" t="str">
        <f>IF(DH5=0%,"Not Started",IF(DH5&lt;5%,"Proses RBT-RBB",IF(DH5=5%,"Selesai RBT-RBB",IF(DH5&lt;10%,"Proses RBT-RBL",IF(DH5=10%,"Selesai RBT-RBL",IF(DH5&lt;15%,"Proses RBT-RBTD",IF(DH5=15%,"Selesai RBT-RBTD",IF(DH5&lt;20%,"Proses RPP",IF(DH5=20%,"Selesai RPP",IF(DH5&lt;25%,"Proses KAK",IF(DH5=25%,"Selesai KAK",IF(DH5&lt;30%,"Proses Pengadaan",IF(DH5=30%,"Selesai Pengadaan",IF(DH5&lt;45%,"Proses Desain",IF(DH5=45%,"Selesai Desain",IF(DH5&lt;80%,"Proses Pengembangan",IF(DH5=80%,"Selesai Pengembangan",IF(DH5&lt;87.5%,"Proses SIT",IF(DH5=87.5%,"Selesai SIT",IF(DH5&lt;95%,"Proses UAT",IF(DH5=95%,"Selesai UAT",IF(DH5&lt;100%,"Proses Implementasi","Selesai Implementasi"))))))))))))))))))))))</f>
        <v>Proses RBT-RBTD</v>
      </c>
      <c r="CK5" t="str">
        <f>IF(DI5=0%,"Not Started",IF(DI5&lt;5%,"Proses RBT-RBB",IF(DI5=5%,"Selesai RBT-RBB",IF(DI5&lt;10%,"Proses RBT-RBL",IF(DI5=10%,"Selesai RBT-RBL",IF(DI5&lt;15%,"Proses RBT-RBTD",IF(DI5=15%,"Selesai RBT-RBTD",IF(DI5&lt;20%,"Proses RPP",IF(DI5=20%,"Selesai RPP",IF(DI5&lt;25%,"Proses KAK",IF(DI5=25%,"Selesai KAK",IF(DI5&lt;30%,"Proses Pengadaan",IF(DI5=30%,"Selesai Pengadaan",IF(DI5&lt;45%,"Proses Desain",IF(DI5=45%,"Selesai Desain",IF(DI5&lt;80%,"Proses Pengembangan",IF(DI5=80%,"Selesai Pengembangan",IF(DI5&lt;87.5%,"Proses SIT",IF(DI5=87.5%,"Selesai SIT",IF(DI5&lt;95%,"Proses UAT",IF(DI5=95%,"Selesai UAT",IF(DI5&lt;100%,"Proses Implementasi","Selesai Implementasi"))))))))))))))))))))))</f>
        <v>Proses RPP</v>
      </c>
      <c r="CL5" t="str">
        <f>IF(DJ5=0%,"Not Started",IF(DJ5&lt;5%,"Proses RBT-RBB",IF(DJ5=5%,"Selesai RBT-RBB",IF(DJ5&lt;10%,"Proses RBT-RBL",IF(DJ5=10%,"Selesai RBT-RBL",IF(DJ5&lt;15%,"Proses RBT-RBTD",IF(DJ5=15%,"Selesai RBT-RBTD",IF(DJ5&lt;20%,"Proses RPP",IF(DJ5=20%,"Selesai RPP",IF(DJ5&lt;25%,"Proses KAK",IF(DJ5=25%,"Selesai KAK",IF(DJ5&lt;30%,"Proses Pengadaan",IF(DJ5=30%,"Selesai Pengadaan",IF(DJ5&lt;45%,"Proses Desain",IF(DJ5=45%,"Selesai Desain",IF(DJ5&lt;80%,"Proses Pengembangan",IF(DJ5=80%,"Selesai Pengembangan",IF(DJ5&lt;87.5%,"Proses SIT",IF(DJ5=87.5%,"Selesai SIT",IF(DJ5&lt;95%,"Proses UAT",IF(DJ5=95%,"Selesai UAT",IF(DJ5&lt;100%,"Proses Implementasi","Selesai Implementasi"))))))))))))))))))))))</f>
        <v>Proses RPP</v>
      </c>
      <c r="CM5" t="str">
        <f>IF(DK5=0%,"Not Started",IF(DK5&lt;5%,"Proses RBT-RBB",IF(DK5=5%,"Selesai RBT-RBB",IF(DK5&lt;10%,"Proses RBT-RBL",IF(DK5=10%,"Selesai RBT-RBL",IF(DK5&lt;15%,"Proses RBT-RBTD",IF(DK5=15%,"Selesai RBT-RBTD",IF(DK5&lt;20%,"Proses RPP",IF(DK5=20%,"Selesai RPP",IF(DK5&lt;25%,"Proses KAK",IF(DK5=25%,"Selesai KAK",IF(DK5&lt;30%,"Proses Pengadaan",IF(DK5=30%,"Selesai Pengadaan",IF(DK5&lt;45%,"Proses Desain",IF(DK5=45%,"Selesai Desain",IF(DK5&lt;80%,"Proses Pengembangan",IF(DK5=80%,"Selesai Pengembangan",IF(DK5&lt;87.5%,"Proses SIT",IF(DK5=87.5%,"Selesai SIT",IF(DK5&lt;95%,"Proses UAT",IF(DK5=95%,"Selesai UAT",IF(DK5&lt;100%,"Proses Implementasi","Selesai Implementasi"))))))))))))))))))))))</f>
        <v>Proses RPP</v>
      </c>
      <c r="CN5" t="str">
        <f>IF(DL5=0%,"Not Started",IF(DL5&lt;5%,"Proses RBT-RBB",IF(DL5=5%,"Selesai RBT-RBB",IF(DL5&lt;10%,"Proses RBT-RBL",IF(DL5=10%,"Selesai RBT-RBL",IF(DL5&lt;15%,"Proses RBT-RBTD",IF(DL5=15%,"Selesai RBT-RBTD",IF(DL5&lt;20%,"Proses RPP",IF(DL5=20%,"Selesai RPP",IF(DL5&lt;25%,"Proses KAK",IF(DL5=25%,"Selesai KAK",IF(DL5&lt;30%,"Proses Pengadaan",IF(DL5=30%,"Selesai Pengadaan",IF(DL5&lt;45%,"Proses Desain",IF(DL5=45%,"Selesai Desain",IF(DL5&lt;80%,"Proses Pengembangan",IF(DL5=80%,"Selesai Pengembangan",IF(DL5&lt;87.5%,"Proses SIT",IF(DL5=87.5%,"Selesai SIT",IF(DL5&lt;95%,"Proses UAT",IF(DL5=95%,"Selesai UAT",IF(DL5&lt;100%,"Proses Implementasi","Selesai Implementasi"))))))))))))))))))))))</f>
        <v>Selesai RPP</v>
      </c>
      <c r="CO5" t="str">
        <f>IF(DM5=0%,"Not Started",IF(DM5&lt;5%,"Proses RBT-RBB",IF(DM5=5%,"Selesai RBT-RBB",IF(DM5&lt;10%,"Proses RBT-RBL",IF(DM5=10%,"Selesai RBT-RBL",IF(DM5&lt;15%,"Proses RBT-RBTD",IF(DM5=15%,"Selesai RBT-RBTD",IF(DM5&lt;20%,"Proses RPP",IF(DM5=20%,"Selesai RPP",IF(DM5&lt;25%,"Proses KAK",IF(DM5=25%,"Selesai KAK",IF(DM5&lt;30%,"Proses Pengadaan",IF(DM5=30%,"Selesai Pengadaan",IF(DM5&lt;45%,"Proses Desain",IF(DM5=45%,"Selesai Desain",IF(DM5&lt;80%,"Proses Pengembangan",IF(DM5=80%,"Selesai Pengembangan",IF(DM5&lt;87.5%,"Proses SIT",IF(DM5=87.5%,"Selesai SIT",IF(DM5&lt;95%,"Proses UAT",IF(DM5=95%,"Selesai UAT",IF(DM5&lt;100%,"Proses Implementasi","Selesai Implementasi"))))))))))))))))))))))</f>
        <v>Proses KAK</v>
      </c>
      <c r="CP5" t="str">
        <f>IF(DN5=0%,"Not Started",IF(DN5&lt;5%,"Proses RBT-RBB",IF(DN5=5%,"Selesai RBT-RBB",IF(DN5&lt;10%,"Proses RBT-RBL",IF(DN5=10%,"Selesai RBT-RBL",IF(DN5&lt;15%,"Proses RBT-RBTD",IF(DN5=15%,"Selesai RBT-RBTD",IF(DN5&lt;20%,"Proses RPP",IF(DN5=20%,"Selesai RPP",IF(DN5&lt;25%,"Proses KAK",IF(DN5=25%,"Selesai KAK",IF(DN5&lt;30%,"Proses Pengadaan",IF(DN5=30%,"Selesai Pengadaan",IF(DN5&lt;45%,"Proses Desain",IF(DN5=45%,"Selesai Desain",IF(DN5&lt;80%,"Proses Pengembangan",IF(DN5=80%,"Selesai Pengembangan",IF(DN5&lt;87.5%,"Proses SIT",IF(DN5=87.5%,"Selesai SIT",IF(DN5&lt;95%,"Proses UAT",IF(DN5=95%,"Selesai UAT",IF(DN5&lt;100%,"Proses Implementasi","Selesai Implementasi"))))))))))))))))))))))</f>
        <v>Proses KAK</v>
      </c>
      <c r="CQ5" t="str">
        <f>IF(DO5=0%,"Not Started",IF(DO5&lt;5%,"Proses RBT-RBB",IF(DO5=5%,"Selesai RBT-RBB",IF(DO5&lt;10%,"Proses RBT-RBL",IF(DO5=10%,"Selesai RBT-RBL",IF(DO5&lt;15%,"Proses RBT-RBTD",IF(DO5=15%,"Selesai RBT-RBTD",IF(DO5&lt;20%,"Proses RPP",IF(DO5=20%,"Selesai RPP",IF(DO5&lt;25%,"Proses KAK",IF(DO5=25%,"Selesai KAK",IF(DO5&lt;30%,"Proses Pengadaan",IF(DO5=30%,"Selesai Pengadaan",IF(DO5&lt;45%,"Proses Desain",IF(DO5=45%,"Selesai Desain",IF(DO5&lt;80%,"Proses Pengembangan",IF(DO5=80%,"Selesai Pengembangan",IF(DO5&lt;87.5%,"Proses SIT",IF(DO5=87.5%,"Selesai SIT",IF(DO5&lt;95%,"Proses UAT",IF(DO5=95%,"Selesai UAT",IF(DO5&lt;100%,"Proses Implementasi","Selesai Implementasi"))))))))))))))))))))))</f>
        <v>Not Started</v>
      </c>
      <c r="CR5" t="str">
        <f>IF(DP5=0%,"Not Started",IF(DP5&lt;5%,"Proses RBT-RBB",IF(DP5=5%,"Selesai RBT-RBB",IF(DP5&lt;10%,"Proses RBT-RBL",IF(DP5=10%,"Selesai RBT-RBL",IF(DP5&lt;15%,"Proses RBT-RBTD",IF(DP5=15%,"Selesai RBT-RBTD",IF(DP5&lt;20%,"Proses RPP",IF(DP5=20%,"Selesai RPP",IF(DP5&lt;25%,"Proses KAK",IF(DP5=25%,"Selesai KAK",IF(DP5&lt;30%,"Proses Pengadaan",IF(DP5=30%,"Selesai Pengadaan",IF(DP5&lt;45%,"Proses Desain",IF(DP5=45%,"Selesai Desain",IF(DP5&lt;80%,"Proses Pengembangan",IF(DP5=80%,"Selesai Pengembangan",IF(DP5&lt;87.5%,"Proses SIT",IF(DP5=87.5%,"Selesai SIT",IF(DP5&lt;95%,"Proses UAT",IF(DP5=95%,"Selesai UAT",IF(DP5&lt;100%,"Proses Implementasi","Selesai Implementasi"))))))))))))))))))))))</f>
        <v>Not Started</v>
      </c>
      <c r="CS5" t="str">
        <f>IF(DQ5=0%,"Not Started",IF(DQ5&lt;5%,"Proses RBT-RBB",IF(DQ5=5%,"Selesai RBT-RBB",IF(DQ5&lt;10%,"Proses RBT-RBL",IF(DQ5=10%,"Selesai RBT-RBL",IF(DQ5&lt;15%,"Proses RBT-RBTD",IF(DQ5=15%,"Selesai RBT-RBTD",IF(DQ5&lt;20%,"Proses RPP",IF(DQ5=20%,"Selesai RPP",IF(DQ5&lt;25%,"Proses KAK",IF(DQ5=25%,"Selesai KAK",IF(DQ5&lt;30%,"Proses Pengadaan",IF(DQ5=30%,"Selesai Pengadaan",IF(DQ5&lt;45%,"Proses Desain",IF(DQ5=45%,"Selesai Desain",IF(DQ5&lt;80%,"Proses Pengembangan",IF(DQ5=80%,"Selesai Pengembangan",IF(DQ5&lt;87.5%,"Proses SIT",IF(DQ5=87.5%,"Selesai SIT",IF(DQ5&lt;95%,"Proses UAT",IF(DQ5=95%,"Selesai UAT",IF(DQ5&lt;100%,"Proses Implementasi","Selesai Implementasi"))))))))))))))))))))))</f>
        <v>Not Started</v>
      </c>
      <c r="CT5" t="str">
        <f>IF(DR5=0%,"Not Started",IF(DR5&lt;5%,"Proses RBT-RBB",IF(DR5=5%,"Selesai RBT-RBB",IF(DR5&lt;10%,"Proses RBT-RBL",IF(DR5=10%,"Selesai RBT-RBL",IF(DR5&lt;15%,"Proses RBT-RBTD",IF(DR5=15%,"Selesai RBT-RBTD",IF(DR5&lt;20%,"Proses RPP",IF(DR5=20%,"Selesai RPP",IF(DR5&lt;25%,"Proses KAK",IF(DR5=25%,"Selesai KAK",IF(DR5&lt;30%,"Proses Pengadaan",IF(DR5=30%,"Selesai Pengadaan",IF(DR5&lt;45%,"Proses Desain",IF(DR5=45%,"Selesai Desain",IF(DR5&lt;80%,"Proses Pengembangan",IF(DR5=80%,"Selesai Pengembangan",IF(DR5&lt;87.5%,"Proses SIT",IF(DR5=87.5%,"Selesai SIT",IF(DR5&lt;95%,"Proses UAT",IF(DR5=95%,"Selesai UAT",IF(DR5&lt;100%,"Proses Implementasi","Selesai Implementasi"))))))))))))))))))))))</f>
        <v>Not Started</v>
      </c>
      <c r="CU5" t="str">
        <f>IF(DS5=0%,"Not Started",IF(DS5&lt;5%,"Proses RBT-RBB",IF(DS5=5%,"Selesai RBT-RBB",IF(DS5&lt;10%,"Proses RBT-RBL",IF(DS5=10%,"Selesai RBT-RBL",IF(DS5&lt;15%,"Proses RBT-RBTD",IF(DS5=15%,"Selesai RBT-RBTD",IF(DS5&lt;20%,"Proses RPP",IF(DS5=20%,"Selesai RPP",IF(DS5&lt;25%,"Proses KAK",IF(DS5=25%,"Selesai KAK",IF(DS5&lt;30%,"Proses Pengadaan",IF(DS5=30%,"Selesai Pengadaan",IF(DS5&lt;45%,"Proses Desain",IF(DS5=45%,"Selesai Desain",IF(DS5&lt;80%,"Proses Pengembangan",IF(DS5=80%,"Selesai Pengembangan",IF(DS5&lt;87.5%,"Proses SIT",IF(DS5=87.5%,"Selesai SIT",IF(DS5&lt;95%,"Proses UAT",IF(DS5=95%,"Selesai UAT",IF(DS5&lt;100%,"Proses Implementasi","Selesai Implementasi"))))))))))))))))))))))</f>
        <v>Not Started</v>
      </c>
      <c r="CV5" t="str">
        <f>IF(DT5=0%,"Not Started",IF(DT5&lt;5%,"Proses RBT-RBB",IF(DT5=5%,"Selesai RBT-RBB",IF(DT5&lt;10%,"Proses RBT-RBL",IF(DT5=10%,"Selesai RBT-RBL",IF(DT5&lt;15%,"Proses RBT-RBTD",IF(DT5=15%,"Selesai RBT-RBTD",IF(DT5&lt;20%,"Proses RPP",IF(DT5=20%,"Selesai RPP",IF(DT5&lt;25%,"Proses KAK",IF(DT5=25%,"Selesai KAK",IF(DT5&lt;30%,"Proses Pengadaan",IF(DT5=30%,"Selesai Pengadaan",IF(DT5&lt;45%,"Proses Desain",IF(DT5=45%,"Selesai Desain",IF(DT5&lt;80%,"Proses Pengembangan",IF(DT5=80%,"Selesai Pengembangan",IF(DT5&lt;87.5%,"Proses SIT",IF(DT5=87.5%,"Selesai SIT",IF(DT5&lt;95%,"Proses UAT",IF(DT5=95%,"Selesai UAT",IF(DT5&lt;100%,"Proses Implementasi","Selesai Implementasi"))))))))))))))))))))))</f>
        <v>Not Started</v>
      </c>
      <c r="CW5" t="str">
        <f>IF(DU5=0%,"Not Started",IF(DU5&lt;5%,"Proses RBT-RBB",IF(DU5=5%,"Selesai RBT-RBB",IF(DU5&lt;10%,"Proses RBT-RBL",IF(DU5=10%,"Selesai RBT-RBL",IF(DU5&lt;15%,"Proses RBT-RBTD",IF(DU5=15%,"Selesai RBT-RBTD",IF(DU5&lt;20%,"Proses RPP",IF(DU5=20%,"Selesai RPP",IF(DU5&lt;25%,"Proses KAK",IF(DU5=25%,"Selesai KAK",IF(DU5&lt;30%,"Proses Pengadaan",IF(DU5=30%,"Selesai Pengadaan",IF(DU5&lt;45%,"Proses Desain",IF(DU5=45%,"Selesai Desain",IF(DU5&lt;80%,"Proses Pengembangan",IF(DU5=80%,"Selesai Pengembangan",IF(DU5&lt;87.5%,"Proses SIT",IF(DU5=87.5%,"Selesai SIT",IF(DU5&lt;95%,"Proses UAT",IF(DU5=95%,"Selesai UAT",IF(DU5&lt;100%,"Proses Implementasi","Selesai Implementasi"))))))))))))))))))))))</f>
        <v>Not Started</v>
      </c>
      <c r="CX5" t="str">
        <f>IF(DV5=0%,"Not Started",IF(DV5&lt;5%,"Proses RBT-RBB",IF(DV5=5%,"Selesai RBT-RBB",IF(DV5&lt;10%,"Proses RBT-RBL",IF(DV5=10%,"Selesai RBT-RBL",IF(DV5&lt;15%,"Proses RBT-RBTD",IF(DV5=15%,"Selesai RBT-RBTD",IF(DV5&lt;20%,"Proses RPP",IF(DV5=20%,"Selesai RPP",IF(DV5&lt;25%,"Proses KAK",IF(DV5=25%,"Selesai KAK",IF(DV5&lt;30%,"Proses Pengadaan",IF(DV5=30%,"Selesai Pengadaan",IF(DV5&lt;45%,"Proses Desain",IF(DV5=45%,"Selesai Desain",IF(DV5&lt;80%,"Proses Pengembangan",IF(DV5=80%,"Selesai Pengembangan",IF(DV5&lt;87.5%,"Proses SIT",IF(DV5=87.5%,"Selesai SIT",IF(DV5&lt;95%,"Proses UAT",IF(DV5=95%,"Selesai UAT",IF(DV5&lt;100%,"Proses Implementasi","Selesai Implementasi"))))))))))))))))))))))</f>
        <v>Not Started</v>
      </c>
      <c r="CY5" t="str">
        <f>IF(DW5=0%,"Not Started",IF(DW5&lt;5%,"Proses RBT-RBB",IF(DW5=5%,"Selesai RBT-RBB",IF(DW5&lt;10%,"Proses RBT-RBL",IF(DW5=10%,"Selesai RBT-RBL",IF(DW5&lt;15%,"Proses RBT-RBTD",IF(DW5=15%,"Selesai RBT-RBTD",IF(DW5&lt;20%,"Proses RPP",IF(DW5=20%,"Selesai RPP",IF(DW5&lt;25%,"Proses KAK",IF(DW5=25%,"Selesai KAK",IF(DW5&lt;30%,"Proses Pengadaan",IF(DW5=30%,"Selesai Pengadaan",IF(DW5&lt;45%,"Proses Desain",IF(DW5=45%,"Selesai Desain",IF(DW5&lt;80%,"Proses Pengembangan",IF(DW5=80%,"Selesai Pengembangan",IF(DW5&lt;87.5%,"Proses SIT",IF(DW5=87.5%,"Selesai SIT",IF(DW5&lt;95%,"Proses UAT",IF(DW5=95%,"Selesai UAT",IF(DW5&lt;100%,"Proses Implementasi","Selesai Implementasi"))))))))))))))))))))))</f>
        <v>Not Started</v>
      </c>
      <c r="CZ5" t="str">
        <f>IF(DX5=0%,"Not Started",IF(DX5&lt;5%,"Proses RBT-RBB",IF(DX5=5%,"Selesai RBT-RBB",IF(DX5&lt;10%,"Proses RBT-RBL",IF(DX5=10%,"Selesai RBT-RBL",IF(DX5&lt;15%,"Proses RBT-RBTD",IF(DX5=15%,"Selesai RBT-RBTD",IF(DX5&lt;20%,"Proses RPP",IF(DX5=20%,"Selesai RPP",IF(DX5&lt;25%,"Proses KAK",IF(DX5=25%,"Selesai KAK",IF(DX5&lt;30%,"Proses Pengadaan",IF(DX5=30%,"Selesai Pengadaan",IF(DX5&lt;45%,"Proses Desain",IF(DX5=45%,"Selesai Desain",IF(DX5&lt;80%,"Proses Pengembangan",IF(DX5=80%,"Selesai Pengembangan",IF(DX5&lt;87.5%,"Proses SIT",IF(DX5=87.5%,"Selesai SIT",IF(DX5&lt;95%,"Proses UAT",IF(DX5=95%,"Selesai UAT",IF(DX5&lt;100%,"Proses Implementasi","Selesai Implementasi"))))))))))))))))))))))</f>
        <v>Not Started</v>
      </c>
      <c r="DA5" t="str">
        <f>IF(DY5=0%,"Not Started",IF(DY5&lt;5%,"Proses RBT-RBB",IF(DY5=5%,"Selesai RBT-RBB",IF(DY5&lt;10%,"Proses RBT-RBL",IF(DY5=10%,"Selesai RBT-RBL",IF(DY5&lt;15%,"Proses RBT-RBTD",IF(DY5=15%,"Selesai RBT-RBTD",IF(DY5&lt;20%,"Proses RPP",IF(DY5=20%,"Selesai RPP",IF(DY5&lt;25%,"Proses KAK",IF(DY5=25%,"Selesai KAK",IF(DY5&lt;30%,"Proses Pengadaan",IF(DY5=30%,"Selesai Pengadaan",IF(DY5&lt;45%,"Proses Desain",IF(DY5=45%,"Selesai Desain",IF(DY5&lt;80%,"Proses Pengembangan",IF(DY5=80%,"Selesai Pengembangan",IF(DY5&lt;87.5%,"Proses SIT",IF(DY5=87.5%,"Selesai SIT",IF(DY5&lt;95%,"Proses UAT",IF(DY5=95%,"Selesai UAT",IF(DY5&lt;100%,"Proses Implementasi","Selesai Implementasi"))))))))))))))))))))))</f>
        <v>Not Started</v>
      </c>
      <c r="DB5">
        <v>0.1</v>
      </c>
      <c r="DC5">
        <v>0.1</v>
      </c>
      <c r="DD5">
        <v>0.1</v>
      </c>
      <c r="DE5">
        <v>0.1</v>
      </c>
      <c r="DF5">
        <v>0.1</v>
      </c>
      <c r="DG5">
        <v>0.12</v>
      </c>
      <c r="DH5">
        <v>0.14</v>
      </c>
      <c r="DI5">
        <v>0.16</v>
      </c>
      <c r="DJ5">
        <v>0.16</v>
      </c>
      <c r="DK5">
        <v>0.16</v>
      </c>
      <c r="DL5">
        <v>0.2</v>
      </c>
      <c r="DM5">
        <v>0.22</v>
      </c>
      <c r="DN5">
        <f>(($FM5/100%)*15%)+(($FN5/100%)*5%)+(($FO5/100%)*5%)+(($FP5/100%)*5%)+(($FQ5/100%)*30%)+(($FR5/100%)*35%)+(($FS5/100%)*5%)</f>
        <v>0.2275</v>
      </c>
      <c r="DZ5">
        <f>IF(BG5=0%,100%,(DC5/BG5))</f>
        <v>1</v>
      </c>
      <c r="EA5">
        <f>IF(BH5=0%,100%,(DD5/BH5))</f>
        <v>1</v>
      </c>
      <c r="EB5">
        <f>IF(BI5=0%,100%,(DE5/BI5))</f>
        <v>2</v>
      </c>
      <c r="EC5">
        <f>IF(BJ5=0%,100%,(DF5/BJ5))</f>
        <v>1.4285714285714286</v>
      </c>
      <c r="ED5">
        <f>IF(BK5=0%,100%,(DG5/BK5))</f>
        <v>1.2</v>
      </c>
      <c r="EE5">
        <f>IF(BL5=0%,100%,(DH5/BL5))</f>
        <v>1.1666666666666667</v>
      </c>
      <c r="EF5">
        <f>IF(BM5=0%,100%,(DI5/BM5))</f>
        <v>1.2307692307692308</v>
      </c>
      <c r="EG5">
        <f>IF(BN5=0%,100%,(DJ5/BN5))</f>
        <v>1.1428571428571428</v>
      </c>
      <c r="EH5">
        <f>IF(BO5=0%,100%,(DK5/BO5))</f>
        <v>1.0666666666666667</v>
      </c>
      <c r="EI5">
        <f>IF(BP5=0%,100%,(DL5/BP5))</f>
        <v>1</v>
      </c>
      <c r="EJ5">
        <f>IF(BQ5=0%,100%,(DN5/BQ5))</f>
        <v>0.9891304347826086</v>
      </c>
      <c r="EK5">
        <f>IF(BR5=0%,100%,(DN5/BR5))</f>
        <v>0.91</v>
      </c>
      <c r="EL5" t="str">
        <f>IF(BF5=0%,"NS",IF(DB5=100%,"DONE",IF(#REF!&gt;100%,"AS",IF(#REF!&lt;75%,"BS",IF(CD5&lt;&gt;AH5,"BS",IF(#REF!&lt;70%,"AR","OS"))))))</f>
        <v>NS</v>
      </c>
      <c r="EM5" t="str">
        <f>IF(BG5=0%,"NS",IF(DC5=100%,"DONE",IF(DZ5&gt;100%,"AS",IF(DZ5&lt;75%,"BS",IF(DZ5&lt;70%,"AR","OS")))))</f>
        <v>NS</v>
      </c>
      <c r="EN5" t="str">
        <f>IF(BH5=0%,"NS",IF(DD5=100%,"DONE",IF(EA5&gt;=105%,"AS",IF(EA5&lt;94%,"BS","OS"))))</f>
        <v>NS</v>
      </c>
      <c r="EO5" t="str">
        <f>IF(BI5=0%,"NS",IF(DE5=100%,"DONE",IF(EB5&gt;=105%,"AS",IF(EB5&lt;94%,"BS","OS"))))</f>
        <v>AS</v>
      </c>
      <c r="EP5" t="str">
        <f>IF(BJ5=0%,"NS",IF(DF5=100%,"DONE",IF(EC5&gt;=105%,"AS",IF(EC5&lt;94%,"BS","OS"))))</f>
        <v>AS</v>
      </c>
      <c r="EQ5" t="str">
        <f>IF(BK5=0%,"NS",IF(DG5=100%,"DONE",IF(ED5&gt;=105%,"AS",IF(ED5&lt;94.45%,"BS",IF(ED5&gt;=94.5%,"AR","OS")))))</f>
        <v>AS</v>
      </c>
      <c r="ER5" t="str">
        <f>IF(BL5=0%,"NS",IF(DH5=100%,"DONE",IF(EE5&gt;=105%,"AS",IF(EE5&lt;94.45%,"BS",IF(EE5&gt;=94.5%,"AR","OS")))))</f>
        <v>AS</v>
      </c>
      <c r="ES5" t="str">
        <f>IF(BM5=0%,"NS",IF(DI5=100%,"DONE",IF(EF5&gt;=105%,"AS",IF(EF5&lt;94.45%,"BS",IF(EF5&gt;=94.5%,"AR","OS")))))</f>
        <v>AS</v>
      </c>
      <c r="ET5" t="str">
        <f>IF(BN5=0%,"NS",IF(DJ5=100%,"DONE",IF(EG5&gt;=105%,"AS",IF(EG5&lt;94.45%,"BS",IF(EG5&gt;=94.5%,"AR","OS")))))</f>
        <v>AS</v>
      </c>
      <c r="EU5" t="str">
        <f>IF(BO5=0%,"NS",IF(DK5=100%,"DONE",IF(EH5&gt;=105%,"AS",IF(EH5&lt;94.45%,"BS",IF(EH5&gt;=94.5%,"AR","OS")))))</f>
        <v>AS</v>
      </c>
      <c r="EV5" t="str">
        <f>IF(BP5=0%,"NS",IF(DL5=100%,"DONE",IF(EI5&gt;=105%,"AS",IF(EI5&lt;94.45%,"BS",IF(EI5&gt;=94.5%,"AR","OS")))))</f>
        <v>AR</v>
      </c>
      <c r="EW5" t="str">
        <f>IF(BQ5=0%,"NS",IF(DN5=100%,"DONE",IF(EJ5&gt;=105%,"AS",IF(EJ5&lt;94.45%,"BS",IF(EJ5&gt;=94.5%,"AR","OS")))))</f>
        <v>AR</v>
      </c>
      <c r="EX5" t="str">
        <f>IF(BR5=0%,"NS",IF(DO5=100%,"DONE",IF(EK5&gt;=105%,"AS",IF(EK5&lt;94.45%,"BS",IF(EK5&gt;=94.5%,"AR","OS")))))</f>
        <v>BS</v>
      </c>
      <c r="FK5" t="str">
        <v>N/A</v>
      </c>
      <c r="FL5" t="str">
        <v>N/A</v>
      </c>
      <c r="FM5">
        <v>1</v>
      </c>
      <c r="FN5">
        <v>1</v>
      </c>
      <c r="FO5">
        <v>0.7</v>
      </c>
      <c r="FP5">
        <v>0</v>
      </c>
      <c r="FQ5" cm="1">
        <f t="array" ref="FQ5">FQ5:FT8</f>
        <v>0</v>
      </c>
      <c r="FS5">
        <v>0</v>
      </c>
      <c r="FT5" t="str" xml:space="preserve">
        <v xml:space="preserve">Progress: _x000d_
1. RBT (DONE)_x000d_
2. RPP (DONE)_x000d_
_x000d_
Next Action: _x000d_
Finalisasi Penyusunan KAK di DPID - target Jan 2026 (On Progress)_x000d_
_x000d_
Note:_x000d_
1. Berdasarkan memo DPID, target RPP &amp; KAK: Jan 2026_x000d_
2. RPP: Informasi dari Pak Rifki DPID cukup 1 RPP dan akan di deliver oleh DPID - update tgl 29 Sep 2025</v>
      </c>
      <c r="FV5">
        <f>AG5</f>
        <v>46568</v>
      </c>
      <c r="FY5" t="str">
        <v>saat ini sedang pembuatan RBT. Akan dilakukan best effort untuk kejar sampai dgn akhir TW 1</v>
      </c>
      <c r="FZ5" t="str" xml:space="preserve">
        <v xml:space="preserve">On Progress pembuatan RBT (40%) - Penyusunan masih di dok PPT_x000d_
1. RBT: On Progress pembuatan RBT (40%) - saat ini sedang lengkapi dokumen tayangan terlebih dahulu, paralel dok word sudah mulai dilengkapi (Update 10 Maret 2025)_x000d_
2. RPP: Akan dilengkapi kembali setelah RBT sudah di finalisasi (Update 10 Maret 2025)_x000d_
_x000d_
3. Retimelining, karena baiknya policy nya jadi terlebih dahulu, baru dibuatkan guidance. Target akan menyesuaikan dari RBT Cloud DPID</v>
      </c>
      <c r="GA5" t="str" xml:space="preserve">
        <v xml:space="preserve">- Retimelining, sedang di konfirmasi lebih lanjut terkait jadwal fix retimelining_x000d_
- Kemungkinan geser ke TW 2,info dari mas Gio DIDD (update 09 April 2025)</v>
      </c>
      <c r="GB5" t="str" xml:space="preserve">
        <v xml:space="preserve">RBT digabung dgn proyek P-34 Cloud yg ada di DPID_x000d_
_x000d_
Next Action:_x000d_
1. Akan monitoring RBT yg saat ini disusun termasuk RBTD yg disusun oleh tim KPPKE_x000d_
2. Akan disiapkan drafting RPP Cloud Network Security</v>
      </c>
      <c r="GC5" t="str" xml:space="preserve">
        <f>FT5</f>
        <v xml:space="preserve">Progress: _x000d_
1. RBT (DONE)_x000d_
2. RPP (DONE)_x000d_
_x000d_
Next Action: _x000d_
Finalisasi Penyusunan KAK di DPID - target Jan 2026 (On Progress)_x000d_
_x000d_
Note:_x000d_
1. Berdasarkan memo DPID, target RPP &amp; KAK: Jan 2026_x000d_
2. RPP: Informasi dari Pak Rifki DPID cukup 1 RPP dan akan di deliver oleh DPID - update tgl 29 Sep 2025</v>
      </c>
    </row>
    <row r="6">
      <c r="A6" t="str">
        <v>P-34</v>
      </c>
      <c r="B6" t="str">
        <v>New Technology</v>
      </c>
      <c r="C6" t="str">
        <v>Cloud</v>
      </c>
      <c r="D6" t="str">
        <v>Network - Cloud Network Security Tahap 2</v>
      </c>
      <c r="E6">
        <v>2028</v>
      </c>
      <c r="F6">
        <v>2029</v>
      </c>
      <c r="G6" t="str">
        <v>K</v>
      </c>
      <c r="H6" t="str">
        <v>K3</v>
      </c>
      <c r="I6" t="str">
        <v>Pemimpin Satker</v>
      </c>
      <c r="J6" t="str">
        <v>DLDS</v>
      </c>
      <c r="K6" t="str">
        <v>Satker</v>
      </c>
      <c r="L6" t="str">
        <v>N/A</v>
      </c>
      <c r="M6" t="str">
        <v>N/A</v>
      </c>
      <c r="N6" t="str">
        <v>N/A</v>
      </c>
      <c r="O6" t="str">
        <v>N/A</v>
      </c>
      <c r="P6" t="str">
        <v>N/A</v>
      </c>
      <c r="Q6" t="str">
        <v>N/A</v>
      </c>
      <c r="R6">
        <v>46935</v>
      </c>
      <c r="S6">
        <v>47026</v>
      </c>
      <c r="T6">
        <v>46935</v>
      </c>
      <c r="U6">
        <v>47026</v>
      </c>
      <c r="V6">
        <v>47027</v>
      </c>
      <c r="W6">
        <v>47148</v>
      </c>
      <c r="X6" t="str">
        <v>N/A</v>
      </c>
      <c r="Y6" t="str">
        <v>N/A</v>
      </c>
      <c r="Z6" t="str">
        <v>N/A</v>
      </c>
      <c r="AA6" t="str">
        <v>N/A</v>
      </c>
      <c r="AB6" t="str">
        <v>N/A</v>
      </c>
      <c r="AC6" t="str">
        <v>N/A</v>
      </c>
      <c r="AD6" t="str">
        <v>N/A</v>
      </c>
      <c r="AE6" t="str">
        <v>N/A</v>
      </c>
      <c r="AF6">
        <v>47209</v>
      </c>
      <c r="AG6">
        <v>47483</v>
      </c>
      <c r="AH6" t="str">
        <f>IF(BF6=0%,"Not Started",IF(BF6&lt;5%,"Proses RBT-RBB",IF(BF6=5%,"Selesai RBT-RBB",IF(BF6&lt;10%,"Proses RBT-RBL",IF(BF6=10%,"Selesai RBT-RBL",IF(BF6&lt;15%,"Proses RBT-RBTD",IF(BF6=15%,"Selesai RBT",IF(BF6&lt;20%,"Proses RPP",IF(BF6=20%,"Selesai RPP",IF(BF6&lt;25%,"Proses KAK",IF(BF6=25%,"Selesai KAK",IF(BF6&lt;30%,"Proses Pengadaan",IF(BF6=30%,"Selesai Pengadaan",IF(BF6&lt;60%,"Proses Delivery",IF(BF6=60%,"Selesai Delivery",IF(BF6&lt;95%,"Proses Pengembangan",IF(BF6=95%,"Selesai Pengembangan",IF(BF6&lt;100%,"Proses Implementasi","Selesai Implementasi"))))))))))))))))))</f>
        <v>Not Started</v>
      </c>
      <c r="AI6" t="str">
        <f>IF(BG6=0%,"Not Started",IF(BG6&lt;5%,"Proses RBT-RBB",IF(BG6=5%,"Selesai RBT-RBB",IF(BG6&lt;10%,"Proses RBT-RBL",IF(BG6=10%,"Selesai RBT-RBL",IF(BG6&lt;15%,"Proses RBT-RBTD",IF(BG6=15%,"Selesai RBT",IF(BG6&lt;20%,"Proses RPP",IF(BG6=20%,"Selesai RPP",IF(BG6&lt;25%,"Proses KAK",IF(BG6=25%,"Selesai KAK",IF(BG6&lt;30%,"Proses Pengadaan",IF(BG6=30%,"Selesai Pengadaan",IF(BG6&lt;60%,"Proses Delivery",IF(BG6=60%,"Selesai Delivery",IF(BG6&lt;95%,"Proses Pengembangan",IF(BG6=95%,"Selesai Pengembangan",IF(BG6&lt;100%,"Proses Implementasi","Selesai Implementasi"))))))))))))))))))</f>
        <v>Not Started</v>
      </c>
      <c r="AJ6" t="str">
        <f>IF(BH6=0%,"Not Started",IF(BH6&lt;5%,"Proses RBT-RBB",IF(BH6=5%,"Selesai RBT-RBB",IF(BH6&lt;10%,"Proses RBT-RBL",IF(BH6=10%,"Selesai RBT-RBL",IF(BH6&lt;15%,"Proses RBT-RBTD",IF(BH6=15%,"Selesai RBT",IF(BH6&lt;20%,"Proses RPP",IF(BH6=20%,"Selesai RPP",IF(BH6&lt;25%,"Proses KAK",IF(BH6=25%,"Selesai KAK",IF(BH6&lt;30%,"Proses Pengadaan",IF(BH6=30%,"Selesai Pengadaan",IF(BH6&lt;60%,"Proses Delivery",IF(BH6=60%,"Selesai Delivery",IF(BH6&lt;95%,"Proses Pengembangan",IF(BH6=95%,"Selesai Pengembangan",IF(BH6&lt;100%,"Proses Implementasi","Selesai Implementasi"))))))))))))))))))</f>
        <v>Not Started</v>
      </c>
      <c r="AK6" t="str">
        <f>IF(BI6=0%,"Not Started",IF(BI6&lt;5%,"Proses RBT-RBB",IF(BI6=5%,"Selesai RBT-RBB",IF(BI6&lt;10%,"Proses RBT-RBL",IF(BI6=10%,"Selesai RBT-RBL",IF(BI6&lt;15%,"Proses RBT-RBTD",IF(BI6=15%,"Selesai RBT",IF(BI6&lt;20%,"Proses RPP",IF(BI6=20%,"Selesai RPP",IF(BI6&lt;25%,"Proses KAK",IF(BI6=25%,"Selesai KAK",IF(BI6&lt;30%,"Proses Pengadaan",IF(BI6=30%,"Selesai Pengadaan",IF(BI6&lt;60%,"Proses Delivery",IF(BI6=60%,"Selesai Delivery",IF(BI6&lt;95%,"Proses Pengembangan",IF(BI6=95%,"Selesai Pengembangan",IF(BI6&lt;100%,"Proses Implementasi","Selesai Implementasi"))))))))))))))))))</f>
        <v>Not Started</v>
      </c>
      <c r="AL6" t="str">
        <f>IF(BJ6=0%,"Not Started",IF(BJ6&lt;5%,"Proses RBT-RBB",IF(BJ6=5%,"Selesai RBT-RBB",IF(BJ6&lt;10%,"Proses RBT-RBL",IF(BJ6=10%,"Selesai RBT-RBL",IF(BJ6&lt;15%,"Proses RBT-RBTD",IF(BJ6=15%,"Selesai RBT",IF(BJ6&lt;20%,"Proses RPP",IF(BJ6=20%,"Selesai RPP",IF(BJ6&lt;25%,"Proses KAK",IF(BJ6=25%,"Selesai KAK",IF(BJ6&lt;30%,"Proses Pengadaan",IF(BJ6=30%,"Selesai Pengadaan",IF(BJ6&lt;60%,"Proses Delivery",IF(BJ6=60%,"Selesai Delivery",IF(BJ6&lt;95%,"Proses Pengembangan",IF(BJ6=95%,"Selesai Pengembangan",IF(BJ6&lt;100%,"Proses Implementasi","Selesai Implementasi"))))))))))))))))))</f>
        <v>Not Started</v>
      </c>
      <c r="AM6" t="str">
        <f>IF(BK6=0%,"Not Started",IF(BK6&lt;5%,"Proses RBT-RBB",IF(BK6=5%,"Selesai RBT-RBB",IF(BK6&lt;10%,"Proses RBT-RBL",IF(BK6=10%,"Selesai RBT-RBL",IF(BK6&lt;15%,"Proses RBT-RBTD",IF(BK6=15%,"Selesai RBT",IF(BK6&lt;20%,"Proses RPP",IF(BK6=20%,"Selesai RPP",IF(BK6&lt;25%,"Proses KAK",IF(BK6=25%,"Selesai KAK",IF(BK6&lt;30%,"Proses Pengadaan",IF(BK6=30%,"Selesai Pengadaan",IF(BK6&lt;60%,"Proses Delivery",IF(BK6=60%,"Selesai Delivery",IF(BK6&lt;95%,"Proses Pengembangan",IF(BK6=95%,"Selesai Pengembangan",IF(BK6&lt;100%,"Proses Implementasi","Selesai Implementasi"))))))))))))))))))</f>
        <v>Not Started</v>
      </c>
      <c r="AN6" t="str">
        <f>IF(BL6=0%,"Not Started",IF(BL6&lt;5%,"Proses RBT-RBB",IF(BL6=5%,"Selesai RBT-RBB",IF(BL6&lt;10%,"Proses RBT-RBL",IF(BL6=10%,"Selesai RBT-RBL",IF(BL6&lt;15%,"Proses RBT-RBTD",IF(BL6=15%,"Selesai RBT",IF(BL6&lt;20%,"Proses RPP",IF(BL6=20%,"Selesai RPP",IF(BL6&lt;25%,"Proses KAK",IF(BL6=25%,"Selesai KAK",IF(BL6&lt;30%,"Proses Pengadaan",IF(BL6=30%,"Selesai Pengadaan",IF(BL6&lt;60%,"Proses Delivery",IF(BL6=60%,"Selesai Delivery",IF(BL6&lt;95%,"Proses Pengembangan",IF(BL6=95%,"Selesai Pengembangan",IF(BL6&lt;100%,"Proses Implementasi","Selesai Implementasi"))))))))))))))))))</f>
        <v>Not Started</v>
      </c>
      <c r="AO6" t="str">
        <f>IF(BM6=0%,"Not Started",IF(BM6&lt;5%,"Proses RBT-RBB",IF(BM6=5%,"Selesai RBT-RBB",IF(BM6&lt;10%,"Proses RBT-RBL",IF(BM6=10%,"Selesai RBT-RBL",IF(BM6&lt;15%,"Proses RBT-RBTD",IF(BM6=15%,"Selesai RBT",IF(BM6&lt;20%,"Proses RPP",IF(BM6=20%,"Selesai RPP",IF(BM6&lt;25%,"Proses KAK",IF(BM6=25%,"Selesai KAK",IF(BM6&lt;30%,"Proses Pengadaan",IF(BM6=30%,"Selesai Pengadaan",IF(BM6&lt;60%,"Proses Delivery",IF(BM6=60%,"Selesai Delivery",IF(BM6&lt;95%,"Proses Pengembangan",IF(BM6=95%,"Selesai Pengembangan",IF(BM6&lt;100%,"Proses Implementasi","Selesai Implementasi"))))))))))))))))))</f>
        <v>Not Started</v>
      </c>
      <c r="AP6" t="str">
        <f>IF(BN6=0%,"Not Started",IF(BN6&lt;5%,"Proses RBT-RBB",IF(BN6=5%,"Selesai RBT-RBB",IF(BN6&lt;10%,"Proses RBT-RBL",IF(BN6=10%,"Selesai RBT-RBL",IF(BN6&lt;15%,"Proses RBT-RBTD",IF(BN6=15%,"Selesai RBT",IF(BN6&lt;20%,"Proses RPP",IF(BN6=20%,"Selesai RPP",IF(BN6&lt;25%,"Proses KAK",IF(BN6=25%,"Selesai KAK",IF(BN6&lt;30%,"Proses Pengadaan",IF(BN6=30%,"Selesai Pengadaan",IF(BN6&lt;60%,"Proses Delivery",IF(BN6=60%,"Selesai Delivery",IF(BN6&lt;95%,"Proses Pengembangan",IF(BN6=95%,"Selesai Pengembangan",IF(BN6&lt;100%,"Proses Implementasi","Selesai Implementasi"))))))))))))))))))</f>
        <v>Not Started</v>
      </c>
      <c r="AQ6" t="str">
        <f>IF(BO6=0%,"Not Started",IF(BO6&lt;5%,"Proses RBT-RBB",IF(BO6=5%,"Selesai RBT-RBB",IF(BO6&lt;10%,"Proses RBT-RBL",IF(BO6=10%,"Selesai RBT-RBL",IF(BO6&lt;15%,"Proses RBT-RBTD",IF(BO6=15%,"Selesai RBT",IF(BO6&lt;20%,"Proses RPP",IF(BO6=20%,"Selesai RPP",IF(BO6&lt;25%,"Proses KAK",IF(BO6=25%,"Selesai KAK",IF(BO6&lt;30%,"Proses Pengadaan",IF(BO6=30%,"Selesai Pengadaan",IF(BO6&lt;60%,"Proses Delivery",IF(BO6=60%,"Selesai Delivery",IF(BO6&lt;95%,"Proses Pengembangan",IF(BO6=95%,"Selesai Pengembangan",IF(BO6&lt;100%,"Proses Implementasi","Selesai Implementasi"))))))))))))))))))</f>
        <v>Not Started</v>
      </c>
      <c r="AR6" t="str">
        <f>IF(BP6=0%,"Not Started",IF(BP6&lt;5%,"Proses RBT-RBB",IF(BP6=5%,"Selesai RBT-RBB",IF(BP6&lt;10%,"Proses RBT-RBL",IF(BP6=10%,"Selesai RBT-RBL",IF(BP6&lt;15%,"Proses RBT-RBTD",IF(BP6=15%,"Selesai RBT",IF(BP6&lt;20%,"Proses RPP",IF(BP6=20%,"Selesai RPP",IF(BP6&lt;25%,"Proses KAK",IF(BP6=25%,"Selesai KAK",IF(BP6&lt;30%,"Proses Pengadaan",IF(BP6=30%,"Selesai Pengadaan",IF(BP6&lt;60%,"Proses Delivery",IF(BP6=60%,"Selesai Delivery",IF(BP6&lt;95%,"Proses Pengembangan",IF(BP6=95%,"Selesai Pengembangan",IF(BP6&lt;100%,"Proses Implementasi","Selesai Implementasi"))))))))))))))))))</f>
        <v>Not Started</v>
      </c>
      <c r="AS6" t="str">
        <f>IF(BQ6=0%,"Not Started",IF(BQ6&lt;5%,"Proses RBT-RBB",IF(BQ6=5%,"Selesai RBT-RBB",IF(BQ6&lt;10%,"Proses RBT-RBL",IF(BQ6=10%,"Selesai RBT-RBL",IF(BQ6&lt;15%,"Proses RBT-RBTD",IF(BQ6=15%,"Selesai RBT",IF(BQ6&lt;20%,"Proses RPP",IF(BQ6=20%,"Selesai RPP",IF(BQ6&lt;25%,"Proses KAK",IF(BQ6=25%,"Selesai KAK",IF(BQ6&lt;30%,"Proses Pengadaan",IF(BQ6=30%,"Selesai Pengadaan",IF(BQ6&lt;60%,"Proses Delivery",IF(BQ6=60%,"Selesai Delivery",IF(BQ6&lt;95%,"Proses Pengembangan",IF(BQ6=95%,"Selesai Pengembangan",IF(BQ6&lt;100%,"Proses Implementasi","Selesai Implementasi"))))))))))))))))))</f>
        <v>Not Started</v>
      </c>
      <c r="CD6" t="str">
        <f>IF(DB6=0%,"Not Started",IF(DB6&lt;5%,"Proses RBT-RBB",IF(DB6=5%,"Selesai RBT-RBB",IF(DB6&lt;10%,"Proses RBT-RBL",IF(DB6=10%,"Selesai RBT-RBL",IF(DB6&lt;15%,"Proses RBT-RBTD",IF(DB6=15%,"Selesai RBT-RBTD",IF(DB6&lt;20%,"Proses RPP",IF(DB6=20%,"Selesai RPP",IF(DB6&lt;25%,"Proses KAK",IF(DB6=25%,"Selesai KAK",IF(DB6&lt;30%,"Proses Pengadaan",IF(DB6=30%,"Selesai Pengadaan",IF(DB6&lt;45%,"Proses Desain",IF(DB6=45%,"Selesai Desain",IF(DB6&lt;80%,"Proses Pengembangan",IF(DB6=80%,"Selesai Pengembangan",IF(DB6&lt;87.5%,"Proses SIT",IF(DB6=87.5%,"Selesai SIT",IF(DB6&lt;95%,"Proses UAT",IF(DB6=95%,"Selesai UAT",IF(DB6&lt;100%,"Proses Implementasi","Selesai Implementasi"))))))))))))))))))))))</f>
        <v>Not Started</v>
      </c>
      <c r="CE6" t="str">
        <f>IF(DC6=0%,"Not Started",IF(DC6&lt;5%,"Proses RBT-RBB",IF(DC6=5%,"Selesai RBT-RBB",IF(DC6&lt;10%,"Proses RBT-RBL",IF(DC6=10%,"Selesai RBT-RBL",IF(DC6&lt;15%,"Proses RBT-RBTD",IF(DC6=15%,"Selesai RBT-RBTD",IF(DC6&lt;20%,"Proses RPP",IF(DC6=20%,"Selesai RPP",IF(DC6&lt;25%,"Proses KAK",IF(DC6=25%,"Selesai KAK",IF(DC6&lt;30%,"Proses Pengadaan",IF(DC6=30%,"Selesai Pengadaan",IF(DC6&lt;45%,"Proses Desain",IF(DC6=45%,"Selesai Desain",IF(DC6&lt;80%,"Proses Pengembangan",IF(DC6=80%,"Selesai Pengembangan",IF(DC6&lt;87.5%,"Proses SIT",IF(DC6=87.5%,"Selesai SIT",IF(DC6&lt;95%,"Proses UAT",IF(DC6=95%,"Selesai UAT",IF(DC6&lt;100%,"Proses Implementasi","Selesai Implementasi"))))))))))))))))))))))</f>
        <v>Not Started</v>
      </c>
      <c r="CF6" t="str">
        <f>IF(DD6=0%,"Not Started",IF(DD6&lt;5%,"Proses RBT-RBB",IF(DD6=5%,"Selesai RBT-RBB",IF(DD6&lt;10%,"Proses RBT-RBL",IF(DD6=10%,"Selesai RBT-RBL",IF(DD6&lt;15%,"Proses RBT-RBTD",IF(DD6=15%,"Selesai RBT-RBTD",IF(DD6&lt;20%,"Proses RPP",IF(DD6=20%,"Selesai RPP",IF(DD6&lt;25%,"Proses KAK",IF(DD6=25%,"Selesai KAK",IF(DD6&lt;30%,"Proses Pengadaan",IF(DD6=30%,"Selesai Pengadaan",IF(DD6&lt;45%,"Proses Desain",IF(DD6=45%,"Selesai Desain",IF(DD6&lt;80%,"Proses Pengembangan",IF(DD6=80%,"Selesai Pengembangan",IF(DD6&lt;87.5%,"Proses SIT",IF(DD6=87.5%,"Selesai SIT",IF(DD6&lt;95%,"Proses UAT",IF(DD6=95%,"Selesai UAT",IF(DD6&lt;100%,"Proses Implementasi","Selesai Implementasi"))))))))))))))))))))))</f>
        <v>Not Started</v>
      </c>
      <c r="CG6" t="str">
        <f>IF(DE6=0%,"Not Started",IF(DE6&lt;5%,"Proses RBT-RBB",IF(DE6=5%,"Selesai RBT-RBB",IF(DE6&lt;10%,"Proses RBT-RBL",IF(DE6=10%,"Selesai RBT-RBL",IF(DE6&lt;15%,"Proses RBT-RBTD",IF(DE6=15%,"Selesai RBT-RBTD",IF(DE6&lt;20%,"Proses RPP",IF(DE6=20%,"Selesai RPP",IF(DE6&lt;25%,"Proses KAK",IF(DE6=25%,"Selesai KAK",IF(DE6&lt;30%,"Proses Pengadaan",IF(DE6=30%,"Selesai Pengadaan",IF(DE6&lt;45%,"Proses Desain",IF(DE6=45%,"Selesai Desain",IF(DE6&lt;80%,"Proses Pengembangan",IF(DE6=80%,"Selesai Pengembangan",IF(DE6&lt;87.5%,"Proses SIT",IF(DE6=87.5%,"Selesai SIT",IF(DE6&lt;95%,"Proses UAT",IF(DE6=95%,"Selesai UAT",IF(DE6&lt;100%,"Proses Implementasi","Selesai Implementasi"))))))))))))))))))))))</f>
        <v>Not Started</v>
      </c>
      <c r="CH6" t="str">
        <f>IF(DF6=0%,"Not Started",IF(DF6&lt;5%,"Proses RBT-RBB",IF(DF6=5%,"Selesai RBT-RBB",IF(DF6&lt;10%,"Proses RBT-RBL",IF(DF6=10%,"Selesai RBT-RBL",IF(DF6&lt;15%,"Proses RBT-RBTD",IF(DF6=15%,"Selesai RBT-RBTD",IF(DF6&lt;20%,"Proses RPP",IF(DF6=20%,"Selesai RPP",IF(DF6&lt;25%,"Proses KAK",IF(DF6=25%,"Selesai KAK",IF(DF6&lt;30%,"Proses Pengadaan",IF(DF6=30%,"Selesai Pengadaan",IF(DF6&lt;45%,"Proses Desain",IF(DF6=45%,"Selesai Desain",IF(DF6&lt;80%,"Proses Pengembangan",IF(DF6=80%,"Selesai Pengembangan",IF(DF6&lt;87.5%,"Proses SIT",IF(DF6=87.5%,"Selesai SIT",IF(DF6&lt;95%,"Proses UAT",IF(DF6=95%,"Selesai UAT",IF(DF6&lt;100%,"Proses Implementasi","Selesai Implementasi"))))))))))))))))))))))</f>
        <v>Not Started</v>
      </c>
      <c r="CI6" t="str">
        <f>IF(DG6=0%,"Not Started",IF(DG6&lt;5%,"Proses RBT-RBB",IF(DG6=5%,"Selesai RBT-RBB",IF(DG6&lt;10%,"Proses RBT-RBL",IF(DG6=10%,"Selesai RBT-RBL",IF(DG6&lt;15%,"Proses RBT-RBTD",IF(DG6=15%,"Selesai RBT-RBTD",IF(DG6&lt;20%,"Proses RPP",IF(DG6=20%,"Selesai RPP",IF(DG6&lt;25%,"Proses KAK",IF(DG6=25%,"Selesai KAK",IF(DG6&lt;30%,"Proses Pengadaan",IF(DG6=30%,"Selesai Pengadaan",IF(DG6&lt;45%,"Proses Desain",IF(DG6=45%,"Selesai Desain",IF(DG6&lt;80%,"Proses Pengembangan",IF(DG6=80%,"Selesai Pengembangan",IF(DG6&lt;87.5%,"Proses SIT",IF(DG6=87.5%,"Selesai SIT",IF(DG6&lt;95%,"Proses UAT",IF(DG6=95%,"Selesai UAT",IF(DG6&lt;100%,"Proses Implementasi","Selesai Implementasi"))))))))))))))))))))))</f>
        <v>Not Started</v>
      </c>
      <c r="CJ6" t="str">
        <f>IF(DH6=0%,"Not Started",IF(DH6&lt;5%,"Proses RBT-RBB",IF(DH6=5%,"Selesai RBT-RBB",IF(DH6&lt;10%,"Proses RBT-RBL",IF(DH6=10%,"Selesai RBT-RBL",IF(DH6&lt;15%,"Proses RBT-RBTD",IF(DH6=15%,"Selesai RBT-RBTD",IF(DH6&lt;20%,"Proses RPP",IF(DH6=20%,"Selesai RPP",IF(DH6&lt;25%,"Proses KAK",IF(DH6=25%,"Selesai KAK",IF(DH6&lt;30%,"Proses Pengadaan",IF(DH6=30%,"Selesai Pengadaan",IF(DH6&lt;45%,"Proses Desain",IF(DH6=45%,"Selesai Desain",IF(DH6&lt;80%,"Proses Pengembangan",IF(DH6=80%,"Selesai Pengembangan",IF(DH6&lt;87.5%,"Proses SIT",IF(DH6=87.5%,"Selesai SIT",IF(DH6&lt;95%,"Proses UAT",IF(DH6=95%,"Selesai UAT",IF(DH6&lt;100%,"Proses Implementasi","Selesai Implementasi"))))))))))))))))))))))</f>
        <v>Not Started</v>
      </c>
      <c r="CK6" t="str">
        <f>IF(DI6=0%,"Not Started",IF(DI6&lt;5%,"Proses RBT-RBB",IF(DI6=5%,"Selesai RBT-RBB",IF(DI6&lt;10%,"Proses RBT-RBL",IF(DI6=10%,"Selesai RBT-RBL",IF(DI6&lt;15%,"Proses RBT-RBTD",IF(DI6=15%,"Selesai RBT-RBTD",IF(DI6&lt;20%,"Proses RPP",IF(DI6=20%,"Selesai RPP",IF(DI6&lt;25%,"Proses KAK",IF(DI6=25%,"Selesai KAK",IF(DI6&lt;30%,"Proses Pengadaan",IF(DI6=30%,"Selesai Pengadaan",IF(DI6&lt;45%,"Proses Desain",IF(DI6=45%,"Selesai Desain",IF(DI6&lt;80%,"Proses Pengembangan",IF(DI6=80%,"Selesai Pengembangan",IF(DI6&lt;87.5%,"Proses SIT",IF(DI6=87.5%,"Selesai SIT",IF(DI6&lt;95%,"Proses UAT",IF(DI6=95%,"Selesai UAT",IF(DI6&lt;100%,"Proses Implementasi","Selesai Implementasi"))))))))))))))))))))))</f>
        <v>Not Started</v>
      </c>
      <c r="CL6" t="str">
        <f>IF(DJ6=0%,"Not Started",IF(DJ6&lt;5%,"Proses RBT-RBB",IF(DJ6=5%,"Selesai RBT-RBB",IF(DJ6&lt;10%,"Proses RBT-RBL",IF(DJ6=10%,"Selesai RBT-RBL",IF(DJ6&lt;15%,"Proses RBT-RBTD",IF(DJ6=15%,"Selesai RBT-RBTD",IF(DJ6&lt;20%,"Proses RPP",IF(DJ6=20%,"Selesai RPP",IF(DJ6&lt;25%,"Proses KAK",IF(DJ6=25%,"Selesai KAK",IF(DJ6&lt;30%,"Proses Pengadaan",IF(DJ6=30%,"Selesai Pengadaan",IF(DJ6&lt;45%,"Proses Desain",IF(DJ6=45%,"Selesai Desain",IF(DJ6&lt;80%,"Proses Pengembangan",IF(DJ6=80%,"Selesai Pengembangan",IF(DJ6&lt;87.5%,"Proses SIT",IF(DJ6=87.5%,"Selesai SIT",IF(DJ6&lt;95%,"Proses UAT",IF(DJ6=95%,"Selesai UAT",IF(DJ6&lt;100%,"Proses Implementasi","Selesai Implementasi"))))))))))))))))))))))</f>
        <v>Not Started</v>
      </c>
      <c r="CM6" t="str">
        <f>IF(DK6=0%,"Not Started",IF(DK6&lt;5%,"Proses RBT-RBB",IF(DK6=5%,"Selesai RBT-RBB",IF(DK6&lt;10%,"Proses RBT-RBL",IF(DK6=10%,"Selesai RBT-RBL",IF(DK6&lt;15%,"Proses RBT-RBTD",IF(DK6=15%,"Selesai RBT-RBTD",IF(DK6&lt;20%,"Proses RPP",IF(DK6=20%,"Selesai RPP",IF(DK6&lt;25%,"Proses KAK",IF(DK6=25%,"Selesai KAK",IF(DK6&lt;30%,"Proses Pengadaan",IF(DK6=30%,"Selesai Pengadaan",IF(DK6&lt;45%,"Proses Desain",IF(DK6=45%,"Selesai Desain",IF(DK6&lt;80%,"Proses Pengembangan",IF(DK6=80%,"Selesai Pengembangan",IF(DK6&lt;87.5%,"Proses SIT",IF(DK6=87.5%,"Selesai SIT",IF(DK6&lt;95%,"Proses UAT",IF(DK6=95%,"Selesai UAT",IF(DK6&lt;100%,"Proses Implementasi","Selesai Implementasi"))))))))))))))))))))))</f>
        <v>Not Started</v>
      </c>
      <c r="CN6" t="str">
        <f>IF(DL6=0%,"Not Started",IF(DL6&lt;5%,"Proses RBT-RBB",IF(DL6=5%,"Selesai RBT-RBB",IF(DL6&lt;10%,"Proses RBT-RBL",IF(DL6=10%,"Selesai RBT-RBL",IF(DL6&lt;15%,"Proses RBT-RBTD",IF(DL6=15%,"Selesai RBT-RBTD",IF(DL6&lt;20%,"Proses RPP",IF(DL6=20%,"Selesai RPP",IF(DL6&lt;25%,"Proses KAK",IF(DL6=25%,"Selesai KAK",IF(DL6&lt;30%,"Proses Pengadaan",IF(DL6=30%,"Selesai Pengadaan",IF(DL6&lt;45%,"Proses Desain",IF(DL6=45%,"Selesai Desain",IF(DL6&lt;80%,"Proses Pengembangan",IF(DL6=80%,"Selesai Pengembangan",IF(DL6&lt;87.5%,"Proses SIT",IF(DL6=87.5%,"Selesai SIT",IF(DL6&lt;95%,"Proses UAT",IF(DL6=95%,"Selesai UAT",IF(DL6&lt;100%,"Proses Implementasi","Selesai Implementasi"))))))))))))))))))))))</f>
        <v>Not Started</v>
      </c>
      <c r="CO6" t="str">
        <f>IF(DM6=0%,"Not Started",IF(DM6&lt;5%,"Proses RBT-RBB",IF(DM6=5%,"Selesai RBT-RBB",IF(DM6&lt;10%,"Proses RBT-RBL",IF(DM6=10%,"Selesai RBT-RBL",IF(DM6&lt;15%,"Proses RBT-RBTD",IF(DM6=15%,"Selesai RBT-RBTD",IF(DM6&lt;20%,"Proses RPP",IF(DM6=20%,"Selesai RPP",IF(DM6&lt;25%,"Proses KAK",IF(DM6=25%,"Selesai KAK",IF(DM6&lt;30%,"Proses Pengadaan",IF(DM6=30%,"Selesai Pengadaan",IF(DM6&lt;45%,"Proses Desain",IF(DM6=45%,"Selesai Desain",IF(DM6&lt;80%,"Proses Pengembangan",IF(DM6=80%,"Selesai Pengembangan",IF(DM6&lt;87.5%,"Proses SIT",IF(DM6=87.5%,"Selesai SIT",IF(DM6&lt;95%,"Proses UAT",IF(DM6=95%,"Selesai UAT",IF(DM6&lt;100%,"Proses Implementasi","Selesai Implementasi"))))))))))))))))))))))</f>
        <v>Not Started</v>
      </c>
      <c r="CP6" t="str">
        <f>IF(DN6=0%,"Not Started",IF(DN6&lt;5%,"Proses RBT-RBB",IF(DN6=5%,"Selesai RBT-RBB",IF(DN6&lt;10%,"Proses RBT-RBL",IF(DN6=10%,"Selesai RBT-RBL",IF(DN6&lt;15%,"Proses RBT-RBTD",IF(DN6=15%,"Selesai RBT-RBTD",IF(DN6&lt;20%,"Proses RPP",IF(DN6=20%,"Selesai RPP",IF(DN6&lt;25%,"Proses KAK",IF(DN6=25%,"Selesai KAK",IF(DN6&lt;30%,"Proses Pengadaan",IF(DN6=30%,"Selesai Pengadaan",IF(DN6&lt;45%,"Proses Desain",IF(DN6=45%,"Selesai Desain",IF(DN6&lt;80%,"Proses Pengembangan",IF(DN6=80%,"Selesai Pengembangan",IF(DN6&lt;87.5%,"Proses SIT",IF(DN6=87.5%,"Selesai SIT",IF(DN6&lt;95%,"Proses UAT",IF(DN6=95%,"Selesai UAT",IF(DN6&lt;100%,"Proses Implementasi","Selesai Implementasi"))))))))))))))))))))))</f>
        <v>Not Started</v>
      </c>
      <c r="CQ6" t="str">
        <f>IF(DO6=0%,"Not Started",IF(DO6&lt;5%,"Proses RBT-RBB",IF(DO6=5%,"Selesai RBT-RBB",IF(DO6&lt;10%,"Proses RBT-RBL",IF(DO6=10%,"Selesai RBT-RBL",IF(DO6&lt;15%,"Proses RBT-RBTD",IF(DO6=15%,"Selesai RBT-RBTD",IF(DO6&lt;20%,"Proses RPP",IF(DO6=20%,"Selesai RPP",IF(DO6&lt;25%,"Proses KAK",IF(DO6=25%,"Selesai KAK",IF(DO6&lt;30%,"Proses Pengadaan",IF(DO6=30%,"Selesai Pengadaan",IF(DO6&lt;45%,"Proses Desain",IF(DO6=45%,"Selesai Desain",IF(DO6&lt;80%,"Proses Pengembangan",IF(DO6=80%,"Selesai Pengembangan",IF(DO6&lt;87.5%,"Proses SIT",IF(DO6=87.5%,"Selesai SIT",IF(DO6&lt;95%,"Proses UAT",IF(DO6=95%,"Selesai UAT",IF(DO6&lt;100%,"Proses Implementasi","Selesai Implementasi"))))))))))))))))))))))</f>
        <v>Not Started</v>
      </c>
      <c r="CR6" t="str">
        <f>IF(DP6=0%,"Not Started",IF(DP6&lt;5%,"Proses RBT-RBB",IF(DP6=5%,"Selesai RBT-RBB",IF(DP6&lt;10%,"Proses RBT-RBL",IF(DP6=10%,"Selesai RBT-RBL",IF(DP6&lt;15%,"Proses RBT-RBTD",IF(DP6=15%,"Selesai RBT-RBTD",IF(DP6&lt;20%,"Proses RPP",IF(DP6=20%,"Selesai RPP",IF(DP6&lt;25%,"Proses KAK",IF(DP6=25%,"Selesai KAK",IF(DP6&lt;30%,"Proses Pengadaan",IF(DP6=30%,"Selesai Pengadaan",IF(DP6&lt;45%,"Proses Desain",IF(DP6=45%,"Selesai Desain",IF(DP6&lt;80%,"Proses Pengembangan",IF(DP6=80%,"Selesai Pengembangan",IF(DP6&lt;87.5%,"Proses SIT",IF(DP6=87.5%,"Selesai SIT",IF(DP6&lt;95%,"Proses UAT",IF(DP6=95%,"Selesai UAT",IF(DP6&lt;100%,"Proses Implementasi","Selesai Implementasi"))))))))))))))))))))))</f>
        <v>Not Started</v>
      </c>
      <c r="CS6" t="str">
        <f>IF(DQ6=0%,"Not Started",IF(DQ6&lt;5%,"Proses RBT-RBB",IF(DQ6=5%,"Selesai RBT-RBB",IF(DQ6&lt;10%,"Proses RBT-RBL",IF(DQ6=10%,"Selesai RBT-RBL",IF(DQ6&lt;15%,"Proses RBT-RBTD",IF(DQ6=15%,"Selesai RBT-RBTD",IF(DQ6&lt;20%,"Proses RPP",IF(DQ6=20%,"Selesai RPP",IF(DQ6&lt;25%,"Proses KAK",IF(DQ6=25%,"Selesai KAK",IF(DQ6&lt;30%,"Proses Pengadaan",IF(DQ6=30%,"Selesai Pengadaan",IF(DQ6&lt;45%,"Proses Desain",IF(DQ6=45%,"Selesai Desain",IF(DQ6&lt;80%,"Proses Pengembangan",IF(DQ6=80%,"Selesai Pengembangan",IF(DQ6&lt;87.5%,"Proses SIT",IF(DQ6=87.5%,"Selesai SIT",IF(DQ6&lt;95%,"Proses UAT",IF(DQ6=95%,"Selesai UAT",IF(DQ6&lt;100%,"Proses Implementasi","Selesai Implementasi"))))))))))))))))))))))</f>
        <v>Not Started</v>
      </c>
      <c r="CT6" t="str">
        <f>IF(DR6=0%,"Not Started",IF(DR6&lt;5%,"Proses RBT-RBB",IF(DR6=5%,"Selesai RBT-RBB",IF(DR6&lt;10%,"Proses RBT-RBL",IF(DR6=10%,"Selesai RBT-RBL",IF(DR6&lt;15%,"Proses RBT-RBTD",IF(DR6=15%,"Selesai RBT-RBTD",IF(DR6&lt;20%,"Proses RPP",IF(DR6=20%,"Selesai RPP",IF(DR6&lt;25%,"Proses KAK",IF(DR6=25%,"Selesai KAK",IF(DR6&lt;30%,"Proses Pengadaan",IF(DR6=30%,"Selesai Pengadaan",IF(DR6&lt;45%,"Proses Desain",IF(DR6=45%,"Selesai Desain",IF(DR6&lt;80%,"Proses Pengembangan",IF(DR6=80%,"Selesai Pengembangan",IF(DR6&lt;87.5%,"Proses SIT",IF(DR6=87.5%,"Selesai SIT",IF(DR6&lt;95%,"Proses UAT",IF(DR6=95%,"Selesai UAT",IF(DR6&lt;100%,"Proses Implementasi","Selesai Implementasi"))))))))))))))))))))))</f>
        <v>Not Started</v>
      </c>
      <c r="CU6" t="str">
        <f>IF(DS6=0%,"Not Started",IF(DS6&lt;5%,"Proses RBT-RBB",IF(DS6=5%,"Selesai RBT-RBB",IF(DS6&lt;10%,"Proses RBT-RBL",IF(DS6=10%,"Selesai RBT-RBL",IF(DS6&lt;15%,"Proses RBT-RBTD",IF(DS6=15%,"Selesai RBT-RBTD",IF(DS6&lt;20%,"Proses RPP",IF(DS6=20%,"Selesai RPP",IF(DS6&lt;25%,"Proses KAK",IF(DS6=25%,"Selesai KAK",IF(DS6&lt;30%,"Proses Pengadaan",IF(DS6=30%,"Selesai Pengadaan",IF(DS6&lt;45%,"Proses Desain",IF(DS6=45%,"Selesai Desain",IF(DS6&lt;80%,"Proses Pengembangan",IF(DS6=80%,"Selesai Pengembangan",IF(DS6&lt;87.5%,"Proses SIT",IF(DS6=87.5%,"Selesai SIT",IF(DS6&lt;95%,"Proses UAT",IF(DS6=95%,"Selesai UAT",IF(DS6&lt;100%,"Proses Implementasi","Selesai Implementasi"))))))))))))))))))))))</f>
        <v>Not Started</v>
      </c>
      <c r="CV6" t="str">
        <f>IF(DT6=0%,"Not Started",IF(DT6&lt;5%,"Proses RBT-RBB",IF(DT6=5%,"Selesai RBT-RBB",IF(DT6&lt;10%,"Proses RBT-RBL",IF(DT6=10%,"Selesai RBT-RBL",IF(DT6&lt;15%,"Proses RBT-RBTD",IF(DT6=15%,"Selesai RBT-RBTD",IF(DT6&lt;20%,"Proses RPP",IF(DT6=20%,"Selesai RPP",IF(DT6&lt;25%,"Proses KAK",IF(DT6=25%,"Selesai KAK",IF(DT6&lt;30%,"Proses Pengadaan",IF(DT6=30%,"Selesai Pengadaan",IF(DT6&lt;45%,"Proses Desain",IF(DT6=45%,"Selesai Desain",IF(DT6&lt;80%,"Proses Pengembangan",IF(DT6=80%,"Selesai Pengembangan",IF(DT6&lt;87.5%,"Proses SIT",IF(DT6=87.5%,"Selesai SIT",IF(DT6&lt;95%,"Proses UAT",IF(DT6=95%,"Selesai UAT",IF(DT6&lt;100%,"Proses Implementasi","Selesai Implementasi"))))))))))))))))))))))</f>
        <v>Not Started</v>
      </c>
      <c r="CW6" t="str">
        <f>IF(DU6=0%,"Not Started",IF(DU6&lt;5%,"Proses RBT-RBB",IF(DU6=5%,"Selesai RBT-RBB",IF(DU6&lt;10%,"Proses RBT-RBL",IF(DU6=10%,"Selesai RBT-RBL",IF(DU6&lt;15%,"Proses RBT-RBTD",IF(DU6=15%,"Selesai RBT-RBTD",IF(DU6&lt;20%,"Proses RPP",IF(DU6=20%,"Selesai RPP",IF(DU6&lt;25%,"Proses KAK",IF(DU6=25%,"Selesai KAK",IF(DU6&lt;30%,"Proses Pengadaan",IF(DU6=30%,"Selesai Pengadaan",IF(DU6&lt;45%,"Proses Desain",IF(DU6=45%,"Selesai Desain",IF(DU6&lt;80%,"Proses Pengembangan",IF(DU6=80%,"Selesai Pengembangan",IF(DU6&lt;87.5%,"Proses SIT",IF(DU6=87.5%,"Selesai SIT",IF(DU6&lt;95%,"Proses UAT",IF(DU6=95%,"Selesai UAT",IF(DU6&lt;100%,"Proses Implementasi","Selesai Implementasi"))))))))))))))))))))))</f>
        <v>Not Started</v>
      </c>
      <c r="CX6" t="str">
        <f>IF(DV6=0%,"Not Started",IF(DV6&lt;5%,"Proses RBT-RBB",IF(DV6=5%,"Selesai RBT-RBB",IF(DV6&lt;10%,"Proses RBT-RBL",IF(DV6=10%,"Selesai RBT-RBL",IF(DV6&lt;15%,"Proses RBT-RBTD",IF(DV6=15%,"Selesai RBT-RBTD",IF(DV6&lt;20%,"Proses RPP",IF(DV6=20%,"Selesai RPP",IF(DV6&lt;25%,"Proses KAK",IF(DV6=25%,"Selesai KAK",IF(DV6&lt;30%,"Proses Pengadaan",IF(DV6=30%,"Selesai Pengadaan",IF(DV6&lt;45%,"Proses Desain",IF(DV6=45%,"Selesai Desain",IF(DV6&lt;80%,"Proses Pengembangan",IF(DV6=80%,"Selesai Pengembangan",IF(DV6&lt;87.5%,"Proses SIT",IF(DV6=87.5%,"Selesai SIT",IF(DV6&lt;95%,"Proses UAT",IF(DV6=95%,"Selesai UAT",IF(DV6&lt;100%,"Proses Implementasi","Selesai Implementasi"))))))))))))))))))))))</f>
        <v>Not Started</v>
      </c>
      <c r="CY6" t="str">
        <f>IF(DW6=0%,"Not Started",IF(DW6&lt;5%,"Proses RBT-RBB",IF(DW6=5%,"Selesai RBT-RBB",IF(DW6&lt;10%,"Proses RBT-RBL",IF(DW6=10%,"Selesai RBT-RBL",IF(DW6&lt;15%,"Proses RBT-RBTD",IF(DW6=15%,"Selesai RBT-RBTD",IF(DW6&lt;20%,"Proses RPP",IF(DW6=20%,"Selesai RPP",IF(DW6&lt;25%,"Proses KAK",IF(DW6=25%,"Selesai KAK",IF(DW6&lt;30%,"Proses Pengadaan",IF(DW6=30%,"Selesai Pengadaan",IF(DW6&lt;45%,"Proses Desain",IF(DW6=45%,"Selesai Desain",IF(DW6&lt;80%,"Proses Pengembangan",IF(DW6=80%,"Selesai Pengembangan",IF(DW6&lt;87.5%,"Proses SIT",IF(DW6=87.5%,"Selesai SIT",IF(DW6&lt;95%,"Proses UAT",IF(DW6=95%,"Selesai UAT",IF(DW6&lt;100%,"Proses Implementasi","Selesai Implementasi"))))))))))))))))))))))</f>
        <v>Not Started</v>
      </c>
      <c r="CZ6" t="str">
        <f>IF(DX6=0%,"Not Started",IF(DX6&lt;5%,"Proses RBT-RBB",IF(DX6=5%,"Selesai RBT-RBB",IF(DX6&lt;10%,"Proses RBT-RBL",IF(DX6=10%,"Selesai RBT-RBL",IF(DX6&lt;15%,"Proses RBT-RBTD",IF(DX6=15%,"Selesai RBT-RBTD",IF(DX6&lt;20%,"Proses RPP",IF(DX6=20%,"Selesai RPP",IF(DX6&lt;25%,"Proses KAK",IF(DX6=25%,"Selesai KAK",IF(DX6&lt;30%,"Proses Pengadaan",IF(DX6=30%,"Selesai Pengadaan",IF(DX6&lt;45%,"Proses Desain",IF(DX6=45%,"Selesai Desain",IF(DX6&lt;80%,"Proses Pengembangan",IF(DX6=80%,"Selesai Pengembangan",IF(DX6&lt;87.5%,"Proses SIT",IF(DX6=87.5%,"Selesai SIT",IF(DX6&lt;95%,"Proses UAT",IF(DX6=95%,"Selesai UAT",IF(DX6&lt;100%,"Proses Implementasi","Selesai Implementasi"))))))))))))))))))))))</f>
        <v>Not Started</v>
      </c>
      <c r="DA6" t="str">
        <f>IF(DY6=0%,"Not Started",IF(DY6&lt;5%,"Proses RBT-RBB",IF(DY6=5%,"Selesai RBT-RBB",IF(DY6&lt;10%,"Proses RBT-RBL",IF(DY6=10%,"Selesai RBT-RBL",IF(DY6&lt;15%,"Proses RBT-RBTD",IF(DY6=15%,"Selesai RBT-RBTD",IF(DY6&lt;20%,"Proses RPP",IF(DY6=20%,"Selesai RPP",IF(DY6&lt;25%,"Proses KAK",IF(DY6=25%,"Selesai KAK",IF(DY6&lt;30%,"Proses Pengadaan",IF(DY6=30%,"Selesai Pengadaan",IF(DY6&lt;45%,"Proses Desain",IF(DY6=45%,"Selesai Desain",IF(DY6&lt;80%,"Proses Pengembangan",IF(DY6=80%,"Selesai Pengembangan",IF(DY6&lt;87.5%,"Proses SIT",IF(DY6=87.5%,"Selesai SIT",IF(DY6&lt;95%,"Proses UAT",IF(DY6=95%,"Selesai UAT",IF(DY6&lt;100%,"Proses Implementasi","Selesai Implementasi"))))))))))))))))))))))</f>
        <v>Not Started</v>
      </c>
      <c r="DB6">
        <v>0</v>
      </c>
      <c r="DC6">
        <v>0</v>
      </c>
      <c r="DD6">
        <v>0</v>
      </c>
      <c r="DE6">
        <f>(($FM6/100%)*15%)+(($FN6/100%)*5%)+(($FO6/100%)*5%)+(($FP6/100%)*5%)+(($FQ6/100%)*30%)+(($FR6/100%)*35%)+(($FS6/100%)*5%)</f>
        <v>0</v>
      </c>
      <c r="DF6">
        <v>0</v>
      </c>
      <c r="DG6">
        <v>0</v>
      </c>
      <c r="DH6">
        <v>0</v>
      </c>
      <c r="DI6">
        <v>0</v>
      </c>
      <c r="DJ6">
        <f>(($FM6/100%)*15%)+(($FN6/100%)*5%)+(($FO6/100%)*5%)+(($FP6/100%)*5%)+(($FQ6/100%)*30%)+(($FR6/100%)*35%)+(($FS6/100%)*5%)</f>
        <v>0</v>
      </c>
      <c r="EB6">
        <f>IF(BI6=0%,100%,(DE6/BI6))</f>
        <v>1</v>
      </c>
      <c r="EC6">
        <f>IF(BJ6=0%,100%,(DF6/BJ6))</f>
        <v>1</v>
      </c>
      <c r="ED6">
        <f>IF(BK6=0%,100%,(DG6/BK6))</f>
        <v>1</v>
      </c>
      <c r="EE6">
        <f>IF(BL6=0%,100%,(DH6/BL6))</f>
        <v>1</v>
      </c>
      <c r="EF6">
        <f>IF(BM6=0%,100%,(DI6/BM6))</f>
        <v>1</v>
      </c>
      <c r="EG6">
        <f>IF(BN6=0%,100%,(DJ6/BN6))</f>
        <v>1</v>
      </c>
      <c r="EH6">
        <f>IF(BO6=0%,100%,(DK6/BO6))</f>
        <v>1</v>
      </c>
      <c r="EI6">
        <f>IF(BP6=0%,100%,(DL6/BP6))</f>
        <v>1</v>
      </c>
      <c r="EJ6">
        <f>IF(BQ6=0%,100%,(DN6/BQ6))</f>
        <v>1</v>
      </c>
      <c r="EN6" t="str">
        <f>IF(BH6=0%,"NS",IF(DD6=100%,"DONE",IF(EA6&gt;=105%,"AS",IF(EA6&lt;94%,"BS","OS"))))</f>
        <v>NS</v>
      </c>
      <c r="EO6" t="str">
        <f>IF(BI6=0%,"NS",IF(DE6=100%,"DONE",IF(EB6&gt;=105%,"AS",IF(EB6&lt;94%,"BS","OS"))))</f>
        <v>NS</v>
      </c>
      <c r="EP6" t="str">
        <f>IF(BJ6=0%,"NS",IF(DF6=100%,"DONE",IF(EC6&gt;=105%,"AS",IF(EC6&lt;94%,"BS","OS"))))</f>
        <v>NS</v>
      </c>
      <c r="EQ6" t="str">
        <f>IF(BK6=0%,"NS",IF(DG6=100%,"DONE",IF(ED6&gt;=105%,"AS",IF(ED6&lt;94%,"BS","OS"))))</f>
        <v>NS</v>
      </c>
      <c r="ER6" t="str">
        <f>IF(BL6=0%,"NS",IF(DH6=100%,"DONE",IF(EE6&gt;=105%,"AS",IF(EE6&lt;94%,"BS","OS"))))</f>
        <v>NS</v>
      </c>
      <c r="ES6" t="str">
        <f>IF(BM6=0%,"NS",IF(DI6=100%,"DONE",IF(EF6&gt;=105%,"AS",IF(EF6&lt;94%,"BS","OS"))))</f>
        <v>NS</v>
      </c>
      <c r="ET6" t="str">
        <f>IF(BN6=0%,"NS",IF(DJ6=100%,"DONE",IF(EG6&gt;=105%,"AS",IF(EG6&lt;94%,"BS","OS"))))</f>
        <v>NS</v>
      </c>
      <c r="EU6" t="str">
        <f>IF(BO6=0%,"NS",IF(DK6=100%,"DONE",IF(EH6&gt;=105%,"AS",IF(EH6&lt;94%,"BS","OS"))))</f>
        <v>NS</v>
      </c>
      <c r="EV6" t="str">
        <f>IF(BP6=0%,"NS",IF(DL6=100%,"DONE",IF(EI6&gt;=105%,"AS",IF(EI6&lt;94%,"BS","OS"))))</f>
        <v>NS</v>
      </c>
      <c r="EW6" t="str">
        <f>IF(BQ6=0%,"NS",IF(DN6=100%,"DONE",IF(EJ6&gt;=105%,"AS",IF(EJ6&lt;94%,"BS","OS"))))</f>
        <v>NS</v>
      </c>
      <c r="FT6" t="str">
        <v>Not started</v>
      </c>
      <c r="FV6">
        <f>AG6</f>
        <v>47483</v>
      </c>
      <c r="FY6" t="str">
        <v>Not started</v>
      </c>
      <c r="FZ6" t="str">
        <v>Not started</v>
      </c>
    </row>
    <row r="7">
      <c r="A7" t="str">
        <v>P-35</v>
      </c>
      <c r="B7" t="str">
        <v>New Technology</v>
      </c>
      <c r="C7" t="str">
        <v>Integrated Security</v>
      </c>
      <c r="D7" t="str">
        <v>Network - Security Service Edge</v>
      </c>
      <c r="E7">
        <v>2028</v>
      </c>
      <c r="F7">
        <v>2029</v>
      </c>
      <c r="G7" t="str">
        <v>K</v>
      </c>
      <c r="H7" t="str">
        <v>K2</v>
      </c>
      <c r="I7" t="str">
        <v>ADG</v>
      </c>
      <c r="J7" t="str">
        <v>DLDS</v>
      </c>
      <c r="K7" t="str">
        <v>Satker</v>
      </c>
      <c r="L7" t="str">
        <v>N/A</v>
      </c>
      <c r="M7" t="str">
        <v>N/A</v>
      </c>
      <c r="N7" t="str">
        <v>N/A</v>
      </c>
      <c r="O7" t="str">
        <v>N/A</v>
      </c>
      <c r="P7">
        <v>46844</v>
      </c>
      <c r="Q7">
        <v>46965</v>
      </c>
      <c r="R7">
        <v>46966</v>
      </c>
      <c r="S7">
        <v>47026</v>
      </c>
      <c r="T7">
        <v>46966</v>
      </c>
      <c r="U7">
        <v>47026</v>
      </c>
      <c r="V7">
        <v>47027</v>
      </c>
      <c r="W7">
        <v>46811</v>
      </c>
      <c r="X7" t="str">
        <v>N/A</v>
      </c>
      <c r="Y7" t="str">
        <v>N/A</v>
      </c>
      <c r="Z7" t="str">
        <v>N/A</v>
      </c>
      <c r="AA7" t="str">
        <v>N/A</v>
      </c>
      <c r="AB7" t="str">
        <v>N/A</v>
      </c>
      <c r="AC7" t="str">
        <v>N/A</v>
      </c>
      <c r="AD7" t="str">
        <v>N/A</v>
      </c>
      <c r="AE7" t="str">
        <v>N/A</v>
      </c>
      <c r="AF7">
        <v>47178</v>
      </c>
      <c r="AG7">
        <v>47483</v>
      </c>
      <c r="AH7" t="str">
        <f>IF(BF7=0%,"Not Started",IF(BF7&lt;5%,"Proses RBT-RBB",IF(BF7=5%,"Selesai RBT-RBB",IF(BF7&lt;10%,"Proses RBT-RBL",IF(BF7=10%,"Selesai RBT-RBL",IF(BF7&lt;15%,"Proses RBT-RBTD",IF(BF7=15%,"Selesai RBT",IF(BF7&lt;20%,"Proses RPP",IF(BF7=20%,"Selesai RPP",IF(BF7&lt;25%,"Proses KAK",IF(BF7=25%,"Selesai KAK",IF(BF7&lt;30%,"Proses Pengadaan",IF(BF7=30%,"Selesai Pengadaan",IF(BF7&lt;60%,"Proses Delivery",IF(BF7=60%,"Selesai Delivery",IF(BF7&lt;95%,"Proses Pengembangan",IF(BF7=95%,"Selesai Pengembangan",IF(BF7&lt;100%,"Proses Implementasi","Selesai Implementasi"))))))))))))))))))</f>
        <v>Not Started</v>
      </c>
      <c r="AI7" t="str">
        <f>IF(BG7=0%,"Not Started",IF(BG7&lt;5%,"Proses RBT-RBB",IF(BG7=5%,"Selesai RBT-RBB",IF(BG7&lt;10%,"Proses RBT-RBL",IF(BG7=10%,"Selesai RBT-RBL",IF(BG7&lt;15%,"Proses RBT-RBTD",IF(BG7=15%,"Selesai RBT",IF(BG7&lt;20%,"Proses RPP",IF(BG7=20%,"Selesai RPP",IF(BG7&lt;25%,"Proses KAK",IF(BG7=25%,"Selesai KAK",IF(BG7&lt;30%,"Proses Pengadaan",IF(BG7=30%,"Selesai Pengadaan",IF(BG7&lt;60%,"Proses Delivery",IF(BG7=60%,"Selesai Delivery",IF(BG7&lt;95%,"Proses Pengembangan",IF(BG7=95%,"Selesai Pengembangan",IF(BG7&lt;100%,"Proses Implementasi","Selesai Implementasi"))))))))))))))))))</f>
        <v>Not Started</v>
      </c>
      <c r="AJ7" t="str">
        <f>IF(BH7=0%,"Not Started",IF(BH7&lt;5%,"Proses RBT-RBB",IF(BH7=5%,"Selesai RBT-RBB",IF(BH7&lt;10%,"Proses RBT-RBL",IF(BH7=10%,"Selesai RBT-RBL",IF(BH7&lt;15%,"Proses RBT-RBTD",IF(BH7=15%,"Selesai RBT",IF(BH7&lt;20%,"Proses RPP",IF(BH7=20%,"Selesai RPP",IF(BH7&lt;25%,"Proses KAK",IF(BH7=25%,"Selesai KAK",IF(BH7&lt;30%,"Proses Pengadaan",IF(BH7=30%,"Selesai Pengadaan",IF(BH7&lt;60%,"Proses Delivery",IF(BH7=60%,"Selesai Delivery",IF(BH7&lt;95%,"Proses Pengembangan",IF(BH7=95%,"Selesai Pengembangan",IF(BH7&lt;100%,"Proses Implementasi","Selesai Implementasi"))))))))))))))))))</f>
        <v>Not Started</v>
      </c>
      <c r="AK7" t="str">
        <f>IF(BI7=0%,"Not Started",IF(BI7&lt;5%,"Proses RBT-RBB",IF(BI7=5%,"Selesai RBT-RBB",IF(BI7&lt;10%,"Proses RBT-RBL",IF(BI7=10%,"Selesai RBT-RBL",IF(BI7&lt;15%,"Proses RBT-RBTD",IF(BI7=15%,"Selesai RBT",IF(BI7&lt;20%,"Proses RPP",IF(BI7=20%,"Selesai RPP",IF(BI7&lt;25%,"Proses KAK",IF(BI7=25%,"Selesai KAK",IF(BI7&lt;30%,"Proses Pengadaan",IF(BI7=30%,"Selesai Pengadaan",IF(BI7&lt;60%,"Proses Delivery",IF(BI7=60%,"Selesai Delivery",IF(BI7&lt;95%,"Proses Pengembangan",IF(BI7=95%,"Selesai Pengembangan",IF(BI7&lt;100%,"Proses Implementasi","Selesai Implementasi"))))))))))))))))))</f>
        <v>Not Started</v>
      </c>
      <c r="AL7" t="str">
        <f>IF(BJ7=0%,"Not Started",IF(BJ7&lt;5%,"Proses RBT-RBB",IF(BJ7=5%,"Selesai RBT-RBB",IF(BJ7&lt;10%,"Proses RBT-RBL",IF(BJ7=10%,"Selesai RBT-RBL",IF(BJ7&lt;15%,"Proses RBT-RBTD",IF(BJ7=15%,"Selesai RBT",IF(BJ7&lt;20%,"Proses RPP",IF(BJ7=20%,"Selesai RPP",IF(BJ7&lt;25%,"Proses KAK",IF(BJ7=25%,"Selesai KAK",IF(BJ7&lt;30%,"Proses Pengadaan",IF(BJ7=30%,"Selesai Pengadaan",IF(BJ7&lt;60%,"Proses Delivery",IF(BJ7=60%,"Selesai Delivery",IF(BJ7&lt;95%,"Proses Pengembangan",IF(BJ7=95%,"Selesai Pengembangan",IF(BJ7&lt;100%,"Proses Implementasi","Selesai Implementasi"))))))))))))))))))</f>
        <v>Not Started</v>
      </c>
      <c r="AM7" t="str">
        <f>IF(BK7=0%,"Not Started",IF(BK7&lt;5%,"Proses RBT-RBB",IF(BK7=5%,"Selesai RBT-RBB",IF(BK7&lt;10%,"Proses RBT-RBL",IF(BK7=10%,"Selesai RBT-RBL",IF(BK7&lt;15%,"Proses RBT-RBTD",IF(BK7=15%,"Selesai RBT",IF(BK7&lt;20%,"Proses RPP",IF(BK7=20%,"Selesai RPP",IF(BK7&lt;25%,"Proses KAK",IF(BK7=25%,"Selesai KAK",IF(BK7&lt;30%,"Proses Pengadaan",IF(BK7=30%,"Selesai Pengadaan",IF(BK7&lt;60%,"Proses Delivery",IF(BK7=60%,"Selesai Delivery",IF(BK7&lt;95%,"Proses Pengembangan",IF(BK7=95%,"Selesai Pengembangan",IF(BK7&lt;100%,"Proses Implementasi","Selesai Implementasi"))))))))))))))))))</f>
        <v>Not Started</v>
      </c>
      <c r="AN7" t="str">
        <f>IF(BL7=0%,"Not Started",IF(BL7&lt;5%,"Proses RBT-RBB",IF(BL7=5%,"Selesai RBT-RBB",IF(BL7&lt;10%,"Proses RBT-RBL",IF(BL7=10%,"Selesai RBT-RBL",IF(BL7&lt;15%,"Proses RBT-RBTD",IF(BL7=15%,"Selesai RBT",IF(BL7&lt;20%,"Proses RPP",IF(BL7=20%,"Selesai RPP",IF(BL7&lt;25%,"Proses KAK",IF(BL7=25%,"Selesai KAK",IF(BL7&lt;30%,"Proses Pengadaan",IF(BL7=30%,"Selesai Pengadaan",IF(BL7&lt;60%,"Proses Delivery",IF(BL7=60%,"Selesai Delivery",IF(BL7&lt;95%,"Proses Pengembangan",IF(BL7=95%,"Selesai Pengembangan",IF(BL7&lt;100%,"Proses Implementasi","Selesai Implementasi"))))))))))))))))))</f>
        <v>Not Started</v>
      </c>
      <c r="AO7" t="str">
        <f>IF(BM7=0%,"Not Started",IF(BM7&lt;5%,"Proses RBT-RBB",IF(BM7=5%,"Selesai RBT-RBB",IF(BM7&lt;10%,"Proses RBT-RBL",IF(BM7=10%,"Selesai RBT-RBL",IF(BM7&lt;15%,"Proses RBT-RBTD",IF(BM7=15%,"Selesai RBT",IF(BM7&lt;20%,"Proses RPP",IF(BM7=20%,"Selesai RPP",IF(BM7&lt;25%,"Proses KAK",IF(BM7=25%,"Selesai KAK",IF(BM7&lt;30%,"Proses Pengadaan",IF(BM7=30%,"Selesai Pengadaan",IF(BM7&lt;60%,"Proses Delivery",IF(BM7=60%,"Selesai Delivery",IF(BM7&lt;95%,"Proses Pengembangan",IF(BM7=95%,"Selesai Pengembangan",IF(BM7&lt;100%,"Proses Implementasi","Selesai Implementasi"))))))))))))))))))</f>
        <v>Not Started</v>
      </c>
      <c r="AP7" t="str">
        <f>IF(BN7=0%,"Not Started",IF(BN7&lt;5%,"Proses RBT-RBB",IF(BN7=5%,"Selesai RBT-RBB",IF(BN7&lt;10%,"Proses RBT-RBL",IF(BN7=10%,"Selesai RBT-RBL",IF(BN7&lt;15%,"Proses RBT-RBTD",IF(BN7=15%,"Selesai RBT",IF(BN7&lt;20%,"Proses RPP",IF(BN7=20%,"Selesai RPP",IF(BN7&lt;25%,"Proses KAK",IF(BN7=25%,"Selesai KAK",IF(BN7&lt;30%,"Proses Pengadaan",IF(BN7=30%,"Selesai Pengadaan",IF(BN7&lt;60%,"Proses Delivery",IF(BN7=60%,"Selesai Delivery",IF(BN7&lt;95%,"Proses Pengembangan",IF(BN7=95%,"Selesai Pengembangan",IF(BN7&lt;100%,"Proses Implementasi","Selesai Implementasi"))))))))))))))))))</f>
        <v>Not Started</v>
      </c>
      <c r="AQ7" t="str">
        <f>IF(BO7=0%,"Not Started",IF(BO7&lt;5%,"Proses RBT-RBB",IF(BO7=5%,"Selesai RBT-RBB",IF(BO7&lt;10%,"Proses RBT-RBL",IF(BO7=10%,"Selesai RBT-RBL",IF(BO7&lt;15%,"Proses RBT-RBTD",IF(BO7=15%,"Selesai RBT",IF(BO7&lt;20%,"Proses RPP",IF(BO7=20%,"Selesai RPP",IF(BO7&lt;25%,"Proses KAK",IF(BO7=25%,"Selesai KAK",IF(BO7&lt;30%,"Proses Pengadaan",IF(BO7=30%,"Selesai Pengadaan",IF(BO7&lt;60%,"Proses Delivery",IF(BO7=60%,"Selesai Delivery",IF(BO7&lt;95%,"Proses Pengembangan",IF(BO7=95%,"Selesai Pengembangan",IF(BO7&lt;100%,"Proses Implementasi","Selesai Implementasi"))))))))))))))))))</f>
        <v>Not Started</v>
      </c>
      <c r="AR7" t="str">
        <f>IF(BP7=0%,"Not Started",IF(BP7&lt;5%,"Proses RBT-RBB",IF(BP7=5%,"Selesai RBT-RBB",IF(BP7&lt;10%,"Proses RBT-RBL",IF(BP7=10%,"Selesai RBT-RBL",IF(BP7&lt;15%,"Proses RBT-RBTD",IF(BP7=15%,"Selesai RBT",IF(BP7&lt;20%,"Proses RPP",IF(BP7=20%,"Selesai RPP",IF(BP7&lt;25%,"Proses KAK",IF(BP7=25%,"Selesai KAK",IF(BP7&lt;30%,"Proses Pengadaan",IF(BP7=30%,"Selesai Pengadaan",IF(BP7&lt;60%,"Proses Delivery",IF(BP7=60%,"Selesai Delivery",IF(BP7&lt;95%,"Proses Pengembangan",IF(BP7=95%,"Selesai Pengembangan",IF(BP7&lt;100%,"Proses Implementasi","Selesai Implementasi"))))))))))))))))))</f>
        <v>Not Started</v>
      </c>
      <c r="AS7" t="str">
        <f>IF(BQ7=0%,"Not Started",IF(BQ7&lt;5%,"Proses RBT-RBB",IF(BQ7=5%,"Selesai RBT-RBB",IF(BQ7&lt;10%,"Proses RBT-RBL",IF(BQ7=10%,"Selesai RBT-RBL",IF(BQ7&lt;15%,"Proses RBT-RBTD",IF(BQ7=15%,"Selesai RBT",IF(BQ7&lt;20%,"Proses RPP",IF(BQ7=20%,"Selesai RPP",IF(BQ7&lt;25%,"Proses KAK",IF(BQ7=25%,"Selesai KAK",IF(BQ7&lt;30%,"Proses Pengadaan",IF(BQ7=30%,"Selesai Pengadaan",IF(BQ7&lt;60%,"Proses Delivery",IF(BQ7=60%,"Selesai Delivery",IF(BQ7&lt;95%,"Proses Pengembangan",IF(BQ7=95%,"Selesai Pengembangan",IF(BQ7&lt;100%,"Proses Implementasi","Selesai Implementasi"))))))))))))))))))</f>
        <v>Not Started</v>
      </c>
      <c r="CD7" t="str">
        <f>IF(DB7=0%,"Not Started",IF(DB7&lt;5%,"Proses RBT-RBB",IF(DB7=5%,"Selesai RBT-RBB",IF(DB7&lt;10%,"Proses RBT-RBL",IF(DB7=10%,"Selesai RBT-RBL",IF(DB7&lt;15%,"Proses RBT-RBTD",IF(DB7=15%,"Selesai RBT-RBTD",IF(DB7&lt;20%,"Proses RPP",IF(DB7=20%,"Selesai RPP",IF(DB7&lt;25%,"Proses KAK",IF(DB7=25%,"Selesai KAK",IF(DB7&lt;30%,"Proses Pengadaan",IF(DB7=30%,"Selesai Pengadaan",IF(DB7&lt;45%,"Proses Desain",IF(DB7=45%,"Selesai Desain",IF(DB7&lt;80%,"Proses Pengembangan",IF(DB7=80%,"Selesai Pengembangan",IF(DB7&lt;87.5%,"Proses SIT",IF(DB7=87.5%,"Selesai SIT",IF(DB7&lt;95%,"Proses UAT",IF(DB7=95%,"Selesai UAT",IF(DB7&lt;100%,"Proses Implementasi","Selesai Implementasi"))))))))))))))))))))))</f>
        <v>Not Started</v>
      </c>
      <c r="CE7" t="str">
        <f>IF(DC7=0%,"Not Started",IF(DC7&lt;5%,"Proses RBT-RBB",IF(DC7=5%,"Selesai RBT-RBB",IF(DC7&lt;10%,"Proses RBT-RBL",IF(DC7=10%,"Selesai RBT-RBL",IF(DC7&lt;15%,"Proses RBT-RBTD",IF(DC7=15%,"Selesai RBT-RBTD",IF(DC7&lt;20%,"Proses RPP",IF(DC7=20%,"Selesai RPP",IF(DC7&lt;25%,"Proses KAK",IF(DC7=25%,"Selesai KAK",IF(DC7&lt;30%,"Proses Pengadaan",IF(DC7=30%,"Selesai Pengadaan",IF(DC7&lt;45%,"Proses Desain",IF(DC7=45%,"Selesai Desain",IF(DC7&lt;80%,"Proses Pengembangan",IF(DC7=80%,"Selesai Pengembangan",IF(DC7&lt;87.5%,"Proses SIT",IF(DC7=87.5%,"Selesai SIT",IF(DC7&lt;95%,"Proses UAT",IF(DC7=95%,"Selesai UAT",IF(DC7&lt;100%,"Proses Implementasi","Selesai Implementasi"))))))))))))))))))))))</f>
        <v>Not Started</v>
      </c>
      <c r="CF7" t="str">
        <f>IF(DD7=0%,"Not Started",IF(DD7&lt;5%,"Proses RBT-RBB",IF(DD7=5%,"Selesai RBT-RBB",IF(DD7&lt;10%,"Proses RBT-RBL",IF(DD7=10%,"Selesai RBT-RBL",IF(DD7&lt;15%,"Proses RBT-RBTD",IF(DD7=15%,"Selesai RBT-RBTD",IF(DD7&lt;20%,"Proses RPP",IF(DD7=20%,"Selesai RPP",IF(DD7&lt;25%,"Proses KAK",IF(DD7=25%,"Selesai KAK",IF(DD7&lt;30%,"Proses Pengadaan",IF(DD7=30%,"Selesai Pengadaan",IF(DD7&lt;45%,"Proses Desain",IF(DD7=45%,"Selesai Desain",IF(DD7&lt;80%,"Proses Pengembangan",IF(DD7=80%,"Selesai Pengembangan",IF(DD7&lt;87.5%,"Proses SIT",IF(DD7=87.5%,"Selesai SIT",IF(DD7&lt;95%,"Proses UAT",IF(DD7=95%,"Selesai UAT",IF(DD7&lt;100%,"Proses Implementasi","Selesai Implementasi"))))))))))))))))))))))</f>
        <v>Not Started</v>
      </c>
      <c r="CG7" t="str">
        <f>IF(DE7=0%,"Not Started",IF(DE7&lt;5%,"Proses RBT-RBB",IF(DE7=5%,"Selesai RBT-RBB",IF(DE7&lt;10%,"Proses RBT-RBL",IF(DE7=10%,"Selesai RBT-RBL",IF(DE7&lt;15%,"Proses RBT-RBTD",IF(DE7=15%,"Selesai RBT-RBTD",IF(DE7&lt;20%,"Proses RPP",IF(DE7=20%,"Selesai RPP",IF(DE7&lt;25%,"Proses KAK",IF(DE7=25%,"Selesai KAK",IF(DE7&lt;30%,"Proses Pengadaan",IF(DE7=30%,"Selesai Pengadaan",IF(DE7&lt;45%,"Proses Desain",IF(DE7=45%,"Selesai Desain",IF(DE7&lt;80%,"Proses Pengembangan",IF(DE7=80%,"Selesai Pengembangan",IF(DE7&lt;87.5%,"Proses SIT",IF(DE7=87.5%,"Selesai SIT",IF(DE7&lt;95%,"Proses UAT",IF(DE7=95%,"Selesai UAT",IF(DE7&lt;100%,"Proses Implementasi","Selesai Implementasi"))))))))))))))))))))))</f>
        <v>Not Started</v>
      </c>
      <c r="CH7" t="str">
        <f>IF(DF7=0%,"Not Started",IF(DF7&lt;5%,"Proses RBT-RBB",IF(DF7=5%,"Selesai RBT-RBB",IF(DF7&lt;10%,"Proses RBT-RBL",IF(DF7=10%,"Selesai RBT-RBL",IF(DF7&lt;15%,"Proses RBT-RBTD",IF(DF7=15%,"Selesai RBT-RBTD",IF(DF7&lt;20%,"Proses RPP",IF(DF7=20%,"Selesai RPP",IF(DF7&lt;25%,"Proses KAK",IF(DF7=25%,"Selesai KAK",IF(DF7&lt;30%,"Proses Pengadaan",IF(DF7=30%,"Selesai Pengadaan",IF(DF7&lt;45%,"Proses Desain",IF(DF7=45%,"Selesai Desain",IF(DF7&lt;80%,"Proses Pengembangan",IF(DF7=80%,"Selesai Pengembangan",IF(DF7&lt;87.5%,"Proses SIT",IF(DF7=87.5%,"Selesai SIT",IF(DF7&lt;95%,"Proses UAT",IF(DF7=95%,"Selesai UAT",IF(DF7&lt;100%,"Proses Implementasi","Selesai Implementasi"))))))))))))))))))))))</f>
        <v>Not Started</v>
      </c>
      <c r="CI7" t="str">
        <f>IF(DG7=0%,"Not Started",IF(DG7&lt;5%,"Proses RBT-RBB",IF(DG7=5%,"Selesai RBT-RBB",IF(DG7&lt;10%,"Proses RBT-RBL",IF(DG7=10%,"Selesai RBT-RBL",IF(DG7&lt;15%,"Proses RBT-RBTD",IF(DG7=15%,"Selesai RBT-RBTD",IF(DG7&lt;20%,"Proses RPP",IF(DG7=20%,"Selesai RPP",IF(DG7&lt;25%,"Proses KAK",IF(DG7=25%,"Selesai KAK",IF(DG7&lt;30%,"Proses Pengadaan",IF(DG7=30%,"Selesai Pengadaan",IF(DG7&lt;45%,"Proses Desain",IF(DG7=45%,"Selesai Desain",IF(DG7&lt;80%,"Proses Pengembangan",IF(DG7=80%,"Selesai Pengembangan",IF(DG7&lt;87.5%,"Proses SIT",IF(DG7=87.5%,"Selesai SIT",IF(DG7&lt;95%,"Proses UAT",IF(DG7=95%,"Selesai UAT",IF(DG7&lt;100%,"Proses Implementasi","Selesai Implementasi"))))))))))))))))))))))</f>
        <v>Not Started</v>
      </c>
      <c r="CJ7" t="str">
        <f>IF(DH7=0%,"Not Started",IF(DH7&lt;5%,"Proses RBT-RBB",IF(DH7=5%,"Selesai RBT-RBB",IF(DH7&lt;10%,"Proses RBT-RBL",IF(DH7=10%,"Selesai RBT-RBL",IF(DH7&lt;15%,"Proses RBT-RBTD",IF(DH7=15%,"Selesai RBT-RBTD",IF(DH7&lt;20%,"Proses RPP",IF(DH7=20%,"Selesai RPP",IF(DH7&lt;25%,"Proses KAK",IF(DH7=25%,"Selesai KAK",IF(DH7&lt;30%,"Proses Pengadaan",IF(DH7=30%,"Selesai Pengadaan",IF(DH7&lt;45%,"Proses Desain",IF(DH7=45%,"Selesai Desain",IF(DH7&lt;80%,"Proses Pengembangan",IF(DH7=80%,"Selesai Pengembangan",IF(DH7&lt;87.5%,"Proses SIT",IF(DH7=87.5%,"Selesai SIT",IF(DH7&lt;95%,"Proses UAT",IF(DH7=95%,"Selesai UAT",IF(DH7&lt;100%,"Proses Implementasi","Selesai Implementasi"))))))))))))))))))))))</f>
        <v>Not Started</v>
      </c>
      <c r="CK7" t="str">
        <f>IF(DI7=0%,"Not Started",IF(DI7&lt;5%,"Proses RBT-RBB",IF(DI7=5%,"Selesai RBT-RBB",IF(DI7&lt;10%,"Proses RBT-RBL",IF(DI7=10%,"Selesai RBT-RBL",IF(DI7&lt;15%,"Proses RBT-RBTD",IF(DI7=15%,"Selesai RBT-RBTD",IF(DI7&lt;20%,"Proses RPP",IF(DI7=20%,"Selesai RPP",IF(DI7&lt;25%,"Proses KAK",IF(DI7=25%,"Selesai KAK",IF(DI7&lt;30%,"Proses Pengadaan",IF(DI7=30%,"Selesai Pengadaan",IF(DI7&lt;45%,"Proses Desain",IF(DI7=45%,"Selesai Desain",IF(DI7&lt;80%,"Proses Pengembangan",IF(DI7=80%,"Selesai Pengembangan",IF(DI7&lt;87.5%,"Proses SIT",IF(DI7=87.5%,"Selesai SIT",IF(DI7&lt;95%,"Proses UAT",IF(DI7=95%,"Selesai UAT",IF(DI7&lt;100%,"Proses Implementasi","Selesai Implementasi"))))))))))))))))))))))</f>
        <v>Not Started</v>
      </c>
      <c r="CL7" t="str">
        <f>IF(DJ7=0%,"Not Started",IF(DJ7&lt;5%,"Proses RBT-RBB",IF(DJ7=5%,"Selesai RBT-RBB",IF(DJ7&lt;10%,"Proses RBT-RBL",IF(DJ7=10%,"Selesai RBT-RBL",IF(DJ7&lt;15%,"Proses RBT-RBTD",IF(DJ7=15%,"Selesai RBT-RBTD",IF(DJ7&lt;20%,"Proses RPP",IF(DJ7=20%,"Selesai RPP",IF(DJ7&lt;25%,"Proses KAK",IF(DJ7=25%,"Selesai KAK",IF(DJ7&lt;30%,"Proses Pengadaan",IF(DJ7=30%,"Selesai Pengadaan",IF(DJ7&lt;45%,"Proses Desain",IF(DJ7=45%,"Selesai Desain",IF(DJ7&lt;80%,"Proses Pengembangan",IF(DJ7=80%,"Selesai Pengembangan",IF(DJ7&lt;87.5%,"Proses SIT",IF(DJ7=87.5%,"Selesai SIT",IF(DJ7&lt;95%,"Proses UAT",IF(DJ7=95%,"Selesai UAT",IF(DJ7&lt;100%,"Proses Implementasi","Selesai Implementasi"))))))))))))))))))))))</f>
        <v>Not Started</v>
      </c>
      <c r="CM7" t="str">
        <f>IF(DK7=0%,"Not Started",IF(DK7&lt;5%,"Proses RBT-RBB",IF(DK7=5%,"Selesai RBT-RBB",IF(DK7&lt;10%,"Proses RBT-RBL",IF(DK7=10%,"Selesai RBT-RBL",IF(DK7&lt;15%,"Proses RBT-RBTD",IF(DK7=15%,"Selesai RBT-RBTD",IF(DK7&lt;20%,"Proses RPP",IF(DK7=20%,"Selesai RPP",IF(DK7&lt;25%,"Proses KAK",IF(DK7=25%,"Selesai KAK",IF(DK7&lt;30%,"Proses Pengadaan",IF(DK7=30%,"Selesai Pengadaan",IF(DK7&lt;45%,"Proses Desain",IF(DK7=45%,"Selesai Desain",IF(DK7&lt;80%,"Proses Pengembangan",IF(DK7=80%,"Selesai Pengembangan",IF(DK7&lt;87.5%,"Proses SIT",IF(DK7=87.5%,"Selesai SIT",IF(DK7&lt;95%,"Proses UAT",IF(DK7=95%,"Selesai UAT",IF(DK7&lt;100%,"Proses Implementasi","Selesai Implementasi"))))))))))))))))))))))</f>
        <v>Not Started</v>
      </c>
      <c r="CN7" t="str">
        <f>IF(DL7=0%,"Not Started",IF(DL7&lt;5%,"Proses RBT-RBB",IF(DL7=5%,"Selesai RBT-RBB",IF(DL7&lt;10%,"Proses RBT-RBL",IF(DL7=10%,"Selesai RBT-RBL",IF(DL7&lt;15%,"Proses RBT-RBTD",IF(DL7=15%,"Selesai RBT-RBTD",IF(DL7&lt;20%,"Proses RPP",IF(DL7=20%,"Selesai RPP",IF(DL7&lt;25%,"Proses KAK",IF(DL7=25%,"Selesai KAK",IF(DL7&lt;30%,"Proses Pengadaan",IF(DL7=30%,"Selesai Pengadaan",IF(DL7&lt;45%,"Proses Desain",IF(DL7=45%,"Selesai Desain",IF(DL7&lt;80%,"Proses Pengembangan",IF(DL7=80%,"Selesai Pengembangan",IF(DL7&lt;87.5%,"Proses SIT",IF(DL7=87.5%,"Selesai SIT",IF(DL7&lt;95%,"Proses UAT",IF(DL7=95%,"Selesai UAT",IF(DL7&lt;100%,"Proses Implementasi","Selesai Implementasi"))))))))))))))))))))))</f>
        <v>Not Started</v>
      </c>
      <c r="CO7" t="str">
        <f>IF(DN7=0%,"Not Started",IF(DN7&lt;5%,"Proses RBT-RBB",IF(DN7=5%,"Selesai RBT-RBB",IF(DN7&lt;10%,"Proses RBT-RBL",IF(DN7=10%,"Selesai RBT-RBL",IF(DN7&lt;15%,"Proses RBT-RBTD",IF(DN7=15%,"Selesai RBT-RBTD",IF(DN7&lt;20%,"Proses RPP",IF(DN7=20%,"Selesai RPP",IF(DN7&lt;25%,"Proses KAK",IF(DN7=25%,"Selesai KAK",IF(DN7&lt;30%,"Proses Pengadaan",IF(DN7=30%,"Selesai Pengadaan",IF(DN7&lt;45%,"Proses Desain",IF(DN7=45%,"Selesai Desain",IF(DN7&lt;80%,"Proses Pengembangan",IF(DN7=80%,"Selesai Pengembangan",IF(DN7&lt;87.5%,"Proses SIT",IF(DN7=87.5%,"Selesai SIT",IF(DN7&lt;95%,"Proses UAT",IF(DN7=95%,"Selesai UAT",IF(DN7&lt;100%,"Proses Implementasi","Selesai Implementasi"))))))))))))))))))))))</f>
        <v>Not Started</v>
      </c>
      <c r="DB7">
        <f>(($FM7/100%)*15%)+(($FN7/100%)*5%)+(($FO7/100%)*5%)+(($FP7/100%)*5%)+(($FQ7/100%)*30%)+(($FR7/100%)*35%)+(($FS7/100%)*5%)</f>
        <v>0</v>
      </c>
      <c r="DG7">
        <v>0</v>
      </c>
      <c r="EB7">
        <f>IF(BI7=0%,100%,(DE7/BI7))</f>
        <v>1</v>
      </c>
      <c r="EC7">
        <f>IF(BJ7=0%,100%,(DF7/BJ7))</f>
        <v>1</v>
      </c>
      <c r="ED7">
        <f>IF(BK7=0%,100%,(DG7/BK7))</f>
        <v>1</v>
      </c>
      <c r="EE7">
        <f>IF(BL7=0%,100%,(DH7/BL7))</f>
        <v>1</v>
      </c>
      <c r="EF7">
        <f>IF(BM7=0%,100%,(DI7/BM7))</f>
        <v>1</v>
      </c>
      <c r="EG7">
        <f>IF(BN7=0%,100%,(DJ7/BN7))</f>
        <v>1</v>
      </c>
      <c r="EH7">
        <f>IF(BO7=0%,100%,(DK7/BO7))</f>
        <v>1</v>
      </c>
      <c r="EI7">
        <f>IF(BP7=0%,100%,(DL7/BP7))</f>
        <v>1</v>
      </c>
      <c r="EJ7">
        <f>IF(BQ7=0%,100%,(DN7/BQ7))</f>
        <v>1</v>
      </c>
      <c r="FV7">
        <f>AG7</f>
        <v>47483</v>
      </c>
    </row>
    <row r="8" xml:space="preserve">
      <c r="A8" t="str">
        <v>P-35</v>
      </c>
      <c r="B8" t="str">
        <v>New Technology</v>
      </c>
      <c r="C8" t="str">
        <v>Integrated Security</v>
      </c>
      <c r="D8" t="str">
        <v>Threat DR - Cyber Security Rating​</v>
      </c>
      <c r="E8">
        <v>2025</v>
      </c>
      <c r="F8">
        <v>2025</v>
      </c>
      <c r="G8" t="str">
        <v>K</v>
      </c>
      <c r="H8" t="str">
        <v>K2</v>
      </c>
      <c r="I8" t="str">
        <v>ADG</v>
      </c>
      <c r="J8" t="str">
        <v>DLDS</v>
      </c>
      <c r="K8" t="str">
        <v>Satker</v>
      </c>
      <c r="L8" t="str">
        <v>N/A</v>
      </c>
      <c r="M8" t="str">
        <v>N/A</v>
      </c>
      <c r="N8" t="str">
        <v>N/A</v>
      </c>
      <c r="O8" t="str">
        <v>N/A</v>
      </c>
      <c r="P8">
        <v>45658</v>
      </c>
      <c r="Q8">
        <v>45747</v>
      </c>
      <c r="R8">
        <v>45748</v>
      </c>
      <c r="S8">
        <v>45808</v>
      </c>
      <c r="T8">
        <v>45809</v>
      </c>
      <c r="U8">
        <v>45831</v>
      </c>
      <c r="V8">
        <v>45832</v>
      </c>
      <c r="W8">
        <v>45951</v>
      </c>
      <c r="X8" t="str">
        <v>N/A</v>
      </c>
      <c r="Y8" t="str">
        <v>N/A</v>
      </c>
      <c r="Z8" t="str">
        <v>N/A</v>
      </c>
      <c r="AA8" t="str">
        <v>N/A</v>
      </c>
      <c r="AB8" t="str">
        <v>N/A</v>
      </c>
      <c r="AC8" t="str">
        <v>N/A</v>
      </c>
      <c r="AD8" t="str">
        <v>N/A</v>
      </c>
      <c r="AE8" t="str">
        <v>N/A</v>
      </c>
      <c r="AF8">
        <v>45943</v>
      </c>
      <c r="AG8" t="str">
        <v>31-Des-25</v>
      </c>
      <c r="AH8" t="str">
        <f>IF(BF8=0%,"Not Started",IF(BF8&lt;5%,"Proses RBT-RBB",IF(BF8=5%,"Selesai RBT-RBB",IF(BF8&lt;10%,"Proses RBT-RBL",IF(BF8=10%,"Selesai RBT-RBL",IF(BF8&lt;15%,"Proses RBT-RBTD",IF(BF8=15%,"Selesai RBT",IF(BF8&lt;20%,"Proses RPP",IF(BF8=20%,"Selesai RPP",IF(BF8&lt;25%,"Proses KAK",IF(BF8=25%,"Selesai KAK",IF(BF8&lt;30%,"Proses Pengadaan",IF(BF8=30%,"Selesai Pengadaan",IF(BF8&lt;60%,"Proses Delivery",IF(BF8=60%,"Selesai Delivery",IF(BF8&lt;95%,"Proses Pengembangan",IF(BF8=95%,"Selesai Pengembangan",IF(BF8&lt;100%,"Proses Implementasi","Selesai Implementasi"))))))))))))))))))</f>
        <v>Proses RBT-RBL</v>
      </c>
      <c r="AI8" t="str">
        <f>IF(BG8=0%,"Not Started",IF(BG8&lt;5%,"Proses RBT-RBB",IF(BG8=5%,"Selesai RBT-RBB",IF(BG8&lt;10%,"Proses RBT-RBL",IF(BG8=10%,"Selesai RBT-RBL",IF(BG8&lt;15%,"Proses RBT-RBTD",IF(BG8=15%,"Selesai RBT",IF(BG8&lt;20%,"Proses RPP",IF(BG8=20%,"Selesai RPP",IF(BG8&lt;25%,"Proses KAK",IF(BG8=25%,"Selesai KAK",IF(BG8&lt;30%,"Proses Pengadaan",IF(BG8=30%,"Selesai Pengadaan",IF(BG8&lt;60%,"Proses Delivery",IF(BG8=60%,"Selesai Delivery",IF(BG8&lt;95%,"Proses Pengembangan",IF(BG8=95%,"Selesai Pengembangan",IF(BG8&lt;100%,"Proses Implementasi","Selesai Implementasi"))))))))))))))))))</f>
        <v>Proses RPP</v>
      </c>
      <c r="AJ8" t="str">
        <f>IF(BH8=0%,"Not Started",IF(BH8&lt;5%,"Proses RBT-RBB",IF(BH8=5%,"Selesai RBT-RBB",IF(BH8&lt;10%,"Proses RBT-RBL",IF(BH8=10%,"Selesai RBT-RBL",IF(BH8&lt;15%,"Proses RBT-RBTD",IF(BH8=15%,"Selesai RBT",IF(BH8&lt;20%,"Proses RPP",IF(BH8=20%,"Selesai RPP",IF(BH8&lt;25%,"Proses KAK",IF(BH8=25%,"Selesai KAK",IF(BH8&lt;30%,"Proses Pengadaan",IF(BH8=30%,"Selesai Pengadaan",IF(BH8&lt;60%,"Proses Delivery",IF(BH8=60%,"Selesai Delivery",IF(BH8&lt;95%,"Proses Pengembangan",IF(BH8=95%,"Selesai Pengembangan",IF(BH8&lt;100%,"Proses Implementasi","Selesai Implementasi"))))))))))))))))))</f>
        <v>Proses Pengadaan</v>
      </c>
      <c r="AK8" t="str">
        <f>IF(BI8=0%,"Not Started",IF(BI8&lt;5%,"Proses RBT-RBB",IF(BI8=5%,"Selesai RBT-RBB",IF(BI8&lt;10%,"Proses RBT-RBL",IF(BI8=10%,"Selesai RBT-RBL",IF(BI8&lt;15%,"Proses RBT-RBTD",IF(BI8=15%,"Selesai RBT",IF(BI8&lt;20%,"Proses RPP",IF(BI8=20%,"Selesai RPP",IF(BI8&lt;25%,"Proses KAK",IF(BI8=25%,"Selesai KAK",IF(BI8&lt;30%,"Proses Pengadaan",IF(BI8=30%,"Selesai Pengadaan",IF(BI8&lt;60%,"Proses Delivery",IF(BI8=60%,"Selesai Delivery",IF(BI8&lt;95%,"Proses Pengembangan",IF(BI8=95%,"Selesai Pengembangan",IF(BI8&lt;100%,"Proses Implementasi","Selesai Implementasi"))))))))))))))))))</f>
        <v>Proses Delivery</v>
      </c>
      <c r="AL8" t="str">
        <f>IF(BJ8=0%,"Not Started",IF(BJ8&lt;5%,"Proses RBT-RBB",IF(BJ8=5%,"Selesai RBT-RBB",IF(BJ8&lt;10%,"Proses RBT-RBL",IF(BJ8=10%,"Selesai RBT-RBL",IF(BJ8&lt;15%,"Proses RBT-RBTD",IF(BJ8=15%,"Selesai RBT",IF(BJ8&lt;20%,"Proses RPP",IF(BJ8=20%,"Selesai RPP",IF(BJ8&lt;25%,"Proses KAK",IF(BJ8=25%,"Selesai KAK",IF(BJ8&lt;30%,"Proses Pengadaan",IF(BJ8=30%,"Selesai Pengadaan",IF(BJ8&lt;60%,"Proses Delivery",IF(BJ8=60%,"Selesai Delivery",IF(BJ8&lt;95%,"Proses Pengembangan",IF(BJ8=95%,"Selesai Pengembangan",IF(BJ8&lt;100%,"Proses Implementasi","Selesai Implementasi"))))))))))))))))))</f>
        <v>Proses Delivery</v>
      </c>
      <c r="AM8" t="str">
        <f>IF(BK8=0%,"Not Started",IF(BK8&lt;5%,"Proses RBT-RBB",IF(BK8=5%,"Selesai RBT-RBB",IF(BK8&lt;10%,"Proses RBT-RBL",IF(BK8=10%,"Selesai RBT-RBL",IF(BK8&lt;15%,"Proses RBT-RBTD",IF(BK8=15%,"Selesai RBT",IF(BK8&lt;20%,"Proses RPP",IF(BK8=20%,"Selesai RPP",IF(BK8&lt;25%,"Proses KAK",IF(BK8=25%,"Selesai KAK",IF(BK8&lt;30%,"Proses Pengadaan",IF(BK8=30%,"Selesai Pengadaan",IF(BK8&lt;60%,"Proses Delivery",IF(BK8=60%,"Selesai Delivery",IF(BK8&lt;95%,"Proses Pengembangan",IF(BK8=95%,"Selesai Pengembangan",IF(BK8&lt;100%,"Proses Implementasi","Selesai Implementasi"))))))))))))))))))</f>
        <v>Proses Delivery</v>
      </c>
      <c r="AN8" t="str">
        <f>IF(BL8=0%,"Not Started",IF(BL8&lt;5%,"Proses RBT-RBB",IF(BL8=5%,"Selesai RBT-RBB",IF(BL8&lt;10%,"Proses RBT-RBL",IF(BL8=10%,"Selesai RBT-RBL",IF(BL8&lt;15%,"Proses RBT-RBTD",IF(BL8=15%,"Selesai RBT",IF(BL8&lt;20%,"Proses RPP",IF(BL8=20%,"Selesai RPP",IF(BL8&lt;25%,"Proses KAK",IF(BL8=25%,"Selesai KAK",IF(BL8&lt;30%,"Proses Pengadaan",IF(BL8=30%,"Selesai Pengadaan",IF(BL8&lt;60%,"Proses Delivery",IF(BL8=60%,"Selesai Delivery",IF(BL8&lt;95%,"Proses Pengembangan",IF(BL8=95%,"Selesai Pengembangan",IF(BL8&lt;100%,"Proses Implementasi","Selesai Implementasi"))))))))))))))))))</f>
        <v>Proses Delivery</v>
      </c>
      <c r="AO8" t="str">
        <f>IF(BM8=0%,"Not Started",IF(BM8&lt;5%,"Proses RBT-RBB",IF(BM8=5%,"Selesai RBT-RBB",IF(BM8&lt;10%,"Proses RBT-RBL",IF(BM8=10%,"Selesai RBT-RBL",IF(BM8&lt;15%,"Proses RBT-RBTD",IF(BM8=15%,"Selesai RBT",IF(BM8&lt;20%,"Proses RPP",IF(BM8=20%,"Selesai RPP",IF(BM8&lt;25%,"Proses KAK",IF(BM8=25%,"Selesai KAK",IF(BM8&lt;30%,"Proses Pengadaan",IF(BM8=30%,"Selesai Pengadaan",IF(BM8&lt;60%,"Proses Delivery",IF(BM8=60%,"Selesai Delivery",IF(BM8&lt;95%,"Proses Pengembangan",IF(BM8=95%,"Selesai Pengembangan",IF(BM8&lt;100%,"Proses Implementasi","Selesai Implementasi"))))))))))))))))))</f>
        <v>Proses Pengembangan</v>
      </c>
      <c r="AP8" t="str">
        <f>IF(BN8=0%,"Not Started",IF(BN8&lt;5%,"Proses RBT-RBB",IF(BN8=5%,"Selesai RBT-RBB",IF(BN8&lt;10%,"Proses RBT-RBL",IF(BN8=10%,"Selesai RBT-RBL",IF(BN8&lt;15%,"Proses RBT-RBTD",IF(BN8=15%,"Selesai RBT",IF(BN8&lt;20%,"Proses RPP",IF(BN8=20%,"Selesai RPP",IF(BN8&lt;25%,"Proses KAK",IF(BN8=25%,"Selesai KAK",IF(BN8&lt;30%,"Proses Pengadaan",IF(BN8=30%,"Selesai Pengadaan",IF(BN8&lt;60%,"Proses Delivery",IF(BN8=60%,"Selesai Delivery",IF(BN8&lt;95%,"Proses Pengembangan",IF(BN8=95%,"Selesai Pengembangan",IF(BN8&lt;100%,"Proses Implementasi","Selesai Implementasi"))))))))))))))))))</f>
        <v>Proses Pengembangan</v>
      </c>
      <c r="AQ8" t="str">
        <f>IF(BO8=0%,"Not Started",IF(BO8&lt;5%,"Proses RBT-RBB",IF(BO8=5%,"Selesai RBT-RBB",IF(BO8&lt;10%,"Proses RBT-RBL",IF(BO8=10%,"Selesai RBT-RBL",IF(BO8&lt;15%,"Proses RBT-RBTD",IF(BO8=15%,"Selesai RBT",IF(BO8&lt;20%,"Proses RPP",IF(BO8=20%,"Selesai RPP",IF(BO8&lt;25%,"Proses KAK",IF(BO8=25%,"Selesai KAK",IF(BO8&lt;30%,"Proses Pengadaan",IF(BO8=30%,"Selesai Pengadaan",IF(BO8&lt;60%,"Proses Delivery",IF(BO8=60%,"Selesai Delivery",IF(BO8&lt;95%,"Proses Pengembangan",IF(BO8=95%,"Selesai Pengembangan",IF(BO8&lt;100%,"Proses Implementasi","Selesai Implementasi"))))))))))))))))))</f>
        <v>Proses Pengembangan</v>
      </c>
      <c r="AR8" t="str">
        <f>IF(BP8=0%,"Not Started",IF(BP8&lt;5%,"Proses RBT-RBB",IF(BP8=5%,"Selesai RBT-RBB",IF(BP8&lt;10%,"Proses RBT-RBL",IF(BP8=10%,"Selesai RBT-RBL",IF(BP8&lt;15%,"Proses RBT-RBTD",IF(BP8=15%,"Selesai RBT",IF(BP8&lt;20%,"Proses RPP",IF(BP8=20%,"Selesai RPP",IF(BP8&lt;25%,"Proses KAK",IF(BP8=25%,"Selesai KAK",IF(BP8&lt;30%,"Proses Pengadaan",IF(BP8=30%,"Selesai Pengadaan",IF(BP8&lt;60%,"Proses Delivery",IF(BP8=60%,"Selesai Delivery",IF(BP8&lt;95%,"Proses Pengembangan",IF(BP8=95%,"Selesai Pengembangan",IF(BP8&lt;100%,"Proses Implementasi","Selesai Implementasi"))))))))))))))))))</f>
        <v>Proses Pengembangan</v>
      </c>
      <c r="AS8" t="str">
        <f>IF(BQ8=0%,"Not Started",IF(BQ8&lt;5%,"Proses RBT-RBB",IF(BQ8=5%,"Selesai RBT-RBB",IF(BQ8&lt;10%,"Proses RBT-RBL",IF(BQ8=10%,"Selesai RBT-RBL",IF(BQ8&lt;15%,"Proses RBT-RBTD",IF(BQ8=15%,"Selesai RBT",IF(BQ8&lt;20%,"Proses RPP",IF(BQ8=20%,"Selesai RPP",IF(BQ8&lt;25%,"Proses KAK",IF(BQ8=25%,"Selesai KAK",IF(BQ8&lt;30%,"Proses Pengadaan",IF(BQ8=30%,"Selesai Pengadaan",IF(BQ8&lt;60%,"Proses Delivery",IF(BQ8=60%,"Selesai Delivery",IF(BQ8&lt;95%,"Proses Pengembangan",IF(BQ8=95%,"Selesai Pengembangan",IF(BQ8&lt;100%,"Proses Implementasi","Selesai Implementasi"))))))))))))))))))</f>
        <v>Selesai Implementasi</v>
      </c>
      <c r="BF8">
        <v>0.088</v>
      </c>
      <c r="BG8">
        <v>0.171</v>
      </c>
      <c r="BH8">
        <v>0.254</v>
      </c>
      <c r="BI8">
        <v>0.337</v>
      </c>
      <c r="BJ8">
        <v>0.42</v>
      </c>
      <c r="BK8">
        <v>0.502</v>
      </c>
      <c r="BL8">
        <v>0.585</v>
      </c>
      <c r="BM8">
        <v>0.668</v>
      </c>
      <c r="BN8">
        <v>0.751</v>
      </c>
      <c r="BO8">
        <v>0.834</v>
      </c>
      <c r="BP8">
        <v>0.917</v>
      </c>
      <c r="BQ8">
        <v>1</v>
      </c>
      <c r="CD8" t="str">
        <f>IF(DB8=0%,"Not Started",IF(DB8&lt;5%,"Proses RBT-RBB",IF(DB8=5%,"Selesai RBT-RBB",IF(DB8&lt;10%,"Proses RBT-RBL",IF(DB8=10%,"Selesai RBT-RBL",IF(DB8&lt;15%,"Proses RBT-RBTD",IF(DB8=15%,"Selesai RBT-RBTD",IF(DB8&lt;20%,"Proses RPP",IF(DB8=20%,"Selesai RPP",IF(DB8&lt;25%,"Proses KAK",IF(DB8=25%,"Selesai KAK",IF(DB8&lt;30%,"Proses Pengadaan",IF(DB8=30%,"Selesai Pengadaan",IF(DB8&lt;45%,"Proses Desain",IF(DB8=45%,"Selesai Desain",IF(DB8&lt;80%,"Proses Pengembangan",IF(DB8=80%,"Selesai Pengembangan",IF(DB8&lt;87.5%,"Proses SIT",IF(DB8=87.5%,"Selesai SIT",IF(DB8&lt;95%,"Proses UAT",IF(DB8=95%,"Selesai UAT",IF(DB8&lt;100%,"Proses Implementasi","Selesai Implementasi"))))))))))))))))))))))</f>
        <v>Proses RPP</v>
      </c>
      <c r="CE8" t="str">
        <f>IF(DC8=0%,"Not Started",IF(DC8&lt;5%,"Proses RBT-RBB",IF(DC8=5%,"Selesai RBT-RBB",IF(DC8&lt;10%,"Proses RBT-RBL",IF(DC8=10%,"Selesai RBT-RBL",IF(DC8&lt;15%,"Proses RBT-RBTD",IF(DC8=15%,"Selesai RBT-RBTD",IF(DC8&lt;20%,"Proses RPP",IF(DC8=20%,"Selesai RPP",IF(DC8&lt;25%,"Proses KAK",IF(DC8=25%,"Selesai KAK",IF(DC8&lt;30%,"Proses Pengadaan",IF(DC8=30%,"Selesai Pengadaan",IF(DC8&lt;45%,"Proses Desain",IF(DC8=45%,"Selesai Desain",IF(DC8&lt;80%,"Proses Pengembangan",IF(DC8=80%,"Selesai Pengembangan",IF(DC8&lt;87.5%,"Proses SIT",IF(DC8=87.5%,"Selesai SIT",IF(DC8&lt;95%,"Proses UAT",IF(DC8=95%,"Selesai UAT",IF(DC8&lt;100%,"Proses Implementasi","Selesai Implementasi"))))))))))))))))))))))</f>
        <v>Proses RPP</v>
      </c>
      <c r="CF8" t="str">
        <f>IF(DD8=0%,"Not Started",IF(DD8&lt;5%,"Proses RBT-RBB",IF(DD8=5%,"Selesai RBT-RBB",IF(DD8&lt;10%,"Proses RBT-RBL",IF(DD8=10%,"Selesai RBT-RBL",IF(DD8&lt;15%,"Proses RBT-RBTD",IF(DD8=15%,"Selesai RBT-RBTD",IF(DD8&lt;20%,"Proses RPP",IF(DD8=20%,"Selesai RPP",IF(DD8&lt;25%,"Proses KAK",IF(DD8=25%,"Selesai KAK",IF(DD8&lt;30%,"Proses Pengadaan",IF(DD8=30%,"Selesai Pengadaan",IF(DD8&lt;45%,"Proses Desain",IF(DD8=45%,"Selesai Desain",IF(DD8&lt;80%,"Proses Pengembangan",IF(DD8=80%,"Selesai Pengembangan",IF(DD8&lt;87.5%,"Proses SIT",IF(DD8=87.5%,"Selesai SIT",IF(DD8&lt;95%,"Proses UAT",IF(DD8=95%,"Selesai UAT",IF(DD8&lt;100%,"Proses Implementasi","Selesai Implementasi"))))))))))))))))))))))</f>
        <v>Proses RPP</v>
      </c>
      <c r="CG8" t="str">
        <f>IF(DE8=0%,"Not Started",IF(DE8&lt;5%,"Proses RBT-RBB",IF(DE8=5%,"Selesai RBT-RBB",IF(DE8&lt;10%,"Proses RBT-RBL",IF(DE8=10%,"Selesai RBT-RBL",IF(DE8&lt;15%,"Proses RBT-RBTD",IF(DE8=15%,"Selesai RBT-RBTD",IF(DE8&lt;20%,"Proses RPP",IF(DE8=20%,"Selesai RPP",IF(DE8&lt;25%,"Proses KAK",IF(DE8=25%,"Selesai KAK",IF(DE8&lt;30%,"Proses Pengadaan",IF(DE8=30%,"Selesai Pengadaan",IF(DE8&lt;45%,"Proses Desain",IF(DE8=45%,"Selesai Desain",IF(DE8&lt;80%,"Proses Pengembangan",IF(DE8=80%,"Selesai Pengembangan",IF(DE8&lt;87.5%,"Proses SIT",IF(DE8=87.5%,"Selesai SIT",IF(DE8&lt;95%,"Proses UAT",IF(DE8=95%,"Selesai UAT",IF(DE8&lt;100%,"Proses Implementasi","Selesai Implementasi"))))))))))))))))))))))</f>
        <v>Proses RPP</v>
      </c>
      <c r="CH8" t="str">
        <f>IF(DF8=0%,"Not Started",IF(DF8&lt;5%,"Proses RBT-RBB",IF(DF8=5%,"Selesai RBT-RBB",IF(DF8&lt;10%,"Proses RBT-RBL",IF(DF8=10%,"Selesai RBT-RBL",IF(DF8&lt;15%,"Proses RBT-RBTD",IF(DF8=15%,"Selesai RBT-RBTD",IF(DF8&lt;20%,"Proses RPP",IF(DF8=20%,"Selesai RPP",IF(DF8&lt;25%,"Proses KAK",IF(DF8=25%,"Selesai KAK",IF(DF8&lt;30%,"Proses Pengadaan",IF(DF8=30%,"Selesai Pengadaan",IF(DF8&lt;45%,"Proses Desain",IF(DF8=45%,"Selesai Desain",IF(DF8&lt;80%,"Proses Pengembangan",IF(DF8=80%,"Selesai Pengembangan",IF(DF8&lt;87.5%,"Proses SIT",IF(DF8=87.5%,"Selesai SIT",IF(DF8&lt;95%,"Proses UAT",IF(DF8=95%,"Selesai UAT",IF(DF8&lt;100%,"Proses Implementasi","Selesai Implementasi"))))))))))))))))))))))</f>
        <v>Selesai RPP</v>
      </c>
      <c r="CI8" t="str">
        <f>IF(DG8=0%,"Not Started",IF(DG8&lt;5%,"Proses RBT-RBB",IF(DG8=5%,"Selesai RBT-RBB",IF(DG8&lt;10%,"Proses RBT-RBL",IF(DG8=10%,"Selesai RBT-RBL",IF(DG8&lt;15%,"Proses RBT-RBTD",IF(DG8=15%,"Selesai RBT-RBTD",IF(DG8&lt;20%,"Proses RPP",IF(DG8=20%,"Selesai RPP",IF(DG8&lt;25%,"Proses KAK",IF(DG8=25%,"Selesai KAK",IF(DG8&lt;30%,"Proses Pengadaan",IF(DG8=30%,"Selesai Pengadaan",IF(DG8&lt;45%,"Proses Desain",IF(DG8=45%,"Selesai Desain",IF(DG8&lt;80%,"Proses Pengembangan",IF(DG8=80%,"Selesai Pengembangan",IF(DG8&lt;87.5%,"Proses SIT",IF(DG8=87.5%,"Selesai SIT",IF(DG8&lt;95%,"Proses UAT",IF(DG8=95%,"Selesai UAT",IF(DG8&lt;100%,"Proses Implementasi","Selesai Implementasi"))))))))))))))))))))))</f>
        <v>Proses KAK</v>
      </c>
      <c r="CJ8" t="str">
        <f>IF(DH8=0%,"Not Started",IF(DH8&lt;5%,"Proses RBT-RBB",IF(DH8=5%,"Selesai RBT-RBB",IF(DH8&lt;10%,"Proses RBT-RBL",IF(DH8=10%,"Selesai RBT-RBL",IF(DH8&lt;15%,"Proses RBT-RBTD",IF(DH8=15%,"Selesai RBT-RBTD",IF(DH8&lt;20%,"Proses RPP",IF(DH8=20%,"Selesai RPP",IF(DH8&lt;25%,"Proses KAK",IF(DH8=25%,"Selesai KAK",IF(DH8&lt;30%,"Proses Pengadaan",IF(DH8=30%,"Selesai Pengadaan",IF(DH8&lt;45%,"Proses Desain",IF(DH8=45%,"Selesai Desain",IF(DH8&lt;80%,"Proses Pengembangan",IF(DH8=80%,"Selesai Pengembangan",IF(DH8&lt;87.5%,"Proses SIT",IF(DH8=87.5%,"Selesai SIT",IF(DH8&lt;95%,"Proses UAT",IF(DH8=95%,"Selesai UAT",IF(DH8&lt;100%,"Proses Implementasi","Selesai Implementasi"))))))))))))))))))))))</f>
        <v>Proses KAK</v>
      </c>
      <c r="CK8" t="str">
        <f>IF(DI8=0%,"Not Started",IF(DI8&lt;5%,"Proses RBT-RBB",IF(DI8=5%,"Selesai RBT-RBB",IF(DI8&lt;10%,"Proses RBT-RBL",IF(DI8=10%,"Selesai RBT-RBL",IF(DI8&lt;15%,"Proses RBT-RBTD",IF(DI8=15%,"Selesai RBT-RBTD",IF(DI8&lt;20%,"Proses RPP",IF(DI8=20%,"Selesai RPP",IF(DI8&lt;25%,"Proses KAK",IF(DI8=25%,"Selesai KAK",IF(DI8&lt;30%,"Proses Pengadaan",IF(DI8=30%,"Selesai Pengadaan",IF(DI8&lt;45%,"Proses Desain",IF(DI8=45%,"Selesai Desain",IF(DI8&lt;80%,"Proses Pengembangan",IF(DI8=80%,"Selesai Pengembangan",IF(DI8&lt;87.5%,"Proses SIT",IF(DI8=87.5%,"Selesai SIT",IF(DI8&lt;95%,"Proses UAT",IF(DI8=95%,"Selesai UAT",IF(DI8&lt;100%,"Proses Implementasi","Selesai Implementasi"))))))))))))))))))))))</f>
        <v>Selesai KAK</v>
      </c>
      <c r="CL8" t="str">
        <f>IF(DJ8=0%,"Not Started",IF(DJ8&lt;5%,"Proses RBT-RBB",IF(DJ8=5%,"Selesai RBT-RBB",IF(DJ8&lt;10%,"Proses RBT-RBL",IF(DJ8=10%,"Selesai RBT-RBL",IF(DJ8&lt;15%,"Proses RBT-RBTD",IF(DJ8=15%,"Selesai RBT-RBTD",IF(DJ8&lt;20%,"Proses RPP",IF(DJ8=20%,"Selesai RPP",IF(DJ8&lt;25%,"Proses KAK",IF(DJ8=25%,"Selesai KAK",IF(DJ8&lt;30%,"Proses Pengadaan",IF(DJ8=30%,"Selesai Pengadaan",IF(DJ8&lt;45%,"Proses Desain",IF(DJ8=45%,"Selesai Desain",IF(DJ8&lt;80%,"Proses Pengembangan",IF(DJ8=80%,"Selesai Pengembangan",IF(DJ8&lt;87.5%,"Proses SIT",IF(DJ8=87.5%,"Selesai SIT",IF(DJ8&lt;95%,"Proses UAT",IF(DJ8=95%,"Selesai UAT",IF(DJ8&lt;100%,"Proses Implementasi","Selesai Implementasi"))))))))))))))))))))))</f>
        <v>Proses Pengadaan</v>
      </c>
      <c r="CM8" t="str">
        <f>IF(DK8=0%,"Not Started",IF(DK8&lt;5%,"Proses RBT-RBB",IF(DK8=5%,"Selesai RBT-RBB",IF(DK8&lt;10%,"Proses RBT-RBL",IF(DK8=10%,"Selesai RBT-RBL",IF(DK8&lt;15%,"Proses RBT-RBTD",IF(DK8=15%,"Selesai RBT-RBTD",IF(DK8&lt;20%,"Proses RPP",IF(DK8=20%,"Selesai RPP",IF(DK8&lt;25%,"Proses KAK",IF(DK8=25%,"Selesai KAK",IF(DK8&lt;30%,"Proses Pengadaan",IF(DK8=30%,"Selesai Pengadaan",IF(DK8&lt;45%,"Proses Desain",IF(DK8=45%,"Selesai Desain",IF(DK8&lt;80%,"Proses Pengembangan",IF(DK8=80%,"Selesai Pengembangan",IF(DK8&lt;87.5%,"Proses SIT",IF(DK8=87.5%,"Selesai SIT",IF(DK8&lt;95%,"Proses UAT",IF(DK8=95%,"Selesai UAT",IF(DK8&lt;100%,"Proses Implementasi","Selesai Implementasi"))))))))))))))))))))))</f>
        <v>Proses Pengembangan</v>
      </c>
      <c r="CN8" t="str">
        <f>IF(DL8=0%,"Not Started",IF(DL8&lt;5%,"Proses RBT-RBB",IF(DL8=5%,"Selesai RBT-RBB",IF(DL8&lt;10%,"Proses RBT-RBL",IF(DL8=10%,"Selesai RBT-RBL",IF(DL8&lt;15%,"Proses RBT-RBTD",IF(DL8=15%,"Selesai RBT-RBTD",IF(DL8&lt;20%,"Proses RPP",IF(DL8=20%,"Selesai RPP",IF(DL8&lt;25%,"Proses KAK",IF(DL8=25%,"Selesai KAK",IF(DL8&lt;30%,"Proses Pengadaan",IF(DL8=30%,"Selesai Pengadaan",IF(DL8&lt;45%,"Proses Desain",IF(DL8=45%,"Selesai Desain",IF(DL8&lt;80%,"Proses Pengembangan",IF(DL8=80%,"Selesai Pengembangan",IF(DL8&lt;87.5%,"Proses SIT",IF(DL8=87.5%,"Selesai SIT",IF(DL8&lt;95%,"Proses UAT",IF(DL8=95%,"Selesai UAT",IF(DL8&lt;100%,"Proses Implementasi","Selesai Implementasi"))))))))))))))))))))))</f>
        <v>Selesai Implementasi</v>
      </c>
      <c r="CO8" t="str">
        <f>IF(DN8=0%,"Not Started",IF(DN8&lt;5%,"Proses RBT-RBB",IF(DN8=5%,"Selesai RBT-RBB",IF(DN8&lt;10%,"Proses RBT-RBL",IF(DN8=10%,"Selesai RBT-RBL",IF(DN8&lt;15%,"Proses RBT-RBTD",IF(DN8=15%,"Selesai RBT-RBTD",IF(DN8&lt;20%,"Proses RPP",IF(DN8=20%,"Selesai RPP",IF(DN8&lt;25%,"Proses KAK",IF(DN8=25%,"Selesai KAK",IF(DN8&lt;30%,"Proses Pengadaan",IF(DN8=30%,"Selesai Pengadaan",IF(DN8&lt;45%,"Proses Desain",IF(DN8=45%,"Selesai Desain",IF(DN8&lt;80%,"Proses Pengembangan",IF(DN8=80%,"Selesai Pengembangan",IF(DN8&lt;87.5%,"Proses SIT",IF(DN8=87.5%,"Selesai SIT",IF(DN8&lt;95%,"Proses UAT",IF(DN8=95%,"Selesai UAT",IF(DN8&lt;100%,"Proses Implementasi","Selesai Implementasi"))))))))))))))))))))))</f>
        <v>Not Started</v>
      </c>
      <c r="DB8">
        <v>0.18</v>
      </c>
      <c r="DC8">
        <v>0.18</v>
      </c>
      <c r="DD8">
        <v>0.19</v>
      </c>
      <c r="DE8">
        <v>0.19</v>
      </c>
      <c r="DF8">
        <v>0.2</v>
      </c>
      <c r="DG8">
        <v>0.22</v>
      </c>
      <c r="DH8">
        <v>0.24</v>
      </c>
      <c r="DI8">
        <v>0.25</v>
      </c>
      <c r="DJ8">
        <v>0.27</v>
      </c>
      <c r="DK8">
        <v>0.5</v>
      </c>
      <c r="DL8">
        <f>(($FM8/100%)*15%)+(($FN8/100%)*5%)+(($FO8/100%)*5%)+(($FP8/100%)*5%)+(($FS8/100%)*70%)</f>
        <v>1</v>
      </c>
      <c r="DM8">
        <v>1</v>
      </c>
      <c r="DZ8">
        <f>IF(BG8=0%,100%,(DC8/BG8))</f>
        <v>1.0526315789473684</v>
      </c>
      <c r="EA8">
        <f>IF(BH8=0%,100%,(DD8/BH8))</f>
        <v>0.7480314960629921</v>
      </c>
      <c r="EB8">
        <f>IF(BI8=0%,100%,(DE8/BI8))</f>
        <v>0.5637982195845697</v>
      </c>
      <c r="EC8">
        <f>IF(BJ8=0%,100%,(DF8/BJ8))</f>
        <v>0.4761904761904762</v>
      </c>
      <c r="ED8">
        <f>IF(BK8=0%,100%,(DG8/BK8))</f>
        <v>0.43824701195219123</v>
      </c>
      <c r="EE8">
        <f>IF(BL8=0%,100%,(DH8/BL8))</f>
        <v>0.41025641025641024</v>
      </c>
      <c r="EF8">
        <f>IF(BM8=0%,100%,(DI8/BM8))</f>
        <v>0.374251497005988</v>
      </c>
      <c r="EG8">
        <f>IF(BN8=0%,100%,(DJ8/BN8))</f>
        <v>0.35952063914780297</v>
      </c>
      <c r="EH8">
        <f>IF(BO8=0%,100%,(DK8/BO8))</f>
        <v>0.5995203836930456</v>
      </c>
      <c r="EI8">
        <f>IF(BP8=0%,100%,(DL8/BP8))</f>
        <v>1.0905125408942202</v>
      </c>
      <c r="EJ8">
        <f>IF(BQ8=0%,100%,(DN8/BQ8))</f>
        <v>0</v>
      </c>
      <c r="EL8" t="e">
        <f>IF(BF8=0%,"NS",IF(DB8=100%,"DONE",IF(#REF!&gt;100%,"AS",IF(#REF!&lt;75%,"BS",IF(CD8&lt;&gt;AH8,"BS",IF(#REF!&lt;70%,"AR","OS"))))))</f>
        <v>#REF!</v>
      </c>
      <c r="EM8" t="str">
        <f>IF(BG8=0%,"NS",IF(DC8=100%,"DONE",IF(DZ8&gt;100%,"AS",IF(DZ8&lt;75%,"BS",IF(CE8&lt;&gt;AI8,"BS",IF(DZ8&lt;70%,"AR","OS"))))))</f>
        <v>AS</v>
      </c>
      <c r="EN8" t="str">
        <f>IF(BH8=0%,"NS",IF(DD8=100%,"DONE",IF(EA8&gt;=105%,"AS",IF(EA8&lt;94%,"BS","OS"))))</f>
        <v>BS</v>
      </c>
      <c r="EO8" t="str">
        <f>IF(BI8=0%,"NS",IF(DE8=100%,"DONE",IF(EB8&gt;=105%,"AS",IF(EB8&lt;94%,"BS","OS"))))</f>
        <v>BS</v>
      </c>
      <c r="EP8" t="str">
        <f>IF(BJ8=0%,"NS",IF(DF8=100%,"DONE",IF(EC8&gt;=105%,"AS",IF(EC8&lt;94%,"BS","OS"))))</f>
        <v>BS</v>
      </c>
      <c r="EQ8" t="str">
        <f>IF(BK8=0%,"NS",IF(DG8=100%,"DONE",IF(ED8&gt;=105%,"AS",IF(ED8&lt;94%,"BS","OS"))))</f>
        <v>BS</v>
      </c>
      <c r="ER8" t="str">
        <f>IF(BL8=0%,"NS",IF(DH8=100%,"DONE",IF(EE8&gt;=105%,"AS",IF(EE8&lt;94%,"BS","OS"))))</f>
        <v>BS</v>
      </c>
      <c r="ES8" t="str">
        <f>IF(BM8=0%,"NS",IF(DI8=100%,"DONE",IF(EF8&gt;=105%,"AS",IF(EF8&lt;94%,"BS","OS"))))</f>
        <v>BS</v>
      </c>
      <c r="ET8" t="str">
        <f>IF(BN8=0%,"NS",IF(DJ8=100%,"DONE",IF(EG8&gt;=105%,"AS",IF(EG8&lt;94%,"BS","OS"))))</f>
        <v>BS</v>
      </c>
      <c r="EU8" t="str">
        <f>IF(BO8=0%,"NS",IF(DK8=100%,"DONE",IF(EH8&gt;=105%,"AS",IF(EH8&lt;94%,"BS","OS"))))</f>
        <v>BS</v>
      </c>
      <c r="EV8" t="str">
        <f>IF(BP8=0%,"NS",IF(DL8=100%,"DONE",IF(EI8&gt;=105%,"AS",IF(EI8&lt;94%,"BS","OS"))))</f>
        <v>DONE</v>
      </c>
      <c r="EW8" t="str">
        <f>IF(BQ8=0%,"NS",IF(DM8=100%,"DONE",IF(EJ8&gt;=105%,"AS",IF(EJ8&lt;94%,"BS","OS"))))</f>
        <v>DONE</v>
      </c>
      <c r="FK8" t="str">
        <v>N/A</v>
      </c>
      <c r="FL8" t="str">
        <v>N/A</v>
      </c>
      <c r="FM8">
        <v>1</v>
      </c>
      <c r="FN8">
        <v>1</v>
      </c>
      <c r="FO8">
        <v>1</v>
      </c>
      <c r="FP8">
        <v>1</v>
      </c>
      <c r="FS8">
        <v>1</v>
      </c>
      <c r="FT8" t="str" xml:space="preserve">
        <v xml:space="preserve">Status: _x000d_
1. Pengadaan -&gt; Tahapan Izin Prinsip Pengadaan oleh DMAP (DONE)_x000d_
2. Klarifikasi hasil negosiasi (DONE)_x000d_
3. persetujuan pemberitahuan pemenang (DONE)_x000d_
4. Penerbitan SPPP - 29 Oktober 2025 (DONE)_x000d_
5.  Kick off Meeting - 5 Nov 2025 (DONE)_x000d_
6.  Implementasi - 24 Nov 2025_x000d_
7. BAP Penyediaan Barang/Subscription - dikirim ke MKA tgl 21-11-25 (DONE)_x000d_
8. Sirkular M02 Bayar di MKA (DONE)_x000d_
Next Action:_x000d_
1. Agreement ERP dari sisi DMAP (On Progress)_x000d_
2. Kirim LD Bayar ke TMI oleh MKA (Pending)_x000d_
3. Pembayaran oleh TMI (To Do)_x000d_
Note:_x000d_
Untuk dikirim ke TMI, perlu approval agreement di ERP (info dari MKA)_x000d_
Terbit SPPP - target 21 Okt 2025_x000d_
Retarget SPPP -&gt; 24 Okt 2025_x000d_
Vendor PT Mitra Integrasi Informatika</v>
      </c>
      <c r="FV8" t="str">
        <f>AG8</f>
        <v>31-Des-25</v>
      </c>
      <c r="FY8" t="str">
        <v>Finalisasi RBTD di akhir M4 februari 2025 - Update 24 Feb 2025</v>
      </c>
      <c r="FZ8" t="str" xml:space="preserve">
        <v xml:space="preserve">Progress penyususnan sisa lampiran &amp; signing. Sedang dibuatkan draft slide untuk present ke bu retno_x000d_
- tgl 12 maret akan ada meeting dgn pak yoyo untuk bahas RBT</v>
      </c>
      <c r="GA8" t="str" xml:space="preserve">
        <v xml:space="preserve">- RBT &amp; M02 persetujuan sudah di submit per tgl 26 Maret 2025, belum di ttd. Dari Bu Retno minta di agendakan meeting terlebih dahulu_x000d_
_x000d_
- RBT sudah Signing Bu Retno. _x000d_
_x000d_
- Untuk RPP akan dibuatkan untuk versi terbarunya (Estimasi selesai M4 April)</v>
      </c>
      <c r="GB8" t="str" xml:space="preserve">
        <v xml:space="preserve">_x000d_
_x000d_
- RBT sudah di ttd Bu Retno_x000d_
- RPP sudah di ttd Bu Retno_x000d_
- KAK CSR proses review di KAK_x000d_
_x000d_
_x000d_
Next Action:_x000d_
- FU MKA apakah sudah di kirim ke DMAP untuk KAK CSR</v>
      </c>
      <c r="GC8" t="str" xml:space="preserve">
        <f>FT8</f>
        <v xml:space="preserve">Status: _x000d_
1. Pengadaan -&gt; Tahapan Izin Prinsip Pengadaan oleh DMAP (DONE)_x000d_
2. Klarifikasi hasil negosiasi (DONE)_x000d_
3. persetujuan pemberitahuan pemenang (DONE)_x000d_
4. Penerbitan SPPP - 29 Oktober 2025 (DONE)_x000d_
5.  Kick off Meeting - 5 Nov 2025 (DONE)_x000d_
6.  Implementasi - 24 Nov 2025_x000d_
7. BAP Penyediaan Barang/Subscription - dikirim ke MKA tgl 21-11-25 (DONE)_x000d_
8. Sirkular M02 Bayar di MKA (DONE)_x000d_
Next Action:_x000d_
1. Agreement ERP dari sisi DMAP (On Progress)_x000d_
2. Kirim LD Bayar ke TMI oleh MKA (Pending)_x000d_
3. Pembayaran oleh TMI (To Do)_x000d_
Note:_x000d_
Untuk dikirim ke TMI, perlu approval agreement di ERP (info dari MKA)_x000d_
Terbit SPPP - target 21 Okt 2025_x000d_
Retarget SPPP -&gt; 24 Okt 2025_x000d_
Vendor PT Mitra Integrasi Informatika</v>
      </c>
    </row>
    <row r="9" xml:space="preserve">
      <c r="A9" t="str">
        <v>P-35</v>
      </c>
      <c r="B9" t="str">
        <v>New Technology</v>
      </c>
      <c r="C9" t="str">
        <v>New Tech - Infrastruktur Security - Threat DR</v>
      </c>
      <c r="D9" t="str">
        <v>Threat DR - Human Risk Management​</v>
      </c>
      <c r="E9">
        <v>2025</v>
      </c>
      <c r="F9">
        <v>2025</v>
      </c>
      <c r="G9" t="str">
        <v>K</v>
      </c>
      <c r="H9" t="str">
        <v>K2</v>
      </c>
      <c r="I9" t="str">
        <v>ADG</v>
      </c>
      <c r="J9" t="str">
        <v>DLDS</v>
      </c>
      <c r="K9" t="str">
        <v>Satker</v>
      </c>
      <c r="L9" t="str">
        <v>N/A</v>
      </c>
      <c r="M9" t="str">
        <v>N/A</v>
      </c>
      <c r="N9" t="str">
        <v>N/A</v>
      </c>
      <c r="O9" t="str">
        <v>N/A</v>
      </c>
      <c r="P9">
        <v>45658</v>
      </c>
      <c r="Q9">
        <v>45777</v>
      </c>
      <c r="R9">
        <v>45778</v>
      </c>
      <c r="S9">
        <v>45808</v>
      </c>
      <c r="T9">
        <v>45778</v>
      </c>
      <c r="U9">
        <v>45804</v>
      </c>
      <c r="V9">
        <v>45805</v>
      </c>
      <c r="W9">
        <v>45924</v>
      </c>
      <c r="X9">
        <v>45931</v>
      </c>
      <c r="Y9">
        <v>46022</v>
      </c>
      <c r="Z9" t="str">
        <v>N/A</v>
      </c>
      <c r="AA9" t="str">
        <v>N/A</v>
      </c>
      <c r="AB9" t="str">
        <v>N/A</v>
      </c>
      <c r="AC9" t="str">
        <v>N/A</v>
      </c>
      <c r="AD9" t="str">
        <v>N/A</v>
      </c>
      <c r="AE9" t="str">
        <v>N/A</v>
      </c>
      <c r="AF9">
        <v>45931</v>
      </c>
      <c r="AG9" t="str">
        <v>31-Des-25</v>
      </c>
      <c r="AH9" t="str">
        <f>IF(BF9=0%,"Not Started",IF(BF9&lt;5%,"Proses RBT-RBB",IF(BF9=5%,"Selesai RBT-RBB",IF(BF9&lt;10%,"Proses RBT-RBL",IF(BF9=10%,"Selesai RBT-RBL",IF(BF9&lt;15%,"Proses RBT-RBTD",IF(BF9=15%,"Selesai RBT",IF(BF9&lt;20%,"Proses RPP",IF(BF9=20%,"Selesai RPP",IF(BF9&lt;25%,"Proses KAK",IF(BF9=25%,"Selesai KAK",IF(BF9&lt;30%,"Proses Pengadaan",IF(BF9=30%,"Selesai Pengadaan",IF(BF9&lt;60%,"Proses Delivery",IF(BF9=60%,"Selesai Delivery",IF(BF9&lt;95%,"Proses Pengembangan",IF(BF9=95%,"Selesai Pengembangan",IF(BF9&lt;100%,"Proses Implementasi","Selesai Implementasi"))))))))))))))))))</f>
        <v>Proses RBT-RBL</v>
      </c>
      <c r="AI9" t="str">
        <f>IF(BG9=0%,"Not Started",IF(BG9&lt;5%,"Proses RBT-RBB",IF(BG9=5%,"Selesai RBT-RBB",IF(BG9&lt;10%,"Proses RBT-RBL",IF(BG9=10%,"Selesai RBT-RBL",IF(BG9&lt;15%,"Proses RBT-RBTD",IF(BG9=15%,"Selesai RBT",IF(BG9&lt;20%,"Proses RPP",IF(BG9=20%,"Selesai RPP",IF(BG9&lt;25%,"Proses KAK",IF(BG9=25%,"Selesai KAK",IF(BG9&lt;30%,"Proses Pengadaan",IF(BG9=30%,"Selesai Pengadaan",IF(BG9&lt;60%,"Proses Delivery",IF(BG9=60%,"Selesai Delivery",IF(BG9&lt;95%,"Proses Pengembangan",IF(BG9=95%,"Selesai Pengembangan",IF(BG9&lt;100%,"Proses Implementasi","Selesai Implementasi"))))))))))))))))))</f>
        <v>Proses RPP</v>
      </c>
      <c r="AJ9" t="str">
        <f>IF(BH9=0%,"Not Started",IF(BH9&lt;5%,"Proses RBT-RBB",IF(BH9=5%,"Selesai RBT-RBB",IF(BH9&lt;10%,"Proses RBT-RBL",IF(BH9=10%,"Selesai RBT-RBL",IF(BH9&lt;15%,"Proses RBT-RBTD",IF(BH9=15%,"Selesai RBT",IF(BH9&lt;20%,"Proses RPP",IF(BH9=20%,"Selesai RPP",IF(BH9&lt;25%,"Proses KAK",IF(BH9=25%,"Selesai KAK",IF(BH9&lt;30%,"Proses Pengadaan",IF(BH9=30%,"Selesai Pengadaan",IF(BH9&lt;60%,"Proses Delivery",IF(BH9=60%,"Selesai Delivery",IF(BH9&lt;95%,"Proses Pengembangan",IF(BH9=95%,"Selesai Pengembangan",IF(BH9&lt;100%,"Proses Implementasi","Selesai Implementasi"))))))))))))))))))</f>
        <v>Proses Pengadaan</v>
      </c>
      <c r="AK9" t="str">
        <f>IF(BI9=0%,"Not Started",IF(BI9&lt;5%,"Proses RBT-RBB",IF(BI9=5%,"Selesai RBT-RBB",IF(BI9&lt;10%,"Proses RBT-RBL",IF(BI9=10%,"Selesai RBT-RBL",IF(BI9&lt;15%,"Proses RBT-RBTD",IF(BI9=15%,"Selesai RBT",IF(BI9&lt;20%,"Proses RPP",IF(BI9=20%,"Selesai RPP",IF(BI9&lt;25%,"Proses KAK",IF(BI9=25%,"Selesai KAK",IF(BI9&lt;30%,"Proses Pengadaan",IF(BI9=30%,"Selesai Pengadaan",IF(BI9&lt;60%,"Proses Delivery",IF(BI9=60%,"Selesai Delivery",IF(BI9&lt;95%,"Proses Pengembangan",IF(BI9=95%,"Selesai Pengembangan",IF(BI9&lt;100%,"Proses Implementasi","Selesai Implementasi"))))))))))))))))))</f>
        <v>Proses Delivery</v>
      </c>
      <c r="AL9" t="str">
        <f>IF(BJ9=0%,"Not Started",IF(BJ9&lt;5%,"Proses RBT-RBB",IF(BJ9=5%,"Selesai RBT-RBB",IF(BJ9&lt;10%,"Proses RBT-RBL",IF(BJ9=10%,"Selesai RBT-RBL",IF(BJ9&lt;15%,"Proses RBT-RBTD",IF(BJ9=15%,"Selesai RBT",IF(BJ9&lt;20%,"Proses RPP",IF(BJ9=20%,"Selesai RPP",IF(BJ9&lt;25%,"Proses KAK",IF(BJ9=25%,"Selesai KAK",IF(BJ9&lt;30%,"Proses Pengadaan",IF(BJ9=30%,"Selesai Pengadaan",IF(BJ9&lt;60%,"Proses Delivery",IF(BJ9=60%,"Selesai Delivery",IF(BJ9&lt;95%,"Proses Pengembangan",IF(BJ9=95%,"Selesai Pengembangan",IF(BJ9&lt;100%,"Proses Implementasi","Selesai Implementasi"))))))))))))))))))</f>
        <v>Proses Delivery</v>
      </c>
      <c r="AM9" t="str">
        <f>IF(BK9=0%,"Not Started",IF(BK9&lt;5%,"Proses RBT-RBB",IF(BK9=5%,"Selesai RBT-RBB",IF(BK9&lt;10%,"Proses RBT-RBL",IF(BK9=10%,"Selesai RBT-RBL",IF(BK9&lt;15%,"Proses RBT-RBTD",IF(BK9=15%,"Selesai RBT",IF(BK9&lt;20%,"Proses RPP",IF(BK9=20%,"Selesai RPP",IF(BK9&lt;25%,"Proses KAK",IF(BK9=25%,"Selesai KAK",IF(BK9&lt;30%,"Proses Pengadaan",IF(BK9=30%,"Selesai Pengadaan",IF(BK9&lt;60%,"Proses Delivery",IF(BK9=60%,"Selesai Delivery",IF(BK9&lt;95%,"Proses Pengembangan",IF(BK9=95%,"Selesai Pengembangan",IF(BK9&lt;100%,"Proses Implementasi","Selesai Implementasi"))))))))))))))))))</f>
        <v>Proses Delivery</v>
      </c>
      <c r="AN9" t="str">
        <f>IF(BL9=0%,"Not Started",IF(BL9&lt;5%,"Proses RBT-RBB",IF(BL9=5%,"Selesai RBT-RBB",IF(BL9&lt;10%,"Proses RBT-RBL",IF(BL9=10%,"Selesai RBT-RBL",IF(BL9&lt;15%,"Proses RBT-RBTD",IF(BL9=15%,"Selesai RBT",IF(BL9&lt;20%,"Proses RPP",IF(BL9=20%,"Selesai RPP",IF(BL9&lt;25%,"Proses KAK",IF(BL9=25%,"Selesai KAK",IF(BL9&lt;30%,"Proses Pengadaan",IF(BL9=30%,"Selesai Pengadaan",IF(BL9&lt;60%,"Proses Delivery",IF(BL9=60%,"Selesai Delivery",IF(BL9&lt;95%,"Proses Pengembangan",IF(BL9=95%,"Selesai Pengembangan",IF(BL9&lt;100%,"Proses Implementasi","Selesai Implementasi"))))))))))))))))))</f>
        <v>Proses Delivery</v>
      </c>
      <c r="AO9" t="str">
        <f>IF(BM9=0%,"Not Started",IF(BM9&lt;5%,"Proses RBT-RBB",IF(BM9=5%,"Selesai RBT-RBB",IF(BM9&lt;10%,"Proses RBT-RBL",IF(BM9=10%,"Selesai RBT-RBL",IF(BM9&lt;15%,"Proses RBT-RBTD",IF(BM9=15%,"Selesai RBT",IF(BM9&lt;20%,"Proses RPP",IF(BM9=20%,"Selesai RPP",IF(BM9&lt;25%,"Proses KAK",IF(BM9=25%,"Selesai KAK",IF(BM9&lt;30%,"Proses Pengadaan",IF(BM9=30%,"Selesai Pengadaan",IF(BM9&lt;60%,"Proses Delivery",IF(BM9=60%,"Selesai Delivery",IF(BM9&lt;95%,"Proses Pengembangan",IF(BM9=95%,"Selesai Pengembangan",IF(BM9&lt;100%,"Proses Implementasi","Selesai Implementasi"))))))))))))))))))</f>
        <v>Proses Pengembangan</v>
      </c>
      <c r="AP9" t="str">
        <f>IF(BN9=0%,"Not Started",IF(BN9&lt;5%,"Proses RBT-RBB",IF(BN9=5%,"Selesai RBT-RBB",IF(BN9&lt;10%,"Proses RBT-RBL",IF(BN9=10%,"Selesai RBT-RBL",IF(BN9&lt;15%,"Proses RBT-RBTD",IF(BN9=15%,"Selesai RBT",IF(BN9&lt;20%,"Proses RPP",IF(BN9=20%,"Selesai RPP",IF(BN9&lt;25%,"Proses KAK",IF(BN9=25%,"Selesai KAK",IF(BN9&lt;30%,"Proses Pengadaan",IF(BN9=30%,"Selesai Pengadaan",IF(BN9&lt;60%,"Proses Delivery",IF(BN9=60%,"Selesai Delivery",IF(BN9&lt;95%,"Proses Pengembangan",IF(BN9=95%,"Selesai Pengembangan",IF(BN9&lt;100%,"Proses Implementasi","Selesai Implementasi"))))))))))))))))))</f>
        <v>Proses Pengembangan</v>
      </c>
      <c r="AQ9" t="str">
        <f>IF(BO9=0%,"Not Started",IF(BO9&lt;5%,"Proses RBT-RBB",IF(BO9=5%,"Selesai RBT-RBB",IF(BO9&lt;10%,"Proses RBT-RBL",IF(BO9=10%,"Selesai RBT-RBL",IF(BO9&lt;15%,"Proses RBT-RBTD",IF(BO9=15%,"Selesai RBT",IF(BO9&lt;20%,"Proses RPP",IF(BO9=20%,"Selesai RPP",IF(BO9&lt;25%,"Proses KAK",IF(BO9=25%,"Selesai KAK",IF(BO9&lt;30%,"Proses Pengadaan",IF(BO9=30%,"Selesai Pengadaan",IF(BO9&lt;60%,"Proses Delivery",IF(BO9=60%,"Selesai Delivery",IF(BO9&lt;95%,"Proses Pengembangan",IF(BO9=95%,"Selesai Pengembangan",IF(BO9&lt;100%,"Proses Implementasi","Selesai Implementasi"))))))))))))))))))</f>
        <v>Proses Pengembangan</v>
      </c>
      <c r="AR9" t="str">
        <f>IF(BP9=0%,"Not Started",IF(BP9&lt;5%,"Proses RBT-RBB",IF(BP9=5%,"Selesai RBT-RBB",IF(BP9&lt;10%,"Proses RBT-RBL",IF(BP9=10%,"Selesai RBT-RBL",IF(BP9&lt;15%,"Proses RBT-RBTD",IF(BP9=15%,"Selesai RBT",IF(BP9&lt;20%,"Proses RPP",IF(BP9=20%,"Selesai RPP",IF(BP9&lt;25%,"Proses KAK",IF(BP9=25%,"Selesai KAK",IF(BP9&lt;30%,"Proses Pengadaan",IF(BP9=30%,"Selesai Pengadaan",IF(BP9&lt;60%,"Proses Delivery",IF(BP9=60%,"Selesai Delivery",IF(BP9&lt;95%,"Proses Pengembangan",IF(BP9=95%,"Selesai Pengembangan",IF(BP9&lt;100%,"Proses Implementasi","Selesai Implementasi"))))))))))))))))))</f>
        <v>Proses Pengembangan</v>
      </c>
      <c r="AS9" t="str">
        <f>IF(BQ9=0%,"Not Started",IF(BQ9&lt;5%,"Proses RBT-RBB",IF(BQ9=5%,"Selesai RBT-RBB",IF(BQ9&lt;10%,"Proses RBT-RBL",IF(BQ9=10%,"Selesai RBT-RBL",IF(BQ9&lt;15%,"Proses RBT-RBTD",IF(BQ9=15%,"Selesai RBT",IF(BQ9&lt;20%,"Proses RPP",IF(BQ9=20%,"Selesai RPP",IF(BQ9&lt;25%,"Proses KAK",IF(BQ9=25%,"Selesai KAK",IF(BQ9&lt;30%,"Proses Pengadaan",IF(BQ9=30%,"Selesai Pengadaan",IF(BQ9&lt;60%,"Proses Delivery",IF(BQ9=60%,"Selesai Delivery",IF(BQ9&lt;95%,"Proses Pengembangan",IF(BQ9=95%,"Selesai Pengembangan",IF(BQ9&lt;100%,"Proses Implementasi","Selesai Implementasi"))))))))))))))))))</f>
        <v>Selesai Implementasi</v>
      </c>
      <c r="BF9">
        <v>0.088</v>
      </c>
      <c r="BG9">
        <v>0.171</v>
      </c>
      <c r="BH9">
        <v>0.254</v>
      </c>
      <c r="BI9">
        <v>0.337</v>
      </c>
      <c r="BJ9">
        <v>0.42</v>
      </c>
      <c r="BK9">
        <v>0.502</v>
      </c>
      <c r="BL9">
        <v>0.585</v>
      </c>
      <c r="BM9">
        <v>0.668</v>
      </c>
      <c r="BN9">
        <v>0.751</v>
      </c>
      <c r="BO9">
        <v>0.834</v>
      </c>
      <c r="BP9">
        <v>0.917</v>
      </c>
      <c r="BQ9">
        <v>1</v>
      </c>
      <c r="CD9" t="str">
        <f>IF(DB9=0%,"Not Started",IF(DB9&lt;5%,"Proses RBT-RBB",IF(DB9=5%,"Selesai RBT-RBB",IF(DB9&lt;10%,"Proses RBT-RBL",IF(DB9=10%,"Selesai RBT-RBL",IF(DB9&lt;15%,"Proses RBT-RBTD",IF(DB9=15%,"Selesai RBT-RBTD",IF(DB9&lt;20%,"Proses RPP",IF(DB9=20%,"Selesai RPP",IF(DB9&lt;25%,"Proses KAK",IF(DB9=25%,"Selesai KAK",IF(DB9&lt;30%,"Proses Pengadaan",IF(DB9=30%,"Selesai Pengadaan",IF(DB9&lt;45%,"Proses Desain",IF(DB9=45%,"Selesai Desain",IF(DB9&lt;80%,"Proses Pengembangan",IF(DB9=80%,"Selesai Pengembangan",IF(DB9&lt;87.5%,"Proses SIT",IF(DB9=87.5%,"Selesai SIT",IF(DB9&lt;95%,"Proses UAT",IF(DB9=95%,"Selesai UAT",IF(DB9&lt;100%,"Proses Implementasi","Selesai Implementasi"))))))))))))))))))))))</f>
        <v>Proses RBT-RBB</v>
      </c>
      <c r="CE9" t="str">
        <f>IF(DC9=0%,"Not Started",IF(DC9&lt;5%,"Proses RBT-RBB",IF(DC9=5%,"Selesai RBT-RBB",IF(DC9&lt;10%,"Proses RBT-RBL",IF(DC9=10%,"Selesai RBT-RBL",IF(DC9&lt;15%,"Proses RBT-RBTD",IF(DC9=15%,"Selesai RBT-RBTD",IF(DC9&lt;20%,"Proses RPP",IF(DC9=20%,"Selesai RPP",IF(DC9&lt;25%,"Proses KAK",IF(DC9=25%,"Selesai KAK",IF(DC9&lt;30%,"Proses Pengadaan",IF(DC9=30%,"Selesai Pengadaan",IF(DC9&lt;45%,"Proses Desain",IF(DC9=45%,"Selesai Desain",IF(DC9&lt;80%,"Proses Pengembangan",IF(DC9=80%,"Selesai Pengembangan",IF(DC9&lt;87.5%,"Proses SIT",IF(DC9=87.5%,"Selesai SIT",IF(DC9&lt;95%,"Proses UAT",IF(DC9=95%,"Selesai UAT",IF(DC9&lt;100%,"Proses Implementasi","Selesai Implementasi"))))))))))))))))))))))</f>
        <v>Proses RBT-RBL</v>
      </c>
      <c r="CF9" t="str">
        <f>IF(DD9=0%,"Not Started",IF(DD9&lt;5%,"Proses RBT-RBB",IF(DD9=5%,"Selesai RBT-RBB",IF(DD9&lt;10%,"Proses RBT-RBL",IF(DD9=10%,"Selesai RBT-RBL",IF(DD9&lt;15%,"Proses RBT-RBTD",IF(DD9=15%,"Selesai RBT-RBTD",IF(DD9&lt;20%,"Proses RPP",IF(DD9=20%,"Selesai RPP",IF(DD9&lt;25%,"Proses KAK",IF(DD9=25%,"Selesai KAK",IF(DD9&lt;30%,"Proses Pengadaan",IF(DD9=30%,"Selesai Pengadaan",IF(DD9&lt;45%,"Proses Desain",IF(DD9=45%,"Selesai Desain",IF(DD9&lt;80%,"Proses Pengembangan",IF(DD9=80%,"Selesai Pengembangan",IF(DD9&lt;87.5%,"Proses SIT",IF(DD9=87.5%,"Selesai SIT",IF(DD9&lt;95%,"Proses UAT",IF(DD9=95%,"Selesai UAT",IF(DD9&lt;100%,"Proses Implementasi","Selesai Implementasi"))))))))))))))))))))))</f>
        <v>Proses RPP</v>
      </c>
      <c r="CG9" t="str">
        <f>IF(DE9=0%,"Not Started",IF(DE9&lt;5%,"Proses RBT-RBB",IF(DE9=5%,"Selesai RBT-RBB",IF(DE9&lt;10%,"Proses RBT-RBL",IF(DE9=10%,"Selesai RBT-RBL",IF(DE9&lt;15%,"Proses RBT-RBTD",IF(DE9=15%,"Selesai RBT-RBTD",IF(DE9&lt;20%,"Proses RPP",IF(DE9=20%,"Selesai RPP",IF(DE9&lt;25%,"Proses KAK",IF(DE9=25%,"Selesai KAK",IF(DE9&lt;30%,"Proses Pengadaan",IF(DE9=30%,"Selesai Pengadaan",IF(DE9&lt;45%,"Proses Desain",IF(DE9=45%,"Selesai Desain",IF(DE9&lt;80%,"Proses Pengembangan",IF(DE9=80%,"Selesai Pengembangan",IF(DE9&lt;87.5%,"Proses SIT",IF(DE9=87.5%,"Selesai SIT",IF(DE9&lt;95%,"Proses UAT",IF(DE9=95%,"Selesai UAT",IF(DE9&lt;100%,"Proses Implementasi","Selesai Implementasi"))))))))))))))))))))))</f>
        <v>Proses RPP</v>
      </c>
      <c r="CH9" t="str">
        <f>IF(DF9=0%,"Not Started",IF(DF9&lt;5%,"Proses RBT-RBB",IF(DF9=5%,"Selesai RBT-RBB",IF(DF9&lt;10%,"Proses RBT-RBL",IF(DF9=10%,"Selesai RBT-RBL",IF(DF9&lt;15%,"Proses RBT-RBTD",IF(DF9=15%,"Selesai RBT-RBTD",IF(DF9&lt;20%,"Proses RPP",IF(DF9=20%,"Selesai RPP",IF(DF9&lt;25%,"Proses KAK",IF(DF9=25%,"Selesai KAK",IF(DF9&lt;30%,"Proses Pengadaan",IF(DF9=30%,"Selesai Pengadaan",IF(DF9&lt;45%,"Proses Desain",IF(DF9=45%,"Selesai Desain",IF(DF9&lt;80%,"Proses Pengembangan",IF(DF9=80%,"Selesai Pengembangan",IF(DF9&lt;87.5%,"Proses SIT",IF(DF9=87.5%,"Selesai SIT",IF(DF9&lt;95%,"Proses UAT",IF(DF9=95%,"Selesai UAT",IF(DF9&lt;100%,"Proses Implementasi","Selesai Implementasi"))))))))))))))))))))))</f>
        <v>Proses KAK</v>
      </c>
      <c r="CI9" t="str">
        <f>IF(DG9=0%,"Not Started",IF(DG9&lt;5%,"Proses RBT-RBB",IF(DG9=5%,"Selesai RBT-RBB",IF(DG9&lt;10%,"Proses RBT-RBL",IF(DG9=10%,"Selesai RBT-RBL",IF(DG9&lt;15%,"Proses RBT-RBTD",IF(DG9=15%,"Selesai RBT-RBTD",IF(DG9&lt;20%,"Proses RPP",IF(DG9=20%,"Selesai RPP",IF(DG9&lt;25%,"Proses KAK",IF(DG9=25%,"Selesai KAK",IF(DG9&lt;30%,"Proses Pengadaan",IF(DG9=30%,"Selesai Pengadaan",IF(DG9&lt;45%,"Proses Desain",IF(DG9=45%,"Selesai Desain",IF(DG9&lt;80%,"Proses Pengembangan",IF(DG9=80%,"Selesai Pengembangan",IF(DG9&lt;87.5%,"Proses SIT",IF(DG9=87.5%,"Selesai SIT",IF(DG9&lt;95%,"Proses UAT",IF(DG9=95%,"Selesai UAT",IF(DG9&lt;100%,"Proses Implementasi","Selesai Implementasi"))))))))))))))))))))))</f>
        <v>Selesai KAK</v>
      </c>
      <c r="CJ9" t="str">
        <f>IF(DH9=0%,"Not Started",IF(DH9&lt;5%,"Proses RBT-RBB",IF(DH9=5%,"Selesai RBT-RBB",IF(DH9&lt;10%,"Proses RBT-RBL",IF(DH9=10%,"Selesai RBT-RBL",IF(DH9&lt;15%,"Proses RBT-RBTD",IF(DH9=15%,"Selesai RBT-RBTD",IF(DH9&lt;20%,"Proses RPP",IF(DH9=20%,"Selesai RPP",IF(DH9&lt;25%,"Proses KAK",IF(DH9=25%,"Selesai KAK",IF(DH9&lt;30%,"Proses Pengadaan",IF(DH9=30%,"Selesai Pengadaan",IF(DH9&lt;45%,"Proses Desain",IF(DH9=45%,"Selesai Desain",IF(DH9&lt;80%,"Proses Pengembangan",IF(DH9=80%,"Selesai Pengembangan",IF(DH9&lt;87.5%,"Proses SIT",IF(DH9=87.5%,"Selesai SIT",IF(DH9&lt;95%,"Proses UAT",IF(DH9=95%,"Selesai UAT",IF(DH9&lt;100%,"Proses Implementasi","Selesai Implementasi"))))))))))))))))))))))</f>
        <v>Proses Pengadaan</v>
      </c>
      <c r="CK9" t="str">
        <f>IF(DI9=0%,"Not Started",IF(DI9&lt;5%,"Proses RBT-RBB",IF(DI9=5%,"Selesai RBT-RBB",IF(DI9&lt;10%,"Proses RBT-RBL",IF(DI9=10%,"Selesai RBT-RBL",IF(DI9&lt;15%,"Proses RBT-RBTD",IF(DI9=15%,"Selesai RBT-RBTD",IF(DI9&lt;20%,"Proses RPP",IF(DI9=20%,"Selesai RPP",IF(DI9&lt;25%,"Proses KAK",IF(DI9=25%,"Selesai KAK",IF(DI9&lt;30%,"Proses Pengadaan",IF(DI9=30%,"Selesai Pengadaan",IF(DI9&lt;45%,"Proses Desain",IF(DI9=45%,"Selesai Desain",IF(DI9&lt;80%,"Proses Pengembangan",IF(DI9=80%,"Selesai Pengembangan",IF(DI9&lt;87.5%,"Proses SIT",IF(DI9=87.5%,"Selesai SIT",IF(DI9&lt;95%,"Proses UAT",IF(DI9=95%,"Selesai UAT",IF(DI9&lt;100%,"Proses Implementasi","Selesai Implementasi"))))))))))))))))))))))</f>
        <v>Selesai Pengadaan</v>
      </c>
      <c r="CL9" t="str">
        <f>IF(DJ9=0%,"Not Started",IF(DJ9&lt;5%,"Proses RBT-RBB",IF(DJ9=5%,"Selesai RBT-RBB",IF(DJ9&lt;10%,"Proses RBT-RBL",IF(DJ9=10%,"Selesai RBT-RBL",IF(DJ9&lt;15%,"Proses RBT-RBTD",IF(DJ9=15%,"Selesai RBT-RBTD",IF(DJ9&lt;20%,"Proses RPP",IF(DJ9=20%,"Selesai RPP",IF(DJ9&lt;25%,"Proses KAK",IF(DJ9=25%,"Selesai KAK",IF(DJ9&lt;30%,"Proses Pengadaan",IF(DJ9=30%,"Selesai Pengadaan",IF(DJ9&lt;45%,"Proses Desain",IF(DJ9=45%,"Selesai Desain",IF(DJ9&lt;80%,"Proses Pengembangan",IF(DJ9=80%,"Selesai Pengembangan",IF(DJ9&lt;87.5%,"Proses SIT",IF(DJ9=87.5%,"Selesai SIT",IF(DJ9&lt;95%,"Proses UAT",IF(DJ9=95%,"Selesai UAT",IF(DJ9&lt;100%,"Proses Implementasi","Selesai Implementasi"))))))))))))))))))))))</f>
        <v>Selesai Pengembangan</v>
      </c>
      <c r="CM9" t="str">
        <f>IF(DK9=0%,"Not Started",IF(DK9&lt;5%,"Proses RBT-RBB",IF(DK9=5%,"Selesai RBT-RBB",IF(DK9&lt;10%,"Proses RBT-RBL",IF(DK9=10%,"Selesai RBT-RBL",IF(DK9&lt;15%,"Proses RBT-RBTD",IF(DK9=15%,"Selesai RBT-RBTD",IF(DK9&lt;20%,"Proses RPP",IF(DK9=20%,"Selesai RPP",IF(DK9&lt;25%,"Proses KAK",IF(DK9=25%,"Selesai KAK",IF(DK9&lt;30%,"Proses Pengadaan",IF(DK9=30%,"Selesai Pengadaan",IF(DK9&lt;45%,"Proses Desain",IF(DK9=45%,"Selesai Desain",IF(DK9&lt;80%,"Proses Pengembangan",IF(DK9=80%,"Selesai Pengembangan",IF(DK9&lt;87.5%,"Proses SIT",IF(DK9=87.5%,"Selesai SIT",IF(DK9&lt;95%,"Proses UAT",IF(DK9=95%,"Selesai UAT",IF(DK9&lt;100%,"Proses Implementasi","Selesai Implementasi"))))))))))))))))))))))</f>
        <v>Selesai Implementasi</v>
      </c>
      <c r="CN9" t="str">
        <f>IF(DL9=0%,"Not Started",IF(DL9&lt;5%,"Proses RBT-RBB",IF(DL9=5%,"Selesai RBT-RBB",IF(DL9&lt;10%,"Proses RBT-RBL",IF(DL9=10%,"Selesai RBT-RBL",IF(DL9&lt;15%,"Proses RBT-RBTD",IF(DL9=15%,"Selesai RBT-RBTD",IF(DL9&lt;20%,"Proses RPP",IF(DL9=20%,"Selesai RPP",IF(DL9&lt;25%,"Proses KAK",IF(DL9=25%,"Selesai KAK",IF(DL9&lt;30%,"Proses Pengadaan",IF(DL9=30%,"Selesai Pengadaan",IF(DL9&lt;45%,"Proses Desain",IF(DL9=45%,"Selesai Desain",IF(DL9&lt;80%,"Proses Pengembangan",IF(DL9=80%,"Selesai Pengembangan",IF(DL9&lt;87.5%,"Proses SIT",IF(DL9=87.5%,"Selesai SIT",IF(DL9&lt;95%,"Proses UAT",IF(DL9=95%,"Selesai UAT",IF(DL9&lt;100%,"Proses Implementasi","Selesai Implementasi"))))))))))))))))))))))</f>
        <v>Selesai Implementasi</v>
      </c>
      <c r="CO9" t="str">
        <f>IF(DN9=0%,"Not Started",IF(DN9&lt;5%,"Proses RBT-RBB",IF(DN9=5%,"Selesai RBT-RBB",IF(DN9&lt;10%,"Proses RBT-RBL",IF(DN9=10%,"Selesai RBT-RBL",IF(DN9&lt;15%,"Proses RBT-RBTD",IF(DN9=15%,"Selesai RBT-RBTD",IF(DN9&lt;20%,"Proses RPP",IF(DN9=20%,"Selesai RPP",IF(DN9&lt;25%,"Proses KAK",IF(DN9=25%,"Selesai KAK",IF(DN9&lt;30%,"Proses Pengadaan",IF(DN9=30%,"Selesai Pengadaan",IF(DN9&lt;45%,"Proses Desain",IF(DN9=45%,"Selesai Desain",IF(DN9&lt;80%,"Proses Pengembangan",IF(DN9=80%,"Selesai Pengembangan",IF(DN9&lt;87.5%,"Proses SIT",IF(DN9=87.5%,"Selesai SIT",IF(DN9&lt;95%,"Proses UAT",IF(DN9=95%,"Selesai UAT",IF(DN9&lt;100%,"Proses Implementasi","Selesai Implementasi"))))))))))))))))))))))</f>
        <v>Not Started</v>
      </c>
      <c r="DB9">
        <v>0.04</v>
      </c>
      <c r="DC9">
        <v>0.08</v>
      </c>
      <c r="DD9">
        <v>0.19</v>
      </c>
      <c r="DE9">
        <v>0.19</v>
      </c>
      <c r="DF9">
        <v>0.23</v>
      </c>
      <c r="DG9">
        <v>0.25</v>
      </c>
      <c r="DH9">
        <v>0.27</v>
      </c>
      <c r="DI9">
        <v>0.3</v>
      </c>
      <c r="DJ9">
        <v>0.8</v>
      </c>
      <c r="DK9">
        <v>1</v>
      </c>
      <c r="DL9">
        <f>(($FM9/100%)*15%)+(($FN9/100%)*5%)+(($FO9/100%)*5%)+(($FP9/100%)*5%)+(($FS9/100%)*70%)</f>
        <v>1</v>
      </c>
      <c r="DZ9">
        <f>IF(BG9=0%,100%,(DC9/BG9))</f>
        <v>0.4678362573099415</v>
      </c>
      <c r="EA9">
        <f>IF(BH9=0%,100%,(DD9/BH9))</f>
        <v>0.7480314960629921</v>
      </c>
      <c r="EB9">
        <f>IF(BI9=0%,100%,(DE9/BI9))</f>
        <v>0.5637982195845697</v>
      </c>
      <c r="EC9">
        <f>IF(BJ9=0%,100%,(DF9/BJ9))</f>
        <v>0.5476190476190477</v>
      </c>
      <c r="ED9">
        <f>IF(BK9=0%,100%,(DG9/BK9))</f>
        <v>0.49800796812749004</v>
      </c>
      <c r="EE9">
        <f>IF(BL9=0%,100%,(DH9/BL9))</f>
        <v>0.4615384615384616</v>
      </c>
      <c r="EF9">
        <f>IF(BM9=0%,100%,(DI9/BM9))</f>
        <v>0.44910179640718556</v>
      </c>
      <c r="EG9">
        <f>IF(BN9=0%,100%,(DJ9/BN9))</f>
        <v>1.0652463382157125</v>
      </c>
      <c r="EH9">
        <f>IF(BO9=0%,100%,(DK9/BO9))</f>
        <v>1.1990407673860912</v>
      </c>
      <c r="EI9">
        <f>IF(BP9=0%,100%,(DL9/BP9))</f>
        <v>1.0905125408942202</v>
      </c>
      <c r="EJ9">
        <f>IF(BQ9=0%,100%,(DN9/BQ9))</f>
        <v>0</v>
      </c>
      <c r="EL9" t="e">
        <f>IF(BF9=0%,"NS",IF(DB9=100%,"DONE",IF(#REF!&gt;100%,"AS",IF(#REF!&lt;75%,"BS",IF(CD9&lt;&gt;AH9,"BS",IF(#REF!&lt;70%,"AR","OS"))))))</f>
        <v>#REF!</v>
      </c>
      <c r="EM9" t="str">
        <f>IF(BG9=0%,"NS",IF(DC9=100%,"DONE",IF(DZ9&gt;100%,"AS",IF(DZ9&lt;75%,"BS",IF(CE9&lt;&gt;AI9,"BS",IF(DZ9&lt;70%,"AR","OS"))))))</f>
        <v>BS</v>
      </c>
      <c r="EN9" t="str">
        <f>IF(BH9=0%,"NS",IF(DD9=100%,"DONE",IF(EA9&gt;=105%,"AS",IF(EA9&lt;94%,"BS","OS"))))</f>
        <v>BS</v>
      </c>
      <c r="EO9" t="str">
        <f>IF(BI9=0%,"NS",IF(DE9=100%,"DONE",IF(EB9&gt;=105%,"AS",IF(EB9&lt;94%,"BS","OS"))))</f>
        <v>BS</v>
      </c>
      <c r="EP9" t="str">
        <f>IF(BJ9=0%,"NS",IF(DF9=100%,"DONE",IF(EC9&gt;=105%,"AS",IF(EC9&lt;94%,"BS","OS"))))</f>
        <v>BS</v>
      </c>
      <c r="EQ9" t="str">
        <f>IF(BK9=0%,"NS",IF(DG9=100%,"DONE",IF(ED9&gt;=105%,"AS",IF(ED9&lt;94.45%,"BS",IF(ED9&gt;=94.5%,"AR","OS")))))</f>
        <v>BS</v>
      </c>
      <c r="ER9" t="str">
        <f>IF(BL9=0%,"NS",IF(DH9=100%,"DONE",IF(EE9&gt;=105%,"AS",IF(EE9&lt;94.45%,"BS",IF(EE9&gt;=94.5%,"AR","OS")))))</f>
        <v>BS</v>
      </c>
      <c r="ES9" t="str">
        <f>IF(BM9=0%,"NS",IF(DI9=100%,"DONE",IF(EF9&gt;=105%,"AS",IF(EF9&lt;94.45%,"BS",IF(EF9&gt;=94.5%,"AR","OS")))))</f>
        <v>BS</v>
      </c>
      <c r="ET9" t="str">
        <f>IF(BN9=0%,"NS",IF(DJ9=100%,"DONE",IF(EG9&gt;=105%,"AS",IF(EG9&lt;94.45%,"BS",IF(EG9&gt;=94.5%,"AR","OS")))))</f>
        <v>AS</v>
      </c>
      <c r="EU9" t="str">
        <f>IF(BO9=0%,"NS",IF(DK9=100%,"DONE",IF(EH9&gt;=105%,"AS",IF(EH9&lt;94.45%,"BS",IF(EH9&gt;=94.5%,"AR","OS")))))</f>
        <v>DONE</v>
      </c>
      <c r="EV9" t="str">
        <f>IF(BP9=0%,"NS",IF(DL9=100%,"DONE",IF(EI9&gt;=105%,"AS",IF(EI9&lt;94.45%,"BS",IF(EI9&gt;=94.5%,"AR","OS")))))</f>
        <v>DONE</v>
      </c>
      <c r="EW9" t="str">
        <f>IF(BQ9=0%,"NS",IF(DN9=100%,"DONE",IF(EJ9&gt;=105%,"AS",IF(EJ9&lt;94.45%,"BS",IF(EJ9&gt;=94.5%,"AR","OS")))))</f>
        <v>BS</v>
      </c>
      <c r="FK9" t="str">
        <v>N/A</v>
      </c>
      <c r="FL9" t="str">
        <v>N/A</v>
      </c>
      <c r="FM9">
        <v>1</v>
      </c>
      <c r="FN9">
        <v>1</v>
      </c>
      <c r="FO9">
        <v>1</v>
      </c>
      <c r="FP9">
        <v>1</v>
      </c>
      <c r="FQ9">
        <v>0</v>
      </c>
      <c r="FR9">
        <v>0</v>
      </c>
      <c r="FS9">
        <v>1</v>
      </c>
      <c r="FT9" t="str" xml:space="preserve">
        <v xml:space="preserve">Status: _x000d_
1. Proses Pengadaan: Dari prinsipal sudah kirim Invoice. selanjutnya akan dilakukan proses pembayaran via MKA (DONE)_x000d_
2. sudah dilakukan kickoff meeting dengan KPPKE dan Living security di tgl 16 Juli 2025 (DONE)_x000d_
3.   Sudah dilakukan technical meeting dengan Living Security tgl 23 Juli 2025, melibatkan tim KPPIS dan SOC (DONE)_x000d_
4. konfigurasi integrasi dgn Microsoft dan pembuatan campaigns - 30 Juli 2025 (DONE)_x000d_
5. Pembuatan workflow (DONE)_x000d_
6. Pembayaran subscription tahun pertama(DONE)_x000d_
7. Training dan sharing knowledge (DONE)_x000d_
8. Pengetesan aplikasi di internal GKKS (DONE)_x000d_
9. Transfer knowledge Bersama principal dan PPKE - 29 Sep 2025 (DONE)_x000d_
_x000d_
Next Action:_x000d_
2. Pembuatan M.01 serah terima operasional_x000d_
_x000d_
Note:_x000d_
Berdasarkan kontrak, tahap konfigurasi selama 60 Hari sejak kontrak diterbitkan (30 Juni 2025), maka masa konfigurasi, training dan sharing knowledge sampai dgn 29 Agustus 2025</v>
      </c>
      <c r="FV9" t="str">
        <f>AG9</f>
        <v>31-Des-25</v>
      </c>
      <c r="FY9" t="str">
        <v>Progress penyusunan RBT &amp; RPP</v>
      </c>
      <c r="FZ9" t="str" xml:space="preserve">
        <v xml:space="preserve">1. Progress penyusunan RBT &amp; RPP_x000d_
2. Sedang disiapkan slide untuk present ke Pak Yoyo. RBT akan segera di finalisasi setelah selesai di presentasikan ke Pak Yoyo 07/03/25)_x000d_
3. Sudah di present ke Pak JA. Next Action: segera dibuakan M02, RPP &amp; UPP</v>
      </c>
      <c r="GA9" t="str" xml:space="preserve">
        <v xml:space="preserve">RBT sudah di ttd  oleh Pak JA. _x000d_
_x000d_
Next Action:  Untuk RPP sedang dibuatkan untuk versi terbarunya. Estimasi penyelesaian M3 April</v>
      </c>
      <c r="GB9" t="str" xml:space="preserve">
        <v xml:space="preserve">Progress RBT:_x000d_
- RBT ttd Pak Yoyok_x000d_
- RBT ttd Bu Retno_x000d_
- RBT ttd Pak JA_x000d_
_x000d_
Progress RPP:_x000d_
- ttd Pak Yoyok_x000d_
- ttd Bu Retno_x000d_
- ttd Pak JA_x000d_
_x000d_
Progress KAK_x000d_
- Pembuatan KAK_x000d_
_x000d_
Next Action:_x000d_
- fu Mba Antiq terkait ttd RBT oleh Pak JA_x000d_
- fu MKA terkait KAK apakah sudah dikirim ke DMAP atau belum</v>
      </c>
      <c r="GC9" t="str" xml:space="preserve">
        <f>FT9</f>
        <v xml:space="preserve">Status: _x000d_
1. Proses Pengadaan: Dari prinsipal sudah kirim Invoice. selanjutnya akan dilakukan proses pembayaran via MKA (DONE)_x000d_
2. sudah dilakukan kickoff meeting dengan KPPKE dan Living security di tgl 16 Juli 2025 (DONE)_x000d_
3.   Sudah dilakukan technical meeting dengan Living Security tgl 23 Juli 2025, melibatkan tim KPPIS dan SOC (DONE)_x000d_
4. konfigurasi integrasi dgn Microsoft dan pembuatan campaigns - 30 Juli 2025 (DONE)_x000d_
5. Pembuatan workflow (DONE)_x000d_
6. Pembayaran subscription tahun pertama(DONE)_x000d_
7. Training dan sharing knowledge (DONE)_x000d_
8. Pengetesan aplikasi di internal GKKS (DONE)_x000d_
9. Transfer knowledge Bersama principal dan PPKE - 29 Sep 2025 (DONE)_x000d_
_x000d_
Next Action:_x000d_
2. Pembuatan M.01 serah terima operasional_x000d_
_x000d_
Note:_x000d_
Berdasarkan kontrak, tahap konfigurasi selama 60 Hari sejak kontrak diterbitkan (30 Juni 2025), maka masa konfigurasi, training dan sharing knowledge sampai dgn 29 Agustus 2025</v>
      </c>
    </row>
    <row r="10">
      <c r="A10" t="str">
        <v>P-35</v>
      </c>
      <c r="B10" t="str">
        <v>New Technology</v>
      </c>
      <c r="C10" t="str">
        <v>Integrated Security</v>
      </c>
      <c r="D10" t="str">
        <v>Orches &amp; Automate - Hybrid SIEM​</v>
      </c>
      <c r="E10">
        <v>2028</v>
      </c>
      <c r="F10">
        <v>2029</v>
      </c>
      <c r="G10" t="str">
        <v>K</v>
      </c>
      <c r="H10" t="str">
        <v>K1</v>
      </c>
      <c r="I10" t="str">
        <v>ADG</v>
      </c>
      <c r="J10" t="str">
        <v>DLDS</v>
      </c>
      <c r="K10" t="str">
        <v>Satker</v>
      </c>
      <c r="L10" t="str">
        <v>N/A</v>
      </c>
      <c r="M10" t="str">
        <v>N/A</v>
      </c>
      <c r="N10" t="str">
        <v>N/A</v>
      </c>
      <c r="O10" t="str">
        <v>N/A</v>
      </c>
      <c r="P10">
        <v>46905</v>
      </c>
      <c r="Q10">
        <v>47026</v>
      </c>
      <c r="R10">
        <v>47027</v>
      </c>
      <c r="S10">
        <v>47118</v>
      </c>
      <c r="T10">
        <v>47088</v>
      </c>
      <c r="U10">
        <v>47118</v>
      </c>
      <c r="V10">
        <v>47119</v>
      </c>
      <c r="W10">
        <v>47299</v>
      </c>
      <c r="X10" t="str">
        <v>N/A</v>
      </c>
      <c r="Y10" t="str">
        <v>N/A</v>
      </c>
      <c r="Z10" t="str">
        <v>N/A</v>
      </c>
      <c r="AA10" t="str">
        <v>N/A</v>
      </c>
      <c r="AB10" t="str">
        <v>N/A</v>
      </c>
      <c r="AC10" t="str">
        <v>N/A</v>
      </c>
      <c r="AD10" t="str">
        <v>N/A</v>
      </c>
      <c r="AE10" t="str">
        <v>N/A</v>
      </c>
      <c r="AF10">
        <v>47300</v>
      </c>
      <c r="AG10">
        <v>47483</v>
      </c>
      <c r="AH10" t="str">
        <f>IF(BF10=0%,"Not Started",IF(BF10&lt;5%,"Proses RBT-RBB",IF(BF10=5%,"Selesai RBT-RBB",IF(BF10&lt;10%,"Proses RBT-RBL",IF(BF10=10%,"Selesai RBT-RBL",IF(BF10&lt;15%,"Proses RBT-RBTD",IF(BF10=15%,"Selesai RBT",IF(BF10&lt;20%,"Proses RPP",IF(BF10=20%,"Selesai RPP",IF(BF10&lt;25%,"Proses KAK",IF(BF10=25%,"Selesai KAK",IF(BF10&lt;30%,"Proses Pengadaan",IF(BF10=30%,"Selesai Pengadaan",IF(BF10&lt;60%,"Proses Delivery",IF(BF10=60%,"Selesai Delivery",IF(BF10&lt;95%,"Proses Pengembangan",IF(BF10=95%,"Selesai Pengembangan",IF(BF10&lt;100%,"Proses Implementasi","Selesai Implementasi"))))))))))))))))))</f>
        <v>Not Started</v>
      </c>
      <c r="AI10" t="str">
        <f>IF(BG10=0%,"Not Started",IF(BG10&lt;5%,"Proses RBT-RBB",IF(BG10=5%,"Selesai RBT-RBB",IF(BG10&lt;10%,"Proses RBT-RBL",IF(BG10=10%,"Selesai RBT-RBL",IF(BG10&lt;15%,"Proses RBT-RBTD",IF(BG10=15%,"Selesai RBT",IF(BG10&lt;20%,"Proses RPP",IF(BG10=20%,"Selesai RPP",IF(BG10&lt;25%,"Proses KAK",IF(BG10=25%,"Selesai KAK",IF(BG10&lt;30%,"Proses Pengadaan",IF(BG10=30%,"Selesai Pengadaan",IF(BG10&lt;60%,"Proses Delivery",IF(BG10=60%,"Selesai Delivery",IF(BG10&lt;95%,"Proses Pengembangan",IF(BG10=95%,"Selesai Pengembangan",IF(BG10&lt;100%,"Proses Implementasi","Selesai Implementasi"))))))))))))))))))</f>
        <v>Not Started</v>
      </c>
      <c r="AJ10" t="str">
        <f>IF(BH10=0%,"Not Started",IF(BH10&lt;5%,"Proses RBT-RBB",IF(BH10=5%,"Selesai RBT-RBB",IF(BH10&lt;10%,"Proses RBT-RBL",IF(BH10=10%,"Selesai RBT-RBL",IF(BH10&lt;15%,"Proses RBT-RBTD",IF(BH10=15%,"Selesai RBT",IF(BH10&lt;20%,"Proses RPP",IF(BH10=20%,"Selesai RPP",IF(BH10&lt;25%,"Proses KAK",IF(BH10=25%,"Selesai KAK",IF(BH10&lt;30%,"Proses Pengadaan",IF(BH10=30%,"Selesai Pengadaan",IF(BH10&lt;60%,"Proses Delivery",IF(BH10=60%,"Selesai Delivery",IF(BH10&lt;95%,"Proses Pengembangan",IF(BH10=95%,"Selesai Pengembangan",IF(BH10&lt;100%,"Proses Implementasi","Selesai Implementasi"))))))))))))))))))</f>
        <v>Not Started</v>
      </c>
      <c r="AK10" t="str">
        <f>IF(BI10=0%,"Not Started",IF(BI10&lt;5%,"Proses RBT-RBB",IF(BI10=5%,"Selesai RBT-RBB",IF(BI10&lt;10%,"Proses RBT-RBL",IF(BI10=10%,"Selesai RBT-RBL",IF(BI10&lt;15%,"Proses RBT-RBTD",IF(BI10=15%,"Selesai RBT",IF(BI10&lt;20%,"Proses RPP",IF(BI10=20%,"Selesai RPP",IF(BI10&lt;25%,"Proses KAK",IF(BI10=25%,"Selesai KAK",IF(BI10&lt;30%,"Proses Pengadaan",IF(BI10=30%,"Selesai Pengadaan",IF(BI10&lt;60%,"Proses Delivery",IF(BI10=60%,"Selesai Delivery",IF(BI10&lt;95%,"Proses Pengembangan",IF(BI10=95%,"Selesai Pengembangan",IF(BI10&lt;100%,"Proses Implementasi","Selesai Implementasi"))))))))))))))))))</f>
        <v>Not Started</v>
      </c>
      <c r="AL10" t="str">
        <f>IF(BJ10=0%,"Not Started",IF(BJ10&lt;5%,"Proses RBT-RBB",IF(BJ10=5%,"Selesai RBT-RBB",IF(BJ10&lt;10%,"Proses RBT-RBL",IF(BJ10=10%,"Selesai RBT-RBL",IF(BJ10&lt;15%,"Proses RBT-RBTD",IF(BJ10=15%,"Selesai RBT",IF(BJ10&lt;20%,"Proses RPP",IF(BJ10=20%,"Selesai RPP",IF(BJ10&lt;25%,"Proses KAK",IF(BJ10=25%,"Selesai KAK",IF(BJ10&lt;30%,"Proses Pengadaan",IF(BJ10=30%,"Selesai Pengadaan",IF(BJ10&lt;60%,"Proses Delivery",IF(BJ10=60%,"Selesai Delivery",IF(BJ10&lt;95%,"Proses Pengembangan",IF(BJ10=95%,"Selesai Pengembangan",IF(BJ10&lt;100%,"Proses Implementasi","Selesai Implementasi"))))))))))))))))))</f>
        <v>Not Started</v>
      </c>
      <c r="AM10" t="str">
        <f>IF(BK10=0%,"Not Started",IF(BK10&lt;5%,"Proses RBT-RBB",IF(BK10=5%,"Selesai RBT-RBB",IF(BK10&lt;10%,"Proses RBT-RBL",IF(BK10=10%,"Selesai RBT-RBL",IF(BK10&lt;15%,"Proses RBT-RBTD",IF(BK10=15%,"Selesai RBT",IF(BK10&lt;20%,"Proses RPP",IF(BK10=20%,"Selesai RPP",IF(BK10&lt;25%,"Proses KAK",IF(BK10=25%,"Selesai KAK",IF(BK10&lt;30%,"Proses Pengadaan",IF(BK10=30%,"Selesai Pengadaan",IF(BK10&lt;60%,"Proses Delivery",IF(BK10=60%,"Selesai Delivery",IF(BK10&lt;95%,"Proses Pengembangan",IF(BK10=95%,"Selesai Pengembangan",IF(BK10&lt;100%,"Proses Implementasi","Selesai Implementasi"))))))))))))))))))</f>
        <v>Not Started</v>
      </c>
      <c r="AN10" t="str">
        <f>IF(BL10=0%,"Not Started",IF(BL10&lt;5%,"Proses RBT-RBB",IF(BL10=5%,"Selesai RBT-RBB",IF(BL10&lt;10%,"Proses RBT-RBL",IF(BL10=10%,"Selesai RBT-RBL",IF(BL10&lt;15%,"Proses RBT-RBTD",IF(BL10=15%,"Selesai RBT",IF(BL10&lt;20%,"Proses RPP",IF(BL10=20%,"Selesai RPP",IF(BL10&lt;25%,"Proses KAK",IF(BL10=25%,"Selesai KAK",IF(BL10&lt;30%,"Proses Pengadaan",IF(BL10=30%,"Selesai Pengadaan",IF(BL10&lt;60%,"Proses Delivery",IF(BL10=60%,"Selesai Delivery",IF(BL10&lt;95%,"Proses Pengembangan",IF(BL10=95%,"Selesai Pengembangan",IF(BL10&lt;100%,"Proses Implementasi","Selesai Implementasi"))))))))))))))))))</f>
        <v>Not Started</v>
      </c>
      <c r="AO10" t="str">
        <f>IF(BM10=0%,"Not Started",IF(BM10&lt;5%,"Proses RBT-RBB",IF(BM10=5%,"Selesai RBT-RBB",IF(BM10&lt;10%,"Proses RBT-RBL",IF(BM10=10%,"Selesai RBT-RBL",IF(BM10&lt;15%,"Proses RBT-RBTD",IF(BM10=15%,"Selesai RBT",IF(BM10&lt;20%,"Proses RPP",IF(BM10=20%,"Selesai RPP",IF(BM10&lt;25%,"Proses KAK",IF(BM10=25%,"Selesai KAK",IF(BM10&lt;30%,"Proses Pengadaan",IF(BM10=30%,"Selesai Pengadaan",IF(BM10&lt;60%,"Proses Delivery",IF(BM10=60%,"Selesai Delivery",IF(BM10&lt;95%,"Proses Pengembangan",IF(BM10=95%,"Selesai Pengembangan",IF(BM10&lt;100%,"Proses Implementasi","Selesai Implementasi"))))))))))))))))))</f>
        <v>Not Started</v>
      </c>
      <c r="AP10" t="str">
        <f>IF(BN10=0%,"Not Started",IF(BN10&lt;5%,"Proses RBT-RBB",IF(BN10=5%,"Selesai RBT-RBB",IF(BN10&lt;10%,"Proses RBT-RBL",IF(BN10=10%,"Selesai RBT-RBL",IF(BN10&lt;15%,"Proses RBT-RBTD",IF(BN10=15%,"Selesai RBT",IF(BN10&lt;20%,"Proses RPP",IF(BN10=20%,"Selesai RPP",IF(BN10&lt;25%,"Proses KAK",IF(BN10=25%,"Selesai KAK",IF(BN10&lt;30%,"Proses Pengadaan",IF(BN10=30%,"Selesai Pengadaan",IF(BN10&lt;60%,"Proses Delivery",IF(BN10=60%,"Selesai Delivery",IF(BN10&lt;95%,"Proses Pengembangan",IF(BN10=95%,"Selesai Pengembangan",IF(BN10&lt;100%,"Proses Implementasi","Selesai Implementasi"))))))))))))))))))</f>
        <v>Not Started</v>
      </c>
      <c r="AQ10" t="str">
        <f>IF(BO10=0%,"Not Started",IF(BO10&lt;5%,"Proses RBT-RBB",IF(BO10=5%,"Selesai RBT-RBB",IF(BO10&lt;10%,"Proses RBT-RBL",IF(BO10=10%,"Selesai RBT-RBL",IF(BO10&lt;15%,"Proses RBT-RBTD",IF(BO10=15%,"Selesai RBT",IF(BO10&lt;20%,"Proses RPP",IF(BO10=20%,"Selesai RPP",IF(BO10&lt;25%,"Proses KAK",IF(BO10=25%,"Selesai KAK",IF(BO10&lt;30%,"Proses Pengadaan",IF(BO10=30%,"Selesai Pengadaan",IF(BO10&lt;60%,"Proses Delivery",IF(BO10=60%,"Selesai Delivery",IF(BO10&lt;95%,"Proses Pengembangan",IF(BO10=95%,"Selesai Pengembangan",IF(BO10&lt;100%,"Proses Implementasi","Selesai Implementasi"))))))))))))))))))</f>
        <v>Not Started</v>
      </c>
      <c r="AR10" t="str">
        <f>IF(BP10=0%,"Not Started",IF(BP10&lt;5%,"Proses RBT-RBB",IF(BP10=5%,"Selesai RBT-RBB",IF(BP10&lt;10%,"Proses RBT-RBL",IF(BP10=10%,"Selesai RBT-RBL",IF(BP10&lt;15%,"Proses RBT-RBTD",IF(BP10=15%,"Selesai RBT",IF(BP10&lt;20%,"Proses RPP",IF(BP10=20%,"Selesai RPP",IF(BP10&lt;25%,"Proses KAK",IF(BP10=25%,"Selesai KAK",IF(BP10&lt;30%,"Proses Pengadaan",IF(BP10=30%,"Selesai Pengadaan",IF(BP10&lt;60%,"Proses Delivery",IF(BP10=60%,"Selesai Delivery",IF(BP10&lt;95%,"Proses Pengembangan",IF(BP10=95%,"Selesai Pengembangan",IF(BP10&lt;100%,"Proses Implementasi","Selesai Implementasi"))))))))))))))))))</f>
        <v>Not Started</v>
      </c>
      <c r="AS10" t="str">
        <f>IF(BQ10=0%,"Not Started",IF(BQ10&lt;5%,"Proses RBT-RBB",IF(BQ10=5%,"Selesai RBT-RBB",IF(BQ10&lt;10%,"Proses RBT-RBL",IF(BQ10=10%,"Selesai RBT-RBL",IF(BQ10&lt;15%,"Proses RBT-RBTD",IF(BQ10=15%,"Selesai RBT",IF(BQ10&lt;20%,"Proses RPP",IF(BQ10=20%,"Selesai RPP",IF(BQ10&lt;25%,"Proses KAK",IF(BQ10=25%,"Selesai KAK",IF(BQ10&lt;30%,"Proses Pengadaan",IF(BQ10=30%,"Selesai Pengadaan",IF(BQ10&lt;60%,"Proses Delivery",IF(BQ10=60%,"Selesai Delivery",IF(BQ10&lt;95%,"Proses Pengembangan",IF(BQ10=95%,"Selesai Pengembangan",IF(BQ10&lt;100%,"Proses Implementasi","Selesai Implementasi"))))))))))))))))))</f>
        <v>Not Started</v>
      </c>
      <c r="CD10" t="str">
        <f>IF(DB10=0%,"Not Started",IF(DB10&lt;5%,"Proses RBT-RBB",IF(DB10=5%,"Selesai RBT-RBB",IF(DB10&lt;10%,"Proses RBT-RBL",IF(DB10=10%,"Selesai RBT-RBL",IF(DB10&lt;15%,"Proses RBT-RBTD",IF(DB10=15%,"Selesai RBT-RBTD",IF(DB10&lt;20%,"Proses RPP",IF(DB10=20%,"Selesai RPP",IF(DB10&lt;25%,"Proses KAK",IF(DB10=25%,"Selesai KAK",IF(DB10&lt;30%,"Proses Pengadaan",IF(DB10=30%,"Selesai Pengadaan",IF(DB10&lt;45%,"Proses Desain",IF(DB10=45%,"Selesai Desain",IF(DB10&lt;80%,"Proses Pengembangan",IF(DB10=80%,"Selesai Pengembangan",IF(DB10&lt;87.5%,"Proses SIT",IF(DB10=87.5%,"Selesai SIT",IF(DB10&lt;95%,"Proses UAT",IF(DB10=95%,"Selesai UAT",IF(DB10&lt;100%,"Proses Implementasi","Selesai Implementasi"))))))))))))))))))))))</f>
        <v>Not Started</v>
      </c>
      <c r="CE10" t="str">
        <f>IF(DC10=0%,"Not Started",IF(DC10&lt;5%,"Proses RBT-RBB",IF(DC10=5%,"Selesai RBT-RBB",IF(DC10&lt;10%,"Proses RBT-RBL",IF(DC10=10%,"Selesai RBT-RBL",IF(DC10&lt;15%,"Proses RBT-RBTD",IF(DC10=15%,"Selesai RBT-RBTD",IF(DC10&lt;20%,"Proses RPP",IF(DC10=20%,"Selesai RPP",IF(DC10&lt;25%,"Proses KAK",IF(DC10=25%,"Selesai KAK",IF(DC10&lt;30%,"Proses Pengadaan",IF(DC10=30%,"Selesai Pengadaan",IF(DC10&lt;45%,"Proses Desain",IF(DC10=45%,"Selesai Desain",IF(DC10&lt;80%,"Proses Pengembangan",IF(DC10=80%,"Selesai Pengembangan",IF(DC10&lt;87.5%,"Proses SIT",IF(DC10=87.5%,"Selesai SIT",IF(DC10&lt;95%,"Proses UAT",IF(DC10=95%,"Selesai UAT",IF(DC10&lt;100%,"Proses Implementasi","Selesai Implementasi"))))))))))))))))))))))</f>
        <v>Not Started</v>
      </c>
      <c r="CF10" t="str">
        <f>IF(DD10=0%,"Not Started",IF(DD10&lt;5%,"Proses RBT-RBB",IF(DD10=5%,"Selesai RBT-RBB",IF(DD10&lt;10%,"Proses RBT-RBL",IF(DD10=10%,"Selesai RBT-RBL",IF(DD10&lt;15%,"Proses RBT-RBTD",IF(DD10=15%,"Selesai RBT-RBTD",IF(DD10&lt;20%,"Proses RPP",IF(DD10=20%,"Selesai RPP",IF(DD10&lt;25%,"Proses KAK",IF(DD10=25%,"Selesai KAK",IF(DD10&lt;30%,"Proses Pengadaan",IF(DD10=30%,"Selesai Pengadaan",IF(DD10&lt;45%,"Proses Desain",IF(DD10=45%,"Selesai Desain",IF(DD10&lt;80%,"Proses Pengembangan",IF(DD10=80%,"Selesai Pengembangan",IF(DD10&lt;87.5%,"Proses SIT",IF(DD10=87.5%,"Selesai SIT",IF(DD10&lt;95%,"Proses UAT",IF(DD10=95%,"Selesai UAT",IF(DD10&lt;100%,"Proses Implementasi","Selesai Implementasi"))))))))))))))))))))))</f>
        <v>Not Started</v>
      </c>
      <c r="CG10" t="str">
        <f>IF(DE10=0%,"Not Started",IF(DE10&lt;5%,"Proses RBT-RBB",IF(DE10=5%,"Selesai RBT-RBB",IF(DE10&lt;10%,"Proses RBT-RBL",IF(DE10=10%,"Selesai RBT-RBL",IF(DE10&lt;15%,"Proses RBT-RBTD",IF(DE10=15%,"Selesai RBT-RBTD",IF(DE10&lt;20%,"Proses RPP",IF(DE10=20%,"Selesai RPP",IF(DE10&lt;25%,"Proses KAK",IF(DE10=25%,"Selesai KAK",IF(DE10&lt;30%,"Proses Pengadaan",IF(DE10=30%,"Selesai Pengadaan",IF(DE10&lt;45%,"Proses Desain",IF(DE10=45%,"Selesai Desain",IF(DE10&lt;80%,"Proses Pengembangan",IF(DE10=80%,"Selesai Pengembangan",IF(DE10&lt;87.5%,"Proses SIT",IF(DE10=87.5%,"Selesai SIT",IF(DE10&lt;95%,"Proses UAT",IF(DE10=95%,"Selesai UAT",IF(DE10&lt;100%,"Proses Implementasi","Selesai Implementasi"))))))))))))))))))))))</f>
        <v>Not Started</v>
      </c>
      <c r="CH10" t="str">
        <f>IF(DF10=0%,"Not Started",IF(DF10&lt;5%,"Proses RBT-RBB",IF(DF10=5%,"Selesai RBT-RBB",IF(DF10&lt;10%,"Proses RBT-RBL",IF(DF10=10%,"Selesai RBT-RBL",IF(DF10&lt;15%,"Proses RBT-RBTD",IF(DF10=15%,"Selesai RBT-RBTD",IF(DF10&lt;20%,"Proses RPP",IF(DF10=20%,"Selesai RPP",IF(DF10&lt;25%,"Proses KAK",IF(DF10=25%,"Selesai KAK",IF(DF10&lt;30%,"Proses Pengadaan",IF(DF10=30%,"Selesai Pengadaan",IF(DF10&lt;45%,"Proses Desain",IF(DF10=45%,"Selesai Desain",IF(DF10&lt;80%,"Proses Pengembangan",IF(DF10=80%,"Selesai Pengembangan",IF(DF10&lt;87.5%,"Proses SIT",IF(DF10=87.5%,"Selesai SIT",IF(DF10&lt;95%,"Proses UAT",IF(DF10=95%,"Selesai UAT",IF(DF10&lt;100%,"Proses Implementasi","Selesai Implementasi"))))))))))))))))))))))</f>
        <v>Not Started</v>
      </c>
      <c r="CI10" t="str">
        <f>IF(DG10=0%,"Not Started",IF(DG10&lt;5%,"Proses RBT-RBB",IF(DG10=5%,"Selesai RBT-RBB",IF(DG10&lt;10%,"Proses RBT-RBL",IF(DG10=10%,"Selesai RBT-RBL",IF(DG10&lt;15%,"Proses RBT-RBTD",IF(DG10=15%,"Selesai RBT-RBTD",IF(DG10&lt;20%,"Proses RPP",IF(DG10=20%,"Selesai RPP",IF(DG10&lt;25%,"Proses KAK",IF(DG10=25%,"Selesai KAK",IF(DG10&lt;30%,"Proses Pengadaan",IF(DG10=30%,"Selesai Pengadaan",IF(DG10&lt;45%,"Proses Desain",IF(DG10=45%,"Selesai Desain",IF(DG10&lt;80%,"Proses Pengembangan",IF(DG10=80%,"Selesai Pengembangan",IF(DG10&lt;87.5%,"Proses SIT",IF(DG10=87.5%,"Selesai SIT",IF(DG10&lt;95%,"Proses UAT",IF(DG10=95%,"Selesai UAT",IF(DG10&lt;100%,"Proses Implementasi","Selesai Implementasi"))))))))))))))))))))))</f>
        <v>Not Started</v>
      </c>
      <c r="CJ10" t="str">
        <f>IF(DH10=0%,"Not Started",IF(DH10&lt;5%,"Proses RBT-RBB",IF(DH10=5%,"Selesai RBT-RBB",IF(DH10&lt;10%,"Proses RBT-RBL",IF(DH10=10%,"Selesai RBT-RBL",IF(DH10&lt;15%,"Proses RBT-RBTD",IF(DH10=15%,"Selesai RBT-RBTD",IF(DH10&lt;20%,"Proses RPP",IF(DH10=20%,"Selesai RPP",IF(DH10&lt;25%,"Proses KAK",IF(DH10=25%,"Selesai KAK",IF(DH10&lt;30%,"Proses Pengadaan",IF(DH10=30%,"Selesai Pengadaan",IF(DH10&lt;45%,"Proses Desain",IF(DH10=45%,"Selesai Desain",IF(DH10&lt;80%,"Proses Pengembangan",IF(DH10=80%,"Selesai Pengembangan",IF(DH10&lt;87.5%,"Proses SIT",IF(DH10=87.5%,"Selesai SIT",IF(DH10&lt;95%,"Proses UAT",IF(DH10=95%,"Selesai UAT",IF(DH10&lt;100%,"Proses Implementasi","Selesai Implementasi"))))))))))))))))))))))</f>
        <v>Not Started</v>
      </c>
      <c r="CK10" t="str">
        <f>IF(DI10=0%,"Not Started",IF(DI10&lt;5%,"Proses RBT-RBB",IF(DI10=5%,"Selesai RBT-RBB",IF(DI10&lt;10%,"Proses RBT-RBL",IF(DI10=10%,"Selesai RBT-RBL",IF(DI10&lt;15%,"Proses RBT-RBTD",IF(DI10=15%,"Selesai RBT-RBTD",IF(DI10&lt;20%,"Proses RPP",IF(DI10=20%,"Selesai RPP",IF(DI10&lt;25%,"Proses KAK",IF(DI10=25%,"Selesai KAK",IF(DI10&lt;30%,"Proses Pengadaan",IF(DI10=30%,"Selesai Pengadaan",IF(DI10&lt;45%,"Proses Desain",IF(DI10=45%,"Selesai Desain",IF(DI10&lt;80%,"Proses Pengembangan",IF(DI10=80%,"Selesai Pengembangan",IF(DI10&lt;87.5%,"Proses SIT",IF(DI10=87.5%,"Selesai SIT",IF(DI10&lt;95%,"Proses UAT",IF(DI10=95%,"Selesai UAT",IF(DI10&lt;100%,"Proses Implementasi","Selesai Implementasi"))))))))))))))))))))))</f>
        <v>Not Started</v>
      </c>
      <c r="CL10" t="str">
        <f>IF(DJ10=0%,"Not Started",IF(DJ10&lt;5%,"Proses RBT-RBB",IF(DJ10=5%,"Selesai RBT-RBB",IF(DJ10&lt;10%,"Proses RBT-RBL",IF(DJ10=10%,"Selesai RBT-RBL",IF(DJ10&lt;15%,"Proses RBT-RBTD",IF(DJ10=15%,"Selesai RBT-RBTD",IF(DJ10&lt;20%,"Proses RPP",IF(DJ10=20%,"Selesai RPP",IF(DJ10&lt;25%,"Proses KAK",IF(DJ10=25%,"Selesai KAK",IF(DJ10&lt;30%,"Proses Pengadaan",IF(DJ10=30%,"Selesai Pengadaan",IF(DJ10&lt;45%,"Proses Desain",IF(DJ10=45%,"Selesai Desain",IF(DJ10&lt;80%,"Proses Pengembangan",IF(DJ10=80%,"Selesai Pengembangan",IF(DJ10&lt;87.5%,"Proses SIT",IF(DJ10=87.5%,"Selesai SIT",IF(DJ10&lt;95%,"Proses UAT",IF(DJ10=95%,"Selesai UAT",IF(DJ10&lt;100%,"Proses Implementasi","Selesai Implementasi"))))))))))))))))))))))</f>
        <v>Not Started</v>
      </c>
      <c r="CM10" t="str">
        <f>IF(DK10=0%,"Not Started",IF(DK10&lt;5%,"Proses RBT-RBB",IF(DK10=5%,"Selesai RBT-RBB",IF(DK10&lt;10%,"Proses RBT-RBL",IF(DK10=10%,"Selesai RBT-RBL",IF(DK10&lt;15%,"Proses RBT-RBTD",IF(DK10=15%,"Selesai RBT-RBTD",IF(DK10&lt;20%,"Proses RPP",IF(DK10=20%,"Selesai RPP",IF(DK10&lt;25%,"Proses KAK",IF(DK10=25%,"Selesai KAK",IF(DK10&lt;30%,"Proses Pengadaan",IF(DK10=30%,"Selesai Pengadaan",IF(DK10&lt;45%,"Proses Desain",IF(DK10=45%,"Selesai Desain",IF(DK10&lt;80%,"Proses Pengembangan",IF(DK10=80%,"Selesai Pengembangan",IF(DK10&lt;87.5%,"Proses SIT",IF(DK10=87.5%,"Selesai SIT",IF(DK10&lt;95%,"Proses UAT",IF(DK10=95%,"Selesai UAT",IF(DK10&lt;100%,"Proses Implementasi","Selesai Implementasi"))))))))))))))))))))))</f>
        <v>Not Started</v>
      </c>
      <c r="CN10" t="str">
        <f>IF(DL10=0%,"Not Started",IF(DL10&lt;5%,"Proses RBT-RBB",IF(DL10=5%,"Selesai RBT-RBB",IF(DL10&lt;10%,"Proses RBT-RBL",IF(DL10=10%,"Selesai RBT-RBL",IF(DL10&lt;15%,"Proses RBT-RBTD",IF(DL10=15%,"Selesai RBT-RBTD",IF(DL10&lt;20%,"Proses RPP",IF(DL10=20%,"Selesai RPP",IF(DL10&lt;25%,"Proses KAK",IF(DL10=25%,"Selesai KAK",IF(DL10&lt;30%,"Proses Pengadaan",IF(DL10=30%,"Selesai Pengadaan",IF(DL10&lt;45%,"Proses Desain",IF(DL10=45%,"Selesai Desain",IF(DL10&lt;80%,"Proses Pengembangan",IF(DL10=80%,"Selesai Pengembangan",IF(DL10&lt;87.5%,"Proses SIT",IF(DL10=87.5%,"Selesai SIT",IF(DL10&lt;95%,"Proses UAT",IF(DL10=95%,"Selesai UAT",IF(DL10&lt;100%,"Proses Implementasi","Selesai Implementasi"))))))))))))))))))))))</f>
        <v>Not Started</v>
      </c>
      <c r="CO10" t="str">
        <f>IF(DN10=0%,"Not Started",IF(DN10&lt;5%,"Proses RBT-RBB",IF(DN10=5%,"Selesai RBT-RBB",IF(DN10&lt;10%,"Proses RBT-RBL",IF(DN10=10%,"Selesai RBT-RBL",IF(DN10&lt;15%,"Proses RBT-RBTD",IF(DN10=15%,"Selesai RBT-RBTD",IF(DN10&lt;20%,"Proses RPP",IF(DN10=20%,"Selesai RPP",IF(DN10&lt;25%,"Proses KAK",IF(DN10=25%,"Selesai KAK",IF(DN10&lt;30%,"Proses Pengadaan",IF(DN10=30%,"Selesai Pengadaan",IF(DN10&lt;45%,"Proses Desain",IF(DN10=45%,"Selesai Desain",IF(DN10&lt;80%,"Proses Pengembangan",IF(DN10=80%,"Selesai Pengembangan",IF(DN10&lt;87.5%,"Proses SIT",IF(DN10=87.5%,"Selesai SIT",IF(DN10&lt;95%,"Proses UAT",IF(DN10=95%,"Selesai UAT",IF(DN10&lt;100%,"Proses Implementasi","Selesai Implementasi"))))))))))))))))))))))</f>
        <v>Not Started</v>
      </c>
      <c r="DB10">
        <f>(($FM10/100%)*15%)+(($FN10/100%)*5%)+(($FO10/100%)*5%)+(($FP10/100%)*5%)+(($FQ10/100%)*30%)+(($FR10/100%)*35%)+(($FS10/100%)*5%)</f>
        <v>0</v>
      </c>
      <c r="EB10">
        <f>IF(BI10=0%,100%,(DE10/BI10))</f>
        <v>1</v>
      </c>
      <c r="EC10">
        <f>IF(BJ10=0%,100%,(DF10/BJ10))</f>
        <v>1</v>
      </c>
      <c r="ED10">
        <f>IF(BK10=0%,100%,(DG10/BK10))</f>
        <v>1</v>
      </c>
      <c r="EE10">
        <f>IF(BL10=0%,100%,(DH10/BL10))</f>
        <v>1</v>
      </c>
      <c r="EF10">
        <f>IF(BM10=0%,100%,(DI10/BM10))</f>
        <v>1</v>
      </c>
      <c r="EG10">
        <f>IF(BN10=0%,100%,(DJ10/BN10))</f>
        <v>1</v>
      </c>
      <c r="EH10">
        <f>IF(BO10=0%,100%,(DK10/BO10))</f>
        <v>1</v>
      </c>
      <c r="EI10">
        <f>IF(BP10=0%,100%,(DL10/BP10))</f>
        <v>1</v>
      </c>
      <c r="EJ10">
        <f>IF(BQ10=0%,100%,(DN10/BQ10))</f>
        <v>1</v>
      </c>
      <c r="EN10" t="str">
        <f>IF(BH10=0%,"NS",IF(DD10=100%,"DONE",IF(EA10&gt;=105%,"AS",IF(EA10&lt;94%,"BS","OS"))))</f>
        <v>NS</v>
      </c>
      <c r="EO10" t="str">
        <f>IF(BI10=0%,"NS",IF(DE10=100%,"DONE",IF(EB10&gt;=105%,"AS",IF(EB10&lt;94%,"BS","OS"))))</f>
        <v>NS</v>
      </c>
      <c r="EP10" t="str">
        <f>IF(BJ10=0%,"NS",IF(DF10=100%,"DONE",IF(EC10&gt;=105%,"AS",IF(EC10&lt;94%,"BS","OS"))))</f>
        <v>NS</v>
      </c>
      <c r="EQ10" t="str">
        <f>IF(BK10=0%,"NS",IF(DG10=100%,"DONE",IF(ED10&gt;=105%,"AS",IF(ED10&lt;94.45%,"BS",IF(ED10&gt;=94.5%,"AR","OS")))))</f>
        <v>NS</v>
      </c>
      <c r="ER10" t="str">
        <f>IF(BL10=0%,"NS",IF(DH10=100%,"DONE",IF(EE10&gt;=105%,"AS",IF(EE10&lt;94.45%,"BS",IF(EE10&gt;=94.5%,"AR","OS")))))</f>
        <v>NS</v>
      </c>
      <c r="ES10" t="str">
        <f>IF(BM10=0%,"NS",IF(DI10=100%,"DONE",IF(EF10&gt;=105%,"AS",IF(EF10&lt;94.45%,"BS",IF(EF10&gt;=94.5%,"AR","OS")))))</f>
        <v>NS</v>
      </c>
      <c r="ET10" t="str">
        <f>IF(BN10=0%,"NS",IF(DJ10=100%,"DONE",IF(EG10&gt;=105%,"AS",IF(EG10&lt;94.45%,"BS",IF(EG10&gt;=94.5%,"AR","OS")))))</f>
        <v>NS</v>
      </c>
      <c r="EU10" t="str">
        <f>IF(BO10=0%,"NS",IF(DK10=100%,"DONE",IF(EH10&gt;=105%,"AS",IF(EH10&lt;94.45%,"BS",IF(EH10&gt;=94.5%,"AR","OS")))))</f>
        <v>NS</v>
      </c>
      <c r="EV10" t="str">
        <f>IF(BP10=0%,"NS",IF(DL10=100%,"DONE",IF(EI10&gt;=105%,"AS",IF(EI10&lt;94.45%,"BS",IF(EI10&gt;=94.5%,"AR","OS")))))</f>
        <v>NS</v>
      </c>
      <c r="EW10" t="str">
        <f>IF(BQ10=0%,"NS",IF(DN10=100%,"DONE",IF(EJ10&gt;=105%,"AS",IF(EJ10&lt;94.45%,"BS",IF(EJ10&gt;=94.5%,"AR","OS")))))</f>
        <v>NS</v>
      </c>
      <c r="FV10">
        <f>AG10</f>
        <v>47483</v>
      </c>
    </row>
    <row r="11">
      <c r="A11" t="str">
        <v>P-35</v>
      </c>
      <c r="B11" t="str">
        <v>New Technology</v>
      </c>
      <c r="C11" t="str">
        <v>Integrated Security</v>
      </c>
      <c r="D11" t="str">
        <v>Gen AI For Cybersecurity</v>
      </c>
      <c r="E11">
        <v>2028</v>
      </c>
      <c r="F11">
        <v>2029</v>
      </c>
      <c r="G11" t="str">
        <v>K</v>
      </c>
      <c r="H11" t="str">
        <v>K2</v>
      </c>
      <c r="I11" t="str">
        <v>ADG</v>
      </c>
      <c r="J11" t="str">
        <v>DLDS</v>
      </c>
      <c r="K11" t="str">
        <v>Satker</v>
      </c>
      <c r="L11" t="str">
        <v>N/A</v>
      </c>
      <c r="M11" t="str">
        <v>N/A</v>
      </c>
      <c r="N11" t="str">
        <v>N/A</v>
      </c>
      <c r="O11" t="str">
        <v>N/A</v>
      </c>
      <c r="P11">
        <v>46905</v>
      </c>
      <c r="Q11">
        <v>47026</v>
      </c>
      <c r="R11">
        <v>47027</v>
      </c>
      <c r="S11">
        <v>47118</v>
      </c>
      <c r="T11">
        <v>47088</v>
      </c>
      <c r="U11">
        <v>47118</v>
      </c>
      <c r="V11">
        <v>47119</v>
      </c>
      <c r="W11">
        <v>47299</v>
      </c>
      <c r="X11" t="str">
        <v>N/A</v>
      </c>
      <c r="Y11" t="str">
        <v>N/A</v>
      </c>
      <c r="Z11" t="str">
        <v>N/A</v>
      </c>
      <c r="AA11" t="str">
        <v>N/A</v>
      </c>
      <c r="AB11" t="str">
        <v>N/A</v>
      </c>
      <c r="AC11" t="str">
        <v>N/A</v>
      </c>
      <c r="AD11" t="str">
        <v>N/A</v>
      </c>
      <c r="AE11" t="str">
        <v>N/A</v>
      </c>
      <c r="AF11">
        <v>47300</v>
      </c>
      <c r="AG11">
        <v>47483</v>
      </c>
      <c r="AH11" t="str">
        <f>IF(BF11=0%,"Not Started",IF(BF11&lt;5%,"Proses RBT-RBB",IF(BF11=5%,"Selesai RBT-RBB",IF(BF11&lt;10%,"Proses RBT-RBL",IF(BF11=10%,"Selesai RBT-RBL",IF(BF11&lt;15%,"Proses RBT-RBTD",IF(BF11=15%,"Selesai RBT",IF(BF11&lt;20%,"Proses RPP",IF(BF11=20%,"Selesai RPP",IF(BF11&lt;25%,"Proses KAK",IF(BF11=25%,"Selesai KAK",IF(BF11&lt;30%,"Proses Pengadaan",IF(BF11=30%,"Selesai Pengadaan",IF(BF11&lt;60%,"Proses Delivery",IF(BF11=60%,"Selesai Delivery",IF(BF11&lt;95%,"Proses Pengembangan",IF(BF11=95%,"Selesai Pengembangan",IF(BF11&lt;100%,"Proses Implementasi","Selesai Implementasi"))))))))))))))))))</f>
        <v>Not Started</v>
      </c>
      <c r="AI11" t="str">
        <f>IF(BG11=0%,"Not Started",IF(BG11&lt;5%,"Proses RBT-RBB",IF(BG11=5%,"Selesai RBT-RBB",IF(BG11&lt;10%,"Proses RBT-RBL",IF(BG11=10%,"Selesai RBT-RBL",IF(BG11&lt;15%,"Proses RBT-RBTD",IF(BG11=15%,"Selesai RBT",IF(BG11&lt;20%,"Proses RPP",IF(BG11=20%,"Selesai RPP",IF(BG11&lt;25%,"Proses KAK",IF(BG11=25%,"Selesai KAK",IF(BG11&lt;30%,"Proses Pengadaan",IF(BG11=30%,"Selesai Pengadaan",IF(BG11&lt;60%,"Proses Delivery",IF(BG11=60%,"Selesai Delivery",IF(BG11&lt;95%,"Proses Pengembangan",IF(BG11=95%,"Selesai Pengembangan",IF(BG11&lt;100%,"Proses Implementasi","Selesai Implementasi"))))))))))))))))))</f>
        <v>Not Started</v>
      </c>
      <c r="AJ11" t="str">
        <f>IF(BH11=0%,"Not Started",IF(BH11&lt;5%,"Proses RBT-RBB",IF(BH11=5%,"Selesai RBT-RBB",IF(BH11&lt;10%,"Proses RBT-RBL",IF(BH11=10%,"Selesai RBT-RBL",IF(BH11&lt;15%,"Proses RBT-RBTD",IF(BH11=15%,"Selesai RBT",IF(BH11&lt;20%,"Proses RPP",IF(BH11=20%,"Selesai RPP",IF(BH11&lt;25%,"Proses KAK",IF(BH11=25%,"Selesai KAK",IF(BH11&lt;30%,"Proses Pengadaan",IF(BH11=30%,"Selesai Pengadaan",IF(BH11&lt;60%,"Proses Delivery",IF(BH11=60%,"Selesai Delivery",IF(BH11&lt;95%,"Proses Pengembangan",IF(BH11=95%,"Selesai Pengembangan",IF(BH11&lt;100%,"Proses Implementasi","Selesai Implementasi"))))))))))))))))))</f>
        <v>Not Started</v>
      </c>
      <c r="AK11" t="str">
        <f>IF(BI11=0%,"Not Started",IF(BI11&lt;5%,"Proses RBT-RBB",IF(BI11=5%,"Selesai RBT-RBB",IF(BI11&lt;10%,"Proses RBT-RBL",IF(BI11=10%,"Selesai RBT-RBL",IF(BI11&lt;15%,"Proses RBT-RBTD",IF(BI11=15%,"Selesai RBT",IF(BI11&lt;20%,"Proses RPP",IF(BI11=20%,"Selesai RPP",IF(BI11&lt;25%,"Proses KAK",IF(BI11=25%,"Selesai KAK",IF(BI11&lt;30%,"Proses Pengadaan",IF(BI11=30%,"Selesai Pengadaan",IF(BI11&lt;60%,"Proses Delivery",IF(BI11=60%,"Selesai Delivery",IF(BI11&lt;95%,"Proses Pengembangan",IF(BI11=95%,"Selesai Pengembangan",IF(BI11&lt;100%,"Proses Implementasi","Selesai Implementasi"))))))))))))))))))</f>
        <v>Not Started</v>
      </c>
      <c r="AL11" t="str">
        <f>IF(BJ11=0%,"Not Started",IF(BJ11&lt;5%,"Proses RBT-RBB",IF(BJ11=5%,"Selesai RBT-RBB",IF(BJ11&lt;10%,"Proses RBT-RBL",IF(BJ11=10%,"Selesai RBT-RBL",IF(BJ11&lt;15%,"Proses RBT-RBTD",IF(BJ11=15%,"Selesai RBT",IF(BJ11&lt;20%,"Proses RPP",IF(BJ11=20%,"Selesai RPP",IF(BJ11&lt;25%,"Proses KAK",IF(BJ11=25%,"Selesai KAK",IF(BJ11&lt;30%,"Proses Pengadaan",IF(BJ11=30%,"Selesai Pengadaan",IF(BJ11&lt;60%,"Proses Delivery",IF(BJ11=60%,"Selesai Delivery",IF(BJ11&lt;95%,"Proses Pengembangan",IF(BJ11=95%,"Selesai Pengembangan",IF(BJ11&lt;100%,"Proses Implementasi","Selesai Implementasi"))))))))))))))))))</f>
        <v>Not Started</v>
      </c>
      <c r="AM11" t="str">
        <f>IF(BK11=0%,"Not Started",IF(BK11&lt;5%,"Proses RBT-RBB",IF(BK11=5%,"Selesai RBT-RBB",IF(BK11&lt;10%,"Proses RBT-RBL",IF(BK11=10%,"Selesai RBT-RBL",IF(BK11&lt;15%,"Proses RBT-RBTD",IF(BK11=15%,"Selesai RBT",IF(BK11&lt;20%,"Proses RPP",IF(BK11=20%,"Selesai RPP",IF(BK11&lt;25%,"Proses KAK",IF(BK11=25%,"Selesai KAK",IF(BK11&lt;30%,"Proses Pengadaan",IF(BK11=30%,"Selesai Pengadaan",IF(BK11&lt;60%,"Proses Delivery",IF(BK11=60%,"Selesai Delivery",IF(BK11&lt;95%,"Proses Pengembangan",IF(BK11=95%,"Selesai Pengembangan",IF(BK11&lt;100%,"Proses Implementasi","Selesai Implementasi"))))))))))))))))))</f>
        <v>Not Started</v>
      </c>
      <c r="AN11" t="str">
        <f>IF(BL11=0%,"Not Started",IF(BL11&lt;5%,"Proses RBT-RBB",IF(BL11=5%,"Selesai RBT-RBB",IF(BL11&lt;10%,"Proses RBT-RBL",IF(BL11=10%,"Selesai RBT-RBL",IF(BL11&lt;15%,"Proses RBT-RBTD",IF(BL11=15%,"Selesai RBT",IF(BL11&lt;20%,"Proses RPP",IF(BL11=20%,"Selesai RPP",IF(BL11&lt;25%,"Proses KAK",IF(BL11=25%,"Selesai KAK",IF(BL11&lt;30%,"Proses Pengadaan",IF(BL11=30%,"Selesai Pengadaan",IF(BL11&lt;60%,"Proses Delivery",IF(BL11=60%,"Selesai Delivery",IF(BL11&lt;95%,"Proses Pengembangan",IF(BL11=95%,"Selesai Pengembangan",IF(BL11&lt;100%,"Proses Implementasi","Selesai Implementasi"))))))))))))))))))</f>
        <v>Not Started</v>
      </c>
      <c r="AO11" t="str">
        <f>IF(BM11=0%,"Not Started",IF(BM11&lt;5%,"Proses RBT-RBB",IF(BM11=5%,"Selesai RBT-RBB",IF(BM11&lt;10%,"Proses RBT-RBL",IF(BM11=10%,"Selesai RBT-RBL",IF(BM11&lt;15%,"Proses RBT-RBTD",IF(BM11=15%,"Selesai RBT",IF(BM11&lt;20%,"Proses RPP",IF(BM11=20%,"Selesai RPP",IF(BM11&lt;25%,"Proses KAK",IF(BM11=25%,"Selesai KAK",IF(BM11&lt;30%,"Proses Pengadaan",IF(BM11=30%,"Selesai Pengadaan",IF(BM11&lt;60%,"Proses Delivery",IF(BM11=60%,"Selesai Delivery",IF(BM11&lt;95%,"Proses Pengembangan",IF(BM11=95%,"Selesai Pengembangan",IF(BM11&lt;100%,"Proses Implementasi","Selesai Implementasi"))))))))))))))))))</f>
        <v>Not Started</v>
      </c>
      <c r="AP11" t="str">
        <f>IF(BN11=0%,"Not Started",IF(BN11&lt;5%,"Proses RBT-RBB",IF(BN11=5%,"Selesai RBT-RBB",IF(BN11&lt;10%,"Proses RBT-RBL",IF(BN11=10%,"Selesai RBT-RBL",IF(BN11&lt;15%,"Proses RBT-RBTD",IF(BN11=15%,"Selesai RBT",IF(BN11&lt;20%,"Proses RPP",IF(BN11=20%,"Selesai RPP",IF(BN11&lt;25%,"Proses KAK",IF(BN11=25%,"Selesai KAK",IF(BN11&lt;30%,"Proses Pengadaan",IF(BN11=30%,"Selesai Pengadaan",IF(BN11&lt;60%,"Proses Delivery",IF(BN11=60%,"Selesai Delivery",IF(BN11&lt;95%,"Proses Pengembangan",IF(BN11=95%,"Selesai Pengembangan",IF(BN11&lt;100%,"Proses Implementasi","Selesai Implementasi"))))))))))))))))))</f>
        <v>Not Started</v>
      </c>
      <c r="AQ11" t="str">
        <f>IF(BO11=0%,"Not Started",IF(BO11&lt;5%,"Proses RBT-RBB",IF(BO11=5%,"Selesai RBT-RBB",IF(BO11&lt;10%,"Proses RBT-RBL",IF(BO11=10%,"Selesai RBT-RBL",IF(BO11&lt;15%,"Proses RBT-RBTD",IF(BO11=15%,"Selesai RBT",IF(BO11&lt;20%,"Proses RPP",IF(BO11=20%,"Selesai RPP",IF(BO11&lt;25%,"Proses KAK",IF(BO11=25%,"Selesai KAK",IF(BO11&lt;30%,"Proses Pengadaan",IF(BO11=30%,"Selesai Pengadaan",IF(BO11&lt;60%,"Proses Delivery",IF(BO11=60%,"Selesai Delivery",IF(BO11&lt;95%,"Proses Pengembangan",IF(BO11=95%,"Selesai Pengembangan",IF(BO11&lt;100%,"Proses Implementasi","Selesai Implementasi"))))))))))))))))))</f>
        <v>Not Started</v>
      </c>
      <c r="AR11" t="str">
        <f>IF(BP11=0%,"Not Started",IF(BP11&lt;5%,"Proses RBT-RBB",IF(BP11=5%,"Selesai RBT-RBB",IF(BP11&lt;10%,"Proses RBT-RBL",IF(BP11=10%,"Selesai RBT-RBL",IF(BP11&lt;15%,"Proses RBT-RBTD",IF(BP11=15%,"Selesai RBT",IF(BP11&lt;20%,"Proses RPP",IF(BP11=20%,"Selesai RPP",IF(BP11&lt;25%,"Proses KAK",IF(BP11=25%,"Selesai KAK",IF(BP11&lt;30%,"Proses Pengadaan",IF(BP11=30%,"Selesai Pengadaan",IF(BP11&lt;60%,"Proses Delivery",IF(BP11=60%,"Selesai Delivery",IF(BP11&lt;95%,"Proses Pengembangan",IF(BP11=95%,"Selesai Pengembangan",IF(BP11&lt;100%,"Proses Implementasi","Selesai Implementasi"))))))))))))))))))</f>
        <v>Not Started</v>
      </c>
      <c r="AS11" t="str">
        <f>IF(BQ11=0%,"Not Started",IF(BQ11&lt;5%,"Proses RBT-RBB",IF(BQ11=5%,"Selesai RBT-RBB",IF(BQ11&lt;10%,"Proses RBT-RBL",IF(BQ11=10%,"Selesai RBT-RBL",IF(BQ11&lt;15%,"Proses RBT-RBTD",IF(BQ11=15%,"Selesai RBT",IF(BQ11&lt;20%,"Proses RPP",IF(BQ11=20%,"Selesai RPP",IF(BQ11&lt;25%,"Proses KAK",IF(BQ11=25%,"Selesai KAK",IF(BQ11&lt;30%,"Proses Pengadaan",IF(BQ11=30%,"Selesai Pengadaan",IF(BQ11&lt;60%,"Proses Delivery",IF(BQ11=60%,"Selesai Delivery",IF(BQ11&lt;95%,"Proses Pengembangan",IF(BQ11=95%,"Selesai Pengembangan",IF(BQ11&lt;100%,"Proses Implementasi","Selesai Implementasi"))))))))))))))))))</f>
        <v>Not Started</v>
      </c>
      <c r="CD11" t="str">
        <f>IF(DB11=0%,"Not Started",IF(DB11&lt;5%,"Proses RBT-RBB",IF(DB11=5%,"Selesai RBT-RBB",IF(DB11&lt;10%,"Proses RBT-RBL",IF(DB11=10%,"Selesai RBT-RBL",IF(DB11&lt;15%,"Proses RBT-RBTD",IF(DB11=15%,"Selesai RBT-RBTD",IF(DB11&lt;20%,"Proses RPP",IF(DB11=20%,"Selesai RPP",IF(DB11&lt;25%,"Proses KAK",IF(DB11=25%,"Selesai KAK",IF(DB11&lt;30%,"Proses Pengadaan",IF(DB11=30%,"Selesai Pengadaan",IF(DB11&lt;45%,"Proses Desain",IF(DB11=45%,"Selesai Desain",IF(DB11&lt;80%,"Proses Pengembangan",IF(DB11=80%,"Selesai Pengembangan",IF(DB11&lt;87.5%,"Proses SIT",IF(DB11=87.5%,"Selesai SIT",IF(DB11&lt;95%,"Proses UAT",IF(DB11=95%,"Selesai UAT",IF(DB11&lt;100%,"Proses Implementasi","Selesai Implementasi"))))))))))))))))))))))</f>
        <v>Not Started</v>
      </c>
      <c r="CE11" t="str">
        <f>IF(DC11=0%,"Not Started",IF(DC11&lt;5%,"Proses RBT-RBB",IF(DC11=5%,"Selesai RBT-RBB",IF(DC11&lt;10%,"Proses RBT-RBL",IF(DC11=10%,"Selesai RBT-RBL",IF(DC11&lt;15%,"Proses RBT-RBTD",IF(DC11=15%,"Selesai RBT-RBTD",IF(DC11&lt;20%,"Proses RPP",IF(DC11=20%,"Selesai RPP",IF(DC11&lt;25%,"Proses KAK",IF(DC11=25%,"Selesai KAK",IF(DC11&lt;30%,"Proses Pengadaan",IF(DC11=30%,"Selesai Pengadaan",IF(DC11&lt;45%,"Proses Desain",IF(DC11=45%,"Selesai Desain",IF(DC11&lt;80%,"Proses Pengembangan",IF(DC11=80%,"Selesai Pengembangan",IF(DC11&lt;87.5%,"Proses SIT",IF(DC11=87.5%,"Selesai SIT",IF(DC11&lt;95%,"Proses UAT",IF(DC11=95%,"Selesai UAT",IF(DC11&lt;100%,"Proses Implementasi","Selesai Implementasi"))))))))))))))))))))))</f>
        <v>Not Started</v>
      </c>
      <c r="CF11" t="str">
        <f>IF(DD11=0%,"Not Started",IF(DD11&lt;5%,"Proses RBT-RBB",IF(DD11=5%,"Selesai RBT-RBB",IF(DD11&lt;10%,"Proses RBT-RBL",IF(DD11=10%,"Selesai RBT-RBL",IF(DD11&lt;15%,"Proses RBT-RBTD",IF(DD11=15%,"Selesai RBT-RBTD",IF(DD11&lt;20%,"Proses RPP",IF(DD11=20%,"Selesai RPP",IF(DD11&lt;25%,"Proses KAK",IF(DD11=25%,"Selesai KAK",IF(DD11&lt;30%,"Proses Pengadaan",IF(DD11=30%,"Selesai Pengadaan",IF(DD11&lt;45%,"Proses Desain",IF(DD11=45%,"Selesai Desain",IF(DD11&lt;80%,"Proses Pengembangan",IF(DD11=80%,"Selesai Pengembangan",IF(DD11&lt;87.5%,"Proses SIT",IF(DD11=87.5%,"Selesai SIT",IF(DD11&lt;95%,"Proses UAT",IF(DD11=95%,"Selesai UAT",IF(DD11&lt;100%,"Proses Implementasi","Selesai Implementasi"))))))))))))))))))))))</f>
        <v>Not Started</v>
      </c>
      <c r="CG11" t="str">
        <f>IF(DE11=0%,"Not Started",IF(DE11&lt;5%,"Proses RBT-RBB",IF(DE11=5%,"Selesai RBT-RBB",IF(DE11&lt;10%,"Proses RBT-RBL",IF(DE11=10%,"Selesai RBT-RBL",IF(DE11&lt;15%,"Proses RBT-RBTD",IF(DE11=15%,"Selesai RBT-RBTD",IF(DE11&lt;20%,"Proses RPP",IF(DE11=20%,"Selesai RPP",IF(DE11&lt;25%,"Proses KAK",IF(DE11=25%,"Selesai KAK",IF(DE11&lt;30%,"Proses Pengadaan",IF(DE11=30%,"Selesai Pengadaan",IF(DE11&lt;45%,"Proses Desain",IF(DE11=45%,"Selesai Desain",IF(DE11&lt;80%,"Proses Pengembangan",IF(DE11=80%,"Selesai Pengembangan",IF(DE11&lt;87.5%,"Proses SIT",IF(DE11=87.5%,"Selesai SIT",IF(DE11&lt;95%,"Proses UAT",IF(DE11=95%,"Selesai UAT",IF(DE11&lt;100%,"Proses Implementasi","Selesai Implementasi"))))))))))))))))))))))</f>
        <v>Not Started</v>
      </c>
      <c r="CH11" t="str">
        <f>IF(DF11=0%,"Not Started",IF(DF11&lt;5%,"Proses RBT-RBB",IF(DF11=5%,"Selesai RBT-RBB",IF(DF11&lt;10%,"Proses RBT-RBL",IF(DF11=10%,"Selesai RBT-RBL",IF(DF11&lt;15%,"Proses RBT-RBTD",IF(DF11=15%,"Selesai RBT-RBTD",IF(DF11&lt;20%,"Proses RPP",IF(DF11=20%,"Selesai RPP",IF(DF11&lt;25%,"Proses KAK",IF(DF11=25%,"Selesai KAK",IF(DF11&lt;30%,"Proses Pengadaan",IF(DF11=30%,"Selesai Pengadaan",IF(DF11&lt;45%,"Proses Desain",IF(DF11=45%,"Selesai Desain",IF(DF11&lt;80%,"Proses Pengembangan",IF(DF11=80%,"Selesai Pengembangan",IF(DF11&lt;87.5%,"Proses SIT",IF(DF11=87.5%,"Selesai SIT",IF(DF11&lt;95%,"Proses UAT",IF(DF11=95%,"Selesai UAT",IF(DF11&lt;100%,"Proses Implementasi","Selesai Implementasi"))))))))))))))))))))))</f>
        <v>Not Started</v>
      </c>
      <c r="CI11" t="str">
        <f>IF(DG11=0%,"Not Started",IF(DG11&lt;5%,"Proses RBT-RBB",IF(DG11=5%,"Selesai RBT-RBB",IF(DG11&lt;10%,"Proses RBT-RBL",IF(DG11=10%,"Selesai RBT-RBL",IF(DG11&lt;15%,"Proses RBT-RBTD",IF(DG11=15%,"Selesai RBT-RBTD",IF(DG11&lt;20%,"Proses RPP",IF(DG11=20%,"Selesai RPP",IF(DG11&lt;25%,"Proses KAK",IF(DG11=25%,"Selesai KAK",IF(DG11&lt;30%,"Proses Pengadaan",IF(DG11=30%,"Selesai Pengadaan",IF(DG11&lt;45%,"Proses Desain",IF(DG11=45%,"Selesai Desain",IF(DG11&lt;80%,"Proses Pengembangan",IF(DG11=80%,"Selesai Pengembangan",IF(DG11&lt;87.5%,"Proses SIT",IF(DG11=87.5%,"Selesai SIT",IF(DG11&lt;95%,"Proses UAT",IF(DG11=95%,"Selesai UAT",IF(DG11&lt;100%,"Proses Implementasi","Selesai Implementasi"))))))))))))))))))))))</f>
        <v>Not Started</v>
      </c>
      <c r="CJ11" t="str">
        <f>IF(DH11=0%,"Not Started",IF(DH11&lt;5%,"Proses RBT-RBB",IF(DH11=5%,"Selesai RBT-RBB",IF(DH11&lt;10%,"Proses RBT-RBL",IF(DH11=10%,"Selesai RBT-RBL",IF(DH11&lt;15%,"Proses RBT-RBTD",IF(DH11=15%,"Selesai RBT-RBTD",IF(DH11&lt;20%,"Proses RPP",IF(DH11=20%,"Selesai RPP",IF(DH11&lt;25%,"Proses KAK",IF(DH11=25%,"Selesai KAK",IF(DH11&lt;30%,"Proses Pengadaan",IF(DH11=30%,"Selesai Pengadaan",IF(DH11&lt;45%,"Proses Desain",IF(DH11=45%,"Selesai Desain",IF(DH11&lt;80%,"Proses Pengembangan",IF(DH11=80%,"Selesai Pengembangan",IF(DH11&lt;87.5%,"Proses SIT",IF(DH11=87.5%,"Selesai SIT",IF(DH11&lt;95%,"Proses UAT",IF(DH11=95%,"Selesai UAT",IF(DH11&lt;100%,"Proses Implementasi","Selesai Implementasi"))))))))))))))))))))))</f>
        <v>Not Started</v>
      </c>
      <c r="CK11" t="str">
        <f>IF(DI11=0%,"Not Started",IF(DI11&lt;5%,"Proses RBT-RBB",IF(DI11=5%,"Selesai RBT-RBB",IF(DI11&lt;10%,"Proses RBT-RBL",IF(DI11=10%,"Selesai RBT-RBL",IF(DI11&lt;15%,"Proses RBT-RBTD",IF(DI11=15%,"Selesai RBT-RBTD",IF(DI11&lt;20%,"Proses RPP",IF(DI11=20%,"Selesai RPP",IF(DI11&lt;25%,"Proses KAK",IF(DI11=25%,"Selesai KAK",IF(DI11&lt;30%,"Proses Pengadaan",IF(DI11=30%,"Selesai Pengadaan",IF(DI11&lt;45%,"Proses Desain",IF(DI11=45%,"Selesai Desain",IF(DI11&lt;80%,"Proses Pengembangan",IF(DI11=80%,"Selesai Pengembangan",IF(DI11&lt;87.5%,"Proses SIT",IF(DI11=87.5%,"Selesai SIT",IF(DI11&lt;95%,"Proses UAT",IF(DI11=95%,"Selesai UAT",IF(DI11&lt;100%,"Proses Implementasi","Selesai Implementasi"))))))))))))))))))))))</f>
        <v>Not Started</v>
      </c>
      <c r="CL11" t="str">
        <f>IF(DJ11=0%,"Not Started",IF(DJ11&lt;5%,"Proses RBT-RBB",IF(DJ11=5%,"Selesai RBT-RBB",IF(DJ11&lt;10%,"Proses RBT-RBL",IF(DJ11=10%,"Selesai RBT-RBL",IF(DJ11&lt;15%,"Proses RBT-RBTD",IF(DJ11=15%,"Selesai RBT-RBTD",IF(DJ11&lt;20%,"Proses RPP",IF(DJ11=20%,"Selesai RPP",IF(DJ11&lt;25%,"Proses KAK",IF(DJ11=25%,"Selesai KAK",IF(DJ11&lt;30%,"Proses Pengadaan",IF(DJ11=30%,"Selesai Pengadaan",IF(DJ11&lt;45%,"Proses Desain",IF(DJ11=45%,"Selesai Desain",IF(DJ11&lt;80%,"Proses Pengembangan",IF(DJ11=80%,"Selesai Pengembangan",IF(DJ11&lt;87.5%,"Proses SIT",IF(DJ11=87.5%,"Selesai SIT",IF(DJ11&lt;95%,"Proses UAT",IF(DJ11=95%,"Selesai UAT",IF(DJ11&lt;100%,"Proses Implementasi","Selesai Implementasi"))))))))))))))))))))))</f>
        <v>Not Started</v>
      </c>
      <c r="CM11" t="str">
        <f>IF(DK11=0%,"Not Started",IF(DK11&lt;5%,"Proses RBT-RBB",IF(DK11=5%,"Selesai RBT-RBB",IF(DK11&lt;10%,"Proses RBT-RBL",IF(DK11=10%,"Selesai RBT-RBL",IF(DK11&lt;15%,"Proses RBT-RBTD",IF(DK11=15%,"Selesai RBT-RBTD",IF(DK11&lt;20%,"Proses RPP",IF(DK11=20%,"Selesai RPP",IF(DK11&lt;25%,"Proses KAK",IF(DK11=25%,"Selesai KAK",IF(DK11&lt;30%,"Proses Pengadaan",IF(DK11=30%,"Selesai Pengadaan",IF(DK11&lt;45%,"Proses Desain",IF(DK11=45%,"Selesai Desain",IF(DK11&lt;80%,"Proses Pengembangan",IF(DK11=80%,"Selesai Pengembangan",IF(DK11&lt;87.5%,"Proses SIT",IF(DK11=87.5%,"Selesai SIT",IF(DK11&lt;95%,"Proses UAT",IF(DK11=95%,"Selesai UAT",IF(DK11&lt;100%,"Proses Implementasi","Selesai Implementasi"))))))))))))))))))))))</f>
        <v>Not Started</v>
      </c>
      <c r="CN11" t="str">
        <f>IF(DL11=0%,"Not Started",IF(DL11&lt;5%,"Proses RBT-RBB",IF(DL11=5%,"Selesai RBT-RBB",IF(DL11&lt;10%,"Proses RBT-RBL",IF(DL11=10%,"Selesai RBT-RBL",IF(DL11&lt;15%,"Proses RBT-RBTD",IF(DL11=15%,"Selesai RBT-RBTD",IF(DL11&lt;20%,"Proses RPP",IF(DL11=20%,"Selesai RPP",IF(DL11&lt;25%,"Proses KAK",IF(DL11=25%,"Selesai KAK",IF(DL11&lt;30%,"Proses Pengadaan",IF(DL11=30%,"Selesai Pengadaan",IF(DL11&lt;45%,"Proses Desain",IF(DL11=45%,"Selesai Desain",IF(DL11&lt;80%,"Proses Pengembangan",IF(DL11=80%,"Selesai Pengembangan",IF(DL11&lt;87.5%,"Proses SIT",IF(DL11=87.5%,"Selesai SIT",IF(DL11&lt;95%,"Proses UAT",IF(DL11=95%,"Selesai UAT",IF(DL11&lt;100%,"Proses Implementasi","Selesai Implementasi"))))))))))))))))))))))</f>
        <v>Not Started</v>
      </c>
      <c r="CO11" t="str">
        <f>IF(DN11=0%,"Not Started",IF(DN11&lt;5%,"Proses RBT-RBB",IF(DN11=5%,"Selesai RBT-RBB",IF(DN11&lt;10%,"Proses RBT-RBL",IF(DN11=10%,"Selesai RBT-RBL",IF(DN11&lt;15%,"Proses RBT-RBTD",IF(DN11=15%,"Selesai RBT-RBTD",IF(DN11&lt;20%,"Proses RPP",IF(DN11=20%,"Selesai RPP",IF(DN11&lt;25%,"Proses KAK",IF(DN11=25%,"Selesai KAK",IF(DN11&lt;30%,"Proses Pengadaan",IF(DN11=30%,"Selesai Pengadaan",IF(DN11&lt;45%,"Proses Desain",IF(DN11=45%,"Selesai Desain",IF(DN11&lt;80%,"Proses Pengembangan",IF(DN11=80%,"Selesai Pengembangan",IF(DN11&lt;87.5%,"Proses SIT",IF(DN11=87.5%,"Selesai SIT",IF(DN11&lt;95%,"Proses UAT",IF(DN11=95%,"Selesai UAT",IF(DN11&lt;100%,"Proses Implementasi","Selesai Implementasi"))))))))))))))))))))))</f>
        <v>Not Started</v>
      </c>
      <c r="DB11">
        <f>(($FM11/100%)*15%)+(($FN11/100%)*5%)+(($FO11/100%)*5%)+(($FP11/100%)*5%)+(($FQ11/100%)*30%)+(($FR11/100%)*35%)+(($FS11/100%)*5%)</f>
        <v>0</v>
      </c>
      <c r="EB11">
        <f>IF(BI11=0%,100%,(DE11/BI11))</f>
        <v>1</v>
      </c>
      <c r="EC11">
        <f>IF(BJ11=0%,100%,(DF11/BJ11))</f>
        <v>1</v>
      </c>
      <c r="ED11">
        <f>IF(BK11=0%,100%,(DG11/BK11))</f>
        <v>1</v>
      </c>
      <c r="EE11">
        <f>IF(BL11=0%,100%,(DH11/BL11))</f>
        <v>1</v>
      </c>
      <c r="EF11">
        <f>IF(BM11=0%,100%,(DI11/BM11))</f>
        <v>1</v>
      </c>
      <c r="EG11">
        <f>IF(BN11=0%,100%,(DJ11/BN11))</f>
        <v>1</v>
      </c>
      <c r="EH11">
        <f>IF(BO11=0%,100%,(DK11/BO11))</f>
        <v>1</v>
      </c>
      <c r="EI11">
        <f>IF(BP11=0%,100%,(DL11/BP11))</f>
        <v>1</v>
      </c>
      <c r="EJ11">
        <f>IF(BQ11=0%,100%,(DN11/BQ11))</f>
        <v>1</v>
      </c>
      <c r="EN11" t="str">
        <f>IF(BH11=0%,"NS",IF(DD11=100%,"DONE",IF(EA11&gt;=105%,"AS",IF(EA11&lt;94%,"BS","OS"))))</f>
        <v>NS</v>
      </c>
      <c r="EO11" t="str">
        <f>IF(BI11=0%,"NS",IF(DE11=100%,"DONE",IF(EB11&gt;=105%,"AS",IF(EB11&lt;94%,"BS","OS"))))</f>
        <v>NS</v>
      </c>
      <c r="EP11" t="str">
        <f>IF(BJ11=0%,"NS",IF(DF11=100%,"DONE",IF(EC11&gt;=105%,"AS",IF(EC11&lt;94%,"BS","OS"))))</f>
        <v>NS</v>
      </c>
      <c r="EQ11" t="str">
        <f>IF(BK11=0%,"NS",IF(DG11=100%,"DONE",IF(ED11&gt;=105%,"AS",IF(ED11&lt;94.45%,"BS",IF(ED11&gt;=94.5%,"AR","OS")))))</f>
        <v>NS</v>
      </c>
      <c r="ER11" t="str">
        <f>IF(BL11=0%,"NS",IF(DH11=100%,"DONE",IF(EE11&gt;=105%,"AS",IF(EE11&lt;94.45%,"BS",IF(EE11&gt;=94.5%,"AR","OS")))))</f>
        <v>NS</v>
      </c>
      <c r="ES11" t="str">
        <f>IF(BM11=0%,"NS",IF(DI11=100%,"DONE",IF(EF11&gt;=105%,"AS",IF(EF11&lt;94.45%,"BS",IF(EF11&gt;=94.5%,"AR","OS")))))</f>
        <v>NS</v>
      </c>
      <c r="ET11" t="str">
        <f>IF(BN11=0%,"NS",IF(DJ11=100%,"DONE",IF(EG11&gt;=105%,"AS",IF(EG11&lt;94.45%,"BS",IF(EG11&gt;=94.5%,"AR","OS")))))</f>
        <v>NS</v>
      </c>
      <c r="EU11" t="str">
        <f>IF(BO11=0%,"NS",IF(DK11=100%,"DONE",IF(EH11&gt;=105%,"AS",IF(EH11&lt;94.45%,"BS",IF(EH11&gt;=94.5%,"AR","OS")))))</f>
        <v>NS</v>
      </c>
      <c r="EV11" t="str">
        <f>IF(BP11=0%,"NS",IF(DL11=100%,"DONE",IF(EI11&gt;=105%,"AS",IF(EI11&lt;94.45%,"BS",IF(EI11&gt;=94.5%,"AR","OS")))))</f>
        <v>NS</v>
      </c>
      <c r="EW11" t="str">
        <f>IF(BQ11=0%,"NS",IF(DN11=100%,"DONE",IF(EJ11&gt;=105%,"AS",IF(EJ11&lt;94.45%,"BS",IF(EJ11&gt;=94.5%,"AR","OS")))))</f>
        <v>NS</v>
      </c>
      <c r="FT11" t="str">
        <v>Not started</v>
      </c>
      <c r="FV11">
        <f>AG11</f>
        <v>47483</v>
      </c>
    </row>
    <row r="12">
      <c r="A12" t="str">
        <v>P-35</v>
      </c>
      <c r="B12" t="str">
        <v>New Technology</v>
      </c>
      <c r="C12" t="str">
        <v>Integrated Security</v>
      </c>
      <c r="D12" t="str">
        <v>Identity and Access Management (IAM) / Role Based Access Control (RBAC)</v>
      </c>
      <c r="E12">
        <v>2027</v>
      </c>
      <c r="F12">
        <v>2029</v>
      </c>
      <c r="G12" t="str">
        <v>K</v>
      </c>
      <c r="H12" t="str">
        <v>K1</v>
      </c>
      <c r="I12" t="str">
        <v>ADG</v>
      </c>
      <c r="J12" t="str">
        <v>DLDS</v>
      </c>
      <c r="K12" t="str">
        <v>Satker</v>
      </c>
      <c r="L12" t="str">
        <v>N/A</v>
      </c>
      <c r="M12" t="str">
        <v>N/A</v>
      </c>
      <c r="N12" t="str">
        <v>N/A</v>
      </c>
      <c r="O12" t="str">
        <v>N/A</v>
      </c>
      <c r="P12">
        <v>46569</v>
      </c>
      <c r="Q12">
        <v>46752</v>
      </c>
      <c r="R12">
        <v>46753</v>
      </c>
      <c r="S12">
        <v>46843</v>
      </c>
      <c r="T12">
        <v>46813</v>
      </c>
      <c r="U12">
        <v>46843</v>
      </c>
      <c r="V12">
        <v>46813</v>
      </c>
      <c r="W12">
        <v>47026</v>
      </c>
      <c r="X12" t="str">
        <v>N/A</v>
      </c>
      <c r="Y12" t="str">
        <v>N/A</v>
      </c>
      <c r="Z12" t="str">
        <v>N/A</v>
      </c>
      <c r="AA12" t="str">
        <v>N/A</v>
      </c>
      <c r="AB12" t="str">
        <v>N/A</v>
      </c>
      <c r="AC12" t="str">
        <v>N/A</v>
      </c>
      <c r="AD12" t="str">
        <v>N/A</v>
      </c>
      <c r="AE12" t="str">
        <v>N/A</v>
      </c>
      <c r="AF12">
        <v>47088</v>
      </c>
      <c r="AG12">
        <v>47208</v>
      </c>
      <c r="AH12" t="str">
        <f>IF(BF12=0%,"Not Started",IF(BF12&lt;5%,"Proses RBT-RBB",IF(BF12=5%,"Selesai RBT-RBB",IF(BF12&lt;10%,"Proses RBT-RBL",IF(BF12=10%,"Selesai RBT-RBL",IF(BF12&lt;15%,"Proses RBT-RBTD",IF(BF12=15%,"Selesai RBT",IF(BF12&lt;20%,"Proses RPP",IF(BF12=20%,"Selesai RPP",IF(BF12&lt;25%,"Proses KAK",IF(BF12=25%,"Selesai KAK",IF(BF12&lt;30%,"Proses Pengadaan",IF(BF12=30%,"Selesai Pengadaan",IF(BF12&lt;60%,"Proses Delivery",IF(BF12=60%,"Selesai Delivery",IF(BF12&lt;95%,"Proses Pengembangan",IF(BF12=95%,"Selesai Pengembangan",IF(BF12&lt;100%,"Proses Implementasi","Selesai Implementasi"))))))))))))))))))</f>
        <v>Not Started</v>
      </c>
      <c r="AI12" t="str">
        <f>IF(BG12=0%,"Not Started",IF(BG12&lt;5%,"Proses RBT-RBB",IF(BG12=5%,"Selesai RBT-RBB",IF(BG12&lt;10%,"Proses RBT-RBL",IF(BG12=10%,"Selesai RBT-RBL",IF(BG12&lt;15%,"Proses RBT-RBTD",IF(BG12=15%,"Selesai RBT",IF(BG12&lt;20%,"Proses RPP",IF(BG12=20%,"Selesai RPP",IF(BG12&lt;25%,"Proses KAK",IF(BG12=25%,"Selesai KAK",IF(BG12&lt;30%,"Proses Pengadaan",IF(BG12=30%,"Selesai Pengadaan",IF(BG12&lt;60%,"Proses Delivery",IF(BG12=60%,"Selesai Delivery",IF(BG12&lt;95%,"Proses Pengembangan",IF(BG12=95%,"Selesai Pengembangan",IF(BG12&lt;100%,"Proses Implementasi","Selesai Implementasi"))))))))))))))))))</f>
        <v>Not Started</v>
      </c>
      <c r="AJ12" t="str">
        <f>IF(BH12=0%,"Not Started",IF(BH12&lt;5%,"Proses RBT-RBB",IF(BH12=5%,"Selesai RBT-RBB",IF(BH12&lt;10%,"Proses RBT-RBL",IF(BH12=10%,"Selesai RBT-RBL",IF(BH12&lt;15%,"Proses RBT-RBTD",IF(BH12=15%,"Selesai RBT",IF(BH12&lt;20%,"Proses RPP",IF(BH12=20%,"Selesai RPP",IF(BH12&lt;25%,"Proses KAK",IF(BH12=25%,"Selesai KAK",IF(BH12&lt;30%,"Proses Pengadaan",IF(BH12=30%,"Selesai Pengadaan",IF(BH12&lt;60%,"Proses Delivery",IF(BH12=60%,"Selesai Delivery",IF(BH12&lt;95%,"Proses Pengembangan",IF(BH12=95%,"Selesai Pengembangan",IF(BH12&lt;100%,"Proses Implementasi","Selesai Implementasi"))))))))))))))))))</f>
        <v>Not Started</v>
      </c>
      <c r="AK12" t="str">
        <f>IF(BI12=0%,"Not Started",IF(BI12&lt;5%,"Proses RBT-RBB",IF(BI12=5%,"Selesai RBT-RBB",IF(BI12&lt;10%,"Proses RBT-RBL",IF(BI12=10%,"Selesai RBT-RBL",IF(BI12&lt;15%,"Proses RBT-RBTD",IF(BI12=15%,"Selesai RBT",IF(BI12&lt;20%,"Proses RPP",IF(BI12=20%,"Selesai RPP",IF(BI12&lt;25%,"Proses KAK",IF(BI12=25%,"Selesai KAK",IF(BI12&lt;30%,"Proses Pengadaan",IF(BI12=30%,"Selesai Pengadaan",IF(BI12&lt;60%,"Proses Delivery",IF(BI12=60%,"Selesai Delivery",IF(BI12&lt;95%,"Proses Pengembangan",IF(BI12=95%,"Selesai Pengembangan",IF(BI12&lt;100%,"Proses Implementasi","Selesai Implementasi"))))))))))))))))))</f>
        <v>Not Started</v>
      </c>
      <c r="AL12" t="str">
        <f>IF(BJ12=0%,"Not Started",IF(BJ12&lt;5%,"Proses RBT-RBB",IF(BJ12=5%,"Selesai RBT-RBB",IF(BJ12&lt;10%,"Proses RBT-RBL",IF(BJ12=10%,"Selesai RBT-RBL",IF(BJ12&lt;15%,"Proses RBT-RBTD",IF(BJ12=15%,"Selesai RBT",IF(BJ12&lt;20%,"Proses RPP",IF(BJ12=20%,"Selesai RPP",IF(BJ12&lt;25%,"Proses KAK",IF(BJ12=25%,"Selesai KAK",IF(BJ12&lt;30%,"Proses Pengadaan",IF(BJ12=30%,"Selesai Pengadaan",IF(BJ12&lt;60%,"Proses Delivery",IF(BJ12=60%,"Selesai Delivery",IF(BJ12&lt;95%,"Proses Pengembangan",IF(BJ12=95%,"Selesai Pengembangan",IF(BJ12&lt;100%,"Proses Implementasi","Selesai Implementasi"))))))))))))))))))</f>
        <v>Not Started</v>
      </c>
      <c r="AM12" t="str">
        <f>IF(BK12=0%,"Not Started",IF(BK12&lt;5%,"Proses RBT-RBB",IF(BK12=5%,"Selesai RBT-RBB",IF(BK12&lt;10%,"Proses RBT-RBL",IF(BK12=10%,"Selesai RBT-RBL",IF(BK12&lt;15%,"Proses RBT-RBTD",IF(BK12=15%,"Selesai RBT",IF(BK12&lt;20%,"Proses RPP",IF(BK12=20%,"Selesai RPP",IF(BK12&lt;25%,"Proses KAK",IF(BK12=25%,"Selesai KAK",IF(BK12&lt;30%,"Proses Pengadaan",IF(BK12=30%,"Selesai Pengadaan",IF(BK12&lt;60%,"Proses Delivery",IF(BK12=60%,"Selesai Delivery",IF(BK12&lt;95%,"Proses Pengembangan",IF(BK12=95%,"Selesai Pengembangan",IF(BK12&lt;100%,"Proses Implementasi","Selesai Implementasi"))))))))))))))))))</f>
        <v>Not Started</v>
      </c>
      <c r="AN12" t="str">
        <f>IF(BL12=0%,"Not Started",IF(BL12&lt;5%,"Proses RBT-RBB",IF(BL12=5%,"Selesai RBT-RBB",IF(BL12&lt;10%,"Proses RBT-RBL",IF(BL12=10%,"Selesai RBT-RBL",IF(BL12&lt;15%,"Proses RBT-RBTD",IF(BL12=15%,"Selesai RBT",IF(BL12&lt;20%,"Proses RPP",IF(BL12=20%,"Selesai RPP",IF(BL12&lt;25%,"Proses KAK",IF(BL12=25%,"Selesai KAK",IF(BL12&lt;30%,"Proses Pengadaan",IF(BL12=30%,"Selesai Pengadaan",IF(BL12&lt;60%,"Proses Delivery",IF(BL12=60%,"Selesai Delivery",IF(BL12&lt;95%,"Proses Pengembangan",IF(BL12=95%,"Selesai Pengembangan",IF(BL12&lt;100%,"Proses Implementasi","Selesai Implementasi"))))))))))))))))))</f>
        <v>Not Started</v>
      </c>
      <c r="AO12" t="str">
        <f>IF(BM12=0%,"Not Started",IF(BM12&lt;5%,"Proses RBT-RBB",IF(BM12=5%,"Selesai RBT-RBB",IF(BM12&lt;10%,"Proses RBT-RBL",IF(BM12=10%,"Selesai RBT-RBL",IF(BM12&lt;15%,"Proses RBT-RBTD",IF(BM12=15%,"Selesai RBT",IF(BM12&lt;20%,"Proses RPP",IF(BM12=20%,"Selesai RPP",IF(BM12&lt;25%,"Proses KAK",IF(BM12=25%,"Selesai KAK",IF(BM12&lt;30%,"Proses Pengadaan",IF(BM12=30%,"Selesai Pengadaan",IF(BM12&lt;60%,"Proses Delivery",IF(BM12=60%,"Selesai Delivery",IF(BM12&lt;95%,"Proses Pengembangan",IF(BM12=95%,"Selesai Pengembangan",IF(BM12&lt;100%,"Proses Implementasi","Selesai Implementasi"))))))))))))))))))</f>
        <v>Not Started</v>
      </c>
      <c r="AP12" t="str">
        <f>IF(BN12=0%,"Not Started",IF(BN12&lt;5%,"Proses RBT-RBB",IF(BN12=5%,"Selesai RBT-RBB",IF(BN12&lt;10%,"Proses RBT-RBL",IF(BN12=10%,"Selesai RBT-RBL",IF(BN12&lt;15%,"Proses RBT-RBTD",IF(BN12=15%,"Selesai RBT",IF(BN12&lt;20%,"Proses RPP",IF(BN12=20%,"Selesai RPP",IF(BN12&lt;25%,"Proses KAK",IF(BN12=25%,"Selesai KAK",IF(BN12&lt;30%,"Proses Pengadaan",IF(BN12=30%,"Selesai Pengadaan",IF(BN12&lt;60%,"Proses Delivery",IF(BN12=60%,"Selesai Delivery",IF(BN12&lt;95%,"Proses Pengembangan",IF(BN12=95%,"Selesai Pengembangan",IF(BN12&lt;100%,"Proses Implementasi","Selesai Implementasi"))))))))))))))))))</f>
        <v>Not Started</v>
      </c>
      <c r="AQ12" t="str">
        <f>IF(BO12=0%,"Not Started",IF(BO12&lt;5%,"Proses RBT-RBB",IF(BO12=5%,"Selesai RBT-RBB",IF(BO12&lt;10%,"Proses RBT-RBL",IF(BO12=10%,"Selesai RBT-RBL",IF(BO12&lt;15%,"Proses RBT-RBTD",IF(BO12=15%,"Selesai RBT",IF(BO12&lt;20%,"Proses RPP",IF(BO12=20%,"Selesai RPP",IF(BO12&lt;25%,"Proses KAK",IF(BO12=25%,"Selesai KAK",IF(BO12&lt;30%,"Proses Pengadaan",IF(BO12=30%,"Selesai Pengadaan",IF(BO12&lt;60%,"Proses Delivery",IF(BO12=60%,"Selesai Delivery",IF(BO12&lt;95%,"Proses Pengembangan",IF(BO12=95%,"Selesai Pengembangan",IF(BO12&lt;100%,"Proses Implementasi","Selesai Implementasi"))))))))))))))))))</f>
        <v>Not Started</v>
      </c>
      <c r="AR12" t="str">
        <f>IF(BP12=0%,"Not Started",IF(BP12&lt;5%,"Proses RBT-RBB",IF(BP12=5%,"Selesai RBT-RBB",IF(BP12&lt;10%,"Proses RBT-RBL",IF(BP12=10%,"Selesai RBT-RBL",IF(BP12&lt;15%,"Proses RBT-RBTD",IF(BP12=15%,"Selesai RBT",IF(BP12&lt;20%,"Proses RPP",IF(BP12=20%,"Selesai RPP",IF(BP12&lt;25%,"Proses KAK",IF(BP12=25%,"Selesai KAK",IF(BP12&lt;30%,"Proses Pengadaan",IF(BP12=30%,"Selesai Pengadaan",IF(BP12&lt;60%,"Proses Delivery",IF(BP12=60%,"Selesai Delivery",IF(BP12&lt;95%,"Proses Pengembangan",IF(BP12=95%,"Selesai Pengembangan",IF(BP12&lt;100%,"Proses Implementasi","Selesai Implementasi"))))))))))))))))))</f>
        <v>Not Started</v>
      </c>
      <c r="AS12" t="str">
        <f>IF(BQ12=0%,"Not Started",IF(BQ12&lt;5%,"Proses RBT-RBB",IF(BQ12=5%,"Selesai RBT-RBB",IF(BQ12&lt;10%,"Proses RBT-RBL",IF(BQ12=10%,"Selesai RBT-RBL",IF(BQ12&lt;15%,"Proses RBT-RBTD",IF(BQ12=15%,"Selesai RBT",IF(BQ12&lt;20%,"Proses RPP",IF(BQ12=20%,"Selesai RPP",IF(BQ12&lt;25%,"Proses KAK",IF(BQ12=25%,"Selesai KAK",IF(BQ12&lt;30%,"Proses Pengadaan",IF(BQ12=30%,"Selesai Pengadaan",IF(BQ12&lt;60%,"Proses Delivery",IF(BQ12=60%,"Selesai Delivery",IF(BQ12&lt;95%,"Proses Pengembangan",IF(BQ12=95%,"Selesai Pengembangan",IF(BQ12&lt;100%,"Proses Implementasi","Selesai Implementasi"))))))))))))))))))</f>
        <v>Not Started</v>
      </c>
      <c r="CD12" t="str">
        <f>IF(DB12=0%,"Not Started",IF(DB12&lt;5%,"Proses RBT-RBB",IF(DB12=5%,"Selesai RBT-RBB",IF(DB12&lt;10%,"Proses RBT-RBL",IF(DB12=10%,"Selesai RBT-RBL",IF(DB12&lt;15%,"Proses RBT-RBTD",IF(DB12=15%,"Selesai RBT-RBTD",IF(DB12&lt;20%,"Proses RPP",IF(DB12=20%,"Selesai RPP",IF(DB12&lt;25%,"Proses KAK",IF(DB12=25%,"Selesai KAK",IF(DB12&lt;30%,"Proses Pengadaan",IF(DB12=30%,"Selesai Pengadaan",IF(DB12&lt;45%,"Proses Desain",IF(DB12=45%,"Selesai Desain",IF(DB12&lt;80%,"Proses Pengembangan",IF(DB12=80%,"Selesai Pengembangan",IF(DB12&lt;87.5%,"Proses SIT",IF(DB12=87.5%,"Selesai SIT",IF(DB12&lt;95%,"Proses UAT",IF(DB12=95%,"Selesai UAT",IF(DB12&lt;100%,"Proses Implementasi","Selesai Implementasi"))))))))))))))))))))))</f>
        <v>Not Started</v>
      </c>
      <c r="CE12" t="str">
        <f>IF(DC12=0%,"Not Started",IF(DC12&lt;5%,"Proses RBT-RBB",IF(DC12=5%,"Selesai RBT-RBB",IF(DC12&lt;10%,"Proses RBT-RBL",IF(DC12=10%,"Selesai RBT-RBL",IF(DC12&lt;15%,"Proses RBT-RBTD",IF(DC12=15%,"Selesai RBT-RBTD",IF(DC12&lt;20%,"Proses RPP",IF(DC12=20%,"Selesai RPP",IF(DC12&lt;25%,"Proses KAK",IF(DC12=25%,"Selesai KAK",IF(DC12&lt;30%,"Proses Pengadaan",IF(DC12=30%,"Selesai Pengadaan",IF(DC12&lt;45%,"Proses Desain",IF(DC12=45%,"Selesai Desain",IF(DC12&lt;80%,"Proses Pengembangan",IF(DC12=80%,"Selesai Pengembangan",IF(DC12&lt;87.5%,"Proses SIT",IF(DC12=87.5%,"Selesai SIT",IF(DC12&lt;95%,"Proses UAT",IF(DC12=95%,"Selesai UAT",IF(DC12&lt;100%,"Proses Implementasi","Selesai Implementasi"))))))))))))))))))))))</f>
        <v>Not Started</v>
      </c>
      <c r="CF12" t="str">
        <f>IF(DD12=0%,"Not Started",IF(DD12&lt;5%,"Proses RBT-RBB",IF(DD12=5%,"Selesai RBT-RBB",IF(DD12&lt;10%,"Proses RBT-RBL",IF(DD12=10%,"Selesai RBT-RBL",IF(DD12&lt;15%,"Proses RBT-RBTD",IF(DD12=15%,"Selesai RBT-RBTD",IF(DD12&lt;20%,"Proses RPP",IF(DD12=20%,"Selesai RPP",IF(DD12&lt;25%,"Proses KAK",IF(DD12=25%,"Selesai KAK",IF(DD12&lt;30%,"Proses Pengadaan",IF(DD12=30%,"Selesai Pengadaan",IF(DD12&lt;45%,"Proses Desain",IF(DD12=45%,"Selesai Desain",IF(DD12&lt;80%,"Proses Pengembangan",IF(DD12=80%,"Selesai Pengembangan",IF(DD12&lt;87.5%,"Proses SIT",IF(DD12=87.5%,"Selesai SIT",IF(DD12&lt;95%,"Proses UAT",IF(DD12=95%,"Selesai UAT",IF(DD12&lt;100%,"Proses Implementasi","Selesai Implementasi"))))))))))))))))))))))</f>
        <v>Not Started</v>
      </c>
      <c r="CG12" t="str">
        <f>IF(DE12=0%,"Not Started",IF(DE12&lt;5%,"Proses RBT-RBB",IF(DE12=5%,"Selesai RBT-RBB",IF(DE12&lt;10%,"Proses RBT-RBL",IF(DE12=10%,"Selesai RBT-RBL",IF(DE12&lt;15%,"Proses RBT-RBTD",IF(DE12=15%,"Selesai RBT-RBTD",IF(DE12&lt;20%,"Proses RPP",IF(DE12=20%,"Selesai RPP",IF(DE12&lt;25%,"Proses KAK",IF(DE12=25%,"Selesai KAK",IF(DE12&lt;30%,"Proses Pengadaan",IF(DE12=30%,"Selesai Pengadaan",IF(DE12&lt;45%,"Proses Desain",IF(DE12=45%,"Selesai Desain",IF(DE12&lt;80%,"Proses Pengembangan",IF(DE12=80%,"Selesai Pengembangan",IF(DE12&lt;87.5%,"Proses SIT",IF(DE12=87.5%,"Selesai SIT",IF(DE12&lt;95%,"Proses UAT",IF(DE12=95%,"Selesai UAT",IF(DE12&lt;100%,"Proses Implementasi","Selesai Implementasi"))))))))))))))))))))))</f>
        <v>Not Started</v>
      </c>
      <c r="CH12" t="str">
        <f>IF(DF12=0%,"Not Started",IF(DF12&lt;5%,"Proses RBT-RBB",IF(DF12=5%,"Selesai RBT-RBB",IF(DF12&lt;10%,"Proses RBT-RBL",IF(DF12=10%,"Selesai RBT-RBL",IF(DF12&lt;15%,"Proses RBT-RBTD",IF(DF12=15%,"Selesai RBT-RBTD",IF(DF12&lt;20%,"Proses RPP",IF(DF12=20%,"Selesai RPP",IF(DF12&lt;25%,"Proses KAK",IF(DF12=25%,"Selesai KAK",IF(DF12&lt;30%,"Proses Pengadaan",IF(DF12=30%,"Selesai Pengadaan",IF(DF12&lt;45%,"Proses Desain",IF(DF12=45%,"Selesai Desain",IF(DF12&lt;80%,"Proses Pengembangan",IF(DF12=80%,"Selesai Pengembangan",IF(DF12&lt;87.5%,"Proses SIT",IF(DF12=87.5%,"Selesai SIT",IF(DF12&lt;95%,"Proses UAT",IF(DF12=95%,"Selesai UAT",IF(DF12&lt;100%,"Proses Implementasi","Selesai Implementasi"))))))))))))))))))))))</f>
        <v>Not Started</v>
      </c>
      <c r="CI12" t="str">
        <f>IF(DG12=0%,"Not Started",IF(DG12&lt;5%,"Proses RBT-RBB",IF(DG12=5%,"Selesai RBT-RBB",IF(DG12&lt;10%,"Proses RBT-RBL",IF(DG12=10%,"Selesai RBT-RBL",IF(DG12&lt;15%,"Proses RBT-RBTD",IF(DG12=15%,"Selesai RBT-RBTD",IF(DG12&lt;20%,"Proses RPP",IF(DG12=20%,"Selesai RPP",IF(DG12&lt;25%,"Proses KAK",IF(DG12=25%,"Selesai KAK",IF(DG12&lt;30%,"Proses Pengadaan",IF(DG12=30%,"Selesai Pengadaan",IF(DG12&lt;45%,"Proses Desain",IF(DG12=45%,"Selesai Desain",IF(DG12&lt;80%,"Proses Pengembangan",IF(DG12=80%,"Selesai Pengembangan",IF(DG12&lt;87.5%,"Proses SIT",IF(DG12=87.5%,"Selesai SIT",IF(DG12&lt;95%,"Proses UAT",IF(DG12=95%,"Selesai UAT",IF(DG12&lt;100%,"Proses Implementasi","Selesai Implementasi"))))))))))))))))))))))</f>
        <v>Not Started</v>
      </c>
      <c r="CJ12" t="str">
        <f>IF(DH12=0%,"Not Started",IF(DH12&lt;5%,"Proses RBT-RBB",IF(DH12=5%,"Selesai RBT-RBB",IF(DH12&lt;10%,"Proses RBT-RBL",IF(DH12=10%,"Selesai RBT-RBL",IF(DH12&lt;15%,"Proses RBT-RBTD",IF(DH12=15%,"Selesai RBT-RBTD",IF(DH12&lt;20%,"Proses RPP",IF(DH12=20%,"Selesai RPP",IF(DH12&lt;25%,"Proses KAK",IF(DH12=25%,"Selesai KAK",IF(DH12&lt;30%,"Proses Pengadaan",IF(DH12=30%,"Selesai Pengadaan",IF(DH12&lt;45%,"Proses Desain",IF(DH12=45%,"Selesai Desain",IF(DH12&lt;80%,"Proses Pengembangan",IF(DH12=80%,"Selesai Pengembangan",IF(DH12&lt;87.5%,"Proses SIT",IF(DH12=87.5%,"Selesai SIT",IF(DH12&lt;95%,"Proses UAT",IF(DH12=95%,"Selesai UAT",IF(DH12&lt;100%,"Proses Implementasi","Selesai Implementasi"))))))))))))))))))))))</f>
        <v>Not Started</v>
      </c>
      <c r="CK12" t="str">
        <f>IF(DI12=0%,"Not Started",IF(DI12&lt;5%,"Proses RBT-RBB",IF(DI12=5%,"Selesai RBT-RBB",IF(DI12&lt;10%,"Proses RBT-RBL",IF(DI12=10%,"Selesai RBT-RBL",IF(DI12&lt;15%,"Proses RBT-RBTD",IF(DI12=15%,"Selesai RBT-RBTD",IF(DI12&lt;20%,"Proses RPP",IF(DI12=20%,"Selesai RPP",IF(DI12&lt;25%,"Proses KAK",IF(DI12=25%,"Selesai KAK",IF(DI12&lt;30%,"Proses Pengadaan",IF(DI12=30%,"Selesai Pengadaan",IF(DI12&lt;45%,"Proses Desain",IF(DI12=45%,"Selesai Desain",IF(DI12&lt;80%,"Proses Pengembangan",IF(DI12=80%,"Selesai Pengembangan",IF(DI12&lt;87.5%,"Proses SIT",IF(DI12=87.5%,"Selesai SIT",IF(DI12&lt;95%,"Proses UAT",IF(DI12=95%,"Selesai UAT",IF(DI12&lt;100%,"Proses Implementasi","Selesai Implementasi"))))))))))))))))))))))</f>
        <v>Not Started</v>
      </c>
      <c r="CL12" t="str">
        <f>IF(DJ12=0%,"Not Started",IF(DJ12&lt;5%,"Proses RBT-RBB",IF(DJ12=5%,"Selesai RBT-RBB",IF(DJ12&lt;10%,"Proses RBT-RBL",IF(DJ12=10%,"Selesai RBT-RBL",IF(DJ12&lt;15%,"Proses RBT-RBTD",IF(DJ12=15%,"Selesai RBT-RBTD",IF(DJ12&lt;20%,"Proses RPP",IF(DJ12=20%,"Selesai RPP",IF(DJ12&lt;25%,"Proses KAK",IF(DJ12=25%,"Selesai KAK",IF(DJ12&lt;30%,"Proses Pengadaan",IF(DJ12=30%,"Selesai Pengadaan",IF(DJ12&lt;45%,"Proses Desain",IF(DJ12=45%,"Selesai Desain",IF(DJ12&lt;80%,"Proses Pengembangan",IF(DJ12=80%,"Selesai Pengembangan",IF(DJ12&lt;87.5%,"Proses SIT",IF(DJ12=87.5%,"Selesai SIT",IF(DJ12&lt;95%,"Proses UAT",IF(DJ12=95%,"Selesai UAT",IF(DJ12&lt;100%,"Proses Implementasi","Selesai Implementasi"))))))))))))))))))))))</f>
        <v>Not Started</v>
      </c>
      <c r="CM12" t="str">
        <f>IF(DK12=0%,"Not Started",IF(DK12&lt;5%,"Proses RBT-RBB",IF(DK12=5%,"Selesai RBT-RBB",IF(DK12&lt;10%,"Proses RBT-RBL",IF(DK12=10%,"Selesai RBT-RBL",IF(DK12&lt;15%,"Proses RBT-RBTD",IF(DK12=15%,"Selesai RBT-RBTD",IF(DK12&lt;20%,"Proses RPP",IF(DK12=20%,"Selesai RPP",IF(DK12&lt;25%,"Proses KAK",IF(DK12=25%,"Selesai KAK",IF(DK12&lt;30%,"Proses Pengadaan",IF(DK12=30%,"Selesai Pengadaan",IF(DK12&lt;45%,"Proses Desain",IF(DK12=45%,"Selesai Desain",IF(DK12&lt;80%,"Proses Pengembangan",IF(DK12=80%,"Selesai Pengembangan",IF(DK12&lt;87.5%,"Proses SIT",IF(DK12=87.5%,"Selesai SIT",IF(DK12&lt;95%,"Proses UAT",IF(DK12=95%,"Selesai UAT",IF(DK12&lt;100%,"Proses Implementasi","Selesai Implementasi"))))))))))))))))))))))</f>
        <v>Not Started</v>
      </c>
      <c r="CN12" t="str">
        <f>IF(DL12=0%,"Not Started",IF(DL12&lt;5%,"Proses RBT-RBB",IF(DL12=5%,"Selesai RBT-RBB",IF(DL12&lt;10%,"Proses RBT-RBL",IF(DL12=10%,"Selesai RBT-RBL",IF(DL12&lt;15%,"Proses RBT-RBTD",IF(DL12=15%,"Selesai RBT-RBTD",IF(DL12&lt;20%,"Proses RPP",IF(DL12=20%,"Selesai RPP",IF(DL12&lt;25%,"Proses KAK",IF(DL12=25%,"Selesai KAK",IF(DL12&lt;30%,"Proses Pengadaan",IF(DL12=30%,"Selesai Pengadaan",IF(DL12&lt;45%,"Proses Desain",IF(DL12=45%,"Selesai Desain",IF(DL12&lt;80%,"Proses Pengembangan",IF(DL12=80%,"Selesai Pengembangan",IF(DL12&lt;87.5%,"Proses SIT",IF(DL12=87.5%,"Selesai SIT",IF(DL12&lt;95%,"Proses UAT",IF(DL12=95%,"Selesai UAT",IF(DL12&lt;100%,"Proses Implementasi","Selesai Implementasi"))))))))))))))))))))))</f>
        <v>Not Started</v>
      </c>
      <c r="CO12" t="str">
        <f>IF(DN12=0%,"Not Started",IF(DN12&lt;5%,"Proses RBT-RBB",IF(DN12=5%,"Selesai RBT-RBB",IF(DN12&lt;10%,"Proses RBT-RBL",IF(DN12=10%,"Selesai RBT-RBL",IF(DN12&lt;15%,"Proses RBT-RBTD",IF(DN12=15%,"Selesai RBT-RBTD",IF(DN12&lt;20%,"Proses RPP",IF(DN12=20%,"Selesai RPP",IF(DN12&lt;25%,"Proses KAK",IF(DN12=25%,"Selesai KAK",IF(DN12&lt;30%,"Proses Pengadaan",IF(DN12=30%,"Selesai Pengadaan",IF(DN12&lt;45%,"Proses Desain",IF(DN12=45%,"Selesai Desain",IF(DN12&lt;80%,"Proses Pengembangan",IF(DN12=80%,"Selesai Pengembangan",IF(DN12&lt;87.5%,"Proses SIT",IF(DN12=87.5%,"Selesai SIT",IF(DN12&lt;95%,"Proses UAT",IF(DN12=95%,"Selesai UAT",IF(DN12&lt;100%,"Proses Implementasi","Selesai Implementasi"))))))))))))))))))))))</f>
        <v>Not Started</v>
      </c>
      <c r="DB12">
        <f>(($FM12/100%)*15%)+(($FN12/100%)*5%)+(($FO12/100%)*5%)+(($FP12/100%)*5%)+(($FQ12/100%)*30%)+(($FR12/100%)*35%)+(($FS12/100%)*5%)</f>
        <v>0</v>
      </c>
      <c r="EB12">
        <f>IF(BI12=0%,100%,(DE12/BI12))</f>
        <v>1</v>
      </c>
      <c r="EC12">
        <f>IF(BJ12=0%,100%,(DF12/BJ12))</f>
        <v>1</v>
      </c>
      <c r="ED12">
        <f>IF(BK12=0%,100%,(DG12/BK12))</f>
        <v>1</v>
      </c>
      <c r="EE12">
        <f>IF(BL12=0%,100%,(DH12/BL12))</f>
        <v>1</v>
      </c>
      <c r="EF12">
        <f>IF(BM12=0%,100%,(DI12/BM12))</f>
        <v>1</v>
      </c>
      <c r="EG12">
        <f>IF(BN12=0%,100%,(DJ12/BN12))</f>
        <v>1</v>
      </c>
      <c r="EH12">
        <f>IF(BO12=0%,100%,(DK12/BO12))</f>
        <v>1</v>
      </c>
      <c r="EI12">
        <f>IF(BP12=0%,100%,(DL12/BP12))</f>
        <v>1</v>
      </c>
      <c r="EJ12">
        <f>IF(BQ12=0%,100%,(DN12/BQ12))</f>
        <v>1</v>
      </c>
      <c r="EN12" t="str">
        <f>IF(BH12=0%,"NS",IF(DD12=100%,"DONE",IF(EA12&gt;=105%,"AS",IF(EA12&lt;94%,"BS","OS"))))</f>
        <v>NS</v>
      </c>
      <c r="EO12" t="str">
        <f>IF(BI12=0%,"NS",IF(DE12=100%,"DONE",IF(EB12&gt;=105%,"AS",IF(EB12&lt;94%,"BS","OS"))))</f>
        <v>NS</v>
      </c>
      <c r="EP12" t="str">
        <f>IF(BJ12=0%,"NS",IF(DF12=100%,"DONE",IF(EC12&gt;=105%,"AS",IF(EC12&lt;94%,"BS","OS"))))</f>
        <v>NS</v>
      </c>
      <c r="EQ12" t="str">
        <f>IF(BK12=0%,"NS",IF(DG12=100%,"DONE",IF(ED12&gt;=105%,"AS",IF(ED12&lt;94.45%,"BS",IF(ED12&gt;=94.5%,"AR","OS")))))</f>
        <v>NS</v>
      </c>
      <c r="ER12" t="str">
        <f>IF(BL12=0%,"NS",IF(DH12=100%,"DONE",IF(EE12&gt;=105%,"AS",IF(EE12&lt;94.45%,"BS",IF(EE12&gt;=94.5%,"AR","OS")))))</f>
        <v>NS</v>
      </c>
      <c r="ES12" t="str">
        <f>IF(BM12=0%,"NS",IF(DI12=100%,"DONE",IF(EF12&gt;=105%,"AS",IF(EF12&lt;94.45%,"BS",IF(EF12&gt;=94.5%,"AR","OS")))))</f>
        <v>NS</v>
      </c>
      <c r="ET12" t="str">
        <f>IF(BN12=0%,"NS",IF(DJ12=100%,"DONE",IF(EG12&gt;=105%,"AS",IF(EG12&lt;94.45%,"BS",IF(EG12&gt;=94.5%,"AR","OS")))))</f>
        <v>NS</v>
      </c>
      <c r="EU12" t="str">
        <f>IF(BO12=0%,"NS",IF(DK12=100%,"DONE",IF(EH12&gt;=105%,"AS",IF(EH12&lt;94.45%,"BS",IF(EH12&gt;=94.5%,"AR","OS")))))</f>
        <v>NS</v>
      </c>
      <c r="EV12" t="str">
        <f>IF(BP12=0%,"NS",IF(DL12=100%,"DONE",IF(EI12&gt;=105%,"AS",IF(EI12&lt;94.45%,"BS",IF(EI12&gt;=94.5%,"AR","OS")))))</f>
        <v>NS</v>
      </c>
      <c r="EW12" t="str">
        <f>IF(BQ12=0%,"NS",IF(DN12=100%,"DONE",IF(EJ12&gt;=105%,"AS",IF(EJ12&lt;94.45%,"BS",IF(EJ12&gt;=94.5%,"AR","OS")))))</f>
        <v>NS</v>
      </c>
      <c r="FT12" t="str">
        <v>Not started</v>
      </c>
      <c r="FV12">
        <f>AG12</f>
        <v>47208</v>
      </c>
    </row>
  </sheetData>
  <autoFilter ref="A2:HD12"/>
  <mergeCells count="21">
    <mergeCell ref="AF1:AG1"/>
    <mergeCell ref="AH1:BE1"/>
    <mergeCell ref="FK1:FS1"/>
    <mergeCell ref="FX1:GI1"/>
    <mergeCell ref="GJ1:GU1"/>
    <mergeCell ref="EY1:FJ1"/>
    <mergeCell ref="BF1:CC1"/>
    <mergeCell ref="CD1:DA1"/>
    <mergeCell ref="DB1:DY1"/>
    <mergeCell ref="DZ1:EK1"/>
    <mergeCell ref="EL1:EX1"/>
    <mergeCell ref="V1:W1"/>
    <mergeCell ref="X1:Y1"/>
    <mergeCell ref="Z1:AA1"/>
    <mergeCell ref="AB1:AC1"/>
    <mergeCell ref="AD1:AE1"/>
    <mergeCell ref="L1:M1"/>
    <mergeCell ref="N1:O1"/>
    <mergeCell ref="P1:Q1"/>
    <mergeCell ref="R1:S1"/>
    <mergeCell ref="T1:U1"/>
  </mergeCells>
  <pageMargins left="0.7" right="0.7" top="0.75" bottom="0.75" header="0.3" footer="0.3"/>
  <ignoredErrors>
    <ignoredError numberStoredAsText="1" sqref="A1:HE13"/>
  </ignoredErrors>
  <legacyDrawing r:id="rId1"/>
</worksheet>
</file>

<file path=xl/worksheets/sheet9.xml><?xml version="1.0" encoding="utf-8"?>
<worksheet xmlns="http://schemas.openxmlformats.org/spreadsheetml/2006/main" xmlns:r="http://schemas.openxmlformats.org/officeDocument/2006/relationships">
  <dimension ref="A1:FC50"/>
  <sheetViews>
    <sheetView workbookViewId="0" rightToLeft="0"/>
  </sheetViews>
  <sheetData>
    <row r="1">
      <c r="A1" t="str">
        <v>No</v>
      </c>
      <c r="B1" t="str">
        <v>Nama Proyek</v>
      </c>
      <c r="C1" t="str">
        <v>Deliverables Proyek</v>
      </c>
      <c r="D1" t="str">
        <v>Start Proyek</v>
      </c>
      <c r="E1" t="str">
        <v>End Proyek</v>
      </c>
      <c r="F1" t="str">
        <v>Security/Infra</v>
      </c>
      <c r="G1" t="str">
        <v>ASESMEN</v>
      </c>
      <c r="I1" t="str">
        <v>EKSPLORASI</v>
      </c>
      <c r="K1" t="str">
        <v>RBT</v>
      </c>
      <c r="M1" t="str">
        <v>RPP</v>
      </c>
      <c r="O1" t="str">
        <v>PENGADAAN-KAK</v>
      </c>
      <c r="Q1" t="str">
        <v>PENGADAAN-DMAP</v>
      </c>
      <c r="S1" t="str">
        <v>DELIVERY</v>
      </c>
      <c r="U1" t="str">
        <v>PENGEMBANGAN</v>
      </c>
      <c r="W1" t="str">
        <v>PENGUJIAN-SIT</v>
      </c>
      <c r="Y1" t="str">
        <v>PENGUJIAN-UAT</v>
      </c>
      <c r="AA1" t="str">
        <v xml:space="preserve">IMPLEMENTASI </v>
      </c>
      <c r="AC1" t="str">
        <v>Deskripsi target</v>
      </c>
      <c r="AO1" t="str">
        <v>Persen Target (JANGAN DI ISI)</v>
      </c>
      <c r="BA1" t="str">
        <v xml:space="preserve">Deskripsi Realisasi </v>
      </c>
      <c r="BM1" t="str">
        <v>Persen Realisasi</v>
      </c>
      <c r="BY1" t="str">
        <v>Capaian</v>
      </c>
      <c r="CK1" t="str">
        <v>Status Proyek</v>
      </c>
      <c r="CW1" t="str">
        <v>Progres terhadap 2025</v>
      </c>
      <c r="DI1" t="str">
        <v>% PROGRESS MILESTONE</v>
      </c>
      <c r="DR1" t="str">
        <v>Keterangan detail progres</v>
      </c>
      <c r="DS1" t="str">
        <v>Tanggal Real Implementasi</v>
      </c>
      <c r="DT1" t="str">
        <v>Target Implementasi</v>
      </c>
      <c r="DU1" t="str">
        <v>Lesson Learned</v>
      </c>
      <c r="DV1" t="str">
        <v>Penjelasan dan Isu</v>
      </c>
      <c r="EH1" t="str">
        <v>Rencana Tindak Lanjut</v>
      </c>
    </row>
    <row r="2">
      <c r="A2" t="str">
        <v>Column1</v>
      </c>
      <c r="B2" t="str">
        <v>Column7</v>
      </c>
      <c r="C2" t="str">
        <v>Column8</v>
      </c>
      <c r="D2" t="str">
        <v>Column9</v>
      </c>
      <c r="E2" t="str">
        <v>Column10</v>
      </c>
      <c r="G2" t="str">
        <v>Start</v>
      </c>
      <c r="H2" t="str">
        <v>End</v>
      </c>
      <c r="I2" t="str">
        <v>Start</v>
      </c>
      <c r="J2" t="str">
        <v>End</v>
      </c>
      <c r="K2" t="str">
        <v>Start</v>
      </c>
      <c r="L2" t="str">
        <v>End</v>
      </c>
      <c r="M2" t="str">
        <v>Start</v>
      </c>
      <c r="N2" t="str">
        <v>End</v>
      </c>
      <c r="O2" t="str">
        <v>Start</v>
      </c>
      <c r="P2" t="str">
        <v>End</v>
      </c>
      <c r="Q2" t="str">
        <v>Start</v>
      </c>
      <c r="R2" t="str">
        <v>End</v>
      </c>
      <c r="S2" t="str">
        <v>Start</v>
      </c>
      <c r="T2" t="str">
        <v>End</v>
      </c>
      <c r="U2" t="str">
        <v>Start</v>
      </c>
      <c r="V2" t="str">
        <v>End</v>
      </c>
      <c r="W2" t="str">
        <v>Start</v>
      </c>
      <c r="X2" t="str">
        <v>End</v>
      </c>
      <c r="Y2" t="str">
        <v>Start</v>
      </c>
      <c r="Z2" t="str">
        <v>End</v>
      </c>
      <c r="AA2" t="str">
        <v>Start</v>
      </c>
      <c r="AB2" t="str">
        <v>End</v>
      </c>
      <c r="AC2" t="str">
        <v>JAN</v>
      </c>
      <c r="AD2" t="str">
        <v>FEB</v>
      </c>
      <c r="AE2" t="str">
        <v>MAR</v>
      </c>
      <c r="AF2" t="str">
        <v>APR</v>
      </c>
      <c r="AG2" t="str">
        <v>MEI</v>
      </c>
      <c r="AH2" t="str">
        <v>JUN</v>
      </c>
      <c r="AI2" t="str">
        <v>JUL</v>
      </c>
      <c r="AJ2" t="str">
        <v>AGS</v>
      </c>
      <c r="AK2" t="str">
        <v>SEP</v>
      </c>
      <c r="AL2" t="str">
        <v>OCT</v>
      </c>
      <c r="AM2" t="str">
        <v>NOV</v>
      </c>
      <c r="AN2" t="str">
        <v>DEC</v>
      </c>
      <c r="AO2" t="str">
        <v>JAN</v>
      </c>
      <c r="AP2" t="str">
        <v>FEB</v>
      </c>
      <c r="AQ2" t="str">
        <v>MAR</v>
      </c>
      <c r="AR2" t="str">
        <v>APR</v>
      </c>
      <c r="AS2" t="str">
        <v>MEI</v>
      </c>
      <c r="AT2" t="str">
        <v>JUN</v>
      </c>
      <c r="AU2" t="str">
        <v>JUL</v>
      </c>
      <c r="AV2" t="str">
        <v>AGS</v>
      </c>
      <c r="AW2" t="str">
        <v>SEP</v>
      </c>
      <c r="AX2" t="str">
        <v>OCT</v>
      </c>
      <c r="AY2" t="str">
        <v>NOV</v>
      </c>
      <c r="AZ2" t="str">
        <v>DEC</v>
      </c>
      <c r="BA2" t="str">
        <v>JAN</v>
      </c>
      <c r="BB2" t="str">
        <v>FEB</v>
      </c>
      <c r="BC2" t="str">
        <v>MAR</v>
      </c>
      <c r="BD2" t="str">
        <v>APR</v>
      </c>
      <c r="BE2" t="str">
        <v>MEI</v>
      </c>
      <c r="BF2" t="str">
        <v>JUN</v>
      </c>
      <c r="BG2" t="str">
        <v>JUL</v>
      </c>
      <c r="BH2" t="str">
        <v>AGS</v>
      </c>
      <c r="BI2" t="str">
        <v>SEP</v>
      </c>
      <c r="BJ2" t="str">
        <v>OCT</v>
      </c>
      <c r="BK2" t="str">
        <v>NOV</v>
      </c>
      <c r="BL2" t="str">
        <v>DEC</v>
      </c>
      <c r="BM2" t="str">
        <v>JAN</v>
      </c>
      <c r="BN2" t="str">
        <v>FEB</v>
      </c>
      <c r="BO2" t="str">
        <v>MAR</v>
      </c>
      <c r="BP2" t="str">
        <v>APR</v>
      </c>
      <c r="BQ2" t="str">
        <v>MEI</v>
      </c>
      <c r="BR2" t="str">
        <v>JUN</v>
      </c>
      <c r="BS2" t="str">
        <v>JUL</v>
      </c>
      <c r="BT2" t="str">
        <v>AGS</v>
      </c>
      <c r="BU2" t="str">
        <v>SEP</v>
      </c>
      <c r="BV2" t="str">
        <v>OCT</v>
      </c>
      <c r="BW2" t="str">
        <v>NOV</v>
      </c>
      <c r="BX2" t="str">
        <v>DEC</v>
      </c>
      <c r="BY2" t="str">
        <v>JAN</v>
      </c>
      <c r="BZ2" t="str">
        <v>FEB</v>
      </c>
      <c r="CA2" t="str">
        <v>MAR</v>
      </c>
      <c r="CB2" t="str">
        <v>APR</v>
      </c>
      <c r="CC2" t="str">
        <v>MEI</v>
      </c>
      <c r="CD2" t="str">
        <v>JUN</v>
      </c>
      <c r="CE2" t="str">
        <v>JUL</v>
      </c>
      <c r="CF2" t="str">
        <v>AGS</v>
      </c>
      <c r="CG2" t="str">
        <v>SEP</v>
      </c>
      <c r="CH2" t="str">
        <v>OCT</v>
      </c>
      <c r="CI2" t="str">
        <v>NOV</v>
      </c>
      <c r="CJ2" t="str">
        <v>DEC</v>
      </c>
      <c r="CK2" t="str">
        <v>JAN</v>
      </c>
      <c r="CL2" t="str">
        <v>FEB</v>
      </c>
      <c r="CM2" t="str">
        <v>MAR</v>
      </c>
      <c r="CN2" t="str">
        <v>APR</v>
      </c>
      <c r="CO2" t="str">
        <v>MEI</v>
      </c>
      <c r="CP2" t="str">
        <v>JUN</v>
      </c>
      <c r="CQ2" t="str">
        <v>JUL</v>
      </c>
      <c r="CR2" t="str">
        <v>AGS</v>
      </c>
      <c r="CS2" t="str">
        <v>SEP</v>
      </c>
      <c r="CT2" t="str">
        <v>OCT</v>
      </c>
      <c r="CU2" t="str">
        <v>NOV</v>
      </c>
      <c r="CV2" t="str">
        <v>DEC</v>
      </c>
      <c r="CX2" t="str">
        <v>FEB</v>
      </c>
      <c r="CY2" t="str">
        <v>MAR</v>
      </c>
      <c r="CZ2" t="str">
        <v>APR</v>
      </c>
      <c r="DA2" t="str">
        <v>MEI</v>
      </c>
      <c r="DB2" t="str">
        <v>JUN</v>
      </c>
      <c r="DC2" t="str">
        <v>JUL</v>
      </c>
      <c r="DD2" t="str">
        <v>AUG</v>
      </c>
      <c r="DE2" t="str">
        <v>SEP</v>
      </c>
      <c r="DF2" t="str">
        <v>OCT</v>
      </c>
      <c r="DG2" t="str">
        <v>NOV</v>
      </c>
      <c r="DH2" t="str">
        <v>DEC</v>
      </c>
      <c r="DI2" t="str">
        <v>ASESMEN</v>
      </c>
      <c r="DJ2" t="str">
        <v>EKSPLORASI</v>
      </c>
      <c r="DK2" t="str">
        <v>RBT</v>
      </c>
      <c r="DL2" t="str">
        <v>RPP</v>
      </c>
      <c r="DM2" t="str">
        <v>KAK</v>
      </c>
      <c r="DN2" t="str">
        <v>PENGADAAN</v>
      </c>
      <c r="DO2" t="str">
        <v>DELIVERY</v>
      </c>
      <c r="DP2" t="str">
        <v>PENGEMBANGAN</v>
      </c>
      <c r="DQ2" t="str">
        <v>IMP</v>
      </c>
      <c r="DR2" t="str">
        <v>Column138</v>
      </c>
      <c r="DS2" t="str">
        <v>Column139</v>
      </c>
      <c r="DT2" t="str">
        <v>Column140</v>
      </c>
      <c r="DU2" t="str">
        <v>Column143</v>
      </c>
      <c r="DV2" t="str">
        <v>Jan</v>
      </c>
      <c r="DW2" t="str">
        <v>Feb</v>
      </c>
      <c r="DX2" t="str">
        <v>Mar</v>
      </c>
      <c r="DY2" t="str">
        <v>Apr</v>
      </c>
      <c r="DZ2" t="str">
        <v>Mei</v>
      </c>
      <c r="EA2" t="str">
        <v>Jun</v>
      </c>
      <c r="EB2" t="str">
        <v>Jul</v>
      </c>
      <c r="EC2" t="str">
        <v>Ags</v>
      </c>
      <c r="ED2" t="str">
        <v>Sep</v>
      </c>
      <c r="EE2" t="str">
        <v>Okt</v>
      </c>
      <c r="EF2" t="str">
        <v>Nov</v>
      </c>
      <c r="EG2" t="str">
        <v>Des</v>
      </c>
      <c r="EH2" t="str">
        <v>Jan</v>
      </c>
      <c r="EI2" t="str">
        <v>Feb</v>
      </c>
      <c r="EJ2" t="str">
        <v>Mar</v>
      </c>
      <c r="EK2" t="str">
        <v>Apr</v>
      </c>
      <c r="EL2" t="str">
        <v>Mei</v>
      </c>
      <c r="EM2" t="str">
        <v>Jun</v>
      </c>
      <c r="EN2" t="str">
        <v>Jul</v>
      </c>
      <c r="EO2" t="str">
        <v>Ags</v>
      </c>
      <c r="EP2" t="str">
        <v>Sep</v>
      </c>
      <c r="EQ2" t="str">
        <v>Okt</v>
      </c>
      <c r="ER2" t="str">
        <v>Nov</v>
      </c>
      <c r="ES2" t="str">
        <v>Des</v>
      </c>
    </row>
    <row r="3">
      <c r="A3" t="str">
        <v>NP-7</v>
      </c>
      <c r="B3" t="str">
        <v>Perluasan Infrastruktur Security</v>
      </c>
      <c r="C3" t="str">
        <v xml:space="preserve"> Passwordless Authentication​</v>
      </c>
      <c r="D3">
        <v>2026</v>
      </c>
      <c r="E3">
        <v>2029</v>
      </c>
      <c r="F3" t="str">
        <v>Security</v>
      </c>
      <c r="G3" t="str">
        <v>-</v>
      </c>
      <c r="H3" t="str">
        <v>-</v>
      </c>
      <c r="I3" t="str">
        <v>-</v>
      </c>
      <c r="J3" t="str">
        <v>-</v>
      </c>
      <c r="K3" t="str">
        <v>-</v>
      </c>
      <c r="L3" t="str">
        <v>-</v>
      </c>
      <c r="M3" t="str">
        <v>-</v>
      </c>
      <c r="N3" t="str">
        <v>-</v>
      </c>
      <c r="O3">
        <v>46118</v>
      </c>
      <c r="P3">
        <v>46146</v>
      </c>
      <c r="Q3">
        <v>46147</v>
      </c>
      <c r="R3">
        <v>46265</v>
      </c>
      <c r="S3" t="str">
        <v>-</v>
      </c>
      <c r="T3" t="str">
        <v>-</v>
      </c>
      <c r="U3" t="str">
        <v>-</v>
      </c>
      <c r="V3" t="str">
        <v>-</v>
      </c>
      <c r="W3" t="str">
        <v>-</v>
      </c>
      <c r="X3" t="str">
        <v>-</v>
      </c>
      <c r="Y3" t="str">
        <v>-</v>
      </c>
      <c r="Z3" t="str">
        <v>-</v>
      </c>
      <c r="AA3">
        <v>46266</v>
      </c>
      <c r="AB3">
        <v>47483</v>
      </c>
      <c r="AC3" t="str">
        <v>31-Des-28</v>
      </c>
      <c r="AD3" t="str">
        <f>IF(AP3=0%,"Not Started",IF(AP3&lt;5%,"Proses RBT-RBB",IF(AP3=5%,"Selesai RBT-RBB",IF(AP3&lt;10%,"Proses RBT-RBL",IF(AP3=10%,"Selesai RBT-RBL",IF(AP3&lt;15%,"Proses RBT-RBTD",IF(AP3=15%,"Selesai RBT",IF(AP3&lt;20%,"Proses RPP",IF(AP3=20%,"Selesai RPP",IF(AP3&lt;25%,"Proses KAK",IF(AP3=25%,"Selesai KAK",IF(AP3&lt;30%,"Proses Pengadaan",IF(AP3=30%,"Selesai Pengadaan",IF(AP3&lt;60%,"Proses Delivery",IF(AP3=60%,"Selesai Delivery",IF(AP3&lt;95%,"Proses Pengembangan",IF(AP3=95%,"Selesai Pengembangan",IF(AP3&lt;100%,"Proses Implementasi","Selesai Implementasi"))))))))))))))))))</f>
        <v>Not Started</v>
      </c>
      <c r="AE3" t="str">
        <f>IF(AQ3=0%,"Not Started",IF(AQ3&lt;5%,"Proses RBT-RBB",IF(AQ3=5%,"Selesai RBT-RBB",IF(AQ3&lt;10%,"Proses RBT-RBL",IF(AQ3=10%,"Selesai RBT-RBL",IF(AQ3&lt;15%,"Proses RBT-RBTD",IF(AQ3=15%,"Selesai RBT",IF(AQ3&lt;20%,"Proses RPP",IF(AQ3=20%,"Selesai RPP",IF(AQ3&lt;25%,"Proses KAK",IF(AQ3=25%,"Selesai KAK",IF(AQ3&lt;30%,"Proses Pengadaan",IF(AQ3=30%,"Selesai Pengadaan",IF(AQ3&lt;60%,"Proses Delivery",IF(AQ3=60%,"Selesai Delivery",IF(AQ3&lt;95%,"Proses Pengembangan",IF(AQ3=95%,"Selesai Pengembangan",IF(AQ3&lt;100%,"Proses Implementasi","Selesai Implementasi"))))))))))))))))))</f>
        <v>Not Started</v>
      </c>
      <c r="AF3" t="str">
        <f>IF(AR3=0%,"Not Started",IF(AR3&lt;5%,"Proses RBT-RBB",IF(AR3=5%,"Selesai RBT-RBB",IF(AR3&lt;10%,"Proses RBT-RBL",IF(AR3=10%,"Selesai RBT-RBL",IF(AR3&lt;15%,"Proses RBT-RBTD",IF(AR3=15%,"Selesai RBT",IF(AR3&lt;20%,"Proses RPP",IF(AR3=20%,"Selesai RPP",IF(AR3&lt;25%,"Proses KAK",IF(AR3=25%,"Selesai KAK",IF(AR3&lt;30%,"Proses Pengadaan",IF(AR3=30%,"Selesai Pengadaan",IF(AR3&lt;60%,"Proses Delivery",IF(AR3=60%,"Selesai Delivery",IF(AR3&lt;95%,"Proses Pengembangan",IF(AR3=95%,"Selesai Pengembangan",IF(AR3&lt;100%,"Proses Implementasi","Selesai Implementasi"))))))))))))))))))</f>
        <v>Not Started</v>
      </c>
      <c r="AG3" t="str">
        <f>IF(AS3=0%,"Not Started",IF(AS3&lt;5%,"Proses RBT-RBB",IF(AS3=5%,"Selesai RBT-RBB",IF(AS3&lt;10%,"Proses RBT-RBL",IF(AS3=10%,"Selesai RBT-RBL",IF(AS3&lt;15%,"Proses RBT-RBTD",IF(AS3=15%,"Selesai RBT",IF(AS3&lt;20%,"Proses RPP",IF(AS3=20%,"Selesai RPP",IF(AS3&lt;25%,"Proses KAK",IF(AS3=25%,"Selesai KAK",IF(AS3&lt;30%,"Proses Pengadaan",IF(AS3=30%,"Selesai Pengadaan",IF(AS3&lt;60%,"Proses Delivery",IF(AS3=60%,"Selesai Delivery",IF(AS3&lt;95%,"Proses Pengembangan",IF(AS3=95%,"Selesai Pengembangan",IF(AS3&lt;100%,"Proses Implementasi","Selesai Implementasi"))))))))))))))))))</f>
        <v>Not Started</v>
      </c>
      <c r="AH3" t="str">
        <f>IF(AT3=0%,"Not Started",IF(AT3&lt;5%,"Proses RBT-RBB",IF(AT3=5%,"Selesai RBT-RBB",IF(AT3&lt;10%,"Proses RBT-RBL",IF(AT3=10%,"Selesai RBT-RBL",IF(AT3&lt;15%,"Proses RBT-RBTD",IF(AT3=15%,"Selesai RBT",IF(AT3&lt;20%,"Proses RPP",IF(AT3=20%,"Selesai RPP",IF(AT3&lt;25%,"Proses KAK",IF(AT3=25%,"Selesai KAK",IF(AT3&lt;30%,"Proses Pengadaan",IF(AT3=30%,"Selesai Pengadaan",IF(AT3&lt;60%,"Proses Delivery",IF(AT3=60%,"Selesai Delivery",IF(AT3&lt;95%,"Proses Pengembangan",IF(AT3=95%,"Selesai Pengembangan",IF(AT3&lt;100%,"Proses Implementasi","Selesai Implementasi"))))))))))))))))))</f>
        <v>Not Started</v>
      </c>
      <c r="AI3" t="str">
        <f>IF(AU3=0%,"Not Started",IF(AU3&lt;5%,"Proses RBT-RBB",IF(AU3=5%,"Selesai RBT-RBB",IF(AU3&lt;10%,"Proses RBT-RBL",IF(AU3=10%,"Selesai RBT-RBL",IF(AU3&lt;15%,"Proses RBT-RBTD",IF(AU3=15%,"Selesai RBT",IF(AU3&lt;20%,"Proses RPP",IF(AU3=20%,"Selesai RPP",IF(AU3&lt;25%,"Proses KAK",IF(AU3=25%,"Selesai KAK",IF(AU3&lt;30%,"Proses Pengadaan",IF(AU3=30%,"Selesai Pengadaan",IF(AU3&lt;60%,"Proses Delivery",IF(AU3=60%,"Selesai Delivery",IF(AU3&lt;95%,"Proses Pengembangan",IF(AU3=95%,"Selesai Pengembangan",IF(AU3&lt;100%,"Proses Implementasi","Selesai Implementasi"))))))))))))))))))</f>
        <v>Not Started</v>
      </c>
      <c r="AJ3" t="str">
        <f>IF(AV3=0%,"Not Started",IF(AV3&lt;5%,"Proses RBT-RBB",IF(AV3=5%,"Selesai RBT-RBB",IF(AV3&lt;10%,"Proses RBT-RBL",IF(AV3=10%,"Selesai RBT-RBL",IF(AV3&lt;15%,"Proses RBT-RBTD",IF(AV3=15%,"Selesai RBT",IF(AV3&lt;20%,"Proses RPP",IF(AV3=20%,"Selesai RPP",IF(AV3&lt;25%,"Proses KAK",IF(AV3=25%,"Selesai KAK",IF(AV3&lt;30%,"Proses Pengadaan",IF(AV3=30%,"Selesai Pengadaan",IF(AV3&lt;60%,"Proses Delivery",IF(AV3=60%,"Selesai Delivery",IF(AV3&lt;95%,"Proses Pengembangan",IF(AV3=95%,"Selesai Pengembangan",IF(AV3&lt;100%,"Proses Implementasi","Selesai Implementasi"))))))))))))))))))</f>
        <v>Not Started</v>
      </c>
      <c r="AK3" t="str">
        <f>IF(AW3=0%,"Not Started",IF(AW3&lt;5%,"Proses RBT-RBB",IF(AW3=5%,"Selesai RBT-RBB",IF(AW3&lt;10%,"Proses RBT-RBL",IF(AW3=10%,"Selesai RBT-RBL",IF(AW3&lt;15%,"Proses RBT-RBTD",IF(AW3=15%,"Selesai RBT",IF(AW3&lt;20%,"Proses RPP",IF(AW3=20%,"Selesai RPP",IF(AW3&lt;25%,"Proses KAK",IF(AW3=25%,"Selesai KAK",IF(AW3&lt;30%,"Proses Pengadaan",IF(AW3=30%,"Selesai Pengadaan",IF(AW3&lt;60%,"Proses Delivery",IF(AW3=60%,"Selesai Delivery",IF(AW3&lt;95%,"Proses Pengembangan",IF(AW3=95%,"Selesai Pengembangan",IF(AW3&lt;100%,"Proses Implementasi","Selesai Implementasi"))))))))))))))))))</f>
        <v>Not Started</v>
      </c>
      <c r="AL3" t="str">
        <f>IF(AX3=0%,"Not Started",IF(AX3&lt;5%,"Proses RBT-RBB",IF(AX3=5%,"Selesai RBT-RBB",IF(AX3&lt;10%,"Proses RBT-RBL",IF(AX3=10%,"Selesai RBT-RBL",IF(AX3&lt;15%,"Proses RBT-RBTD",IF(AX3=15%,"Selesai RBT",IF(AX3&lt;20%,"Proses RPP",IF(AX3=20%,"Selesai RPP",IF(AX3&lt;25%,"Proses KAK",IF(AX3=25%,"Selesai KAK",IF(AX3&lt;30%,"Proses Pengadaan",IF(AX3=30%,"Selesai Pengadaan",IF(AX3&lt;60%,"Proses Delivery",IF(AX3=60%,"Selesai Delivery",IF(AX3&lt;95%,"Proses Pengembangan",IF(AX3=95%,"Selesai Pengembangan",IF(AX3&lt;100%,"Proses Implementasi","Selesai Implementasi"))))))))))))))))))</f>
        <v>Not Started</v>
      </c>
      <c r="AM3" t="str">
        <f>IF(AY3=0%,"Not Started",IF(AY3&lt;5%,"Proses RBT-RBB",IF(AY3=5%,"Selesai RBT-RBB",IF(AY3&lt;10%,"Proses RBT-RBL",IF(AY3=10%,"Selesai RBT-RBL",IF(AY3&lt;15%,"Proses RBT-RBTD",IF(AY3=15%,"Selesai RBT",IF(AY3&lt;20%,"Proses RPP",IF(AY3=20%,"Selesai RPP",IF(AY3&lt;25%,"Proses KAK",IF(AY3=25%,"Selesai KAK",IF(AY3&lt;30%,"Proses Pengadaan",IF(AY3=30%,"Selesai Pengadaan",IF(AY3&lt;60%,"Proses Delivery",IF(AY3=60%,"Selesai Delivery",IF(AY3&lt;95%,"Proses Pengembangan",IF(AY3=95%,"Selesai Pengembangan",IF(AY3&lt;100%,"Proses Implementasi","Selesai Implementasi"))))))))))))))))))</f>
        <v>Not Started</v>
      </c>
      <c r="AN3" t="str">
        <f>IF(AZ3=0%,"Not Started",IF(AZ3&lt;5%,"Proses RBT-RBB",IF(AZ3=5%,"Selesai RBT-RBB",IF(AZ3&lt;10%,"Proses RBT-RBL",IF(AZ3=10%,"Selesai RBT-RBL",IF(AZ3&lt;15%,"Proses RBT-RBTD",IF(AZ3=15%,"Selesai RBT",IF(AZ3&lt;20%,"Proses RPP",IF(AZ3=20%,"Selesai RPP",IF(AZ3&lt;25%,"Proses KAK",IF(AZ3=25%,"Selesai KAK",IF(AZ3&lt;30%,"Proses Pengadaan",IF(AZ3=30%,"Selesai Pengadaan",IF(AZ3&lt;60%,"Proses Delivery",IF(AZ3=60%,"Selesai Delivery",IF(AZ3&lt;95%,"Proses Pengembangan",IF(AZ3=95%,"Selesai Pengembangan",IF(AZ3&lt;100%,"Proses Implementasi","Selesai Implementasi"))))))))))))))))))</f>
        <v>Not Started</v>
      </c>
      <c r="BA3">
        <v>0.3</v>
      </c>
      <c r="BB3" t="str">
        <f>IF(BN3=0%,"Not Started",IF(BN3&lt;5%,"Proses RBT-RBB",IF(BN3=5%,"Selesai RBT-RBB",IF(BN3&lt;10%,"Proses RBT-RBL",IF(BN3=10%,"Selesai RBT-RBL",IF(BN3&lt;15%,"Proses RBT-RBTD",IF(BN3=15%,"Selesai RBT-RBTD",IF(BN3&lt;20%,"Proses RPP",IF(BN3=20%,"Selesai RPP",IF(BN3&lt;25%,"Proses KAK",IF(BN3=25%,"Selesai KAK",IF(BN3&lt;30%,"Proses Pengadaan",IF(BN3=30%,"Selesai Pengadaan",IF(BN3&lt;45%,"Proses Desain",IF(BN3=45%,"Selesai Desain",IF(BN3&lt;80%,"Proses Pengembangan",IF(BN3=80%,"Selesai Pengembangan",IF(BN3&lt;87.5%,"Proses SIT",IF(BN3=87.5%,"Selesai SIT",IF(BN3&lt;95%,"Proses UAT",IF(BN3=95%,"Selesai UAT",IF(BN3&lt;100%,"Proses Implementasi","Selesai Implementasi"))))))))))))))))))))))</f>
        <v>Proses RBT-RBB</v>
      </c>
      <c r="BC3" t="str">
        <f>IF(BO3=0%,"Not Started",IF(BO3&lt;5%,"Proses RBT-RBB",IF(BO3=5%,"Selesai RBT-RBB",IF(BO3&lt;10%,"Proses RBT-RBL",IF(BO3=10%,"Selesai RBT-RBL",IF(BO3&lt;15%,"Proses RBT-RBTD",IF(BO3=15%,"Selesai RBT-RBTD",IF(BO3&lt;20%,"Proses RPP",IF(BO3=20%,"Selesai RPP",IF(BO3&lt;25%,"Proses KAK",IF(BO3=25%,"Selesai KAK",IF(BO3&lt;30%,"Proses Pengadaan",IF(BO3=30%,"Selesai Pengadaan",IF(BO3&lt;45%,"Proses Desain",IF(BO3=45%,"Selesai Desain",IF(BO3&lt;80%,"Proses Pengembangan",IF(BO3=80%,"Selesai Pengembangan",IF(BO3&lt;87.5%,"Proses SIT",IF(BO3=87.5%,"Selesai SIT",IF(BO3&lt;95%,"Proses UAT",IF(BO3=95%,"Selesai UAT",IF(BO3&lt;100%,"Proses Implementasi","Selesai Implementasi"))))))))))))))))))))))</f>
        <v>Proses RBT-RBB</v>
      </c>
      <c r="BD3" t="str">
        <f>IF(BP3=0%,"Not Started",IF(BP3&lt;5%,"Proses RBT-RBB",IF(BP3=5%,"Selesai RBT-RBB",IF(BP3&lt;10%,"Proses RBT-RBL",IF(BP3=10%,"Selesai RBT-RBL",IF(BP3&lt;15%,"Proses RBT-RBTD",IF(BP3=15%,"Selesai RBT-RBTD",IF(BP3&lt;20%,"Proses RPP",IF(BP3=20%,"Selesai RPP",IF(BP3&lt;25%,"Proses KAK",IF(BP3=25%,"Selesai KAK",IF(BP3&lt;30%,"Proses Pengadaan",IF(BP3=30%,"Selesai Pengadaan",IF(BP3&lt;45%,"Proses Desain",IF(BP3=45%,"Selesai Desain",IF(BP3&lt;80%,"Proses Pengembangan",IF(BP3=80%,"Selesai Pengembangan",IF(BP3&lt;87.5%,"Proses SIT",IF(BP3=87.5%,"Selesai SIT",IF(BP3&lt;95%,"Proses UAT",IF(BP3=95%,"Selesai UAT",IF(BP3&lt;100%,"Proses Implementasi","Selesai Implementasi"))))))))))))))))))))))</f>
        <v>Proses RBT-RBL</v>
      </c>
      <c r="BE3" t="str">
        <f>IF(BQ3=0%,"Not Started",IF(BQ3&lt;5%,"Proses RBT-RBB",IF(BQ3=5%,"Selesai RBT-RBB",IF(BQ3&lt;10%,"Proses RBT-RBL",IF(BQ3=10%,"Selesai RBT-RBL",IF(BQ3&lt;15%,"Proses RBT-RBTD",IF(BQ3=15%,"Selesai RBT-RBTD",IF(BQ3&lt;20%,"Proses RPP",IF(BQ3=20%,"Selesai RPP",IF(BQ3&lt;25%,"Proses KAK",IF(BQ3=25%,"Selesai KAK",IF(BQ3&lt;30%,"Proses Pengadaan",IF(BQ3=30%,"Selesai Pengadaan",IF(BQ3&lt;45%,"Proses Desain",IF(BQ3=45%,"Selesai Desain",IF(BQ3&lt;80%,"Proses Pengembangan",IF(BQ3=80%,"Selesai Pengembangan",IF(BQ3&lt;87.5%,"Proses SIT",IF(BQ3=87.5%,"Selesai SIT",IF(BQ3&lt;95%,"Proses UAT",IF(BQ3=95%,"Selesai UAT",IF(BQ3&lt;100%,"Proses Implementasi","Selesai Implementasi"))))))))))))))))))))))</f>
        <v>Proses RBT-RBL</v>
      </c>
      <c r="BF3" t="str">
        <f>IF(BR3=0%,"Not Started",IF(BR3&lt;5%,"Proses RBT-RBB",IF(BR3=5%,"Selesai RBT-RBB",IF(BR3&lt;10%,"Proses RBT-RBL",IF(BR3=10%,"Selesai RBT-RBL",IF(BR3&lt;15%,"Proses RBT-RBTD",IF(BR3=15%,"Selesai RBT-RBTD",IF(BR3&lt;20%,"Proses RPP",IF(BR3=20%,"Selesai RPP",IF(BR3&lt;25%,"Proses KAK",IF(BR3=25%,"Selesai KAK",IF(BR3&lt;30%,"Proses Pengadaan",IF(BR3=30%,"Selesai Pengadaan",IF(BR3&lt;45%,"Proses Desain",IF(BR3=45%,"Selesai Desain",IF(BR3&lt;80%,"Proses Pengembangan",IF(BR3=80%,"Selesai Pengembangan",IF(BR3&lt;87.5%,"Proses SIT",IF(BR3=87.5%,"Selesai SIT",IF(BR3&lt;95%,"Proses UAT",IF(BR3=95%,"Selesai UAT",IF(BR3&lt;100%,"Proses Implementasi","Selesai Implementasi"))))))))))))))))))))))</f>
        <v>Proses RPP</v>
      </c>
      <c r="BG3" t="str">
        <f>IF(BS3=0%,"Not Started",IF(BS3&lt;5%,"Proses RBT-RBB",IF(BS3=5%,"Selesai RBT-RBB",IF(BS3&lt;10%,"Proses RBT-RBL",IF(BS3=10%,"Selesai RBT-RBL",IF(BS3&lt;15%,"Proses RBT-RBTD",IF(BS3=15%,"Selesai RBT-RBTD",IF(BS3&lt;20%,"Proses RPP",IF(BS3=20%,"Selesai RPP",IF(BS3&lt;25%,"Proses KAK",IF(BS3=25%,"Selesai KAK",IF(BS3&lt;30%,"Proses Pengadaan",IF(BS3=30%,"Selesai Pengadaan",IF(BS3&lt;45%,"Proses Desain",IF(BS3=45%,"Selesai Desain",IF(BS3&lt;80%,"Proses Pengembangan",IF(BS3=80%,"Selesai Pengembangan",IF(BS3&lt;87.5%,"Proses SIT",IF(BS3=87.5%,"Selesai SIT",IF(BS3&lt;95%,"Proses UAT",IF(BS3=95%,"Selesai UAT",IF(BS3&lt;100%,"Proses Implementasi","Selesai Implementasi"))))))))))))))))))))))</f>
        <v>Selesai RPP</v>
      </c>
      <c r="BH3" t="str">
        <f>IF(BT3=0%,"Not Started",IF(BT3&lt;5%,"Proses RBT-RBB",IF(BT3=5%,"Selesai RBT-RBB",IF(BT3&lt;10%,"Proses RBT-RBL",IF(BT3=10%,"Selesai RBT-RBL",IF(BT3&lt;15%,"Proses RBT-RBTD",IF(BT3=15%,"Selesai RBT-RBTD",IF(BT3&lt;20%,"Proses RPP",IF(BT3=20%,"Selesai RPP",IF(BT3&lt;25%,"Proses KAK",IF(BT3=25%,"Selesai KAK",IF(BT3&lt;30%,"Proses Pengadaan",IF(BT3=30%,"Selesai Pengadaan",IF(BT3&lt;45%,"Proses Desain",IF(BT3=45%,"Selesai Desain",IF(BT3&lt;80%,"Proses Pengembangan",IF(BT3=80%,"Selesai Pengembangan",IF(BT3&lt;87.5%,"Proses SIT",IF(BT3=87.5%,"Selesai SIT",IF(BT3&lt;95%,"Proses UAT",IF(BT3=95%,"Selesai UAT",IF(BT3&lt;100%,"Proses Implementasi","Selesai Implementasi"))))))))))))))))))))))</f>
        <v>Proses KAK</v>
      </c>
      <c r="BI3" t="str">
        <f>IF(BU3=0%,"Not Started",IF(BU3&lt;5%,"Proses RBT-RBB",IF(BU3=5%,"Selesai RBT-RBB",IF(BU3&lt;10%,"Proses RBT-RBL",IF(BU3=10%,"Selesai RBT-RBL",IF(BU3&lt;15%,"Proses RBT-RBTD",IF(BU3=15%,"Selesai RBT-RBTD",IF(BU3&lt;20%,"Proses RPP",IF(BU3=20%,"Selesai RPP",IF(BU3&lt;25%,"Proses KAK",IF(BU3=25%,"Selesai KAK",IF(BU3&lt;30%,"Proses Pengadaan",IF(BU3=30%,"Selesai Pengadaan",IF(BU3&lt;45%,"Proses Desain",IF(BU3=45%,"Selesai Desain",IF(BU3&lt;80%,"Proses Pengembangan",IF(BU3=80%,"Selesai Pengembangan",IF(BU3&lt;87.5%,"Proses SIT",IF(BU3=87.5%,"Selesai SIT",IF(BU3&lt;95%,"Proses UAT",IF(BU3=95%,"Selesai UAT",IF(BU3&lt;100%,"Proses Implementasi","Selesai Implementasi"))))))))))))))))))))))</f>
        <v>Proses KAK</v>
      </c>
      <c r="BJ3" t="str">
        <f>IF(BV3=0%,"Not Started",IF(BV3&lt;5%,"Proses RBT-RBB",IF(BV3=5%,"Selesai RBT-RBB",IF(BV3&lt;10%,"Proses RBT-RBL",IF(BV3=10%,"Selesai RBT-RBL",IF(BV3&lt;15%,"Proses RBT-RBTD",IF(BV3=15%,"Selesai RBT-RBTD",IF(BV3&lt;20%,"Proses RPP",IF(BV3=20%,"Selesai RPP",IF(BV3&lt;25%,"Proses KAK",IF(BV3=25%,"Selesai KAK",IF(BV3&lt;30%,"Proses Pengadaan",IF(BV3=30%,"Selesai Pengadaan",IF(BV3&lt;45%,"Proses Desain",IF(BV3=45%,"Selesai Desain",IF(BV3&lt;80%,"Proses Pengembangan",IF(BV3=80%,"Selesai Pengembangan",IF(BV3&lt;87.5%,"Proses SIT",IF(BV3=87.5%,"Selesai SIT",IF(BV3&lt;95%,"Proses UAT",IF(BV3=95%,"Selesai UAT",IF(BV3&lt;100%,"Proses Implementasi","Selesai Implementasi"))))))))))))))))))))))</f>
        <v>Proses KAK</v>
      </c>
      <c r="BK3" t="e">
        <f>IF(BW3=0%,"Not Started",IF(BW3&lt;5%,"Proses RBT-RBB",IF(BW3=5%,"Selesai RBT-RBB",IF(BW3&lt;10%,"Proses RBT-RBL",IF(BW3=10%,"Selesai RBT-RBL",IF(BW3&lt;15%,"Proses RBT-RBTD",IF(BW3=15%,"Selesai RBT-RBTD",IF(BW3&lt;20%,"Proses RPP",IF(BW3=20%,"Selesai RPP",IF(BW3&lt;25%,"Proses KAK",IF(BW3=25%,"Selesai KAK",IF(BW3&lt;30%,"Proses Pengadaan",IF(BW3=30%,"Selesai Pengadaan",IF(BW3&lt;45%,"Proses Desain",IF(BW3=45%,"Selesai Desain",IF(BW3&lt;80%,"Proses Pengembangan",IF(BW3=80%,"Selesai Pengembangan",IF(BW3&lt;87.5%,"Proses SIT",IF(BW3=87.5%,"Selesai SIT",IF(BW3&lt;95%,"Proses UAT",IF(BW3=95%,"Selesai UAT",IF(BW3&lt;100%,"Proses Implementasi","Selesai Implementasi"))))))))))))))))))))))</f>
        <v>#VALUE!</v>
      </c>
      <c r="BL3" t="str">
        <f>IF(BX3=0%,"Not Started",IF(BX3&lt;5%,"Proses RBT-RBB",IF(BX3=5%,"Selesai RBT-RBB",IF(BX3&lt;10%,"Proses RBT-RBL",IF(BX3=10%,"Selesai RBT-RBL",IF(BX3&lt;15%,"Proses RBT-RBTD",IF(BX3=15%,"Selesai RBT-RBTD",IF(BX3&lt;20%,"Proses RPP",IF(BX3=20%,"Selesai RPP",IF(BX3&lt;25%,"Proses KAK",IF(BX3=25%,"Selesai KAK",IF(BX3&lt;30%,"Proses Pengadaan",IF(BX3=30%,"Selesai Pengadaan",IF(BX3&lt;45%,"Proses Desain",IF(BX3=45%,"Selesai Desain",IF(BX3&lt;80%,"Proses Pengembangan",IF(BX3=80%,"Selesai Pengembangan",IF(BX3&lt;87.5%,"Proses SIT",IF(BX3=87.5%,"Selesai SIT",IF(BX3&lt;95%,"Proses UAT",IF(BX3=95%,"Selesai UAT",IF(BX3&lt;100%,"Proses Implementasi","Selesai Implementasi"))))))))))))))))))))))</f>
        <v>Not Started</v>
      </c>
      <c r="BM3" t="str">
        <f>IF(BY3=0%,"Not Started",IF(BY3&lt;5%,"Proses RBT-RBB",IF(BY3=5%,"Selesai RBT-RBB",IF(BY3&lt;10%,"Proses RBT-RBL",IF(BY3=10%,"Selesai RBT-RBL",IF(BY3&lt;15%,"Proses RBT-RBTD",IF(BY3=15%,"Selesai RBT-RBTD",IF(BY3&lt;20%,"Proses RPP",IF(BY3=20%,"Selesai RPP",IF(BY3&lt;25%,"Proses KAK",IF(BY3=25%,"Selesai KAK",IF(BY3&lt;30%,"Proses Pengadaan",IF(BY3=30%,"Selesai Pengadaan",IF(BY3&lt;45%,"Proses Desain",IF(BY3=45%,"Selesai Desain",IF(BY3&lt;80%,"Proses Pengembangan",IF(BY3=80%,"Selesai Pengembangan",IF(BY3&lt;87.5%,"Proses SIT",IF(BY3=87.5%,"Selesai SIT",IF(BY3&lt;95%,"Proses UAT",IF(BY3=95%,"Selesai UAT",IF(BY3&lt;100%,"Proses Implementasi","Selesai Implementasi"))))))))))))))))))))))</f>
        <v>Not Started</v>
      </c>
      <c r="BN3">
        <v>0.03</v>
      </c>
      <c r="BO3">
        <v>0.0375</v>
      </c>
      <c r="BP3">
        <v>0.088</v>
      </c>
      <c r="BQ3">
        <v>0.09</v>
      </c>
      <c r="BR3">
        <v>0.16</v>
      </c>
      <c r="BS3">
        <v>0.2</v>
      </c>
      <c r="BT3">
        <v>0.21</v>
      </c>
      <c r="BU3">
        <v>0.21</v>
      </c>
      <c r="BV3">
        <v>0.22</v>
      </c>
      <c r="BW3" t="e">
        <f>(($DL3/100%)*15%)+(($DM3/100%)*5%)+(($DN3/100%)*5%)+(($DO3/100%)*5%)+(($DP3/100%)*30%)+(($DQ3/100%)*35%)+(($DR3/100%)*5%)</f>
        <v>#VALUE!</v>
      </c>
      <c r="BZ3">
        <f>IF(AP3=0%,100%,(BN3/AP3))</f>
        <v>1</v>
      </c>
      <c r="CA3">
        <f>IF(AQ3=0%,100%,(BO3/AQ3))</f>
        <v>1</v>
      </c>
      <c r="CB3" t="e">
        <f>BP3/AR3</f>
        <v>#DIV/0!</v>
      </c>
      <c r="CC3">
        <f>IF(AS3=0%,100%,(BQ3/AS3))</f>
        <v>1</v>
      </c>
      <c r="CD3">
        <f>IF(AT3=0%,100%,(BR3/AT3))</f>
        <v>1</v>
      </c>
      <c r="CE3">
        <f>IF(AU3=0%,100%,(BS3/AU3))</f>
        <v>1</v>
      </c>
      <c r="CF3">
        <f>IF(AV3=0%,100%,(BT3/AV3))</f>
        <v>1</v>
      </c>
      <c r="CG3">
        <f>IF(AW3=0%,100%,(BU3/AW3))</f>
        <v>1</v>
      </c>
      <c r="CH3">
        <f>IF(AX3=0%,100%,(BV3/AX3))</f>
        <v>1</v>
      </c>
      <c r="CI3">
        <f>IF(AY3=0%,100%,(BW3/AY3))</f>
        <v>1</v>
      </c>
      <c r="CJ3">
        <f>IF(AZ3=0%,100%,(BX3/AZ3))</f>
        <v>1</v>
      </c>
      <c r="CK3">
        <f>IF(BA3=0%,100%,(BY3/BA3))</f>
        <v>0</v>
      </c>
      <c r="CL3" t="str">
        <f>IF(AP3=0%,"NS",IF(BN3=100%,"DONE",IF(BZ3&gt;100%,"AS",IF(BZ3&lt;75%,"BS",IF(BB3&lt;&gt;AD3,"BS",IF(BZ3&lt;70%,"AR","OS"))))))</f>
        <v>NS</v>
      </c>
      <c r="CM3" t="str">
        <f>IF(AQ3=0%,"NS",IF(BO3=100%,"DONE",IF(CA3&gt;100%,"AS",IF(CA3&lt;75%,"BS",IF(CA3&lt;70%,"AR","OS")))))</f>
        <v>NS</v>
      </c>
      <c r="CN3" t="str">
        <f>IF(AR3=0%,"NS",IF(BP3=100%,"DONE",IF(CB3&gt;=105%,"AS",IF(CB3&lt;94%,"BS","OS"))))</f>
        <v>NS</v>
      </c>
      <c r="CO3" t="str">
        <f>IF(AS3=0%,"NS",IF(BQ3=100%,"DONE",IF(CC3&gt;=105%,"AS",IF(CC3&lt;94%,"BS","OS"))))</f>
        <v>NS</v>
      </c>
      <c r="CP3" t="str">
        <f>IF(AT3=0%,"NS",IF(BR3=100%,"DONE",IF(CD3&gt;=105%,"AS",IF(CD3&lt;94%,"BS","OS"))))</f>
        <v>NS</v>
      </c>
      <c r="CQ3" t="str">
        <f>IF(AU3=0%,"NS",IF(BS3=100%,"DONE",IF(CE3&gt;100%,"AS",IF(CE3&lt;75%,"BS",IF(BG3&lt;&gt;AI3,"BS",IF(CE3&lt;70%,"AR","OS"))))))</f>
        <v>NS</v>
      </c>
      <c r="CR3" t="str">
        <f>IF(AV3=0%,"NS",IF(BT3=100%,"DONE",IF(CF3&gt;100%,"AS",IF(CF3&lt;75%,"BS",IF(BH3&lt;&gt;AJ3,"BS",IF(CF3&lt;70%,"AR","OS"))))))</f>
        <v>NS</v>
      </c>
      <c r="CS3" t="str">
        <f>IF(AW3=0%,"NS",IF(BU3=100%,"DONE",IF(CG3&gt;100%,"AS",IF(CG3&lt;75%,"BS",IF(BI3&lt;&gt;AK3,"BS",IF(CG3&lt;70%,"AR","OS"))))))</f>
        <v>NS</v>
      </c>
      <c r="CT3" t="str">
        <f>IF(AX3=0%,"NS",IF(BV3=100%,"DONE",IF(CH3&gt;100%,"AS",IF(CH3&lt;75%,"BS",IF(BJ3&lt;&gt;AL3,"BS",IF(CH3&lt;70%,"AR","OS"))))))</f>
        <v>NS</v>
      </c>
      <c r="CU3" t="str">
        <f>IF(AY3=0%,"NS",IF(BW3=100%,"DONE",IF(CI3&gt;100%,"AS",IF(CI3&lt;75%,"BS",IF(BK3&lt;&gt;AM3,"BS",IF(CI3&lt;70%,"AR","OS"))))))</f>
        <v>NS</v>
      </c>
      <c r="CV3" t="str">
        <f>IF(AZ3=0%,"NS",IF(BX3=100%,"DONE",IF(CJ3&gt;100%,"AS",IF(CJ3&lt;75%,"BS",IF(BL3&lt;&gt;AN3,"BS",IF(CJ3&lt;70%,"AR","OS"))))))</f>
        <v>NS</v>
      </c>
      <c r="CW3" t="str">
        <f>IF(BA3=0%,"NS",IF(BY3=100%,"DONE",IF(CK3&gt;100%,"AS",IF(CK3&lt;75%,"BS",IF(BM3&lt;&gt;AO3,"BS",IF(CK3&lt;70%,"AR","OS"))))))</f>
        <v>BS</v>
      </c>
      <c r="DM3">
        <v>0.4</v>
      </c>
      <c r="DR3" t="str">
        <v>Not Started</v>
      </c>
    </row>
    <row r="4" xml:space="preserve">
      <c r="A4" t="str">
        <v>NP-7</v>
      </c>
      <c r="B4" t="str">
        <v>Perluasan Infrastruktur Security</v>
      </c>
      <c r="C4" t="str">
        <v>Network - API Security</v>
      </c>
      <c r="D4">
        <v>2026</v>
      </c>
      <c r="E4">
        <v>2026</v>
      </c>
      <c r="F4" t="str">
        <v>Security</v>
      </c>
      <c r="O4">
        <v>45993</v>
      </c>
      <c r="P4">
        <v>46017</v>
      </c>
      <c r="Q4">
        <v>46018</v>
      </c>
      <c r="R4">
        <v>46199</v>
      </c>
      <c r="AA4">
        <v>46202</v>
      </c>
      <c r="AB4">
        <v>46265</v>
      </c>
      <c r="DM4">
        <v>0.4</v>
      </c>
      <c r="DR4" t="str" xml:space="preserve">
        <v xml:space="preserve">Status:_x000d_
1. KAK masih disusun (On Progress)_x000d_
2. Paralel sedang meminta sizing kebutuhan untuk solusi API (On Progress)_x000d_
3. POC API Security (On Progress)_x000d_
_x000d_
Next Action:_x000d_
1. Meeting dgn DIDD &amp; DKSP bahas sizing (target M5 Januari 2026)_x000d_
2. DKSP kirim memo terkait kebutuhan sizing &amp; kebutuhan _x000d_
3. Finalisasi KAK_x000d_
4. Sirkular KAK oleh Ka. GKKS_x000d_
5. M01 KAK ke MKA</v>
      </c>
    </row>
    <row r="5">
      <c r="A5" t="str">
        <v>NP-7</v>
      </c>
      <c r="B5" t="str">
        <v>Perluasan Infrastruktur Security</v>
      </c>
      <c r="C5" t="str">
        <v>Security Architecture - Penguatan Arsitektur Siber​</v>
      </c>
      <c r="D5">
        <v>2024</v>
      </c>
      <c r="E5">
        <v>2025</v>
      </c>
      <c r="F5" t="str">
        <v>Security</v>
      </c>
    </row>
    <row r="6">
      <c r="A6" t="str">
        <v>NP-7</v>
      </c>
      <c r="B6" t="str">
        <v>Perluasan Infrastruktur Security</v>
      </c>
      <c r="C6" t="str">
        <v>Threat DR - Extended Detection &amp; Response​</v>
      </c>
      <c r="D6">
        <v>2027</v>
      </c>
      <c r="E6">
        <v>2029</v>
      </c>
      <c r="F6" t="str">
        <v>Security</v>
      </c>
      <c r="AC6" t="str">
        <f>IF(AO6=0%,"Not Started",IF(AO6&lt;5%,"Proses RBT-RBB",IF(AO6=5%,"Selesai RBT-RBB",IF(AO6&lt;10%,"Proses RBT-RBL",IF(AO6=10%,"Selesai RBT-RBL",IF(AO6&lt;15%,"Proses RBT-RBTD",IF(AO6=15%,"Selesai RBT",IF(AO6&lt;20%,"Proses RPP",IF(AO6=20%,"Selesai RPP",IF(AO6&lt;25%,"Proses KAK",IF(AO6=25%,"Selesai KAK",IF(AO6&lt;30%,"Proses Pengadaan",IF(AO6=30%,"Selesai Pengadaan",IF(AO6&lt;60%,"Proses Delivery",IF(AO6=60%,"Selesai Delivery",IF(AO6&lt;95%,"Proses Pengembangan",IF(AO6=95%,"Selesai Pengembangan",IF(AO6&lt;100%,"Proses Implementasi","Selesai Implementasi"))))))))))))))))))</f>
        <v>Not Started</v>
      </c>
      <c r="AD6" t="str">
        <f>IF(AP6=0%,"Not Started",IF(AP6&lt;5%,"Proses RBT-RBB",IF(AP6=5%,"Selesai RBT-RBB",IF(AP6&lt;10%,"Proses RBT-RBL",IF(AP6=10%,"Selesai RBT-RBL",IF(AP6&lt;15%,"Proses RBT-RBTD",IF(AP6=15%,"Selesai RBT",IF(AP6&lt;20%,"Proses RPP",IF(AP6=20%,"Selesai RPP",IF(AP6&lt;25%,"Proses KAK",IF(AP6=25%,"Selesai KAK",IF(AP6&lt;30%,"Proses Pengadaan",IF(AP6=30%,"Selesai Pengadaan",IF(AP6&lt;60%,"Proses Delivery",IF(AP6=60%,"Selesai Delivery",IF(AP6&lt;95%,"Proses Pengembangan",IF(AP6=95%,"Selesai Pengembangan",IF(AP6&lt;100%,"Proses Implementasi","Selesai Implementasi"))))))))))))))))))</f>
        <v>Not Started</v>
      </c>
      <c r="AE6" t="str">
        <f>IF(AQ6=0%,"Not Started",IF(AQ6&lt;5%,"Proses RBT-RBB",IF(AQ6=5%,"Selesai RBT-RBB",IF(AQ6&lt;10%,"Proses RBT-RBL",IF(AQ6=10%,"Selesai RBT-RBL",IF(AQ6&lt;15%,"Proses RBT-RBTD",IF(AQ6=15%,"Selesai RBT",IF(AQ6&lt;20%,"Proses RPP",IF(AQ6=20%,"Selesai RPP",IF(AQ6&lt;25%,"Proses KAK",IF(AQ6=25%,"Selesai KAK",IF(AQ6&lt;30%,"Proses Pengadaan",IF(AQ6=30%,"Selesai Pengadaan",IF(AQ6&lt;60%,"Proses Delivery",IF(AQ6=60%,"Selesai Delivery",IF(AQ6&lt;95%,"Proses Pengembangan",IF(AQ6=95%,"Selesai Pengembangan",IF(AQ6&lt;100%,"Proses Implementasi","Selesai Implementasi"))))))))))))))))))</f>
        <v>Not Started</v>
      </c>
      <c r="AF6" t="str">
        <f>IF(AR6=0%,"Not Started",IF(AR6&lt;5%,"Proses RBT-RBB",IF(AR6=5%,"Selesai RBT-RBB",IF(AR6&lt;10%,"Proses RBT-RBL",IF(AR6=10%,"Selesai RBT-RBL",IF(AR6&lt;15%,"Proses RBT-RBTD",IF(AR6=15%,"Selesai RBT",IF(AR6&lt;20%,"Proses RPP",IF(AR6=20%,"Selesai RPP",IF(AR6&lt;25%,"Proses KAK",IF(AR6=25%,"Selesai KAK",IF(AR6&lt;30%,"Proses Pengadaan",IF(AR6=30%,"Selesai Pengadaan",IF(AR6&lt;60%,"Proses Delivery",IF(AR6=60%,"Selesai Delivery",IF(AR6&lt;95%,"Proses Pengembangan",IF(AR6=95%,"Selesai Pengembangan",IF(AR6&lt;100%,"Proses Implementasi","Selesai Implementasi"))))))))))))))))))</f>
        <v>Not Started</v>
      </c>
      <c r="AG6" t="str">
        <f>IF(AS6=0%,"Not Started",IF(AS6&lt;5%,"Proses RBT-RBB",IF(AS6=5%,"Selesai RBT-RBB",IF(AS6&lt;10%,"Proses RBT-RBL",IF(AS6=10%,"Selesai RBT-RBL",IF(AS6&lt;15%,"Proses RBT-RBTD",IF(AS6=15%,"Selesai RBT",IF(AS6&lt;20%,"Proses RPP",IF(AS6=20%,"Selesai RPP",IF(AS6&lt;25%,"Proses KAK",IF(AS6=25%,"Selesai KAK",IF(AS6&lt;30%,"Proses Pengadaan",IF(AS6=30%,"Selesai Pengadaan",IF(AS6&lt;60%,"Proses Delivery",IF(AS6=60%,"Selesai Delivery",IF(AS6&lt;95%,"Proses Pengembangan",IF(AS6=95%,"Selesai Pengembangan",IF(AS6&lt;100%,"Proses Implementasi","Selesai Implementasi"))))))))))))))))))</f>
        <v>Not Started</v>
      </c>
      <c r="AH6" t="str">
        <f>IF(AT6=0%,"Not Started",IF(AT6&lt;5%,"Proses RBT-RBB",IF(AT6=5%,"Selesai RBT-RBB",IF(AT6&lt;10%,"Proses RBT-RBL",IF(AT6=10%,"Selesai RBT-RBL",IF(AT6&lt;15%,"Proses RBT-RBTD",IF(AT6=15%,"Selesai RBT",IF(AT6&lt;20%,"Proses RPP",IF(AT6=20%,"Selesai RPP",IF(AT6&lt;25%,"Proses KAK",IF(AT6=25%,"Selesai KAK",IF(AT6&lt;30%,"Proses Pengadaan",IF(AT6=30%,"Selesai Pengadaan",IF(AT6&lt;60%,"Proses Delivery",IF(AT6=60%,"Selesai Delivery",IF(AT6&lt;95%,"Proses Pengembangan",IF(AT6=95%,"Selesai Pengembangan",IF(AT6&lt;100%,"Proses Implementasi","Selesai Implementasi"))))))))))))))))))</f>
        <v>Not Started</v>
      </c>
      <c r="AI6" t="str">
        <f>IF(AU6=0%,"Not Started",IF(AU6&lt;5%,"Proses RBT-RBB",IF(AU6=5%,"Selesai RBT-RBB",IF(AU6&lt;10%,"Proses RBT-RBL",IF(AU6=10%,"Selesai RBT-RBL",IF(AU6&lt;15%,"Proses RBT-RBTD",IF(AU6=15%,"Selesai RBT",IF(AU6&lt;20%,"Proses RPP",IF(AU6=20%,"Selesai RPP",IF(AU6&lt;25%,"Proses KAK",IF(AU6=25%,"Selesai KAK",IF(AU6&lt;30%,"Proses Pengadaan",IF(AU6=30%,"Selesai Pengadaan",IF(AU6&lt;60%,"Proses Delivery",IF(AU6=60%,"Selesai Delivery",IF(AU6&lt;95%,"Proses Pengembangan",IF(AU6=95%,"Selesai Pengembangan",IF(AU6&lt;100%,"Proses Implementasi","Selesai Implementasi"))))))))))))))))))</f>
        <v>Not Started</v>
      </c>
      <c r="AJ6" t="str">
        <f>IF(AV6=0%,"Not Started",IF(AV6&lt;5%,"Proses RBT-RBB",IF(AV6=5%,"Selesai RBT-RBB",IF(AV6&lt;10%,"Proses RBT-RBL",IF(AV6=10%,"Selesai RBT-RBL",IF(AV6&lt;15%,"Proses RBT-RBTD",IF(AV6=15%,"Selesai RBT",IF(AV6&lt;20%,"Proses RPP",IF(AV6=20%,"Selesai RPP",IF(AV6&lt;25%,"Proses KAK",IF(AV6=25%,"Selesai KAK",IF(AV6&lt;30%,"Proses Pengadaan",IF(AV6=30%,"Selesai Pengadaan",IF(AV6&lt;60%,"Proses Delivery",IF(AV6=60%,"Selesai Delivery",IF(AV6&lt;95%,"Proses Pengembangan",IF(AV6=95%,"Selesai Pengembangan",IF(AV6&lt;100%,"Proses Implementasi","Selesai Implementasi"))))))))))))))))))</f>
        <v>Not Started</v>
      </c>
      <c r="AK6" t="str">
        <f>IF(AW6=0%,"Not Started",IF(AW6&lt;5%,"Proses RBT-RBB",IF(AW6=5%,"Selesai RBT-RBB",IF(AW6&lt;10%,"Proses RBT-RBL",IF(AW6=10%,"Selesai RBT-RBL",IF(AW6&lt;15%,"Proses RBT-RBTD",IF(AW6=15%,"Selesai RBT",IF(AW6&lt;20%,"Proses RPP",IF(AW6=20%,"Selesai RPP",IF(AW6&lt;25%,"Proses KAK",IF(AW6=25%,"Selesai KAK",IF(AW6&lt;30%,"Proses Pengadaan",IF(AW6=30%,"Selesai Pengadaan",IF(AW6&lt;60%,"Proses Delivery",IF(AW6=60%,"Selesai Delivery",IF(AW6&lt;95%,"Proses Pengembangan",IF(AW6=95%,"Selesai Pengembangan",IF(AW6&lt;100%,"Proses Implementasi","Selesai Implementasi"))))))))))))))))))</f>
        <v>Not Started</v>
      </c>
      <c r="AL6" t="str">
        <f>IF(AX6=0%,"Not Started",IF(AX6&lt;5%,"Proses RBT-RBB",IF(AX6=5%,"Selesai RBT-RBB",IF(AX6&lt;10%,"Proses RBT-RBL",IF(AX6=10%,"Selesai RBT-RBL",IF(AX6&lt;15%,"Proses RBT-RBTD",IF(AX6=15%,"Selesai RBT",IF(AX6&lt;20%,"Proses RPP",IF(AX6=20%,"Selesai RPP",IF(AX6&lt;25%,"Proses KAK",IF(AX6=25%,"Selesai KAK",IF(AX6&lt;30%,"Proses Pengadaan",IF(AX6=30%,"Selesai Pengadaan",IF(AX6&lt;60%,"Proses Delivery",IF(AX6=60%,"Selesai Delivery",IF(AX6&lt;95%,"Proses Pengembangan",IF(AX6=95%,"Selesai Pengembangan",IF(AX6&lt;100%,"Proses Implementasi","Selesai Implementasi"))))))))))))))))))</f>
        <v>Not Started</v>
      </c>
      <c r="AM6" t="str">
        <f>IF(AY6=0%,"Not Started",IF(AY6&lt;5%,"Proses RBT-RBB",IF(AY6=5%,"Selesai RBT-RBB",IF(AY6&lt;10%,"Proses RBT-RBL",IF(AY6=10%,"Selesai RBT-RBL",IF(AY6&lt;15%,"Proses RBT-RBTD",IF(AY6=15%,"Selesai RBT",IF(AY6&lt;20%,"Proses RPP",IF(AY6=20%,"Selesai RPP",IF(AY6&lt;25%,"Proses KAK",IF(AY6=25%,"Selesai KAK",IF(AY6&lt;30%,"Proses Pengadaan",IF(AY6=30%,"Selesai Pengadaan",IF(AY6&lt;60%,"Proses Delivery",IF(AY6=60%,"Selesai Delivery",IF(AY6&lt;95%,"Proses Pengembangan",IF(AY6=95%,"Selesai Pengembangan",IF(AY6&lt;100%,"Proses Implementasi","Selesai Implementasi"))))))))))))))))))</f>
        <v>Not Started</v>
      </c>
      <c r="AN6" t="str">
        <f>IF(AZ6=0%,"Not Started",IF(AZ6&lt;5%,"Proses RBT-RBB",IF(AZ6=5%,"Selesai RBT-RBB",IF(AZ6&lt;10%,"Proses RBT-RBL",IF(AZ6=10%,"Selesai RBT-RBL",IF(AZ6&lt;15%,"Proses RBT-RBTD",IF(AZ6=15%,"Selesai RBT",IF(AZ6&lt;20%,"Proses RPP",IF(AZ6=20%,"Selesai RPP",IF(AZ6&lt;25%,"Proses KAK",IF(AZ6=25%,"Selesai KAK",IF(AZ6&lt;30%,"Proses Pengadaan",IF(AZ6=30%,"Selesai Pengadaan",IF(AZ6&lt;60%,"Proses Delivery",IF(AZ6=60%,"Selesai Delivery",IF(AZ6&lt;95%,"Proses Pengembangan",IF(AZ6=95%,"Selesai Pengembangan",IF(AZ6&lt;100%,"Proses Implementasi","Selesai Implementasi"))))))))))))))))))</f>
        <v>Not Started</v>
      </c>
      <c r="BA6" t="str">
        <f>IF(BM6=0%,"Not Started",IF(BM6&lt;5%,"Proses RBT-RBB",IF(BM6=5%,"Selesai RBT-RBB",IF(BM6&lt;10%,"Proses RBT-RBL",IF(BM6=10%,"Selesai RBT-RBL",IF(BM6&lt;15%,"Proses RBT-RBTD",IF(BM6=15%,"Selesai RBT-RBTD",IF(BM6&lt;20%,"Proses RPP",IF(BM6=20%,"Selesai RPP",IF(BM6&lt;25%,"Proses KAK",IF(BM6=25%,"Selesai KAK",IF(BM6&lt;30%,"Proses Pengadaan",IF(BM6=30%,"Selesai Pengadaan",IF(BM6&lt;45%,"Proses Desain",IF(BM6=45%,"Selesai Desain",IF(BM6&lt;80%,"Proses Pengembangan",IF(BM6=80%,"Selesai Pengembangan",IF(BM6&lt;87.5%,"Proses SIT",IF(BM6=87.5%,"Selesai SIT",IF(BM6&lt;95%,"Proses UAT",IF(BM6=95%,"Selesai UAT",IF(BM6&lt;100%,"Proses Implementasi","Selesai Implementasi"))))))))))))))))))))))</f>
        <v>Not Started</v>
      </c>
      <c r="BB6" t="str">
        <f>IF(BN6=0%,"Not Started",IF(BN6&lt;5%,"Proses RBT-RBB",IF(BN6=5%,"Selesai RBT-RBB",IF(BN6&lt;10%,"Proses RBT-RBL",IF(BN6=10%,"Selesai RBT-RBL",IF(BN6&lt;15%,"Proses RBT-RBTD",IF(BN6=15%,"Selesai RBT-RBTD",IF(BN6&lt;20%,"Proses RPP",IF(BN6=20%,"Selesai RPP",IF(BN6&lt;25%,"Proses KAK",IF(BN6=25%,"Selesai KAK",IF(BN6&lt;30%,"Proses Pengadaan",IF(BN6=30%,"Selesai Pengadaan",IF(BN6&lt;45%,"Proses Desain",IF(BN6=45%,"Selesai Desain",IF(BN6&lt;80%,"Proses Pengembangan",IF(BN6=80%,"Selesai Pengembangan",IF(BN6&lt;87.5%,"Proses SIT",IF(BN6=87.5%,"Selesai SIT",IF(BN6&lt;95%,"Proses UAT",IF(BN6=95%,"Selesai UAT",IF(BN6&lt;100%,"Proses Implementasi","Selesai Implementasi"))))))))))))))))))))))</f>
        <v>Not Started</v>
      </c>
      <c r="BC6" t="str">
        <f>IF(BO6=0%,"Not Started",IF(BO6&lt;5%,"Proses RBT-RBB",IF(BO6=5%,"Selesai RBT-RBB",IF(BO6&lt;10%,"Proses RBT-RBL",IF(BO6=10%,"Selesai RBT-RBL",IF(BO6&lt;15%,"Proses RBT-RBTD",IF(BO6=15%,"Selesai RBT-RBTD",IF(BO6&lt;20%,"Proses RPP",IF(BO6=20%,"Selesai RPP",IF(BO6&lt;25%,"Proses KAK",IF(BO6=25%,"Selesai KAK",IF(BO6&lt;30%,"Proses Pengadaan",IF(BO6=30%,"Selesai Pengadaan",IF(BO6&lt;45%,"Proses Desain",IF(BO6=45%,"Selesai Desain",IF(BO6&lt;80%,"Proses Pengembangan",IF(BO6=80%,"Selesai Pengembangan",IF(BO6&lt;87.5%,"Proses SIT",IF(BO6=87.5%,"Selesai SIT",IF(BO6&lt;95%,"Proses UAT",IF(BO6=95%,"Selesai UAT",IF(BO6&lt;100%,"Proses Implementasi","Selesai Implementasi"))))))))))))))))))))))</f>
        <v>Not Started</v>
      </c>
      <c r="BD6" t="str">
        <f>IF(BP6=0%,"Not Started",IF(BP6&lt;5%,"Proses RBT-RBB",IF(BP6=5%,"Selesai RBT-RBB",IF(BP6&lt;10%,"Proses RBT-RBL",IF(BP6=10%,"Selesai RBT-RBL",IF(BP6&lt;15%,"Proses RBT-RBTD",IF(BP6=15%,"Selesai RBT-RBTD",IF(BP6&lt;20%,"Proses RPP",IF(BP6=20%,"Selesai RPP",IF(BP6&lt;25%,"Proses KAK",IF(BP6=25%,"Selesai KAK",IF(BP6&lt;30%,"Proses Pengadaan",IF(BP6=30%,"Selesai Pengadaan",IF(BP6&lt;45%,"Proses Desain",IF(BP6=45%,"Selesai Desain",IF(BP6&lt;80%,"Proses Pengembangan",IF(BP6=80%,"Selesai Pengembangan",IF(BP6&lt;87.5%,"Proses SIT",IF(BP6=87.5%,"Selesai SIT",IF(BP6&lt;95%,"Proses UAT",IF(BP6=95%,"Selesai UAT",IF(BP6&lt;100%,"Proses Implementasi","Selesai Implementasi"))))))))))))))))))))))</f>
        <v>Not Started</v>
      </c>
      <c r="BE6" t="str">
        <f>IF(BQ6=0%,"Not Started",IF(BQ6&lt;5%,"Proses RBT-RBB",IF(BQ6=5%,"Selesai RBT-RBB",IF(BQ6&lt;10%,"Proses RBT-RBL",IF(BQ6=10%,"Selesai RBT-RBL",IF(BQ6&lt;15%,"Proses RBT-RBTD",IF(BQ6=15%,"Selesai RBT-RBTD",IF(BQ6&lt;20%,"Proses RPP",IF(BQ6=20%,"Selesai RPP",IF(BQ6&lt;25%,"Proses KAK",IF(BQ6=25%,"Selesai KAK",IF(BQ6&lt;30%,"Proses Pengadaan",IF(BQ6=30%,"Selesai Pengadaan",IF(BQ6&lt;45%,"Proses Desain",IF(BQ6=45%,"Selesai Desain",IF(BQ6&lt;80%,"Proses Pengembangan",IF(BQ6=80%,"Selesai Pengembangan",IF(BQ6&lt;87.5%,"Proses SIT",IF(BQ6=87.5%,"Selesai SIT",IF(BQ6&lt;95%,"Proses UAT",IF(BQ6=95%,"Selesai UAT",IF(BQ6&lt;100%,"Proses Implementasi","Selesai Implementasi"))))))))))))))))))))))</f>
        <v>Not Started</v>
      </c>
      <c r="BF6" t="str">
        <f>IF(BR6=0%,"Not Started",IF(BR6&lt;5%,"Proses RBT-RBB",IF(BR6=5%,"Selesai RBT-RBB",IF(BR6&lt;10%,"Proses RBT-RBL",IF(BR6=10%,"Selesai RBT-RBL",IF(BR6&lt;15%,"Proses RBT-RBTD",IF(BR6=15%,"Selesai RBT-RBTD",IF(BR6&lt;20%,"Proses RPP",IF(BR6=20%,"Selesai RPP",IF(BR6&lt;25%,"Proses KAK",IF(BR6=25%,"Selesai KAK",IF(BR6&lt;30%,"Proses Pengadaan",IF(BR6=30%,"Selesai Pengadaan",IF(BR6&lt;45%,"Proses Desain",IF(BR6=45%,"Selesai Desain",IF(BR6&lt;80%,"Proses Pengembangan",IF(BR6=80%,"Selesai Pengembangan",IF(BR6&lt;87.5%,"Proses SIT",IF(BR6=87.5%,"Selesai SIT",IF(BR6&lt;95%,"Proses UAT",IF(BR6=95%,"Selesai UAT",IF(BR6&lt;100%,"Proses Implementasi","Selesai Implementasi"))))))))))))))))))))))</f>
        <v>Not Started</v>
      </c>
      <c r="BG6" t="str">
        <f>IF(BS6=0%,"Not Started",IF(BS6&lt;5%,"Proses RBT-RBB",IF(BS6=5%,"Selesai RBT-RBB",IF(BS6&lt;10%,"Proses RBT-RBL",IF(BS6=10%,"Selesai RBT-RBL",IF(BS6&lt;15%,"Proses RBT-RBTD",IF(BS6=15%,"Selesai RBT-RBTD",IF(BS6&lt;20%,"Proses RPP",IF(BS6=20%,"Selesai RPP",IF(BS6&lt;25%,"Proses KAK",IF(BS6=25%,"Selesai KAK",IF(BS6&lt;30%,"Proses Pengadaan",IF(BS6=30%,"Selesai Pengadaan",IF(BS6&lt;45%,"Proses Desain",IF(BS6=45%,"Selesai Desain",IF(BS6&lt;80%,"Proses Pengembangan",IF(BS6=80%,"Selesai Pengembangan",IF(BS6&lt;87.5%,"Proses SIT",IF(BS6=87.5%,"Selesai SIT",IF(BS6&lt;95%,"Proses UAT",IF(BS6=95%,"Selesai UAT",IF(BS6&lt;100%,"Proses Implementasi","Selesai Implementasi"))))))))))))))))))))))</f>
        <v>Not Started</v>
      </c>
      <c r="BH6" t="str">
        <f>IF(BT6=0%,"Not Started",IF(BT6&lt;5%,"Proses RBT-RBB",IF(BT6=5%,"Selesai RBT-RBB",IF(BT6&lt;10%,"Proses RBT-RBL",IF(BT6=10%,"Selesai RBT-RBL",IF(BT6&lt;15%,"Proses RBT-RBTD",IF(BT6=15%,"Selesai RBT-RBTD",IF(BT6&lt;20%,"Proses RPP",IF(BT6=20%,"Selesai RPP",IF(BT6&lt;25%,"Proses KAK",IF(BT6=25%,"Selesai KAK",IF(BT6&lt;30%,"Proses Pengadaan",IF(BT6=30%,"Selesai Pengadaan",IF(BT6&lt;45%,"Proses Desain",IF(BT6=45%,"Selesai Desain",IF(BT6&lt;80%,"Proses Pengembangan",IF(BT6=80%,"Selesai Pengembangan",IF(BT6&lt;87.5%,"Proses SIT",IF(BT6=87.5%,"Selesai SIT",IF(BT6&lt;95%,"Proses UAT",IF(BT6=95%,"Selesai UAT",IF(BT6&lt;100%,"Proses Implementasi","Selesai Implementasi"))))))))))))))))))))))</f>
        <v>Not Started</v>
      </c>
      <c r="BI6" t="str">
        <f>IF(BU6=0%,"Not Started",IF(BU6&lt;5%,"Proses RBT-RBB",IF(BU6=5%,"Selesai RBT-RBB",IF(BU6&lt;10%,"Proses RBT-RBL",IF(BU6=10%,"Selesai RBT-RBL",IF(BU6&lt;15%,"Proses RBT-RBTD",IF(BU6=15%,"Selesai RBT-RBTD",IF(BU6&lt;20%,"Proses RPP",IF(BU6=20%,"Selesai RPP",IF(BU6&lt;25%,"Proses KAK",IF(BU6=25%,"Selesai KAK",IF(BU6&lt;30%,"Proses Pengadaan",IF(BU6=30%,"Selesai Pengadaan",IF(BU6&lt;45%,"Proses Desain",IF(BU6=45%,"Selesai Desain",IF(BU6&lt;80%,"Proses Pengembangan",IF(BU6=80%,"Selesai Pengembangan",IF(BU6&lt;87.5%,"Proses SIT",IF(BU6=87.5%,"Selesai SIT",IF(BU6&lt;95%,"Proses UAT",IF(BU6=95%,"Selesai UAT",IF(BU6&lt;100%,"Proses Implementasi","Selesai Implementasi"))))))))))))))))))))))</f>
        <v>Not Started</v>
      </c>
      <c r="BJ6" t="str">
        <f>IF(BV6=0%,"Not Started",IF(BV6&lt;5%,"Proses RBT-RBB",IF(BV6=5%,"Selesai RBT-RBB",IF(BV6&lt;10%,"Proses RBT-RBL",IF(BV6=10%,"Selesai RBT-RBL",IF(BV6&lt;15%,"Proses RBT-RBTD",IF(BV6=15%,"Selesai RBT-RBTD",IF(BV6&lt;20%,"Proses RPP",IF(BV6=20%,"Selesai RPP",IF(BV6&lt;25%,"Proses KAK",IF(BV6=25%,"Selesai KAK",IF(BV6&lt;30%,"Proses Pengadaan",IF(BV6=30%,"Selesai Pengadaan",IF(BV6&lt;45%,"Proses Desain",IF(BV6=45%,"Selesai Desain",IF(BV6&lt;80%,"Proses Pengembangan",IF(BV6=80%,"Selesai Pengembangan",IF(BV6&lt;87.5%,"Proses SIT",IF(BV6=87.5%,"Selesai SIT",IF(BV6&lt;95%,"Proses UAT",IF(BV6=95%,"Selesai UAT",IF(BV6&lt;100%,"Proses Implementasi","Selesai Implementasi"))))))))))))))))))))))</f>
        <v>Not Started</v>
      </c>
      <c r="BK6" t="str">
        <f>IF(BW6=0%,"Not Started",IF(BW6&lt;5%,"Proses RBT-RBB",IF(BW6=5%,"Selesai RBT-RBB",IF(BW6&lt;10%,"Proses RBT-RBL",IF(BW6=10%,"Selesai RBT-RBL",IF(BW6&lt;15%,"Proses RBT-RBTD",IF(BW6=15%,"Selesai RBT-RBTD",IF(BW6&lt;20%,"Proses RPP",IF(BW6=20%,"Selesai RPP",IF(BW6&lt;25%,"Proses KAK",IF(BW6=25%,"Selesai KAK",IF(BW6&lt;30%,"Proses Pengadaan",IF(BW6=30%,"Selesai Pengadaan",IF(BW6&lt;45%,"Proses Desain",IF(BW6=45%,"Selesai Desain",IF(BW6&lt;80%,"Proses Pengembangan",IF(BW6=80%,"Selesai Pengembangan",IF(BW6&lt;87.5%,"Proses SIT",IF(BW6=87.5%,"Selesai SIT",IF(BW6&lt;95%,"Proses UAT",IF(BW6=95%,"Selesai UAT",IF(BW6&lt;100%,"Proses Implementasi","Selesai Implementasi"))))))))))))))))))))))</f>
        <v>Not Started</v>
      </c>
      <c r="BL6" t="str">
        <f>IF(BX6=0%,"Not Started",IF(BX6&lt;5%,"Proses RBT-RBB",IF(BX6=5%,"Selesai RBT-RBB",IF(BX6&lt;10%,"Proses RBT-RBL",IF(BX6=10%,"Selesai RBT-RBL",IF(BX6&lt;15%,"Proses RBT-RBTD",IF(BX6=15%,"Selesai RBT-RBTD",IF(BX6&lt;20%,"Proses RPP",IF(BX6=20%,"Selesai RPP",IF(BX6&lt;25%,"Proses KAK",IF(BX6=25%,"Selesai KAK",IF(BX6&lt;30%,"Proses Pengadaan",IF(BX6=30%,"Selesai Pengadaan",IF(BX6&lt;45%,"Proses Desain",IF(BX6=45%,"Selesai Desain",IF(BX6&lt;80%,"Proses Pengembangan",IF(BX6=80%,"Selesai Pengembangan",IF(BX6&lt;87.5%,"Proses SIT",IF(BX6=87.5%,"Selesai SIT",IF(BX6&lt;95%,"Proses UAT",IF(BX6=95%,"Selesai UAT",IF(BX6&lt;100%,"Proses Implementasi","Selesai Implementasi"))))))))))))))))))))))</f>
        <v>Not Started</v>
      </c>
      <c r="BM6">
        <v>0</v>
      </c>
      <c r="BN6">
        <v>0</v>
      </c>
      <c r="BO6">
        <v>0</v>
      </c>
      <c r="BP6">
        <v>0</v>
      </c>
      <c r="BQ6">
        <v>0</v>
      </c>
      <c r="BR6">
        <v>0</v>
      </c>
      <c r="BS6">
        <v>0</v>
      </c>
      <c r="BT6">
        <v>0</v>
      </c>
      <c r="BU6">
        <f>(($DK6/100%)*15%)+(($DL6/100%)*5%)+(($DM6/100%)*5%)+(($DN6/100%)*5%)+(($DO6/100%)*30%)+(($DP6/100%)*35%)+(($DQ6/100%)*5%)</f>
        <v>0</v>
      </c>
      <c r="BY6">
        <f>IF(AO6=0%,100%,(BM6/AO6))</f>
        <v>1</v>
      </c>
      <c r="BZ6">
        <f>IF(AP6=0%,100%,(BN6/AP6))</f>
        <v>1</v>
      </c>
      <c r="CA6">
        <f>IF(AQ6=0%,100%,(BO6/AQ6))</f>
        <v>1</v>
      </c>
      <c r="CB6">
        <f>IF(AR6=0%,100%,(BP6/AR6))</f>
        <v>1</v>
      </c>
      <c r="CC6">
        <f>IF(AS6=0%,100%,(BQ6/AS6))</f>
        <v>1</v>
      </c>
      <c r="CD6">
        <f>IF(AT6=0%,100%,(BR6/AT6))</f>
        <v>1</v>
      </c>
      <c r="CE6">
        <f>IF(AU6=0%,100%,(BS6/AU6))</f>
        <v>1</v>
      </c>
      <c r="CF6">
        <f>IF(AV6=0%,100%,(BT6/AV6))</f>
        <v>1</v>
      </c>
      <c r="CG6">
        <f>IF(AW6=0%,100%,(BU6/AW6))</f>
        <v>1</v>
      </c>
      <c r="CH6">
        <f>IF(AX6=0%,100%,(BV6/AX6))</f>
        <v>1</v>
      </c>
      <c r="CI6">
        <f>IF(AY6=0%,100%,(BW6/AY6))</f>
        <v>1</v>
      </c>
      <c r="CJ6">
        <f>IF(AZ6=0%,100%,(BX6/AZ6))</f>
        <v>1</v>
      </c>
      <c r="CK6" t="str">
        <f>IF(AO6=0%,"NS",IF(BM6=100%,"DONE",IF(BY6&gt;100%,"AS",IF(BY6&lt;75%,"BS",IF(BA6&lt;&gt;AC6,"BS",IF(BY6&lt;70%,"AR","OS"))))))</f>
        <v>NS</v>
      </c>
      <c r="CL6" t="str">
        <f>IF(AP6=0%,"NS",IF(BN6=100%,"DONE",IF(BZ6&gt;100%,"AS",IF(BZ6&lt;75%,"BS",IF(BB6&lt;&gt;AD6,"BS",IF(BZ6&lt;70%,"AR","OS"))))))</f>
        <v>NS</v>
      </c>
      <c r="CM6" t="str">
        <f>IF(AQ6=0%,"NS",IF(BO6=100%,"DONE",IF(CA6&gt;=105%,"AS",IF(CA6&lt;94%,"BS","OS"))))</f>
        <v>NS</v>
      </c>
      <c r="CN6" t="str">
        <f>IF(AR6=0%,"NS",IF(BP6=100%,"DONE",IF(CB6&gt;=105%,"AS",IF(CB6&lt;94%,"BS","OS"))))</f>
        <v>NS</v>
      </c>
      <c r="CO6" t="str">
        <f>IF(AS6=0%,"NS",IF(BQ6=100%,"DONE",IF(CC6&gt;=105%,"AS",IF(CC6&lt;94%,"BS","OS"))))</f>
        <v>NS</v>
      </c>
      <c r="CP6" t="str">
        <f>IF(AT6=0%,"NS",IF(BR6=100%,"DONE",IF(CD6&gt;=105%,"AS",IF(CD6&lt;94.45%,"BS",IF(CD6&gt;=94.5%,"AR","OS")))))</f>
        <v>NS</v>
      </c>
      <c r="CQ6" t="str">
        <f>IF(AU6=0%,"NS",IF(BS6=100%,"DONE",IF(CE6&gt;=105%,"AS",IF(CE6&lt;94.45%,"BS",IF(CE6&gt;=94.5%,"AR","OS")))))</f>
        <v>NS</v>
      </c>
      <c r="CR6" t="str">
        <f>IF(AV6=0%,"NS",IF(BT6=100%,"DONE",IF(CF6&gt;=105%,"AS",IF(CF6&lt;94.45%,"BS",IF(CF6&gt;=94.5%,"AR","OS")))))</f>
        <v>NS</v>
      </c>
      <c r="CS6" t="str">
        <f>IF(AW6=0%,"NS",IF(BU6=100%,"DONE",IF(CG6&gt;=105%,"AS",IF(CG6&lt;94.45%,"BS",IF(CG6&gt;=94.5%,"AR","OS")))))</f>
        <v>NS</v>
      </c>
      <c r="CT6" t="str">
        <f>IF(AX6=0%,"NS",IF(BV6=100%,"DONE",IF(CH6&gt;=105%,"AS",IF(CH6&lt;94.45%,"BS",IF(CH6&gt;=94.5%,"AR","OS")))))</f>
        <v>NS</v>
      </c>
      <c r="CU6" t="str">
        <f>IF(AY6=0%,"NS",IF(BW6=100%,"DONE",IF(CI6&gt;=105%,"AS",IF(CI6&lt;94.45%,"BS",IF(CI6&gt;=94.5%,"AR","OS")))))</f>
        <v>NS</v>
      </c>
      <c r="CV6" t="str">
        <f>IF(AZ6=0%,"NS",IF(BX6=100%,"DONE",IF(CJ6&gt;=105%,"AS",IF(CJ6&lt;94.45%,"BS",IF(CJ6&gt;=94.5%,"AR","OS")))))</f>
        <v>NS</v>
      </c>
    </row>
    <row r="7">
      <c r="A7" t="str">
        <v>NP-12</v>
      </c>
      <c r="B7" t="str">
        <v>Penyesuaian Kapasitas Security</v>
      </c>
      <c r="C7" t="str">
        <v>Penambahan dan Penggantian Kapasitas Perangkat Security</v>
      </c>
      <c r="D7">
        <v>2025</v>
      </c>
      <c r="E7">
        <v>2029</v>
      </c>
      <c r="F7" t="str">
        <v>Security</v>
      </c>
    </row>
    <row r="8">
      <c r="B8" t="str">
        <v>Penyesuaian Kapasitas Security</v>
      </c>
      <c r="C8" t="str">
        <v>Penyediaan Penambahan Lisensi Extended Detection &amp; Response Tahun Anggaran 2026</v>
      </c>
      <c r="D8">
        <v>2026</v>
      </c>
      <c r="E8">
        <v>2026</v>
      </c>
      <c r="O8">
        <v>46080</v>
      </c>
      <c r="P8">
        <v>46087</v>
      </c>
      <c r="Q8">
        <v>46171</v>
      </c>
      <c r="R8">
        <v>46203</v>
      </c>
      <c r="AA8">
        <v>46204</v>
      </c>
      <c r="AB8">
        <v>46265</v>
      </c>
      <c r="DR8" t="str">
        <v>Not Start</v>
      </c>
    </row>
    <row r="9">
      <c r="B9" t="str">
        <v>Penyesuaian Kapasitas Security</v>
      </c>
      <c r="C9" t="str">
        <v>Penyediaan Penambahan Lisensi Privilege Access Management Tahun Anggaran 2026</v>
      </c>
      <c r="D9">
        <v>2026</v>
      </c>
      <c r="E9">
        <v>2026</v>
      </c>
      <c r="O9">
        <v>46133</v>
      </c>
      <c r="P9">
        <v>46163</v>
      </c>
      <c r="Q9">
        <v>46164</v>
      </c>
      <c r="R9">
        <v>46283</v>
      </c>
      <c r="AA9">
        <v>46284</v>
      </c>
      <c r="AB9">
        <v>46387</v>
      </c>
      <c r="DR9" t="str">
        <v>Not Start</v>
      </c>
    </row>
    <row r="10">
      <c r="B10" t="str">
        <v>Penyesuaian Kapasitas Security</v>
      </c>
      <c r="C10" t="str">
        <v>Penyediaan Secret Management Tahun Anggaran 2026</v>
      </c>
      <c r="D10">
        <v>2026</v>
      </c>
      <c r="E10">
        <v>2026</v>
      </c>
      <c r="O10">
        <v>46140</v>
      </c>
      <c r="P10">
        <v>46170</v>
      </c>
      <c r="Q10">
        <v>46171</v>
      </c>
      <c r="R10">
        <v>46290</v>
      </c>
      <c r="AA10">
        <v>46324</v>
      </c>
      <c r="AB10">
        <v>46387</v>
      </c>
      <c r="DR10" t="str">
        <v>Not Start</v>
      </c>
    </row>
    <row r="11">
      <c r="B11" t="str">
        <v>Penyesuaian Kapasitas Security</v>
      </c>
      <c r="C11" t="str">
        <v>Penyediaan Container Security Tahun Anggaran 2026</v>
      </c>
      <c r="D11">
        <v>2026</v>
      </c>
      <c r="E11">
        <v>2026</v>
      </c>
      <c r="O11">
        <v>46127</v>
      </c>
      <c r="P11">
        <v>46157</v>
      </c>
      <c r="Q11">
        <v>46160</v>
      </c>
      <c r="R11">
        <v>46276</v>
      </c>
      <c r="AA11">
        <v>46308</v>
      </c>
      <c r="AB11">
        <v>46387</v>
      </c>
      <c r="DR11" t="str">
        <v>Not Start</v>
      </c>
    </row>
    <row r="12">
      <c r="B12" t="str">
        <v>Penyesuaian Kapasitas Security</v>
      </c>
      <c r="C12" t="str">
        <v>Penyediaan solusi Zero Trust Network Access (ZTNA) di Bank Indonesia</v>
      </c>
      <c r="D12">
        <v>2026</v>
      </c>
      <c r="E12">
        <v>2026</v>
      </c>
      <c r="O12">
        <v>46101</v>
      </c>
      <c r="P12">
        <v>46132</v>
      </c>
      <c r="Q12">
        <v>46133</v>
      </c>
      <c r="R12">
        <v>46297</v>
      </c>
      <c r="AA12" t="str">
        <v>TbC</v>
      </c>
      <c r="AB12" t="str">
        <v>TbC</v>
      </c>
      <c r="DI12">
        <v>1</v>
      </c>
      <c r="DJ12" t="str">
        <v>N/A</v>
      </c>
      <c r="DK12" t="str">
        <v>N/A</v>
      </c>
      <c r="DL12" t="str">
        <v>N/A</v>
      </c>
      <c r="DR12" t="str">
        <v>Not Start</v>
      </c>
    </row>
    <row r="13">
      <c r="B13" t="str">
        <v>Penyesuaian Kapasitas Security</v>
      </c>
      <c r="C13" t="str">
        <v>Penyediaan Penambahan Lisensi Application Security Testing Tahun Anggaran 2026</v>
      </c>
      <c r="D13">
        <v>2026</v>
      </c>
      <c r="E13">
        <v>2026</v>
      </c>
      <c r="O13">
        <v>46146</v>
      </c>
      <c r="P13">
        <v>46176</v>
      </c>
      <c r="Q13">
        <v>46177</v>
      </c>
      <c r="R13">
        <v>46296</v>
      </c>
      <c r="AA13">
        <v>46296</v>
      </c>
      <c r="AB13">
        <v>46387</v>
      </c>
      <c r="DI13" t="str">
        <v>N/A</v>
      </c>
      <c r="DJ13" t="str">
        <v>N/A</v>
      </c>
      <c r="DK13" t="str">
        <v>N/A</v>
      </c>
      <c r="DL13" t="str">
        <v>N/A</v>
      </c>
      <c r="DM13">
        <v>0</v>
      </c>
      <c r="DR13" t="str">
        <v>Not Start</v>
      </c>
    </row>
    <row r="14" xml:space="preserve">
      <c r="B14" t="str">
        <v>Penyesuaian Kapasitas Security</v>
      </c>
      <c r="C14" t="str">
        <v xml:space="preserve">Pengadaan dan Pemeliharaan Perangkat Next-Generation Firewall (NGFW) untuk Data Center 1 (DC1) Bank Indonesia </v>
      </c>
      <c r="D14">
        <v>2025</v>
      </c>
      <c r="E14">
        <v>2026</v>
      </c>
      <c r="O14">
        <v>45870</v>
      </c>
      <c r="P14">
        <v>45911</v>
      </c>
      <c r="Q14">
        <v>45912</v>
      </c>
      <c r="R14">
        <v>46038</v>
      </c>
      <c r="S14">
        <v>46041</v>
      </c>
      <c r="T14">
        <v>46100</v>
      </c>
      <c r="AA14">
        <v>46101</v>
      </c>
      <c r="AB14">
        <v>46266</v>
      </c>
      <c r="DI14" t="str">
        <v>N/A</v>
      </c>
      <c r="DJ14" t="str">
        <v>N/A</v>
      </c>
      <c r="DK14" t="str">
        <v>N/A</v>
      </c>
      <c r="DL14" t="str">
        <v>N/A</v>
      </c>
      <c r="DM14">
        <v>1</v>
      </c>
      <c r="DN14">
        <v>0.66</v>
      </c>
      <c r="DR14" t="str" xml:space="preserve">
        <v xml:space="preserve">Status:_x000d_
Pengadaan di DMAP: Evaluasi dokumen penawaran di PBS (DONE)_x000d_
Next Action:_x000d_
1. Negosiasi dari penawaran terakhir (To Do)_x000d_
2. Proses Persetujuan Pemenanhg (To Do)_x000d_
2. SPPP target M-5 jan 26(To Do)</v>
      </c>
    </row>
    <row r="15" xml:space="preserve">
      <c r="B15" t="str">
        <v>Penyesuaian Kapasitas Security</v>
      </c>
      <c r="C15" t="str">
        <v xml:space="preserve">Pergantian Application Delivery Controller (ADC) Data Center 1 (DC1) Bank Indonesia 2026 </v>
      </c>
      <c r="D15">
        <v>2025</v>
      </c>
      <c r="E15">
        <v>2026</v>
      </c>
      <c r="O15">
        <v>45835</v>
      </c>
      <c r="P15">
        <v>45866</v>
      </c>
      <c r="Q15">
        <v>45867</v>
      </c>
      <c r="R15">
        <v>46031</v>
      </c>
      <c r="S15">
        <v>46034</v>
      </c>
      <c r="T15">
        <v>46035</v>
      </c>
      <c r="AA15">
        <v>46036</v>
      </c>
      <c r="AB15">
        <v>46203</v>
      </c>
      <c r="DI15" t="str">
        <v>N/A</v>
      </c>
      <c r="DJ15" t="str">
        <v>N/A</v>
      </c>
      <c r="DK15" t="str">
        <v>N/A</v>
      </c>
      <c r="DL15" t="str">
        <v>N/A</v>
      </c>
      <c r="DM15">
        <v>1</v>
      </c>
      <c r="DN15">
        <v>0.66</v>
      </c>
      <c r="DR15" t="str" xml:space="preserve">
        <v xml:space="preserve">Status:_x000d_
1. Submit penawaran (DONE)_x000d_
2. Evaluasi dokumen penawaran di PBS (DONE)_x000d_
3. Proses Negosiasi (DONE)_x000d_
4. Masa Sanggah (On Progress)_x000d_
5. Proses Persetujuan Pemenang (On Progress)_x000d_
Next Action:_x000d_
1. Finalisasi masa sanggah (On Progress)_x000d_
2. Sirkular Persetujuan Pemenang (On Progress)_x000d_
2. Penerbitan SPPP (To Do)</v>
      </c>
    </row>
    <row r="16">
      <c r="B16" t="str">
        <v>Penyesuaian Kapasitas Security</v>
      </c>
      <c r="C16" t="str">
        <v>Pergantian Perangkat GPS Time Server Tahun Anggaran 2027</v>
      </c>
      <c r="D16">
        <v>2026</v>
      </c>
      <c r="E16">
        <v>2027</v>
      </c>
      <c r="O16">
        <v>46231</v>
      </c>
      <c r="P16">
        <v>46262</v>
      </c>
      <c r="Q16">
        <v>46265</v>
      </c>
      <c r="R16">
        <v>46339</v>
      </c>
      <c r="S16">
        <v>46342</v>
      </c>
      <c r="T16">
        <v>46402</v>
      </c>
      <c r="AA16">
        <v>46405</v>
      </c>
      <c r="AB16">
        <v>46430</v>
      </c>
      <c r="DR16" t="str">
        <v>Not Start</v>
      </c>
    </row>
    <row r="17">
      <c r="B17" t="str">
        <v>Penyesuaian Kapasitas Security</v>
      </c>
      <c r="C17" t="str">
        <v>Hardware security module untuk new BIFAST</v>
      </c>
      <c r="D17">
        <v>2026</v>
      </c>
      <c r="E17">
        <v>2026</v>
      </c>
      <c r="O17">
        <v>46073</v>
      </c>
      <c r="P17">
        <v>46101</v>
      </c>
      <c r="Q17">
        <v>46104</v>
      </c>
      <c r="R17">
        <v>46265</v>
      </c>
      <c r="S17">
        <v>46266</v>
      </c>
      <c r="T17">
        <v>46325</v>
      </c>
      <c r="AA17">
        <v>46329</v>
      </c>
      <c r="AB17">
        <v>46265</v>
      </c>
      <c r="DR17" t="str">
        <v>Not Start</v>
      </c>
    </row>
    <row r="18">
      <c r="B18" t="str">
        <v>Penyesuaian Kapasitas Security</v>
      </c>
      <c r="C18" t="str">
        <v>Pergantian Perangkat HSM BI-CA Offline</v>
      </c>
      <c r="D18">
        <v>2026</v>
      </c>
      <c r="E18">
        <v>2026</v>
      </c>
      <c r="R18">
        <v>46166</v>
      </c>
      <c r="S18">
        <v>46167</v>
      </c>
      <c r="T18">
        <v>46199</v>
      </c>
      <c r="AA18">
        <v>46200</v>
      </c>
      <c r="AB18">
        <v>46234</v>
      </c>
      <c r="DR18" t="str">
        <v>Not Start</v>
      </c>
    </row>
    <row r="19">
      <c r="B19" t="str">
        <v>Penyesuaian Kapasitas Security</v>
      </c>
      <c r="C19" t="str">
        <v>Pemenuhan Workload DC-2</v>
      </c>
      <c r="D19">
        <v>2026</v>
      </c>
      <c r="E19">
        <v>2029</v>
      </c>
      <c r="F19" t="str">
        <v>Security</v>
      </c>
      <c r="DR19" t="str">
        <v>Kegiatan Penambahan lisensi XDR</v>
      </c>
    </row>
    <row r="20">
      <c r="B20" t="str">
        <v>Penyesuaian Kapasitas Security</v>
      </c>
      <c r="C20" t="str">
        <v>Pemenuhan Workload DC-3</v>
      </c>
      <c r="D20">
        <v>2028</v>
      </c>
      <c r="E20">
        <v>2029</v>
      </c>
      <c r="F20" t="str">
        <v>Security</v>
      </c>
      <c r="DR20" t="str">
        <v>TbC</v>
      </c>
    </row>
    <row r="21">
      <c r="A21" t="str">
        <v>NP-13</v>
      </c>
      <c r="B21" t="str">
        <v>Pemeliharaan Security</v>
      </c>
      <c r="C21" t="str">
        <v>Pemeliharaan Security</v>
      </c>
      <c r="D21">
        <v>2025</v>
      </c>
      <c r="E21">
        <v>2029</v>
      </c>
      <c r="F21" t="str">
        <v>Security</v>
      </c>
    </row>
    <row r="22">
      <c r="B22" t="str">
        <v>Pemeliharaan Security</v>
      </c>
      <c r="C22" t="str">
        <v>Pemeliharaan Infrastruktur Hardware Security Module dan Multi-Factor Authentication untuk Aplikasi Bank Indonesia Fast Payment Tahun Anggaran 2026</v>
      </c>
      <c r="D22">
        <v>2026</v>
      </c>
      <c r="E22">
        <v>2026</v>
      </c>
      <c r="O22">
        <v>46111</v>
      </c>
      <c r="P22">
        <v>46142</v>
      </c>
      <c r="Q22">
        <v>46143</v>
      </c>
      <c r="R22">
        <v>46262</v>
      </c>
      <c r="S22" t="str">
        <v>Lanjut Pemeliharaan</v>
      </c>
      <c r="DR22" t="str">
        <v>Not Start</v>
      </c>
    </row>
    <row r="23">
      <c r="B23" t="str">
        <v>Pemeliharaan Security</v>
      </c>
      <c r="C23" t="str">
        <v>Perpanjangan Subscription Mobile Application Protection Tools</v>
      </c>
      <c r="D23">
        <v>2026</v>
      </c>
      <c r="E23">
        <v>2026</v>
      </c>
      <c r="O23">
        <v>46055</v>
      </c>
      <c r="P23">
        <v>46083</v>
      </c>
      <c r="Q23">
        <v>46084</v>
      </c>
      <c r="R23">
        <v>46203</v>
      </c>
      <c r="AA23">
        <v>46203</v>
      </c>
      <c r="AB23">
        <v>46234</v>
      </c>
      <c r="DR23" t="str">
        <v>Not Start</v>
      </c>
    </row>
    <row r="24" xml:space="preserve">
      <c r="B24" t="str">
        <v>Pemeliharaan Security</v>
      </c>
      <c r="C24" t="str">
        <v>Pengadaan Perpanjangan Subscription, Warranty serta Pemeliharaan Firewall untuk Disaster Recovery Center (DRC) di Bank Indonesia Tahun Anggaran 2026</v>
      </c>
      <c r="D24">
        <v>2025</v>
      </c>
      <c r="E24">
        <v>2027</v>
      </c>
      <c r="O24">
        <v>45937</v>
      </c>
      <c r="P24">
        <v>45968</v>
      </c>
      <c r="Q24">
        <v>45971</v>
      </c>
      <c r="R24">
        <v>46101</v>
      </c>
      <c r="S24">
        <v>46112</v>
      </c>
      <c r="T24" t="str">
        <v>31/04/2026</v>
      </c>
      <c r="AA24">
        <v>46328</v>
      </c>
      <c r="AB24">
        <v>46416</v>
      </c>
      <c r="DR24" t="str" xml:space="preserve">
        <v xml:space="preserve">Progress:_x000d_
1. KAK proses sirkulasi oleh Ka. DLDS (DONE)_x000d_
2. KAK kirim ke MKA (DONE)_x000d_
3. Pengadaan di DMAP: Proses klarifikasi KAK dan Evaluasi RAB (DONE)_x000d_
_x000d_
Next Action:_x000d_
1. Proses pemenuhan RFI oleh BP (On Progress)_x000d_
2. Penyusunan Izin Prinsip di APS (To Do)_x000d_
_x000d_
Note: SP3 di 20 Maret 2026</v>
      </c>
    </row>
    <row r="25" xml:space="preserve">
      <c r="B25" t="str">
        <v>Pemeliharaan Security</v>
      </c>
      <c r="C25" t="str">
        <v xml:space="preserve">Perpanjangan Support, Warranty dan Pemeliharaan Perangkat Application Delivery Controller (ADC) Disaster Recovery Center (DRC) Bank Indonesia Tahun Anggaran 2026 </v>
      </c>
      <c r="D25">
        <v>2025</v>
      </c>
      <c r="E25">
        <v>2026</v>
      </c>
      <c r="O25">
        <v>45923</v>
      </c>
      <c r="P25">
        <v>45953</v>
      </c>
      <c r="Q25">
        <v>45954</v>
      </c>
      <c r="R25">
        <v>46094</v>
      </c>
      <c r="S25">
        <v>46097</v>
      </c>
      <c r="T25">
        <v>46112</v>
      </c>
      <c r="AA25" t="str">
        <v>TbC</v>
      </c>
      <c r="AB25" t="str">
        <v>TbC</v>
      </c>
      <c r="DR25" t="str" xml:space="preserve">
        <v xml:space="preserve">Status:_x000d_
1. Proses persetujuan izin prinsip (DONE)_x000d_
2. Aanwidzing di divisi PBS (DONE)_x000d_
_x000d_
Next Action:_x000d_
1. Submit dokumen teknis (On Progress) _x000d_
2. Evaluasi dokumen teknis (To Do)_x000d_
_x000d_
Note: Target SPPP di 13 Maret 2026</v>
      </c>
    </row>
    <row r="26">
      <c r="B26" t="str">
        <v>Pemeliharaan Security</v>
      </c>
      <c r="C26" t="str">
        <v>Pengembangan Perangkat Security Analytics di Bank Indonesia</v>
      </c>
      <c r="D26">
        <v>2026</v>
      </c>
      <c r="E26">
        <v>2026</v>
      </c>
      <c r="O26">
        <v>46105</v>
      </c>
      <c r="P26">
        <v>46136</v>
      </c>
      <c r="Q26">
        <v>46139</v>
      </c>
      <c r="R26">
        <v>46301</v>
      </c>
      <c r="AA26">
        <v>46301</v>
      </c>
      <c r="AB26">
        <v>46374</v>
      </c>
      <c r="DR26" t="str">
        <v>Not Start</v>
      </c>
    </row>
    <row r="27">
      <c r="B27" t="str">
        <v>Pemeliharaan Security</v>
      </c>
      <c r="C27" t="str">
        <v>Active Directory Certificate Services</v>
      </c>
      <c r="D27">
        <v>2026</v>
      </c>
      <c r="E27">
        <v>2026</v>
      </c>
      <c r="O27">
        <v>46056</v>
      </c>
      <c r="P27">
        <v>46084</v>
      </c>
      <c r="Q27">
        <v>46085</v>
      </c>
      <c r="R27">
        <v>46204</v>
      </c>
      <c r="DR27" t="str">
        <v>Not Start</v>
      </c>
    </row>
    <row r="28">
      <c r="B28" t="str">
        <v>Pemeliharaan Security</v>
      </c>
      <c r="C28" t="str">
        <v>Pergantian Perangkat WIPS di Bank Indonesia</v>
      </c>
      <c r="D28">
        <v>2026</v>
      </c>
      <c r="E28">
        <v>2026</v>
      </c>
      <c r="O28">
        <v>46146</v>
      </c>
      <c r="P28">
        <v>46176</v>
      </c>
      <c r="Q28">
        <v>46177</v>
      </c>
      <c r="R28">
        <v>46296</v>
      </c>
      <c r="S28">
        <v>46297</v>
      </c>
      <c r="T28">
        <v>46358</v>
      </c>
      <c r="AA28">
        <v>46359</v>
      </c>
      <c r="AB28">
        <v>46389</v>
      </c>
      <c r="DR28" t="str">
        <v>Not Start</v>
      </c>
    </row>
    <row r="29">
      <c r="B29" t="str">
        <v>Pemeliharaan Security</v>
      </c>
      <c r="C29" t="str">
        <v>Perpanjangan Pemeliharaan Infrastruktur Gemalto/Thales Untuk Penggantian Public Key Infrastruktur Bank Indonesia Tahun 2027</v>
      </c>
      <c r="D29">
        <v>2026</v>
      </c>
      <c r="E29">
        <v>2027</v>
      </c>
      <c r="O29">
        <v>46290</v>
      </c>
      <c r="P29">
        <v>46321</v>
      </c>
      <c r="Q29">
        <v>46322</v>
      </c>
      <c r="R29">
        <v>46444</v>
      </c>
      <c r="S29" t="str">
        <v>Lanjut Pemeliharaan</v>
      </c>
      <c r="DR29" t="str">
        <v>Not Start</v>
      </c>
    </row>
    <row r="30">
      <c r="B30" t="str">
        <v>Pemeliharaan Security</v>
      </c>
      <c r="C30" t="str">
        <v>Perpanjangan Subscription dan Pemeliharaan Perangkat Previlage Identity Management (PIM) di Bank Indonesia Tahun Anggaran 2027</v>
      </c>
      <c r="D30">
        <v>2026</v>
      </c>
      <c r="E30">
        <v>2027</v>
      </c>
      <c r="O30">
        <v>46262</v>
      </c>
      <c r="P30">
        <v>46294</v>
      </c>
      <c r="Q30">
        <v>46295</v>
      </c>
      <c r="R30">
        <v>46458</v>
      </c>
      <c r="S30" t="str">
        <v>Lanjut Pemeliharaan</v>
      </c>
      <c r="DR30" t="str">
        <v>Not Start</v>
      </c>
    </row>
    <row r="31">
      <c r="B31" t="str">
        <v>Pemeliharaan Security</v>
      </c>
      <c r="C31" t="str">
        <v>Perpanjangan Pemeliharaan Big Data Security Analytic Tools di Bank Indonesia Tahun 2027</v>
      </c>
      <c r="D31">
        <v>2026</v>
      </c>
      <c r="E31">
        <v>2027</v>
      </c>
      <c r="O31">
        <v>46199</v>
      </c>
      <c r="P31">
        <v>46230</v>
      </c>
      <c r="Q31">
        <v>46231</v>
      </c>
      <c r="R31">
        <v>46395</v>
      </c>
      <c r="S31" t="str">
        <v>Lanjut Pemeliharaan</v>
      </c>
      <c r="DR31" t="str">
        <v>Not Start</v>
      </c>
    </row>
    <row r="32" xml:space="preserve">
      <c r="B32" t="str">
        <v>Pemeliharaan Security​</v>
      </c>
      <c r="C32" t="str">
        <v>Perpanjangan Annual Technical Support (ATS) dan Pemeliharaan Perangkat Application Security Testing di Bank Indonesia Tahun Anggaran 2025</v>
      </c>
      <c r="D32">
        <v>2025</v>
      </c>
      <c r="E32">
        <v>2025</v>
      </c>
      <c r="DM32">
        <v>1</v>
      </c>
      <c r="DN32">
        <v>1</v>
      </c>
      <c r="DO32">
        <v>1</v>
      </c>
      <c r="DQ32">
        <v>1</v>
      </c>
      <c r="DR32" t="str" xml:space="preserve">
        <v xml:space="preserve">Status:_x000d_
1. KAK berdasarkan data DMAP tanggal 8 Juni 2024 (DONE)_x000d_
2. Submit M01 &amp; BAPB ke MKA (DONE)_x000d_
3. Pembayaran ATS Tahun Pertama - Juni 2025 (DONE)_x000d_
Next Action:_x000d_
1. Submit M.01 Serah Terima Pekerjaan KPPIS ke KPPKS/KPPA  (On Progress - Review) - akan dilakukan diskusi terlebih dahulu dengan KPPA terkait penggunaan aplikasi security tools (Fortify)</v>
      </c>
    </row>
    <row r="33" xml:space="preserve">
      <c r="B33" t="str">
        <v>Pemeliharaan Security​</v>
      </c>
      <c r="C33" t="str">
        <v>Perpanjangan Subscription, Warranty dan Pemeliharaan Perangkat Intrusion Prevention System (IPS) di Bank Indonesia TA 2025</v>
      </c>
      <c r="D33">
        <v>2025</v>
      </c>
      <c r="E33">
        <v>2025</v>
      </c>
      <c r="DM33">
        <v>1</v>
      </c>
      <c r="DN33">
        <v>1</v>
      </c>
      <c r="DO33">
        <v>1</v>
      </c>
      <c r="DQ33">
        <v>1</v>
      </c>
      <c r="DR33" t="str" xml:space="preserve">
        <v xml:space="preserve">Status:_x000d_
1. KAK: 14 Oktober 2024 (DONE)_x000d_
2. SPPP sudah terbit pada tanggal 24 April 2025 (DONE) _x000d_
3. BAP Barang sudah di submit ke MKA - 27 Mei 2025 (DONE)_x000d_
4. Penyampaian M.01 serah terima ke SOC (6 Juni 2025) (DONE) _x000d_
5. Status di MKA masih menunggu tagihan dari vendor (DONE) _x000d_
6. Review invoice dari vendor  (DONE)_x000d_
Next Action:_x000d_
Pembayaran Subscription dan Warranty Tahun 1 (DONE) _x000d_
_x000d_
Issue:_x000d_
Proses pembayaran masih di TMI atau di DKeu. Informasi PIC TMI untuk dokumen LD dikembalikan ke MKA karena masih perlu ada revisi_x000d_
_x000d_
Note:_x000d_
Dari vendor sudah kirim invoice ke MKA per tgl 12 september 2025_x000d_
Target LD bulan Mei 2025</v>
      </c>
    </row>
    <row r="34" xml:space="preserve">
      <c r="B34" t="str">
        <v>Pemeliharaan Security​</v>
      </c>
      <c r="C34" t="str">
        <v>Perpanjangan Pemeliharaan Perangkat Infrastruktur Application Delivery Controller di Bank Indonesia Tahun Anggaran 2025</v>
      </c>
      <c r="D34">
        <v>2025</v>
      </c>
      <c r="E34">
        <v>2025</v>
      </c>
      <c r="DM34">
        <v>1</v>
      </c>
      <c r="DN34">
        <v>1</v>
      </c>
      <c r="DO34">
        <v>1</v>
      </c>
      <c r="DQ34">
        <v>1</v>
      </c>
      <c r="DR34" t="str" xml:space="preserve">
        <v xml:space="preserve">Status:_x000d_
Firewall:_x000d_
1. Implementasi perangkat Firewall (22 - 29 Agustus 2025) - (DONE)_x000d_
2. BAPB Penyediaan Barang sudah dikirim vendor (DONE)_x000d_
3. Finalisasi Adendum kontrak - sebelumnya terdapat ketidakcocokan Product Number (DONE)_x000d_
4. Sirkular di KPPIS (DONE)_x000d_
5. Sirkular oleh Ka. Grup (DONE)_x000d_
6. Submit M.01 penyampaian adendum (DONE - 3 September 2025). Informasi dari MKA terkait terbit adendum 2 - 3 minggu_x000d_
7. Pembuatan dokumen UAT, RFC, system implementation, user guide (DONE)_x000d_
8. Dari KPPIS sudah mengirimkan tindak lanjut atas rapat per akhir desember sebagai dasar penerbitan addendum - tgl 3 Okt 2025 (DONE)_x000d_
9. Penerbitan Adenddum oleh MKA (DONE)_x000d_
10. BAPB Final oleh Mastersytem (DONE)_x000d_
11. BAI - proses review di KPPIS (DONE)_x000d_
12. BAK - MKA (DONE)_x000d_
13. BAST - MKA (DONE)_x000d_
14. Pembayaran Firewall - MKA/TMI (DONE)_x000d_
ADC:_x000d_
1. BAPB - Submit per tgl 9 Juli 2025 (DONE)_x000d_
2. Proses Pembayaran -  (DONE)_x000d_
Next Action:_x000d_
Firewall: _x000d_
Buat M.01 serah terima ke SOC (To Do)_x000d_
ADC:_x000d_
Buat M.01 serah terima ke SOC (To Do)</v>
      </c>
    </row>
    <row r="35" xml:space="preserve">
      <c r="B35" t="str">
        <v>Pemeliharaan Security​</v>
      </c>
      <c r="C35" t="str">
        <v>Pemeliharaan Perangkat Wireless Intrusion Prevention System (WIPS) di Bank Indonesia Tahun Anggaran 2025</v>
      </c>
      <c r="D35">
        <v>2025</v>
      </c>
      <c r="E35">
        <v>2025</v>
      </c>
      <c r="DM35">
        <v>1</v>
      </c>
      <c r="DN35">
        <v>1</v>
      </c>
      <c r="DO35">
        <v>1</v>
      </c>
      <c r="DQ35">
        <v>1</v>
      </c>
      <c r="DR35" t="str" xml:space="preserve">
        <v xml:space="preserve">Status:_x000d_
1. Sudah dilakukan Kick off Meeting - 13 Juni 2025 (DONE) _x000d_
2. M01 dan  BA  sudah di submit ke MKA (DONE)_x000d_
3. submit M.01 serah terima ke SOC (DONE)_x000d_
4. Saat ini sedang proses review laporan dan BA (DONE)_x000d_
5. Catatan BAK (DONE)_x000d_
6. Menunggu invoicing dari vendor - 24 Okt 2025 (DONE)_x000d_
Next Action:_x000d_
Sudah naik ke TMI untuk proses Settlement - 19 Nov 2025 (DONE)_x000d_
Note: _x000d_
Jangka waktu pemeliharaan &amp; warranty 28 Mei 2025 s.d 31 Oktober 2027</v>
      </c>
    </row>
    <row r="36" xml:space="preserve">
      <c r="B36" t="str">
        <v>Pemeliharaan Security​</v>
      </c>
      <c r="C36" t="str">
        <v>Pemeliharaan Perangkat Hardware Security Module (HSM) untuk BI-CA di Bank Indonesia Tahun Anggaran 2025</v>
      </c>
      <c r="D36">
        <v>2025</v>
      </c>
      <c r="E36">
        <v>2025</v>
      </c>
      <c r="DM36">
        <v>1</v>
      </c>
      <c r="DN36">
        <v>1</v>
      </c>
      <c r="DO36">
        <v>1</v>
      </c>
      <c r="DQ36">
        <v>1</v>
      </c>
      <c r="DR36" t="str" xml:space="preserve">
        <v xml:space="preserve">Status:_x000d_
1. KAK disampaikan 25 Maret 2025 (DONE)_x000d_
2. SPPP terbit tgl 27 Mei 2025 (DONE)_x000d_
3. Submit M.01 &amp; BAP Barang Pemeliharaan ke MKA - 9 Juli 2025 (DONE)_x000d_
4. Submit M01 serah terima pekerjaan ke SOC - 28 Juli 2025 (DONE)_x000d_
5. Saat ini sedang proses M02 persetujuan untuk pembayaran di MKA (DONE)_x000d_
6. Sudah naik BAK ke pimpinan  (DONE)_x000d_
7. Pembayaran oleh TMI (DONE)_x000d_
</v>
      </c>
    </row>
    <row r="37" xml:space="preserve">
      <c r="B37" t="str">
        <v>Pemeliharaan Security​</v>
      </c>
      <c r="C37" t="str">
        <v>Pemeliharaan Perangkat USB Token Untuk Aplikasi Core Banking System (CBS) Bank Indonesia Tahun Anggaran 2025</v>
      </c>
      <c r="D37">
        <v>2025</v>
      </c>
      <c r="E37">
        <v>2025</v>
      </c>
      <c r="DM37">
        <v>1</v>
      </c>
      <c r="DN37">
        <v>1</v>
      </c>
      <c r="DQ37">
        <v>1</v>
      </c>
      <c r="DR37" t="str" xml:space="preserve">
        <v xml:space="preserve">Status:_x000d_
1. KAK: Disampaikan pada 19 Juni 2025 (DONE)_x000d_
2. Proses pengadaan di DMAP - sudah di divisi PBS (DONE)_x000d_
2. SPPP: 17 Oktober 2025 - SPPP terbit di tgl 2 Oktober 2025 (DONE)_x000d_
3. BAPP Penyediaan ATS tahun pertama (DONE)_x000d_
4. Kick off Meeting - 14 Okt 2025 (DONE)_x000d_
5. BAPP Penyediaan ATS tahun pertama  (DONE)_x000d_
6. Pembuatan  M01 serah terima pekerjaan ke SOC (DONE)_x000d_
7. Proses persetujuan BAK di MKA (DONE)_x000d_
8. Permohonan Addendum- sudah dikirim ke MKA tgl 21 Jan 2026 (DONE)_x000d_
_x000d_
Next Action:_x000d_
1. Pembuatan dokumen Addendum di MKA (On Progress)_x000d_
2. Pembuatan M02 Bayar oleh MKA (To Do)_x000d_
3. Kirim LD Bayar ke TMI (To Do)_x000d_
4. Pembayaran oleh TMI (To Do)</v>
      </c>
    </row>
    <row r="38" xml:space="preserve">
      <c r="B38" t="str">
        <v>Pemeliharaan Security​</v>
      </c>
      <c r="C38" t="str">
        <v>Perpanjangan Subscription Threat Intelligence Platform di Bank Indonesia Tahun Anggaran 2026</v>
      </c>
      <c r="D38">
        <v>2025</v>
      </c>
      <c r="E38">
        <v>2026</v>
      </c>
      <c r="DM38">
        <v>1</v>
      </c>
      <c r="DN38">
        <v>0.4</v>
      </c>
      <c r="DQ38">
        <v>0</v>
      </c>
      <c r="DR38" t="str" xml:space="preserve">
        <v xml:space="preserve">Status:_x000d_
1. Draft KAK &amp; BoQ (DONE)_x000d_
2. Pembahasan terkait kebutuhan dan spek dgn SOC di W5 Juli 2025 (DONE)_x000d_
3. Akan dibuat rispat dari pembahasan dengan SOC (DONE)_x000d_
4. Follow up price list ke Prinsipal (DONE)_x000d_
 Review KAK, RAB, M02 Persetjuan KAK di internal (DONE)_x000d_
2. submit persetujuan KAK ke Pak Yoyok (DONE)_x000d_
3. Review dan ttd Rispat (DONE)_x000d_
4. sirkular Ka. Grup - tgl 1 september 2025 (DONE)_x000d_
5. kirim M.01 penyampaian KAK ke MKA - tgl 1 september 2025 (DONE)_x000d_
6. Sirkulasi RKS (DONE)_x000d_
7. Proses evaluasi dan klarifikasi harga (DONE)_x000d_
_x000d_
Next Action:_x000d_
1. Proses Aanwidzing (To Do)_x000d_
2. Submit Penawaran (To Do)_x000d_
3. SPPP (To Do)_x000d_
_x000d_
Note: _x000d_
Target KAK: 29 Agustus 2025_x000d_
Target SPPP: 4 Februari 2026_x000d_
Kontrak eksisting berakhir di 4 Maret 2026</v>
      </c>
    </row>
    <row r="39" xml:space="preserve">
      <c r="A39" t="str">
        <v>NP-10</v>
      </c>
      <c r="B39" t="str">
        <v>Penyesuaian Kapasitas Infrastruktur</v>
      </c>
      <c r="C39" t="str" xml:space="preserve">
        <v xml:space="preserve">Penambahan dan Penggantian_x000d_
Perangkat (Server, Network, Storage and_x000d_
Backup, EUD, Software, DC Facilities)</v>
      </c>
      <c r="D39">
        <v>2025</v>
      </c>
      <c r="E39">
        <v>2029</v>
      </c>
      <c r="F39" t="str">
        <v>Infrastruktur</v>
      </c>
    </row>
    <row r="40" xml:space="preserve">
      <c r="A40" t="str">
        <v>NP-10</v>
      </c>
      <c r="B40" t="str">
        <v>Perluasan Infrastruktur Infrastruktur</v>
      </c>
      <c r="C40" t="str" xml:space="preserve">
        <v xml:space="preserve">Pemenuhan_x000d_
Workload DC-2_x000d_
(Stratifikasi aktifaktif)</v>
      </c>
      <c r="D40">
        <v>2025</v>
      </c>
      <c r="E40">
        <v>2029</v>
      </c>
      <c r="F40" t="str">
        <v>Infrastruktur</v>
      </c>
    </row>
    <row r="41" xml:space="preserve">
      <c r="A41" t="str">
        <v>NP-10</v>
      </c>
      <c r="B41" t="str">
        <v>Perluasan Infrastruktur Infrastruktur</v>
      </c>
      <c r="C41" t="str" xml:space="preserve">
        <v xml:space="preserve">Pemenuhan_x000d_
Workload DC-3</v>
      </c>
      <c r="D41">
        <v>2029</v>
      </c>
      <c r="F41" t="str">
        <v>Infrastruktur</v>
      </c>
    </row>
    <row r="42">
      <c r="A42" t="str">
        <v>NP-10</v>
      </c>
      <c r="B42" t="str">
        <v>Perluasan Infrastruktur Infrastruktur</v>
      </c>
      <c r="C42" t="str">
        <v>Infra IKN Tahap 2</v>
      </c>
      <c r="D42">
        <v>2027</v>
      </c>
      <c r="E42">
        <v>2029</v>
      </c>
      <c r="F42" t="str">
        <v>Infrastruktur</v>
      </c>
    </row>
    <row r="43">
      <c r="A43" t="str">
        <v>NP-11</v>
      </c>
      <c r="B43" t="str">
        <v>Pemeliharaan Infrastruktur</v>
      </c>
      <c r="C43" t="str">
        <v>Sewa JKD</v>
      </c>
      <c r="D43">
        <v>2025</v>
      </c>
      <c r="E43">
        <v>2029</v>
      </c>
      <c r="F43" t="str">
        <v>Infrastruktur</v>
      </c>
    </row>
    <row r="44">
      <c r="A44" t="str">
        <v>NP-11</v>
      </c>
      <c r="B44" t="str">
        <v>Pemeliharaan Infrastruktur</v>
      </c>
      <c r="C44" t="str">
        <v>Lisensi Microsoft</v>
      </c>
      <c r="D44">
        <v>2025</v>
      </c>
      <c r="E44">
        <v>2029</v>
      </c>
      <c r="F44" t="str">
        <v>Infrastruktur</v>
      </c>
    </row>
    <row r="45">
      <c r="A45" t="str">
        <v>NP-11</v>
      </c>
      <c r="B45" t="str">
        <v>Pemeliharaan Infrastruktur</v>
      </c>
      <c r="C45" t="str">
        <v>Lisensi Oracle</v>
      </c>
      <c r="D45">
        <v>2025</v>
      </c>
      <c r="E45">
        <v>2029</v>
      </c>
      <c r="F45" t="str">
        <v>Infrastruktur</v>
      </c>
    </row>
    <row r="46">
      <c r="A46" t="str">
        <v>NP-11</v>
      </c>
      <c r="B46" t="str">
        <v>Pemeliharaan Infrastruktur</v>
      </c>
      <c r="C46" t="str">
        <v>Pemeliharaan Hardware</v>
      </c>
      <c r="D46">
        <v>2025</v>
      </c>
      <c r="E46">
        <v>2029</v>
      </c>
      <c r="F46" t="str">
        <v>Infrastruktur</v>
      </c>
    </row>
    <row r="47">
      <c r="A47" t="str">
        <v>NP-11</v>
      </c>
      <c r="B47" t="str">
        <v>Pemeliharaan Infrastruktur</v>
      </c>
      <c r="C47" t="str">
        <v>Pemeliharaan Software</v>
      </c>
      <c r="D47">
        <v>2025</v>
      </c>
      <c r="E47">
        <v>2029</v>
      </c>
      <c r="F47" t="str">
        <v>Infrastruktur</v>
      </c>
    </row>
    <row r="48">
      <c r="A48" t="str">
        <v>P-30</v>
      </c>
      <c r="B48" t="str">
        <v>3-DC</v>
      </c>
      <c r="C48" t="str">
        <v>Surrounding Security</v>
      </c>
      <c r="D48">
        <v>2025</v>
      </c>
      <c r="E48">
        <v>2027</v>
      </c>
      <c r="F48" t="str">
        <v>Security</v>
      </c>
    </row>
    <row r="49">
      <c r="A49" t="str">
        <v>P-31</v>
      </c>
      <c r="B49" t="str">
        <v>DC-2 &amp; TI Kawasan (Karawang &amp; Gresik)</v>
      </c>
      <c r="C49" t="str">
        <v>Security Pendukung MHE</v>
      </c>
      <c r="D49">
        <v>2025</v>
      </c>
      <c r="E49">
        <v>2026</v>
      </c>
      <c r="F49" t="str">
        <v>Security</v>
      </c>
    </row>
    <row r="50">
      <c r="A50" t="str">
        <v>P-34</v>
      </c>
      <c r="B50" t="str">
        <v>Cloud</v>
      </c>
      <c r="C50" t="str">
        <v>Cloud Security</v>
      </c>
      <c r="D50">
        <v>2025</v>
      </c>
      <c r="E50">
        <v>2029</v>
      </c>
      <c r="F50" t="str">
        <v>Security</v>
      </c>
    </row>
  </sheetData>
  <mergeCells count="25">
    <mergeCell ref="S22:AB22"/>
    <mergeCell ref="S29:AB29"/>
    <mergeCell ref="S30:AB30"/>
    <mergeCell ref="S31:AB31"/>
    <mergeCell ref="DI1:DQ1"/>
    <mergeCell ref="AC1:AN1"/>
    <mergeCell ref="AA1:AB1"/>
    <mergeCell ref="DV1:EG1"/>
    <mergeCell ref="EH1:ES1"/>
    <mergeCell ref="AO1:AZ1"/>
    <mergeCell ref="BA1:BL1"/>
    <mergeCell ref="BM1:BX1"/>
    <mergeCell ref="BY1:CJ1"/>
    <mergeCell ref="CK1:CV1"/>
    <mergeCell ref="CW1:DH1"/>
    <mergeCell ref="G1:H1"/>
    <mergeCell ref="I1:J1"/>
    <mergeCell ref="K1:L1"/>
    <mergeCell ref="M1:N1"/>
    <mergeCell ref="O1:P1"/>
    <mergeCell ref="Q1:R1"/>
    <mergeCell ref="S1:T1"/>
    <mergeCell ref="U1:V1"/>
    <mergeCell ref="W1:X1"/>
    <mergeCell ref="Y1:Z1"/>
  </mergeCells>
  <pageMargins left="0.7" right="0.7" top="0.75" bottom="0.75" header="0.3" footer="0.3"/>
  <ignoredErrors>
    <ignoredError numberStoredAsText="1" sqref="A1:FC50"/>
  </ignoredErrors>
  <legacyDrawing r:id="rId1"/>
</worksheet>
</file>

<file path=xl/worksheets/sheet10.xml><?xml version="1.0" encoding="utf-8"?>
<worksheet xmlns="http://schemas.openxmlformats.org/spreadsheetml/2006/main" xmlns:r="http://schemas.openxmlformats.org/officeDocument/2006/relationships">
  <dimension ref="B1:O66"/>
  <sheetViews>
    <sheetView workbookViewId="0" rightToLeft="0"/>
  </sheetViews>
  <sheetData>
    <row r="1">
      <c r="B1" t="str">
        <v>Non Proyek</v>
      </c>
      <c r="F1" t="str">
        <v>Proyek</v>
      </c>
    </row>
    <row r="2">
      <c r="B2" t="str">
        <v>Progress</v>
      </c>
      <c r="C2" t="str">
        <v>(blank)</v>
      </c>
      <c r="F2" t="str">
        <v>Progress</v>
      </c>
      <c r="G2" t="str">
        <v>(Multiple Items)</v>
      </c>
    </row>
    <row r="3">
      <c r="B3" t="str">
        <v>Start Proyek</v>
      </c>
      <c r="C3" t="str">
        <v>(Multiple Items)</v>
      </c>
      <c r="F3" t="str">
        <v>Start Proyek</v>
      </c>
      <c r="G3" t="str">
        <v>(Multiple Items)</v>
      </c>
    </row>
    <row r="5">
      <c r="B5" t="str">
        <v>Row Labels</v>
      </c>
      <c r="C5" t="str">
        <v>Count of PIC PM</v>
      </c>
      <c r="F5" t="str">
        <v>Row Labels</v>
      </c>
      <c r="G5" t="str">
        <v>Count of PM</v>
      </c>
    </row>
    <row r="6">
      <c r="B6" t="str">
        <v>Aldo Fernanda</v>
      </c>
      <c r="C6">
        <v>4</v>
      </c>
      <c r="F6" t="str">
        <v>Aldo Fernanda</v>
      </c>
      <c r="G6">
        <v>11</v>
      </c>
    </row>
    <row r="7">
      <c r="B7" t="str">
        <v>Elnestor</v>
      </c>
      <c r="C7">
        <v>4</v>
      </c>
      <c r="F7" t="str">
        <v>Among Rogo Wicaksono</v>
      </c>
      <c r="G7">
        <v>1</v>
      </c>
    </row>
    <row r="8">
      <c r="B8" t="str">
        <v>Muhamad Fahmi Ridwan</v>
      </c>
      <c r="C8">
        <v>8</v>
      </c>
      <c r="F8" t="str">
        <v>Elnestor</v>
      </c>
      <c r="G8">
        <v>10</v>
      </c>
    </row>
    <row r="9">
      <c r="B9" t="str">
        <v>Rangga Dhaniarto</v>
      </c>
      <c r="C9">
        <v>3</v>
      </c>
      <c r="F9" t="str">
        <v>M. Fahmi Ridwan</v>
      </c>
      <c r="G9">
        <v>8</v>
      </c>
    </row>
    <row r="10">
      <c r="B10" t="str">
        <v>Rifanda Yulio</v>
      </c>
      <c r="C10">
        <v>1</v>
      </c>
      <c r="F10" t="str">
        <v>Pahman Hasibuan</v>
      </c>
      <c r="G10">
        <v>15</v>
      </c>
    </row>
    <row r="11">
      <c r="B11" t="str">
        <v>Rizky Arga</v>
      </c>
      <c r="C11">
        <v>1</v>
      </c>
      <c r="F11" t="str">
        <v>Rangga Dhaniarto</v>
      </c>
      <c r="G11">
        <v>16</v>
      </c>
    </row>
    <row r="12">
      <c r="B12" t="str">
        <v>Yolanda Dini</v>
      </c>
      <c r="C12">
        <v>2</v>
      </c>
      <c r="F12" t="str">
        <v>Rifanda Yulio</v>
      </c>
      <c r="G12">
        <v>13</v>
      </c>
    </row>
    <row r="13">
      <c r="B13" t="str">
        <v>Grand Total</v>
      </c>
      <c r="C13">
        <v>23</v>
      </c>
      <c r="F13" t="str">
        <v>Rizky Arga</v>
      </c>
      <c r="G13">
        <v>10</v>
      </c>
    </row>
    <row r="14">
      <c r="F14" t="str">
        <v>Yolanda Dini</v>
      </c>
      <c r="G14">
        <v>14</v>
      </c>
    </row>
    <row r="15">
      <c r="F15" t="str">
        <v>(blank)</v>
      </c>
    </row>
    <row r="16">
      <c r="F16" t="str">
        <v>Grand Total</v>
      </c>
      <c r="G16">
        <v>98</v>
      </c>
    </row>
    <row r="19">
      <c r="B19" t="str">
        <v>Progress</v>
      </c>
      <c r="C19" t="str">
        <v>(Multiple Items)</v>
      </c>
    </row>
    <row r="20">
      <c r="B20" t="str">
        <v>Start Proyek</v>
      </c>
      <c r="C20" t="str">
        <v>(Multiple Items)</v>
      </c>
    </row>
    <row r="22">
      <c r="B22" t="str">
        <v>Count of PM</v>
      </c>
      <c r="C22" t="str">
        <v>Column Labels</v>
      </c>
    </row>
    <row r="23">
      <c r="B23" t="str">
        <v>Row Labels</v>
      </c>
      <c r="C23">
        <v>2025</v>
      </c>
      <c r="D23">
        <v>2026</v>
      </c>
      <c r="E23">
        <v>2027</v>
      </c>
      <c r="F23">
        <v>2028</v>
      </c>
      <c r="G23" t="str">
        <v>Grand Total</v>
      </c>
      <c r="J23" t="str">
        <v>Nama PM</v>
      </c>
      <c r="K23" t="str">
        <v>Proyek Mulai 2024/2025 End 2025</v>
      </c>
      <c r="L23" t="str">
        <v>Proyek Mulai 2024/2025 End Multiyears</v>
      </c>
      <c r="M23" t="str">
        <v>Proyek Mulai 2026</v>
      </c>
      <c r="N23" t="str">
        <v>Total</v>
      </c>
      <c r="O23" t="str">
        <v>Total 2026</v>
      </c>
    </row>
    <row r="24">
      <c r="B24" t="str">
        <v>Aldo Fernanda</v>
      </c>
      <c r="C24">
        <v>2</v>
      </c>
      <c r="D24">
        <v>1</v>
      </c>
      <c r="E24">
        <v>2</v>
      </c>
      <c r="F24">
        <v>1</v>
      </c>
      <c r="G24">
        <v>6</v>
      </c>
      <c r="J24" t="str">
        <v>Aldo Fernanda</v>
      </c>
      <c r="K24">
        <f>GETPIVOTDATA("PM",$B$22,"End Proyek",2025,"PM","Aldo Fernanda")</f>
        <v>2</v>
      </c>
      <c r="L24">
        <f>GETPIVOTDATA("PM",$B$22,"End Proyek",2026,"PM","Aldo Fernanda")+GETPIVOTDATA("PM",$B$22,"End Proyek",2027,"PM","Aldo Fernanda")+GETPIVOTDATA("PM",$B$22,"End Proyek",2028,"PM","Aldo Fernanda")</f>
        <v>4</v>
      </c>
      <c r="M24">
        <f>GETPIVOTDATA("PM",$B$39,"PM","Aldo Fernanda")</f>
        <v>5</v>
      </c>
      <c r="N24">
        <f>K24+L24+M24</f>
        <v>11</v>
      </c>
      <c r="O24">
        <f>L24+M24</f>
        <v>9</v>
      </c>
    </row>
    <row r="25">
      <c r="B25" t="str">
        <v>Among Rogo Wicaksono</v>
      </c>
      <c r="F25">
        <v>1</v>
      </c>
      <c r="G25">
        <v>1</v>
      </c>
      <c r="J25" t="str">
        <v>Among Rogo Wicaksono</v>
      </c>
      <c r="K25">
        <f>GETPIVOTDATA("PM",$B$22,"End Proyek",2025,"PM","Among Rogo Wicaksono")</f>
        <v>0</v>
      </c>
      <c r="L25">
        <f>GETPIVOTDATA("PM",$B$22,"End Proyek",2026,"PM","Among Rogo Wicaksono")+GETPIVOTDATA("PM",$B$22,"End Proyek",2027,"PM","Among Rogo Wicaksono")+GETPIVOTDATA("PM",$B$22,"End Proyek",2028,"PM","Among Rogo Wicaksono")</f>
        <v>1</v>
      </c>
      <c r="M25">
        <v>0</v>
      </c>
      <c r="N25">
        <f>K25+L25+M25</f>
        <v>1</v>
      </c>
      <c r="O25">
        <f>L25+M25</f>
        <v>1</v>
      </c>
    </row>
    <row r="26">
      <c r="B26" t="str">
        <v>Elnestor</v>
      </c>
      <c r="C26">
        <v>1</v>
      </c>
      <c r="D26">
        <v>1</v>
      </c>
      <c r="E26">
        <v>2</v>
      </c>
      <c r="G26">
        <v>4</v>
      </c>
      <c r="J26" t="str">
        <v>Elnestor</v>
      </c>
      <c r="K26">
        <f>GETPIVOTDATA("PM",$B$22,"End Proyek",2025,"PM","Elnestor")</f>
        <v>1</v>
      </c>
      <c r="L26">
        <f>GETPIVOTDATA("PM",$B$22,"End Proyek",2026,"PM","Elnestor")+GETPIVOTDATA("PM",$B$22,"End Proyek",2027,"PM","Elnestor")+GETPIVOTDATA("PM",$B$22,"End Proyek",2028,"PM","Elnestor")</f>
        <v>3</v>
      </c>
      <c r="M26">
        <f>GETPIVOTDATA("PM",$B$39,"PM","Elnestor")</f>
        <v>6</v>
      </c>
      <c r="N26">
        <f>K26+L26+M26</f>
        <v>10</v>
      </c>
      <c r="O26">
        <f>L26+M26</f>
        <v>9</v>
      </c>
    </row>
    <row r="27">
      <c r="B27" t="str">
        <v>M. Fahmi Ridwan</v>
      </c>
      <c r="C27">
        <v>1</v>
      </c>
      <c r="D27">
        <v>2</v>
      </c>
      <c r="G27">
        <v>3</v>
      </c>
      <c r="J27" t="str">
        <v>M. Fahmi Ridwan</v>
      </c>
      <c r="K27">
        <v>3</v>
      </c>
      <c r="L27">
        <v>6</v>
      </c>
      <c r="M27">
        <f>GETPIVOTDATA("PM",$B$39,"PM","M. Fahmi Ridwan")</f>
        <v>5</v>
      </c>
      <c r="N27">
        <f>K27+L27+M27</f>
        <v>14</v>
      </c>
      <c r="O27">
        <f>L27+M27</f>
        <v>11</v>
      </c>
    </row>
    <row r="28">
      <c r="B28" t="str">
        <v>Pahman Hasibuan</v>
      </c>
      <c r="C28">
        <v>2</v>
      </c>
      <c r="D28">
        <v>8</v>
      </c>
      <c r="E28">
        <v>4</v>
      </c>
      <c r="G28">
        <v>14</v>
      </c>
      <c r="J28" t="str">
        <v>Pahman Hasibuan</v>
      </c>
      <c r="K28">
        <f>GETPIVOTDATA("PM",$B$22,"End Proyek",2025,"PM","Pahman Hasibuan")</f>
        <v>2</v>
      </c>
      <c r="L28">
        <f>GETPIVOTDATA("PM",$B$22,"End Proyek",2026,"PM","Pahman Hasibuan")+GETPIVOTDATA("PM",$B$22,"End Proyek",2027,"PM","Pahman Hasibuan")+GETPIVOTDATA("PM",$B$22,"End Proyek",2028,"PM","Pahman Hasibuan")</f>
        <v>12</v>
      </c>
      <c r="M28">
        <f>GETPIVOTDATA("PM",$B$39,"PM","Pahman Hasibuan")</f>
        <v>1</v>
      </c>
      <c r="N28">
        <f>K28+L28+M28</f>
        <v>15</v>
      </c>
      <c r="O28">
        <f>L28+M28</f>
        <v>13</v>
      </c>
    </row>
    <row r="29">
      <c r="B29" t="str">
        <v>Rangga Dhaniarto</v>
      </c>
      <c r="C29">
        <v>2</v>
      </c>
      <c r="D29">
        <v>9</v>
      </c>
      <c r="E29">
        <v>3</v>
      </c>
      <c r="G29">
        <v>14</v>
      </c>
      <c r="J29" t="str">
        <v>Rangga Dhaniarto</v>
      </c>
      <c r="K29">
        <f>GETPIVOTDATA("PM",$B$22,"End Proyek",2025,"PM","Rangga Dhaniarto")</f>
        <v>2</v>
      </c>
      <c r="L29">
        <f>GETPIVOTDATA("PM",$B$22,"End Proyek",2026,"PM","Rangga Dhaniarto")+GETPIVOTDATA("PM",$B$22,"End Proyek",2027,"PM","Rangga Dhaniarto")+GETPIVOTDATA("PM",$B$22,"End Proyek",2028,"PM","Rangga Dhaniarto")</f>
        <v>12</v>
      </c>
      <c r="M29">
        <f>GETPIVOTDATA("PM",$B$39,"PM","Rangga Dhaniarto")</f>
        <v>2</v>
      </c>
      <c r="N29">
        <f>K29+L29+M29</f>
        <v>16</v>
      </c>
      <c r="O29">
        <f>L29+M29</f>
        <v>14</v>
      </c>
    </row>
    <row r="30">
      <c r="B30" t="str">
        <v>Rifanda Yulio</v>
      </c>
      <c r="C30">
        <v>2</v>
      </c>
      <c r="D30">
        <v>3</v>
      </c>
      <c r="G30">
        <v>5</v>
      </c>
      <c r="J30" t="str">
        <v>Rifanda Yulio</v>
      </c>
      <c r="K30">
        <f>GETPIVOTDATA("PM",$B$22,"End Proyek",2025,"PM","Rifanda Yulio")</f>
        <v>2</v>
      </c>
      <c r="L30">
        <f>GETPIVOTDATA("PM",$B$22,"End Proyek",2026,"PM","Rifanda Yulio")+GETPIVOTDATA("PM",$B$22,"End Proyek",2027,"PM","Rifanda Yulio")+GETPIVOTDATA("PM",$B$22,"End Proyek",2028,"PM","Rifanda Yulio")</f>
        <v>3</v>
      </c>
      <c r="M30">
        <f>GETPIVOTDATA("PM",$B$39,"PM","Rifanda Yulio")</f>
        <v>8</v>
      </c>
      <c r="N30">
        <f>K30+L30+M30</f>
        <v>13</v>
      </c>
      <c r="O30">
        <f>L30+M30</f>
        <v>11</v>
      </c>
    </row>
    <row r="31">
      <c r="B31" t="str">
        <v>Rizky Arga</v>
      </c>
      <c r="C31">
        <v>1</v>
      </c>
      <c r="D31">
        <v>3</v>
      </c>
      <c r="G31">
        <v>4</v>
      </c>
      <c r="J31" t="str">
        <v>Rizky Arga</v>
      </c>
      <c r="K31">
        <f>GETPIVOTDATA("PM",$B$22,"End Proyek",2025,"PM","Rizky Arga")</f>
        <v>1</v>
      </c>
      <c r="L31">
        <f>GETPIVOTDATA("PM",$B$22,"End Proyek",2026,"PM","Rizky Arga")+GETPIVOTDATA("PM",$B$22,"End Proyek",2027,"PM","Rizky Arga")+GETPIVOTDATA("PM",$B$22,"End Proyek",2028,"PM","Rizky Arga")</f>
        <v>3</v>
      </c>
      <c r="M31">
        <f>GETPIVOTDATA("PM",$B$39,"PM","Rizky Arga")</f>
        <v>6</v>
      </c>
      <c r="N31">
        <f>K31+L31+M31</f>
        <v>10</v>
      </c>
      <c r="O31">
        <f>L31+M31</f>
        <v>9</v>
      </c>
    </row>
    <row r="32">
      <c r="B32" t="str">
        <v>Yolanda Dini</v>
      </c>
      <c r="C32">
        <v>1</v>
      </c>
      <c r="D32">
        <v>3</v>
      </c>
      <c r="E32">
        <v>3</v>
      </c>
      <c r="G32">
        <v>7</v>
      </c>
      <c r="J32" t="str">
        <v>Yolanda Dini</v>
      </c>
      <c r="K32">
        <f>GETPIVOTDATA("PM",$B$22,"End Proyek",2025,"PM","Yolanda Dini")</f>
        <v>1</v>
      </c>
      <c r="L32">
        <f>GETPIVOTDATA("PM",$B$22,"End Proyek",2026,"PM","Yolanda Dini")+GETPIVOTDATA("PM",$B$22,"End Proyek",2027,"PM","Yolanda Dini")+GETPIVOTDATA("PM",$B$22,"End Proyek",2028,"PM","Yolanda Dini")</f>
        <v>6</v>
      </c>
      <c r="M32">
        <f>GETPIVOTDATA("PM",$B$39,"PM","Yolanda Dini")</f>
        <v>7</v>
      </c>
      <c r="N32">
        <f>K32+L32+M32</f>
        <v>14</v>
      </c>
      <c r="O32">
        <f>L32+M32</f>
        <v>13</v>
      </c>
    </row>
    <row r="33">
      <c r="B33" t="str">
        <v>Grand Total</v>
      </c>
      <c r="C33">
        <v>12</v>
      </c>
      <c r="D33">
        <v>30</v>
      </c>
      <c r="E33">
        <v>14</v>
      </c>
      <c r="F33">
        <v>2</v>
      </c>
      <c r="G33">
        <v>58</v>
      </c>
      <c r="N33">
        <f>SUM(N24:N32)</f>
        <v>104</v>
      </c>
      <c r="O33">
        <f>SUM(O24:O32)</f>
        <v>90</v>
      </c>
    </row>
    <row r="36">
      <c r="B36" t="str">
        <v>Progress</v>
      </c>
      <c r="C36" t="str">
        <v>(Multiple Items)</v>
      </c>
    </row>
    <row r="37">
      <c r="B37" t="str">
        <v>Start Proyek</v>
      </c>
      <c r="C37">
        <v>2026</v>
      </c>
    </row>
    <row r="39">
      <c r="B39" t="str">
        <v>Count of PM</v>
      </c>
      <c r="C39" t="str">
        <v>Column Labels</v>
      </c>
    </row>
    <row r="40">
      <c r="B40" t="str">
        <v>Row Labels</v>
      </c>
      <c r="C40">
        <v>2026</v>
      </c>
      <c r="D40">
        <v>2027</v>
      </c>
      <c r="E40">
        <v>2028</v>
      </c>
      <c r="F40">
        <v>2029</v>
      </c>
      <c r="G40" t="str">
        <v>Grand Total</v>
      </c>
    </row>
    <row r="41">
      <c r="B41" t="str">
        <v>Aldo Fernanda</v>
      </c>
      <c r="C41">
        <v>2</v>
      </c>
      <c r="D41">
        <v>1</v>
      </c>
      <c r="E41">
        <v>1</v>
      </c>
      <c r="F41">
        <v>1</v>
      </c>
      <c r="G41">
        <v>5</v>
      </c>
    </row>
    <row r="42">
      <c r="B42" t="str">
        <v>Elnestor</v>
      </c>
      <c r="C42">
        <v>1</v>
      </c>
      <c r="D42">
        <v>5</v>
      </c>
      <c r="G42">
        <v>6</v>
      </c>
    </row>
    <row r="43">
      <c r="B43" t="str">
        <v>M. Fahmi Ridwan</v>
      </c>
      <c r="C43">
        <v>2</v>
      </c>
      <c r="D43">
        <v>3</v>
      </c>
      <c r="G43">
        <v>5</v>
      </c>
    </row>
    <row r="44">
      <c r="B44" t="str">
        <v>Pahman Hasibuan</v>
      </c>
      <c r="D44">
        <v>1</v>
      </c>
      <c r="G44">
        <v>1</v>
      </c>
    </row>
    <row r="45">
      <c r="B45" t="str">
        <v>Rangga Dhaniarto</v>
      </c>
      <c r="C45">
        <v>1</v>
      </c>
      <c r="D45">
        <v>1</v>
      </c>
      <c r="G45">
        <v>2</v>
      </c>
    </row>
    <row r="46">
      <c r="B46" t="str">
        <v>Rifanda Yulio</v>
      </c>
      <c r="C46">
        <v>2</v>
      </c>
      <c r="D46">
        <v>2</v>
      </c>
      <c r="E46">
        <v>4</v>
      </c>
      <c r="G46">
        <v>8</v>
      </c>
    </row>
    <row r="47">
      <c r="B47" t="str">
        <v>Rizky Arga</v>
      </c>
      <c r="D47">
        <v>4</v>
      </c>
      <c r="E47">
        <v>2</v>
      </c>
      <c r="G47">
        <v>6</v>
      </c>
    </row>
    <row r="48">
      <c r="B48" t="str">
        <v>Yolanda Dini</v>
      </c>
      <c r="C48">
        <v>1</v>
      </c>
      <c r="D48">
        <v>2</v>
      </c>
      <c r="E48">
        <v>3</v>
      </c>
      <c r="F48">
        <v>1</v>
      </c>
      <c r="G48">
        <v>7</v>
      </c>
    </row>
    <row r="49">
      <c r="B49" t="str">
        <v>(blank)</v>
      </c>
    </row>
    <row r="50">
      <c r="B50" t="str">
        <v>Grand Total</v>
      </c>
      <c r="C50">
        <v>9</v>
      </c>
      <c r="D50">
        <v>19</v>
      </c>
      <c r="E50">
        <v>10</v>
      </c>
      <c r="F50">
        <v>2</v>
      </c>
      <c r="G50">
        <v>40</v>
      </c>
    </row>
    <row r="54">
      <c r="B54" t="str">
        <v>PIC PM</v>
      </c>
    </row>
    <row r="55">
      <c r="B55">
        <v>0</v>
      </c>
    </row>
    <row r="56">
      <c r="B56">
        <v>2025</v>
      </c>
    </row>
    <row r="57">
      <c r="B57" t="str">
        <v>Aldo Fernanda</v>
      </c>
    </row>
    <row r="58">
      <c r="B58" t="str">
        <v>Elnestor</v>
      </c>
    </row>
    <row r="59">
      <c r="B59" t="str">
        <v>Muhamad Fahmi Ridwan</v>
      </c>
    </row>
    <row r="60">
      <c r="B60" t="str">
        <v>Pahman Hasibuan</v>
      </c>
    </row>
    <row r="61">
      <c r="B61" t="str">
        <v>Rangga Dhaniarto</v>
      </c>
    </row>
    <row r="62">
      <c r="B62" t="str">
        <v>Rifanda Yulio</v>
      </c>
    </row>
    <row r="63">
      <c r="B63" t="str">
        <v>Rizky Arga</v>
      </c>
    </row>
    <row r="64">
      <c r="B64" t="str">
        <v>Yolanda Dini</v>
      </c>
    </row>
    <row r="65">
      <c r="B65" t="str">
        <v>(blank)</v>
      </c>
    </row>
    <row r="66">
      <c r="B66" t="str">
        <v>Grand Total</v>
      </c>
    </row>
  </sheetData>
  <pageMargins left="0.7" right="0.7" top="0.75" bottom="0.75" header="0.3" footer="0.3"/>
  <ignoredErrors>
    <ignoredError numberStoredAsText="1" sqref="B1:O66"/>
  </ignoredErrors>
</worksheet>
</file>

<file path=xl/worksheets/sheet11.xml><?xml version="1.0" encoding="utf-8"?>
<worksheet xmlns="http://schemas.openxmlformats.org/spreadsheetml/2006/main" xmlns:r="http://schemas.openxmlformats.org/officeDocument/2006/relationships">
  <dimension ref="A1:K222"/>
  <sheetViews>
    <sheetView workbookViewId="0" rightToLeft="0"/>
  </sheetViews>
  <sheetData>
    <row r="2">
      <c r="A2" t="str">
        <v>No Proyek</v>
      </c>
      <c r="B2" t="str">
        <v>Proyek/Non Proyek</v>
      </c>
      <c r="C2" t="str">
        <v>Deliverables</v>
      </c>
      <c r="D2" t="str">
        <v>Stream</v>
      </c>
      <c r="E2" t="str">
        <v>Status</v>
      </c>
      <c r="F2" t="str">
        <v>Start</v>
      </c>
      <c r="G2" t="str">
        <v>End</v>
      </c>
    </row>
    <row r="3">
      <c r="A3" t="str">
        <f>Proyek!E3</f>
        <v>P-1</v>
      </c>
      <c r="B3" t="str">
        <f>Proyek!H3</f>
        <v>New BI-FAST</v>
      </c>
      <c r="C3" t="str">
        <f>Proyek!I3</f>
        <v>Enhancement Aplikasi Legacy New BI-FAST</v>
      </c>
      <c r="D3" t="str">
        <f>Proyek!Q3</f>
        <v>SP, MI</v>
      </c>
      <c r="E3" t="str">
        <f>Proyek!T3</f>
        <v>On Progress</v>
      </c>
      <c r="F3">
        <f>Proyek!J3</f>
        <v>2025</v>
      </c>
      <c r="G3">
        <f>Proyek!K3</f>
        <v>2028</v>
      </c>
    </row>
    <row r="4">
      <c r="A4" t="str">
        <f>Proyek!E4</f>
        <v>P-2</v>
      </c>
      <c r="B4" t="str">
        <f>Proyek!H4</f>
        <v>BI-RTGS Gen III</v>
      </c>
      <c r="C4" t="str">
        <f>Proyek!I4</f>
        <v>Enhancement Aplikasi Legacy BI-RTGS Gen III</v>
      </c>
      <c r="D4" t="str">
        <f>Proyek!Q4</f>
        <v>SP</v>
      </c>
      <c r="E4" t="str">
        <f>Proyek!T4</f>
        <v>Not Started</v>
      </c>
      <c r="F4">
        <f>Proyek!J4</f>
        <v>2026</v>
      </c>
      <c r="G4">
        <f>Proyek!K4</f>
        <v>2029</v>
      </c>
    </row>
    <row r="5">
      <c r="A5" t="str">
        <f>Proyek!E5</f>
        <v>P-3</v>
      </c>
      <c r="B5" t="str">
        <f>Proyek!H5</f>
        <v>BI-SSSS Gen III</v>
      </c>
      <c r="C5" t="str">
        <f>Proyek!I5</f>
        <v>Enhancement Aplikasi Legacy BI-SSSS Gen III</v>
      </c>
      <c r="D5" t="str">
        <f>Proyek!Q5</f>
        <v>Market</v>
      </c>
      <c r="E5" t="str">
        <f>Proyek!T5</f>
        <v>Not Started</v>
      </c>
      <c r="F5">
        <f>Proyek!J5</f>
        <v>2027</v>
      </c>
      <c r="G5">
        <f>Proyek!K5</f>
        <v>2029</v>
      </c>
    </row>
    <row r="6">
      <c r="A6" t="str">
        <f>Proyek!E6</f>
        <v>P-4</v>
      </c>
      <c r="B6" t="str">
        <f>Proyek!H6</f>
        <v>Infrastruktur Data PUVA</v>
      </c>
      <c r="C6" t="str">
        <f>Proyek!I6</f>
        <v>Capturing Matchmaking OIS</v>
      </c>
      <c r="D6" t="str">
        <f>Proyek!Q6</f>
        <v>Moneter</v>
      </c>
      <c r="E6" t="str">
        <f>Proyek!T6</f>
        <v>DONE</v>
      </c>
      <c r="F6">
        <f>Proyek!J6</f>
        <v>2025</v>
      </c>
      <c r="G6">
        <f>Proyek!K6</f>
        <v>2025</v>
      </c>
      <c r="J6" t="str">
        <v>Row Labels</v>
      </c>
      <c r="K6" t="str">
        <v>Count of Stream</v>
      </c>
    </row>
    <row r="7">
      <c r="A7" t="str">
        <f>Proyek!E7</f>
        <v>P-4</v>
      </c>
      <c r="B7" t="str">
        <f>Proyek!H7</f>
        <v>Infrastruktur Data PUVA</v>
      </c>
      <c r="C7" t="str">
        <f>Proyek!I7</f>
        <v>DEP Capturing Product -Capturing transaksi Repo, OIS, DNDF dari ETP-MO</v>
      </c>
      <c r="D7" t="str">
        <f>Proyek!Q7</f>
        <v>Moneter, Market</v>
      </c>
      <c r="E7" t="str">
        <f>Proyek!T7</f>
        <v>Not Started</v>
      </c>
      <c r="F7">
        <f>Proyek!J7</f>
        <v>2026</v>
      </c>
      <c r="G7">
        <f>Proyek!K7</f>
        <v>2027</v>
      </c>
      <c r="J7" t="str">
        <v>Market</v>
      </c>
      <c r="K7">
        <v>54</v>
      </c>
    </row>
    <row r="8">
      <c r="A8" t="str">
        <f>Proyek!E8</f>
        <v>P-4</v>
      </c>
      <c r="B8" t="str">
        <f>Proyek!H8</f>
        <v>Infrastruktur Data PUVA</v>
      </c>
      <c r="C8" t="str">
        <f>Proyek!I8</f>
        <v>EDP Capturing Product -Capturing transaksi FX Swap</v>
      </c>
      <c r="D8" t="str">
        <f>Proyek!Q8</f>
        <v>Moneter, Market</v>
      </c>
      <c r="E8" t="str">
        <f>Proyek!T8</f>
        <v>Not Started</v>
      </c>
      <c r="F8">
        <f>Proyek!J8</f>
        <v>2029</v>
      </c>
      <c r="G8">
        <f>Proyek!K8</f>
        <v>2029</v>
      </c>
      <c r="J8" t="str">
        <v>Market, MD</v>
      </c>
      <c r="K8">
        <v>1</v>
      </c>
    </row>
    <row r="9">
      <c r="A9" t="str">
        <f>Proyek!E9</f>
        <v>P-4</v>
      </c>
      <c r="B9" t="str">
        <f>Proyek!H9</f>
        <v>Infrastruktur Data PUVA</v>
      </c>
      <c r="C9" t="str">
        <f>Proyek!I9</f>
        <v>DEP Capturing Product -Pelaporan: dari ETP-MO</v>
      </c>
      <c r="D9" t="str">
        <f>Proyek!Q9</f>
        <v>Moneter, Market</v>
      </c>
      <c r="E9" t="str">
        <f>Proyek!T9</f>
        <v>Not Started</v>
      </c>
      <c r="F9">
        <f>Proyek!J9</f>
        <v>2026</v>
      </c>
      <c r="G9">
        <f>Proyek!K9</f>
        <v>2027</v>
      </c>
      <c r="J9" t="str">
        <v xml:space="preserve">Market, Moneter, MI </v>
      </c>
      <c r="K9">
        <v>1</v>
      </c>
    </row>
    <row r="10">
      <c r="A10" t="str">
        <f>Proyek!E10</f>
        <v>P-4</v>
      </c>
      <c r="B10" t="str">
        <f>Proyek!H10</f>
        <v>Infrastruktur Data PUVA</v>
      </c>
      <c r="C10" t="str">
        <f>Proyek!I10</f>
        <v>DEP Capturing Product -Pelaporan: CCP Repo</v>
      </c>
      <c r="D10" t="str">
        <f>Proyek!Q10</f>
        <v>Moneter, Market</v>
      </c>
      <c r="E10" t="str">
        <f>Proyek!T10</f>
        <v>Not Started</v>
      </c>
      <c r="F10">
        <f>Proyek!J10</f>
        <v>2026</v>
      </c>
      <c r="G10">
        <f>Proyek!K10</f>
        <v>2027</v>
      </c>
      <c r="J10" t="str">
        <v xml:space="preserve">Market, SP </v>
      </c>
      <c r="K10">
        <v>2</v>
      </c>
    </row>
    <row r="11">
      <c r="A11" t="str">
        <f>Proyek!E11</f>
        <v>P-4</v>
      </c>
      <c r="B11" t="str">
        <f>Proyek!H11</f>
        <v>Infrastruktur Data PUVA</v>
      </c>
      <c r="C11" t="str">
        <f>Proyek!I11</f>
        <v>EDP Capturing Product -Pelaporan: CCP OIS</v>
      </c>
      <c r="D11" t="str">
        <f>Proyek!Q11</f>
        <v>Moneter, Market</v>
      </c>
      <c r="E11" t="str">
        <f>Proyek!T11</f>
        <v>Not Started</v>
      </c>
      <c r="F11">
        <f>Proyek!J11</f>
        <v>2028</v>
      </c>
      <c r="G11">
        <f>Proyek!K11</f>
        <v>2028</v>
      </c>
      <c r="J11" t="str">
        <v>Market, SSK</v>
      </c>
      <c r="K11">
        <v>3</v>
      </c>
    </row>
    <row r="12">
      <c r="A12" t="str">
        <f>Proyek!E12</f>
        <v>P-4</v>
      </c>
      <c r="B12" t="str">
        <f>Proyek!H12</f>
        <v>Infrastruktur Data PUVA</v>
      </c>
      <c r="C12" t="str">
        <f>Proyek!I12</f>
        <v>EDP Capturing Pricing - Pricing Calculation &amp; Dissemination: Perluasan kurs acuan non-USD/IDR (AED/IDR)</v>
      </c>
      <c r="D12" t="str">
        <f>Proyek!Q12</f>
        <v>Market</v>
      </c>
      <c r="E12" t="str">
        <f>Proyek!T12</f>
        <v>DONE</v>
      </c>
      <c r="F12">
        <f>Proyek!J12</f>
        <v>2025</v>
      </c>
      <c r="G12">
        <f>Proyek!K12</f>
        <v>2025</v>
      </c>
      <c r="J12" t="str">
        <v>MI</v>
      </c>
      <c r="K12">
        <v>44</v>
      </c>
    </row>
    <row r="13">
      <c r="A13" t="str">
        <f>Proyek!E13</f>
        <v>P-4</v>
      </c>
      <c r="B13" t="str">
        <f>Proyek!H13</f>
        <v>Infrastruktur Data PUVA</v>
      </c>
      <c r="C13" t="str">
        <f>Proyek!I13</f>
        <v>EDP Capturing Pricing - Implementasi INDONIA (OIS based) - Decommissioned JIBOR</v>
      </c>
      <c r="D13" t="str">
        <f>Proyek!Q13</f>
        <v xml:space="preserve">Market, Moneter, MI </v>
      </c>
      <c r="E13" t="str">
        <f>Proyek!T13</f>
        <v>DONE</v>
      </c>
      <c r="F13">
        <f>Proyek!J13</f>
        <v>2025</v>
      </c>
      <c r="G13">
        <f>Proyek!K13</f>
        <v>2025</v>
      </c>
      <c r="J13" t="str">
        <v>MD</v>
      </c>
      <c r="K13">
        <v>12</v>
      </c>
    </row>
    <row r="14">
      <c r="A14" t="str">
        <f>Proyek!E14</f>
        <v>P-4</v>
      </c>
      <c r="B14" t="str">
        <f>Proyek!H14</f>
        <v>Infrastruktur Data PUVA</v>
      </c>
      <c r="C14" t="str">
        <f>Proyek!I14</f>
        <v>DEP Capturing Pricing - Pricing Calculation &amp; Dissemination: Reference Rate Syariah</v>
      </c>
      <c r="D14" t="str">
        <f>Proyek!Q14</f>
        <v>Market</v>
      </c>
      <c r="E14" t="str">
        <f>Proyek!T14</f>
        <v>Not Started</v>
      </c>
      <c r="F14">
        <f>Proyek!J14</f>
        <v>2026</v>
      </c>
      <c r="G14">
        <f>Proyek!K14</f>
        <v>2027</v>
      </c>
      <c r="J14" t="str">
        <v>Middleware</v>
      </c>
      <c r="K14">
        <v>1</v>
      </c>
    </row>
    <row r="15">
      <c r="A15" t="str">
        <f>Proyek!E15</f>
        <v>P-4</v>
      </c>
      <c r="B15" t="str">
        <f>Proyek!H15</f>
        <v>Infrastruktur Data PUVA</v>
      </c>
      <c r="C15" t="str">
        <f>Proyek!I15</f>
        <v>EDP Capturing Pricing - Pricing Calculation &amp; Dissemination: INDONIA – Kurva OIS</v>
      </c>
      <c r="D15" t="str">
        <f>Proyek!Q15</f>
        <v>Market</v>
      </c>
      <c r="E15" t="str">
        <f>Proyek!T15</f>
        <v>Not Started</v>
      </c>
      <c r="F15">
        <f>Proyek!J15</f>
        <v>2027</v>
      </c>
      <c r="G15">
        <f>Proyek!K15</f>
        <v>2027</v>
      </c>
      <c r="J15" t="str">
        <v>Moneter</v>
      </c>
      <c r="K15">
        <v>32</v>
      </c>
    </row>
    <row r="16">
      <c r="A16" t="str">
        <f>Proyek!E16</f>
        <v>P-4</v>
      </c>
      <c r="B16" t="str">
        <f>Proyek!H16</f>
        <v>Infrastruktur Data PUVA</v>
      </c>
      <c r="C16" t="str">
        <f>Proyek!I16</f>
        <v>EDP Capturing Pricing - Pricing Calculation &amp; Dissemination: Reformulasi JISDOR</v>
      </c>
      <c r="D16" t="str">
        <f>Proyek!Q16</f>
        <v>Market</v>
      </c>
      <c r="E16" t="str">
        <f>Proyek!T16</f>
        <v>Not Started</v>
      </c>
      <c r="F16">
        <f>Proyek!J16</f>
        <v>2027</v>
      </c>
      <c r="G16">
        <f>Proyek!K16</f>
        <v>2029</v>
      </c>
      <c r="J16" t="str">
        <v>Moneter, Market</v>
      </c>
      <c r="K16">
        <v>5</v>
      </c>
    </row>
    <row r="17">
      <c r="A17" t="str">
        <f>Proyek!E17</f>
        <v>P-4</v>
      </c>
      <c r="B17" t="str">
        <f>Proyek!H17</f>
        <v>Infrastruktur Data PUVA</v>
      </c>
      <c r="C17" t="str">
        <f>Proyek!I17</f>
        <v>EDP Capturing Pricing - Market Data Capturing &amp; Dissemination: IMM Curve</v>
      </c>
      <c r="D17" t="str">
        <f>Proyek!Q17</f>
        <v>Market</v>
      </c>
      <c r="E17" t="str">
        <f>Proyek!T17</f>
        <v>Not Started</v>
      </c>
      <c r="F17">
        <f>Proyek!J17</f>
        <v>2028</v>
      </c>
      <c r="G17">
        <f>Proyek!K17</f>
        <v>2030</v>
      </c>
      <c r="J17" t="str">
        <v>Moneter, SSK</v>
      </c>
      <c r="K17">
        <v>1</v>
      </c>
    </row>
    <row r="18">
      <c r="A18" t="str">
        <f>Proyek!E18</f>
        <v>P-4</v>
      </c>
      <c r="B18" t="str">
        <f>Proyek!H18</f>
        <v>Infrastruktur Data PUVA</v>
      </c>
      <c r="C18" t="str">
        <f>Proyek!I18</f>
        <v>DEP Capturing Pricing - Market Data Capturing &amp; Dissemination: MM Curve</v>
      </c>
      <c r="D18" t="str">
        <f>Proyek!Q18</f>
        <v>Market, Moneter</v>
      </c>
      <c r="E18" t="str">
        <f>Proyek!T18</f>
        <v>Not Started</v>
      </c>
      <c r="F18">
        <f>Proyek!J18</f>
        <v>2026</v>
      </c>
      <c r="G18">
        <f>Proyek!K18</f>
        <v>2028</v>
      </c>
      <c r="J18" t="str">
        <v>SP</v>
      </c>
      <c r="K18">
        <v>16</v>
      </c>
    </row>
    <row r="19">
      <c r="A19" t="str">
        <f>Proyek!E19</f>
        <v>P-4</v>
      </c>
      <c r="B19" t="str">
        <f>Proyek!H19</f>
        <v>Infrastruktur Data PUVA</v>
      </c>
      <c r="C19" t="str">
        <f>Proyek!I19</f>
        <v>DEP Capturing Pricing - Market Data Capturing &amp; Dissemination: FX Forward Curve</v>
      </c>
      <c r="D19" t="str">
        <f>Proyek!Q19</f>
        <v>Market</v>
      </c>
      <c r="E19" t="str">
        <f>Proyek!T19</f>
        <v>Not Started</v>
      </c>
      <c r="F19">
        <f>Proyek!J19</f>
        <v>2026</v>
      </c>
      <c r="G19">
        <f>Proyek!K19</f>
        <v>2027</v>
      </c>
      <c r="J19" t="str">
        <v>SSK</v>
      </c>
      <c r="K19">
        <v>23</v>
      </c>
    </row>
    <row r="20">
      <c r="A20" t="str">
        <f>Proyek!E20</f>
        <v>P-4</v>
      </c>
      <c r="B20" t="str">
        <f>Proyek!H20</f>
        <v>Infrastruktur Data PUVA</v>
      </c>
      <c r="C20" t="str">
        <f>Proyek!I20</f>
        <v>EDP Capturing Pricing - Market Data Capturing &amp; Dissemination: IFX Hedging Curve</v>
      </c>
      <c r="D20" t="str">
        <f>Proyek!Q20</f>
        <v>Market</v>
      </c>
      <c r="E20" t="str">
        <f>Proyek!T20</f>
        <v>Not Started</v>
      </c>
      <c r="F20">
        <f>Proyek!J20</f>
        <v>2028</v>
      </c>
      <c r="G20">
        <f>Proyek!K20</f>
        <v>2030</v>
      </c>
      <c r="J20" t="str">
        <v>(blank)</v>
      </c>
    </row>
    <row r="21">
      <c r="A21" t="str">
        <f>Proyek!E21</f>
        <v>P-5</v>
      </c>
      <c r="B21" t="str">
        <f>Proyek!H21</f>
        <v>Infrastruktur Data SP</v>
      </c>
      <c r="C21" t="str">
        <f>Proyek!I21</f>
        <v>Enhancement Aplikasi Legacy Infrastruktur Data SP</v>
      </c>
      <c r="D21" t="str">
        <f>Proyek!Q21</f>
        <v>Moneter</v>
      </c>
      <c r="E21" t="str">
        <f>Proyek!T21</f>
        <v>Not Started</v>
      </c>
      <c r="F21">
        <f>Proyek!J21</f>
        <v>2026</v>
      </c>
      <c r="G21">
        <f>Proyek!K21</f>
        <v>2028</v>
      </c>
      <c r="J21" t="str">
        <v>SP, MI</v>
      </c>
      <c r="K21">
        <v>1</v>
      </c>
    </row>
    <row r="22">
      <c r="A22" t="str">
        <f>Proyek!E22</f>
        <v>P-7</v>
      </c>
      <c r="B22" t="str">
        <f>Proyek!H22</f>
        <v>DDM Perumusan Kebijakan</v>
      </c>
      <c r="C22" t="str">
        <f>Proyek!I22</f>
        <v>Enhancement Aplikasi Legacy DDM Kebijakan</v>
      </c>
      <c r="D22" t="str">
        <f>Proyek!Q22</f>
        <v>MI</v>
      </c>
      <c r="E22" t="str">
        <f>Proyek!T22</f>
        <v>On Progress</v>
      </c>
      <c r="F22">
        <f>Proyek!J22</f>
        <v>2026</v>
      </c>
      <c r="G22">
        <f>Proyek!K22</f>
        <v>2027</v>
      </c>
      <c r="J22" t="str">
        <v>Market, Moneter</v>
      </c>
      <c r="K22">
        <v>1</v>
      </c>
    </row>
    <row r="23">
      <c r="A23" t="str">
        <f>Proyek!E23</f>
        <v>P-18</v>
      </c>
      <c r="B23" t="str">
        <f>Proyek!H23</f>
        <v>DCP BKK</v>
      </c>
      <c r="C23" t="str">
        <f>Proyek!I23</f>
        <v xml:space="preserve">Enhancement Aplikasi Legacy (ERPHRIS) DBP BKK </v>
      </c>
      <c r="D23" t="str">
        <f>Proyek!Q23</f>
        <v>MI</v>
      </c>
      <c r="E23" t="str">
        <f>Proyek!T23</f>
        <v>On Progress</v>
      </c>
      <c r="F23">
        <f>Proyek!J23</f>
        <v>2025</v>
      </c>
      <c r="G23">
        <f>Proyek!K23</f>
        <v>2027</v>
      </c>
      <c r="J23" t="str">
        <v>Middleware, Moneter</v>
      </c>
      <c r="K23">
        <v>1</v>
      </c>
    </row>
    <row r="24">
      <c r="A24" t="str">
        <f>Proyek!E24</f>
        <v>P-18</v>
      </c>
      <c r="B24" t="str">
        <f>Proyek!H24</f>
        <v>DCP BKK</v>
      </c>
      <c r="C24" t="str">
        <f>Proyek!I24</f>
        <v xml:space="preserve">Enhancement Aplikasi Legacy (LIMS) DBP BKK </v>
      </c>
      <c r="D24" t="str">
        <f>Proyek!Q24</f>
        <v>MI</v>
      </c>
      <c r="E24" t="str">
        <f>Proyek!T24</f>
        <v>Not Started</v>
      </c>
      <c r="F24">
        <f>Proyek!J24</f>
        <v>2026</v>
      </c>
      <c r="G24">
        <f>Proyek!K24</f>
        <v>2028</v>
      </c>
      <c r="J24" t="str">
        <v>Grand Total</v>
      </c>
      <c r="K24">
        <v>198</v>
      </c>
    </row>
    <row r="25">
      <c r="A25" t="str">
        <f>Proyek!E25</f>
        <v>P-20</v>
      </c>
      <c r="B25" t="str">
        <f>Proyek!H25</f>
        <v>DCP MAPP</v>
      </c>
      <c r="C25" t="str">
        <f>Proyek!I25</f>
        <v>Aset Fisik: Pelayanan &amp; Operasional</v>
      </c>
      <c r="D25" t="str">
        <f>Proyek!Q25</f>
        <v>MI</v>
      </c>
      <c r="E25" t="str">
        <f>Proyek!T25</f>
        <v>On Progress</v>
      </c>
      <c r="F25">
        <f>Proyek!J25</f>
        <v>2025</v>
      </c>
      <c r="G25">
        <f>Proyek!K25</f>
        <v>2026</v>
      </c>
    </row>
    <row r="26">
      <c r="A26" t="str">
        <f>Proyek!E26</f>
        <v>P-20</v>
      </c>
      <c r="B26" t="str">
        <f>Proyek!H26</f>
        <v>DCP MAPP</v>
      </c>
      <c r="C26" t="str">
        <f>Proyek!I26</f>
        <v>Pengadaan: Perencanaan &amp; Pelaksanaan dan Digitalisasi Dokumen</v>
      </c>
      <c r="D26" t="str">
        <f>Proyek!Q26</f>
        <v>MI</v>
      </c>
      <c r="E26" t="str">
        <f>Proyek!T26</f>
        <v>On Progress</v>
      </c>
      <c r="F26">
        <f>Proyek!J26</f>
        <v>2025</v>
      </c>
      <c r="G26">
        <f>Proyek!K26</f>
        <v>2026</v>
      </c>
    </row>
    <row r="27">
      <c r="A27" t="str">
        <f>Proyek!E27</f>
        <v>P-25</v>
      </c>
      <c r="B27" t="str">
        <f>Proyek!H27</f>
        <v>DCP HRM</v>
      </c>
      <c r="C27" t="str">
        <f>Proyek!I27</f>
        <v>DBP OpEx 4P HRM lainnya (Kompetensi, Karir, Perencanaan)</v>
      </c>
      <c r="D27" t="str">
        <f>Proyek!Q27</f>
        <v>MI</v>
      </c>
      <c r="E27" t="str">
        <f>Proyek!T27</f>
        <v>Not Started</v>
      </c>
      <c r="F27">
        <f>Proyek!J27</f>
        <v>2026</v>
      </c>
      <c r="G27">
        <f>Proyek!K27</f>
        <v>2027</v>
      </c>
    </row>
    <row r="28">
      <c r="A28" t="str">
        <f>Proyek!E28</f>
        <v>P-26</v>
      </c>
      <c r="B28" t="str">
        <f>Proyek!H28</f>
        <v>DCP Integrasi HRM</v>
      </c>
      <c r="C28" t="str">
        <f>Proyek!I28</f>
        <v>DBP OpEx 4P: Pengembangan Kompetensi (Integrasi LMS dengan Digital Library)</v>
      </c>
      <c r="D28" t="str">
        <f>Proyek!Q28</f>
        <v>MI</v>
      </c>
      <c r="E28" t="str">
        <f>Proyek!T28</f>
        <v>Not Started</v>
      </c>
      <c r="F28">
        <f>Proyek!J28</f>
        <v>2026</v>
      </c>
      <c r="G28">
        <f>Proyek!K28</f>
        <v>2028</v>
      </c>
    </row>
    <row r="29">
      <c r="A29" t="str">
        <f>Proyek!E29</f>
        <v>P-26</v>
      </c>
      <c r="B29" t="str">
        <f>Proyek!H29</f>
        <v>DCP Integrasi HRM</v>
      </c>
      <c r="C29" t="str">
        <f>Proyek!I29</f>
        <v>DBP OpEx 4P: Pengembangan Kompetensi (Integrasi LMS dg MOOC)</v>
      </c>
      <c r="D29" t="str">
        <f>Proyek!Q29</f>
        <v>MI</v>
      </c>
      <c r="E29" t="str">
        <f>Proyek!T29</f>
        <v>Not Started</v>
      </c>
      <c r="F29">
        <f>Proyek!J29</f>
        <v>2027</v>
      </c>
      <c r="G29">
        <f>Proyek!K29</f>
        <v>2028</v>
      </c>
    </row>
    <row r="30">
      <c r="A30" t="str">
        <f>Proyek!E30</f>
        <v>P-40</v>
      </c>
      <c r="B30" t="str">
        <f>Proyek!H30</f>
        <v>Pengembangan Product OM Pro Market (Rupiah dan Valas)</v>
      </c>
      <c r="C30" t="str">
        <f>Proyek!I30</f>
        <v>Penambahan Portfolio SBN AC/HTM pada transaksi OM</v>
      </c>
      <c r="D30" t="str">
        <f>Proyek!Q30</f>
        <v>Market</v>
      </c>
      <c r="E30" t="str">
        <f>Proyek!T30</f>
        <v>DONE</v>
      </c>
      <c r="F30">
        <f>Proyek!J30</f>
        <v>2024</v>
      </c>
      <c r="G30">
        <f>Proyek!K30</f>
        <v>2025</v>
      </c>
    </row>
    <row r="31">
      <c r="A31" t="str">
        <f>Proyek!E31</f>
        <v>P-40</v>
      </c>
      <c r="B31" t="str">
        <f>Proyek!H31</f>
        <v>Pengembangan Product OM Pro Market (Rupiah dan Valas)</v>
      </c>
      <c r="C31" t="str">
        <f>Proyek!I31</f>
        <v>Reopening SRBI - Tahap 2 (Searchable collateral)</v>
      </c>
      <c r="D31" t="str">
        <f>Proyek!Q31</f>
        <v>Market</v>
      </c>
      <c r="E31" t="str">
        <f>Proyek!T31</f>
        <v>DONE</v>
      </c>
      <c r="F31">
        <f>Proyek!J31</f>
        <v>2025</v>
      </c>
      <c r="G31">
        <f>Proyek!K31</f>
        <v>2025</v>
      </c>
    </row>
    <row r="32">
      <c r="A32" t="str">
        <f>Proyek!E32</f>
        <v>P-40</v>
      </c>
      <c r="B32" t="str">
        <f>Proyek!H32</f>
        <v>Pengembangan Product OM Pro Market (Rupiah dan Valas)</v>
      </c>
      <c r="C32" t="str">
        <f>Proyek!I32</f>
        <v>Penerbitan Bank Indonesia Floating Rate Note (BI-FRN)</v>
      </c>
      <c r="D32" t="str">
        <f>Proyek!Q32</f>
        <v>Market, SSK</v>
      </c>
      <c r="E32" t="str">
        <f>Proyek!T32</f>
        <v>DONE</v>
      </c>
      <c r="F32">
        <f>Proyek!J32</f>
        <v>2025</v>
      </c>
      <c r="G32">
        <f>Proyek!K32</f>
        <v>2025</v>
      </c>
    </row>
    <row r="33">
      <c r="A33" t="str">
        <f>Proyek!E33</f>
        <v>P-40</v>
      </c>
      <c r="B33" t="str">
        <f>Proyek!H33</f>
        <v>Pengembangan Product OM Pro Market (Rupiah dan Valas)</v>
      </c>
      <c r="C33" t="str">
        <f>Proyek!I33</f>
        <v>Integrasi dengan Market Operator untuk Transaksi OM dg Agent Bank</v>
      </c>
      <c r="D33" t="str">
        <f>Proyek!Q33</f>
        <v>Market</v>
      </c>
      <c r="E33" t="str">
        <f>Proyek!T33</f>
        <v>Not Started</v>
      </c>
      <c r="F33">
        <f>Proyek!J33</f>
        <v>2026</v>
      </c>
      <c r="G33">
        <f>Proyek!K33</f>
        <v>2028</v>
      </c>
    </row>
    <row r="34">
      <c r="A34" t="str">
        <f>Proyek!E34</f>
        <v>P-40</v>
      </c>
      <c r="B34" t="str">
        <f>Proyek!H34</f>
        <v>Pengembangan Product OM Pro Market (Rupiah dan Valas)</v>
      </c>
      <c r="C34" t="str">
        <f>Proyek!I34</f>
        <v>Perluasan investor SUKBI Non Bank</v>
      </c>
      <c r="D34" t="str">
        <f>Proyek!Q34</f>
        <v>Market</v>
      </c>
      <c r="E34" t="str">
        <f>Proyek!T34</f>
        <v>DONE</v>
      </c>
      <c r="F34">
        <f>Proyek!J34</f>
        <v>2025</v>
      </c>
      <c r="G34">
        <f>Proyek!K34</f>
        <v>2025</v>
      </c>
    </row>
    <row r="35">
      <c r="A35" t="str">
        <f>Proyek!E35</f>
        <v>P-40</v>
      </c>
      <c r="B35" t="str">
        <f>Proyek!H35</f>
        <v>Pengembangan Product OM Pro Market (Rupiah dan Valas)</v>
      </c>
      <c r="C35" t="str">
        <f>Proyek!I35</f>
        <v xml:space="preserve">Transaksi Repo SVBI dan SUVBI valas (Tahap 1) </v>
      </c>
      <c r="D35" t="str">
        <f>Proyek!Q35</f>
        <v>Market</v>
      </c>
      <c r="E35" t="str">
        <f>Proyek!T35</f>
        <v>On Progress</v>
      </c>
      <c r="F35">
        <f>Proyek!J35</f>
        <v>2025</v>
      </c>
      <c r="G35">
        <f>Proyek!K35</f>
        <v>2026</v>
      </c>
    </row>
    <row r="36">
      <c r="A36" t="str">
        <f>Proyek!E36</f>
        <v>P-40</v>
      </c>
      <c r="B36" t="str">
        <f>Proyek!H36</f>
        <v>Pengembangan Product OM Pro Market (Rupiah dan Valas)</v>
      </c>
      <c r="C36" t="str">
        <f>Proyek!I36</f>
        <v xml:space="preserve">Transaksi Repo SVBI dan SUVBI Rupiah (CCR - Tahap 3) </v>
      </c>
      <c r="D36" t="str">
        <f>Proyek!Q36</f>
        <v>Market</v>
      </c>
      <c r="E36" t="str">
        <f>Proyek!T36</f>
        <v>Not Started</v>
      </c>
      <c r="F36">
        <f>Proyek!J36</f>
        <v>2026</v>
      </c>
      <c r="G36">
        <f>Proyek!K36</f>
        <v>2027</v>
      </c>
    </row>
    <row r="37">
      <c r="A37" t="str">
        <f>Proyek!E37</f>
        <v>P-40</v>
      </c>
      <c r="B37" t="str">
        <f>Proyek!H37</f>
        <v>Pengembangan Product OM Pro Market (Rupiah dan Valas)</v>
      </c>
      <c r="C37" t="str">
        <f>Proyek!I37</f>
        <v>Transaksi DNDF Syariah melalui PDs</v>
      </c>
      <c r="D37" t="str">
        <f>Proyek!Q37</f>
        <v>Market</v>
      </c>
      <c r="E37" t="str">
        <f>Proyek!T37</f>
        <v>Not Started</v>
      </c>
      <c r="F37">
        <f>Proyek!J37</f>
        <v>2028</v>
      </c>
      <c r="G37">
        <f>Proyek!K37</f>
        <v>2029</v>
      </c>
    </row>
    <row r="38">
      <c r="A38" t="str">
        <f>Proyek!E38</f>
        <v>P-40</v>
      </c>
      <c r="B38" t="str">
        <f>Proyek!H38</f>
        <v>Pengembangan Product OM Pro Market (Rupiah dan Valas)</v>
      </c>
      <c r="C38" t="str">
        <f>Proyek!I38</f>
        <v>Integrasi BI-ETP dan CMS-OM</v>
      </c>
      <c r="D38" t="str">
        <f>Proyek!Q38</f>
        <v>Market</v>
      </c>
      <c r="E38" t="str">
        <f>Proyek!T38</f>
        <v>Not Started</v>
      </c>
      <c r="F38">
        <f>Proyek!J38</f>
        <v>2029</v>
      </c>
      <c r="G38">
        <f>Proyek!K38</f>
        <v>2030</v>
      </c>
    </row>
    <row r="39">
      <c r="A39" t="str">
        <f>Proyek!E39</f>
        <v>P-40</v>
      </c>
      <c r="B39" t="str">
        <f>Proyek!H39</f>
        <v>Pengembangan Product OM Pro Market (Rupiah dan Valas)</v>
      </c>
      <c r="C39" t="str">
        <f>Proyek!I39</f>
        <v xml:space="preserve">Penerbitan Bank Indonesia Floating Rate Note (BI-FRN) pengembangan Alternate ETP </v>
      </c>
      <c r="D39" t="str">
        <f>Proyek!Q39</f>
        <v>Market</v>
      </c>
      <c r="E39" t="str">
        <f>Proyek!T39</f>
        <v>On Progress</v>
      </c>
      <c r="F39">
        <f>Proyek!J39</f>
        <v>2025</v>
      </c>
      <c r="G39">
        <f>Proyek!K39</f>
        <v>2026</v>
      </c>
    </row>
    <row r="40">
      <c r="A40" t="str">
        <f>Proyek!E40</f>
        <v>P-40</v>
      </c>
      <c r="B40" t="str">
        <f>Proyek!H40</f>
        <v>Pengembangan Product OM Pro Market (Rupiah dan Valas)</v>
      </c>
      <c r="C40" t="str">
        <f>Proyek!I40</f>
        <v>Pengembangan Infrastruktur Penguatan Pasar Obligasi Korporasi dan EBA Tahap 1</v>
      </c>
      <c r="D40" t="str">
        <f>Proyek!Q40</f>
        <v>Market, SSK</v>
      </c>
      <c r="E40" t="str">
        <f>Proyek!T40</f>
        <v>DONE</v>
      </c>
      <c r="F40">
        <f>Proyek!J40</f>
        <v>2025</v>
      </c>
      <c r="G40">
        <f>Proyek!K40</f>
        <v>2025</v>
      </c>
    </row>
    <row r="41">
      <c r="A41" t="str">
        <f>Proyek!E41</f>
        <v>P-40</v>
      </c>
      <c r="B41" t="str">
        <f>Proyek!H41</f>
        <v>Pengembangan Product OM Pro Market (Rupiah dan Valas)</v>
      </c>
      <c r="C41" t="str">
        <f>Proyek!I41</f>
        <v>Pengembangan Infrastruktur Penguatan Pasar Obligasi Korporasi dan EBA Tahap 2</v>
      </c>
      <c r="D41" t="str">
        <f>Proyek!Q41</f>
        <v>Market, SSK</v>
      </c>
      <c r="E41" t="str">
        <f>Proyek!T41</f>
        <v>Not Started</v>
      </c>
      <c r="F41">
        <f>Proyek!J41</f>
        <v>2026</v>
      </c>
      <c r="G41">
        <f>Proyek!K41</f>
        <v>2027</v>
      </c>
    </row>
    <row r="42">
      <c r="A42" t="str">
        <f>Proyek!E42</f>
        <v>P-40</v>
      </c>
      <c r="B42" t="str">
        <f>Proyek!H42</f>
        <v>Pengembangan Product OM Pro Market (Rupiah dan Valas)</v>
      </c>
      <c r="C42" t="str">
        <f>Proyek!I42</f>
        <v>Securities Borrowing Lending BI</v>
      </c>
      <c r="D42" t="str">
        <f>Proyek!Q42</f>
        <v>Market</v>
      </c>
      <c r="E42" t="str">
        <f>Proyek!T42</f>
        <v>Not Started</v>
      </c>
      <c r="F42">
        <f>Proyek!J42</f>
        <v>2028</v>
      </c>
      <c r="G42">
        <f>Proyek!K42</f>
        <v>2028</v>
      </c>
    </row>
    <row r="43">
      <c r="A43" t="str">
        <f>Proyek!E43</f>
        <v>P-40</v>
      </c>
      <c r="B43" t="str">
        <f>Proyek!H43</f>
        <v>Pengembangan Product OM Pro Market (Rupiah dan Valas)</v>
      </c>
      <c r="C43" t="str">
        <f>Proyek!I43</f>
        <v>Transaksi Repo SVBI dan SUVBI Tahap 2 (PASBI Valas)</v>
      </c>
      <c r="D43" t="str">
        <f>Proyek!Q43</f>
        <v>Market</v>
      </c>
      <c r="E43" t="str">
        <f>Proyek!T43</f>
        <v>Not Started</v>
      </c>
      <c r="F43">
        <f>Proyek!J43</f>
        <v>2026</v>
      </c>
      <c r="G43">
        <f>Proyek!K43</f>
        <v>2026</v>
      </c>
    </row>
    <row r="44">
      <c r="A44" t="str">
        <f>Proyek!E44</f>
        <v>P-41</v>
      </c>
      <c r="B44" t="str">
        <f>Proyek!H44</f>
        <v>Pengembangan Produk dan Pricing untuk OM Pro Market dan PUVA</v>
      </c>
      <c r="C44" t="str">
        <f>Proyek!I44</f>
        <v>Infra Pendukung Triparty Repo</v>
      </c>
      <c r="D44" t="str">
        <f>Proyek!Q44</f>
        <v>Market</v>
      </c>
      <c r="E44" t="str">
        <f>Proyek!T44</f>
        <v>DONE</v>
      </c>
      <c r="F44">
        <f>Proyek!J44</f>
        <v>2024</v>
      </c>
      <c r="G44">
        <f>Proyek!K44</f>
        <v>2025</v>
      </c>
    </row>
    <row r="45">
      <c r="A45" t="str">
        <f>Proyek!E45</f>
        <v>P-41</v>
      </c>
      <c r="B45" t="str">
        <f>Proyek!H45</f>
        <v>Pengembangan Produk dan Pricing untuk OM Pro Market dan PUVA</v>
      </c>
      <c r="C45" t="str">
        <f>Proyek!I45</f>
        <v>Infra Pendukung CCP Repo</v>
      </c>
      <c r="D45" t="str">
        <f>Proyek!Q45</f>
        <v>Market</v>
      </c>
      <c r="E45" t="str">
        <f>Proyek!T45</f>
        <v>Not Started</v>
      </c>
      <c r="F45">
        <f>Proyek!J45</f>
        <v>2026</v>
      </c>
      <c r="G45">
        <f>Proyek!K45</f>
        <v>2027</v>
      </c>
    </row>
    <row r="46">
      <c r="A46" t="str">
        <f>Proyek!E46</f>
        <v>P-43</v>
      </c>
      <c r="B46" t="str">
        <f>Proyek!H46</f>
        <v>Manajemen Layanan TI</v>
      </c>
      <c r="C46" t="str">
        <f>Proyek!I46</f>
        <v>Modernize MLTI</v>
      </c>
      <c r="D46" t="str">
        <f>Proyek!Q46</f>
        <v>MI</v>
      </c>
      <c r="E46" t="str">
        <f>Proyek!T46</f>
        <v>DONE</v>
      </c>
      <c r="F46">
        <f>Proyek!J46</f>
        <v>2025</v>
      </c>
      <c r="G46">
        <f>Proyek!K46</f>
        <v>2025</v>
      </c>
    </row>
    <row r="47">
      <c r="A47" t="str">
        <f>Proyek!E47</f>
        <v>P-44</v>
      </c>
      <c r="B47" t="str">
        <f>Proyek!H47</f>
        <v>ANTASENA - Non LBUT</v>
      </c>
      <c r="C47" t="str">
        <f>Proyek!I47</f>
        <v>Modernize LKPBU - Tahap 1 Modul KPPK</v>
      </c>
      <c r="D47" t="str">
        <f>Proyek!Q47</f>
        <v>Moneter</v>
      </c>
      <c r="E47" t="str">
        <f>Proyek!T47</f>
        <v>On Progress</v>
      </c>
      <c r="F47">
        <f>Proyek!J47</f>
        <v>2024</v>
      </c>
      <c r="G47">
        <f>Proyek!K47</f>
        <v>2026</v>
      </c>
    </row>
    <row r="48">
      <c r="A48" t="str">
        <f>Proyek!E48</f>
        <v>P-44</v>
      </c>
      <c r="B48" t="str">
        <f>Proyek!H48</f>
        <v>ANTASENA - Non LBUT</v>
      </c>
      <c r="C48" t="str">
        <f>Proyek!I48</f>
        <v>Modernize LLD Non Bank Terintegrasi: DJBC</v>
      </c>
      <c r="D48" t="str">
        <f>Proyek!Q48</f>
        <v>Moneter</v>
      </c>
      <c r="E48" t="str">
        <f>Proyek!T48</f>
        <v>Not Started</v>
      </c>
      <c r="F48">
        <f>Proyek!J48</f>
        <v>2028</v>
      </c>
      <c r="G48">
        <f>Proyek!K48</f>
        <v>2028</v>
      </c>
    </row>
    <row r="49">
      <c r="A49" t="str">
        <f>Proyek!E49</f>
        <v>P-44</v>
      </c>
      <c r="B49" t="str">
        <f>Proyek!H49</f>
        <v>ANTASENA - Non LBUT</v>
      </c>
      <c r="C49" t="str">
        <f>Proyek!I49</f>
        <v>Peralihan pelaporan Derivatif PUVA dr Bappebti ke BI</v>
      </c>
      <c r="D49" t="str">
        <f>Proyek!Q49</f>
        <v>Moneter</v>
      </c>
      <c r="E49" t="str">
        <f>Proyek!T49</f>
        <v>Not Started</v>
      </c>
      <c r="F49">
        <f>Proyek!J49</f>
        <v>2026</v>
      </c>
      <c r="G49">
        <f>Proyek!K49</f>
        <v>2027</v>
      </c>
    </row>
    <row r="50">
      <c r="A50" t="str">
        <f>Proyek!E50</f>
        <v>P-44</v>
      </c>
      <c r="B50" t="str">
        <f>Proyek!H50</f>
        <v>ANTASENA - Non LBUT</v>
      </c>
      <c r="C50" t="str">
        <f>Proyek!I50</f>
        <v>Digitalisasi Laporan Offline  (Non LBUT - PJP/PIP)</v>
      </c>
      <c r="D50" t="str">
        <f>Proyek!Q50</f>
        <v>Moneter</v>
      </c>
      <c r="E50" t="str">
        <f>Proyek!T50</f>
        <v>Not Started</v>
      </c>
      <c r="F50">
        <f>Proyek!J50</f>
        <v>2026</v>
      </c>
      <c r="G50">
        <f>Proyek!K50</f>
        <v>2028</v>
      </c>
    </row>
    <row r="51">
      <c r="A51" t="str">
        <f>Proyek!E51</f>
        <v>P-44</v>
      </c>
      <c r="B51" t="str">
        <f>Proyek!H51</f>
        <v>ANTASENA - Non LBUT</v>
      </c>
      <c r="C51" t="str">
        <f>Proyek!I51</f>
        <v>Modernize LKPBU - Tahap 2 Modul LTD BB dan KUPVA BB</v>
      </c>
      <c r="D51" t="str">
        <f>Proyek!Q51</f>
        <v>Moneter</v>
      </c>
      <c r="E51" t="str">
        <f>Proyek!T51</f>
        <v>Not Started</v>
      </c>
      <c r="F51">
        <f>Proyek!J51</f>
        <v>2027</v>
      </c>
      <c r="G51">
        <f>Proyek!K51</f>
        <v>2028</v>
      </c>
    </row>
    <row r="52">
      <c r="A52" t="str">
        <f>Proyek!E52</f>
        <v>P-44</v>
      </c>
      <c r="B52" t="str">
        <f>Proyek!H52</f>
        <v>ANTASENA - Non LBUT</v>
      </c>
      <c r="C52" t="str">
        <f>Proyek!I52</f>
        <v>Modernize LKPBU - Tahap 3 Modul LLPU dan LSBU</v>
      </c>
      <c r="D52" t="str">
        <f>Proyek!Q52</f>
        <v>Moneter</v>
      </c>
      <c r="E52" t="str">
        <f>Proyek!T52</f>
        <v>Not Started</v>
      </c>
      <c r="F52">
        <f>Proyek!J52</f>
        <v>2027</v>
      </c>
      <c r="G52">
        <f>Proyek!K52</f>
        <v>2028</v>
      </c>
    </row>
    <row r="53">
      <c r="A53" t="str">
        <f>Proyek!E53</f>
        <v>P-45</v>
      </c>
      <c r="B53" t="str">
        <f>Proyek!H53</f>
        <v>Internal Portal</v>
      </c>
      <c r="C53" t="str">
        <f>Proyek!I53</f>
        <v xml:space="preserve">Modernize BLINK </v>
      </c>
      <c r="D53" t="str">
        <f>Proyek!Q53</f>
        <v>MI</v>
      </c>
      <c r="E53" t="str">
        <f>Proyek!T53</f>
        <v>On Progress</v>
      </c>
      <c r="F53">
        <f>Proyek!J53</f>
        <v>2024</v>
      </c>
      <c r="G53">
        <f>Proyek!K53</f>
        <v>2026</v>
      </c>
    </row>
    <row r="54">
      <c r="A54" t="str">
        <f>Proyek!E54</f>
        <v>P-46</v>
      </c>
      <c r="B54" t="str">
        <f>Proyek!H54</f>
        <v>BI-WEB</v>
      </c>
      <c r="C54" t="str">
        <f>Proyek!I54</f>
        <v>Pengelolaan Website BI pada BI-WEB</v>
      </c>
      <c r="D54" t="str">
        <f>Proyek!Q54</f>
        <v>MI</v>
      </c>
      <c r="E54" t="str">
        <f>Proyek!T54</f>
        <v>On Progress</v>
      </c>
      <c r="F54">
        <f>Proyek!J54</f>
        <v>2024</v>
      </c>
      <c r="G54">
        <f>Proyek!K54</f>
        <v>2026</v>
      </c>
    </row>
    <row r="55">
      <c r="A55" t="str">
        <f>Proyek!E55</f>
        <v>P-46</v>
      </c>
      <c r="B55" t="str">
        <f>Proyek!H55</f>
        <v>BI-WEB</v>
      </c>
      <c r="C55" t="str">
        <f>Proyek!I55</f>
        <v>Modernize Mobile Apps BI (BIMA)</v>
      </c>
      <c r="D55" t="str">
        <f>Proyek!Q55</f>
        <v>MI</v>
      </c>
      <c r="E55" t="str">
        <f>Proyek!T55</f>
        <v>On Progress</v>
      </c>
      <c r="F55">
        <f>Proyek!J55</f>
        <v>2024</v>
      </c>
      <c r="G55">
        <f>Proyek!K55</f>
        <v>2027</v>
      </c>
    </row>
    <row r="56">
      <c r="A56" t="str">
        <f>Proyek!E56</f>
        <v>P-47</v>
      </c>
      <c r="B56" t="str">
        <f>Proyek!H56</f>
        <v>Enhancement Aplikasi Legacy untuk MHE-IS</v>
      </c>
      <c r="C56" t="str">
        <f>Proyek!I56</f>
        <v>Surrounding MHE-IS: BI-SILK SPU</v>
      </c>
      <c r="D56" t="str">
        <f>Proyek!Q56</f>
        <v>SP</v>
      </c>
      <c r="E56" t="str">
        <f>Proyek!T56</f>
        <v>On Progress</v>
      </c>
      <c r="F56">
        <f>Proyek!J56</f>
        <v>2024</v>
      </c>
      <c r="G56">
        <f>Proyek!K56</f>
        <v>2027</v>
      </c>
    </row>
    <row r="57">
      <c r="A57" t="str">
        <f>Proyek!E57</f>
        <v>P-47</v>
      </c>
      <c r="B57" t="str">
        <f>Proyek!H57</f>
        <v>Enhancement Aplikasi Legacy untuk MHE-IS</v>
      </c>
      <c r="C57" t="str">
        <f>Proyek!I57</f>
        <v>Surrounding MHE-IS: ERP SPU</v>
      </c>
      <c r="D57" t="str">
        <f>Proyek!Q57</f>
        <v>MI</v>
      </c>
      <c r="E57" t="str">
        <f>Proyek!T57</f>
        <v>On Progress</v>
      </c>
      <c r="F57">
        <f>Proyek!J57</f>
        <v>2024</v>
      </c>
      <c r="G57">
        <f>Proyek!K57</f>
        <v>2027</v>
      </c>
    </row>
    <row r="58">
      <c r="A58" t="str">
        <f>Proyek!E58</f>
        <v>P-47</v>
      </c>
      <c r="B58" t="str">
        <f>Proyek!H58</f>
        <v>Enhancement Aplikasi Legacy untuk MHE-IS</v>
      </c>
      <c r="C58" t="str">
        <f>Proyek!I58</f>
        <v>Surrounding MHE-IS: SOA SPU</v>
      </c>
      <c r="D58" t="str">
        <f>Proyek!Q58</f>
        <v>MD</v>
      </c>
      <c r="E58" t="str">
        <f>Proyek!T58</f>
        <v>On Progress</v>
      </c>
      <c r="F58">
        <f>Proyek!J58</f>
        <v>2024</v>
      </c>
      <c r="G58">
        <f>Proyek!K58</f>
        <v>2027</v>
      </c>
    </row>
    <row r="59">
      <c r="A59" t="str">
        <f>Proyek!E59</f>
        <v>P-47</v>
      </c>
      <c r="B59" t="str">
        <f>Proyek!H59</f>
        <v>Enhancement Aplikasi Legacy untuk MHE-IS</v>
      </c>
      <c r="C59" t="str">
        <f>Proyek!I59</f>
        <v>Surrounding MHE-IS: CBS SPU</v>
      </c>
      <c r="D59" t="str">
        <f>Proyek!Q59</f>
        <v>SP</v>
      </c>
      <c r="E59" t="str">
        <f>Proyek!T59</f>
        <v>On Progress</v>
      </c>
      <c r="F59">
        <f>Proyek!J59</f>
        <v>2024</v>
      </c>
      <c r="G59">
        <f>Proyek!K59</f>
        <v>2027</v>
      </c>
    </row>
    <row r="60">
      <c r="A60" t="str">
        <f>Proyek!E60</f>
        <v>P-47</v>
      </c>
      <c r="B60" t="str">
        <f>Proyek!H60</f>
        <v>Enhancement Aplikasi Legacy untuk MHE-IS</v>
      </c>
      <c r="C60" t="str">
        <f>Proyek!I60</f>
        <v>Surrounding MHE-IS: BI-SILK DKU</v>
      </c>
      <c r="D60" t="str">
        <f>Proyek!Q60</f>
        <v>SP</v>
      </c>
      <c r="E60" t="str">
        <f>Proyek!T60</f>
        <v>On Progress</v>
      </c>
      <c r="F60">
        <f>Proyek!J60</f>
        <v>2024</v>
      </c>
      <c r="G60">
        <f>Proyek!K60</f>
        <v>2026</v>
      </c>
    </row>
    <row r="61">
      <c r="A61" t="str">
        <f>Proyek!E61</f>
        <v>P-47</v>
      </c>
      <c r="B61" t="str">
        <f>Proyek!H61</f>
        <v>Enhancement Aplikasi Legacy untuk MHE-IS</v>
      </c>
      <c r="C61" t="str">
        <f>Proyek!I61</f>
        <v>Surrounding MHE-IS: ERP DKU</v>
      </c>
      <c r="D61" t="str">
        <f>Proyek!Q61</f>
        <v>MI</v>
      </c>
      <c r="E61" t="str">
        <f>Proyek!T61</f>
        <v>On Progress</v>
      </c>
      <c r="F61">
        <f>Proyek!J61</f>
        <v>2024</v>
      </c>
      <c r="G61">
        <f>Proyek!K61</f>
        <v>2026</v>
      </c>
    </row>
    <row r="62">
      <c r="A62" t="str">
        <f>Proyek!E62</f>
        <v>P-47</v>
      </c>
      <c r="B62" t="str">
        <f>Proyek!H62</f>
        <v>Enhancement Aplikasi Legacy untuk MHE-IS</v>
      </c>
      <c r="C62" t="str">
        <f>Proyek!I62</f>
        <v>Surrounding MHE-IS: SOA DKU</v>
      </c>
      <c r="D62" t="str">
        <f>Proyek!Q62</f>
        <v>MD</v>
      </c>
      <c r="E62" t="str">
        <f>Proyek!T62</f>
        <v>On Progress</v>
      </c>
      <c r="F62">
        <f>Proyek!J62</f>
        <v>2024</v>
      </c>
      <c r="G62">
        <f>Proyek!K62</f>
        <v>2026</v>
      </c>
    </row>
    <row r="63">
      <c r="A63" t="str">
        <f>Proyek!E63</f>
        <v>P-48</v>
      </c>
      <c r="B63" t="str">
        <f>Proyek!H63</f>
        <v>Digital Library</v>
      </c>
      <c r="C63" t="str">
        <f>Proyek!I63</f>
        <v>Modernize Digital Library</v>
      </c>
      <c r="D63" t="str">
        <f>Proyek!Q63</f>
        <v>MI</v>
      </c>
      <c r="E63" t="str">
        <f>Proyek!T63</f>
        <v>On Progress</v>
      </c>
      <c r="F63">
        <f>Proyek!J63</f>
        <v>2024</v>
      </c>
      <c r="G63">
        <f>Proyek!K63</f>
        <v>2027</v>
      </c>
    </row>
    <row r="64">
      <c r="A64" t="str">
        <f>Proyek!E64</f>
        <v>P-49</v>
      </c>
      <c r="B64" t="str">
        <f>Proyek!H64</f>
        <v>Capturing Devisa (SIMODIS)</v>
      </c>
      <c r="C64" t="str">
        <f>Proyek!I64</f>
        <v>Penyesuaian SIMODIS DHE SDA Tahap 2</v>
      </c>
      <c r="D64" t="str">
        <f>Proyek!Q64</f>
        <v>Moneter</v>
      </c>
      <c r="E64" t="str">
        <f>Proyek!T64</f>
        <v>DONE</v>
      </c>
      <c r="F64">
        <f>Proyek!J64</f>
        <v>2024</v>
      </c>
      <c r="G64">
        <f>Proyek!K64</f>
        <v>2025</v>
      </c>
    </row>
    <row r="65">
      <c r="A65" t="str">
        <f>Proyek!E65</f>
        <v>P-49</v>
      </c>
      <c r="B65" t="str">
        <f>Proyek!H65</f>
        <v>Capturing Devisa (SIMODIS)</v>
      </c>
      <c r="C65" t="str">
        <f>Proyek!I65</f>
        <v xml:space="preserve">Pelaporan Kepabeanan Versi 1.3 pada SIMODIS </v>
      </c>
      <c r="D65" t="str">
        <f>Proyek!Q65</f>
        <v>Moneter</v>
      </c>
      <c r="E65" t="str">
        <f>Proyek!T65</f>
        <v>DONE</v>
      </c>
      <c r="F65">
        <f>Proyek!J65</f>
        <v>2025</v>
      </c>
      <c r="G65">
        <f>Proyek!K65</f>
        <v>2025</v>
      </c>
    </row>
    <row r="66">
      <c r="A66" t="str">
        <f>Proyek!E66</f>
        <v>P-49</v>
      </c>
      <c r="B66" t="str">
        <f>Proyek!H66</f>
        <v>Capturing Devisa (SIMODIS)</v>
      </c>
      <c r="C66" t="str">
        <f>Proyek!I66</f>
        <v>Enhancement SIMODIS d.r. Pengawasan Penempatan DHE SDA</v>
      </c>
      <c r="D66" t="str">
        <f>Proyek!Q66</f>
        <v>Moneter</v>
      </c>
      <c r="E66" t="str">
        <f>Proyek!T66</f>
        <v>On Progress</v>
      </c>
      <c r="F66">
        <f>Proyek!J66</f>
        <v>2026</v>
      </c>
      <c r="G66">
        <f>Proyek!K66</f>
        <v>2026</v>
      </c>
    </row>
    <row r="67">
      <c r="A67" t="str">
        <f>Proyek!E67</f>
        <v>P-49</v>
      </c>
      <c r="B67" t="str">
        <f>Proyek!H67</f>
        <v>Capturing Devisa (SIMODIS)</v>
      </c>
      <c r="C67" t="str">
        <f>Proyek!I67</f>
        <v>Modernisasi Aplikasi Monitoring DHE</v>
      </c>
      <c r="D67" t="str">
        <f>Proyek!Q67</f>
        <v>Moneter</v>
      </c>
      <c r="E67" t="str">
        <f>Proyek!T67</f>
        <v>On Progress</v>
      </c>
      <c r="F67">
        <f>Proyek!J67</f>
        <v>2028</v>
      </c>
      <c r="G67">
        <f>Proyek!K67</f>
        <v>2028</v>
      </c>
    </row>
    <row r="68">
      <c r="A68" t="str">
        <f>Proyek!E68</f>
        <v>P-49</v>
      </c>
      <c r="B68" t="str">
        <f>Proyek!H68</f>
        <v>Capturing Devisa (SIMODIS)</v>
      </c>
      <c r="C68" t="str">
        <f>Proyek!I68</f>
        <v>Penyesuaian Revisi PP 8 Tahun 2025</v>
      </c>
      <c r="D68" t="str">
        <f>Proyek!Q68</f>
        <v>Moneter</v>
      </c>
      <c r="E68" t="str">
        <f>Proyek!T68</f>
        <v>Not Started</v>
      </c>
      <c r="F68">
        <f>Proyek!J68</f>
        <v>2026</v>
      </c>
      <c r="G68">
        <f>Proyek!K68</f>
        <v>2026</v>
      </c>
    </row>
    <row r="69">
      <c r="A69" t="str">
        <f>Proyek!E69</f>
        <v>P-50</v>
      </c>
      <c r="B69" t="str">
        <f>Proyek!H69</f>
        <v>Sistem Treasuri Bank Indonesia</v>
      </c>
      <c r="C69" t="str">
        <f>Proyek!I69</f>
        <v>Implementasi Transaksi Derivatif FX Swap di FOMOBO</v>
      </c>
      <c r="D69" t="str">
        <f>Proyek!Q69</f>
        <v>Market</v>
      </c>
      <c r="E69" t="str">
        <f>Proyek!T69</f>
        <v>Not Started</v>
      </c>
      <c r="F69">
        <f>Proyek!J69</f>
        <v>2029</v>
      </c>
      <c r="G69">
        <f>Proyek!K69</f>
        <v>2029</v>
      </c>
    </row>
    <row r="70">
      <c r="A70" t="str">
        <f>Proyek!E70</f>
        <v>P-50</v>
      </c>
      <c r="B70" t="str">
        <f>Proyek!H70</f>
        <v>Sistem Treasuri Bank Indonesia</v>
      </c>
      <c r="C70" t="str">
        <f>Proyek!I70</f>
        <v>Tri Party Open Repo Devisa pada FOMOBO</v>
      </c>
      <c r="D70" t="str">
        <f>Proyek!Q70</f>
        <v>Market</v>
      </c>
      <c r="E70" t="str">
        <f>Proyek!T70</f>
        <v>Not Started</v>
      </c>
      <c r="F70">
        <f>Proyek!J70</f>
        <v>2026</v>
      </c>
      <c r="G70">
        <f>Proyek!K70</f>
        <v>2027</v>
      </c>
    </row>
    <row r="71">
      <c r="A71" t="str">
        <f>Proyek!E71</f>
        <v>P-50</v>
      </c>
      <c r="B71" t="str">
        <f>Proyek!H71</f>
        <v>Sistem Treasuri Bank Indonesia</v>
      </c>
      <c r="C71" t="str">
        <f>Proyek!I71</f>
        <v>Triparty Repo BNYM</v>
      </c>
      <c r="D71" t="str">
        <f>Proyek!Q71</f>
        <v>Market</v>
      </c>
      <c r="E71" t="str">
        <f>Proyek!T71</f>
        <v>DONE</v>
      </c>
      <c r="F71">
        <f>Proyek!J71</f>
        <v>2025</v>
      </c>
      <c r="G71">
        <f>Proyek!K71</f>
        <v>2025</v>
      </c>
    </row>
    <row r="72">
      <c r="A72" t="str">
        <f>Proyek!E72</f>
        <v>P-50</v>
      </c>
      <c r="B72" t="str">
        <f>Proyek!H72</f>
        <v>Sistem Treasuri Bank Indonesia</v>
      </c>
      <c r="C72" t="str">
        <f>Proyek!I72</f>
        <v>Perubahan dari Protokol TOF menjadi Protokol FIX LSEG pada FOMOBO</v>
      </c>
      <c r="D72" t="str">
        <f>Proyek!Q72</f>
        <v>Market</v>
      </c>
      <c r="E72" t="str">
        <f>Proyek!T72</f>
        <v>On Progress</v>
      </c>
      <c r="F72">
        <f>Proyek!J72</f>
        <v>2025</v>
      </c>
      <c r="G72">
        <f>Proyek!K72</f>
        <v>2026</v>
      </c>
    </row>
    <row r="73">
      <c r="A73" t="str">
        <f>Proyek!E73</f>
        <v>P-50</v>
      </c>
      <c r="B73" t="str">
        <f>Proyek!H73</f>
        <v>Sistem Treasuri Bank Indonesia</v>
      </c>
      <c r="C73" t="str">
        <f>Proyek!I73</f>
        <v>Penguatan FOMOBO Tahap 1</v>
      </c>
      <c r="D73" t="str">
        <f>Proyek!Q73</f>
        <v>Market</v>
      </c>
      <c r="E73" t="str">
        <f>Proyek!T73</f>
        <v>Not Started</v>
      </c>
      <c r="F73">
        <f>Proyek!J73</f>
        <v>2026</v>
      </c>
      <c r="G73">
        <f>Proyek!K73</f>
        <v>2026</v>
      </c>
    </row>
    <row r="74">
      <c r="A74" t="str">
        <f>Proyek!E74</f>
        <v>P-50</v>
      </c>
      <c r="B74" t="str">
        <f>Proyek!H74</f>
        <v>Sistem Treasuri Bank Indonesia</v>
      </c>
      <c r="C74" t="str">
        <f>Proyek!I74</f>
        <v>Penambahan Fitur Early Redemption Instrumen OM Rupiah BI-FOMOBO</v>
      </c>
      <c r="D74" t="str">
        <f>Proyek!Q74</f>
        <v>Market</v>
      </c>
      <c r="E74" t="str">
        <f>Proyek!T74</f>
        <v>DONE</v>
      </c>
      <c r="F74">
        <f>Proyek!J74</f>
        <v>2024</v>
      </c>
      <c r="G74">
        <f>Proyek!K74</f>
        <v>2025</v>
      </c>
    </row>
    <row r="75">
      <c r="A75" t="str">
        <f>Proyek!E75</f>
        <v>P-50</v>
      </c>
      <c r="B75" t="str">
        <f>Proyek!H75</f>
        <v>Sistem Treasuri Bank Indonesia</v>
      </c>
      <c r="C75" t="str">
        <f>Proyek!I75</f>
        <v xml:space="preserve">Enh. Portfolio Workstation  (PWS) untuk Pengelolaan Risiko Operasi Moneter pada FMB </v>
      </c>
      <c r="D75" t="str">
        <f>Proyek!Q75</f>
        <v>Market</v>
      </c>
      <c r="E75" t="str">
        <f>Proyek!T75</f>
        <v>Not Started</v>
      </c>
      <c r="F75">
        <f>Proyek!J75</f>
        <v>2026</v>
      </c>
      <c r="G75">
        <f>Proyek!K75</f>
        <v>2026</v>
      </c>
    </row>
    <row r="76">
      <c r="A76" t="str">
        <f>Proyek!E76</f>
        <v>P-50</v>
      </c>
      <c r="B76" t="str">
        <f>Proyek!H76</f>
        <v>Sistem Treasuri Bank Indonesia</v>
      </c>
      <c r="C76" t="str">
        <f>Proyek!I76</f>
        <v>Pengembangan Penguatan Fungsi Pencatatan Akuntansi FOMOBO</v>
      </c>
      <c r="D76" t="str">
        <f>Proyek!Q76</f>
        <v>Market</v>
      </c>
      <c r="E76" t="str">
        <f>Proyek!T76</f>
        <v>DONE</v>
      </c>
      <c r="F76">
        <f>Proyek!J76</f>
        <v>2025</v>
      </c>
      <c r="G76">
        <f>Proyek!K76</f>
        <v>2025</v>
      </c>
    </row>
    <row r="77">
      <c r="A77" t="str">
        <f>Proyek!E77</f>
        <v>P-50</v>
      </c>
      <c r="B77" t="str">
        <f>Proyek!H77</f>
        <v>Sistem Treasuri Bank Indonesia</v>
      </c>
      <c r="C77" t="str">
        <f>Proyek!I77</f>
        <v>Upgrade versi FOMOBO</v>
      </c>
      <c r="D77" t="str">
        <f>Proyek!Q77</f>
        <v>Market</v>
      </c>
      <c r="E77" t="e">
        <f>Proyek!T77</f>
        <v>#REF!</v>
      </c>
      <c r="F77">
        <f>Proyek!J77</f>
        <v>2026</v>
      </c>
      <c r="G77">
        <f>Proyek!K77</f>
        <v>2027</v>
      </c>
    </row>
    <row r="78">
      <c r="A78" t="str">
        <f>Proyek!E78</f>
        <v>P-50</v>
      </c>
      <c r="B78" t="str">
        <f>Proyek!H78</f>
        <v>Sistem Treasuri Bank Indonesia</v>
      </c>
      <c r="C78" t="str">
        <f>Proyek!I78</f>
        <v>Penguatan FOMOBO Tahap 2</v>
      </c>
      <c r="D78" t="str">
        <f>Proyek!Q78</f>
        <v>Market</v>
      </c>
      <c r="E78" t="str">
        <f>Proyek!T78</f>
        <v>Not Started</v>
      </c>
      <c r="F78">
        <f>Proyek!J78</f>
        <v>2026</v>
      </c>
      <c r="G78">
        <f>Proyek!K78</f>
        <v>2027</v>
      </c>
    </row>
    <row r="79">
      <c r="A79" t="str">
        <f>Proyek!E79</f>
        <v>P-51</v>
      </c>
      <c r="B79" t="str">
        <f>Proyek!H79</f>
        <v>Pengelolaan Layanan Kas</v>
      </c>
      <c r="C79" t="str">
        <f>Proyek!I79</f>
        <v>Modernize Layanan Kas Tunai (BI-SILK)</v>
      </c>
      <c r="D79" t="str">
        <f>Proyek!Q79</f>
        <v>SP</v>
      </c>
      <c r="E79" t="str">
        <f>Proyek!T79</f>
        <v>DONE</v>
      </c>
      <c r="F79">
        <f>Proyek!J79</f>
        <v>2024</v>
      </c>
      <c r="G79">
        <f>Proyek!K79</f>
        <v>2025</v>
      </c>
    </row>
    <row r="80">
      <c r="A80" t="str">
        <f>Proyek!E80</f>
        <v>P-52</v>
      </c>
      <c r="B80" t="str">
        <f>Proyek!H80</f>
        <v>DCP GMMP</v>
      </c>
      <c r="C80" t="str">
        <f>Proyek!I80</f>
        <v>Implementasi Kewajiban Pemenuhan Giro RPIM pada GMMP</v>
      </c>
      <c r="D80" t="str">
        <f>Proyek!Q80</f>
        <v>SSK</v>
      </c>
      <c r="E80" t="str">
        <f>Proyek!T80</f>
        <v>DONE</v>
      </c>
      <c r="F80">
        <f>Proyek!J80</f>
        <v>2024</v>
      </c>
      <c r="G80">
        <f>Proyek!K80</f>
        <v>2025</v>
      </c>
    </row>
    <row r="81">
      <c r="A81" t="str">
        <f>Proyek!E81</f>
        <v>P-52</v>
      </c>
      <c r="B81" t="str">
        <f>Proyek!H81</f>
        <v>DCP GMMP</v>
      </c>
      <c r="C81" t="str">
        <f>Proyek!I81</f>
        <v>Implementasi Kewajiban Pemenuhan Giro RPIM pada GMMP-surrounding BI-SSS</v>
      </c>
      <c r="D81" t="str">
        <f>Proyek!Q81</f>
        <v>SSK</v>
      </c>
      <c r="E81" t="str">
        <f>Proyek!T81</f>
        <v>DONE</v>
      </c>
      <c r="F81">
        <f>Proyek!J81</f>
        <v>2024</v>
      </c>
      <c r="G81">
        <f>Proyek!K81</f>
        <v>2025</v>
      </c>
    </row>
    <row r="82">
      <c r="A82" t="str">
        <f>Proyek!E82</f>
        <v>P-52</v>
      </c>
      <c r="B82" t="str">
        <f>Proyek!H82</f>
        <v>DCP GMMP</v>
      </c>
      <c r="C82" t="str">
        <f>Proyek!I82</f>
        <v>Pemenuhan Sumber Data Komponen Perhitungan RIM dari LBUT pada GMMP</v>
      </c>
      <c r="D82" t="str">
        <f>Proyek!Q82</f>
        <v>SSK</v>
      </c>
      <c r="E82" t="str">
        <f>Proyek!T82</f>
        <v>On Progress</v>
      </c>
      <c r="F82">
        <f>Proyek!J82</f>
        <v>2025</v>
      </c>
      <c r="G82">
        <f>Proyek!K82</f>
        <v>2026</v>
      </c>
    </row>
    <row r="83">
      <c r="A83" t="str">
        <f>Proyek!E83</f>
        <v>P-52</v>
      </c>
      <c r="B83" t="str">
        <f>Proyek!H83</f>
        <v>DCP GMMP</v>
      </c>
      <c r="C83" t="str">
        <f>Proyek!I83</f>
        <v>Penyesuaian Formula Pengenaan Sanksi GWM, untuk BUK dan BUS pada GMMP</v>
      </c>
      <c r="D83" t="str">
        <f>Proyek!Q83</f>
        <v>SSK</v>
      </c>
      <c r="E83" t="str">
        <f>Proyek!T83</f>
        <v>On Progress</v>
      </c>
      <c r="F83">
        <f>Proyek!J83</f>
        <v>2025</v>
      </c>
      <c r="G83">
        <f>Proyek!K83</f>
        <v>2026</v>
      </c>
    </row>
    <row r="84">
      <c r="A84" t="str">
        <f>Proyek!E84</f>
        <v>P-52</v>
      </c>
      <c r="B84" t="str">
        <f>Proyek!H84</f>
        <v>DCP GMMP</v>
      </c>
      <c r="C84" t="str">
        <f>Proyek!I84</f>
        <v>Rekonsiliasi data DPK dan Penyesuaian Perhitungan GWM Averaging d.r. Aksi Korporasi ditengah MP</v>
      </c>
      <c r="D84" t="str">
        <f>Proyek!Q84</f>
        <v>SSK</v>
      </c>
      <c r="E84" t="str">
        <f>Proyek!T84</f>
        <v>On Progress</v>
      </c>
      <c r="F84">
        <f>Proyek!J84</f>
        <v>2025</v>
      </c>
      <c r="G84">
        <f>Proyek!K84</f>
        <v>2026</v>
      </c>
    </row>
    <row r="85">
      <c r="A85" t="str">
        <f>Proyek!E85</f>
        <v>P-52</v>
      </c>
      <c r="B85" t="str">
        <f>Proyek!H85</f>
        <v>DCP GMMP</v>
      </c>
      <c r="C85" t="str">
        <f>Proyek!I85</f>
        <v>Implementasi Kewajiban Pemenuhan Giro RPIM pada GMMP Tahap 2</v>
      </c>
      <c r="D85" t="str">
        <f>Proyek!Q85</f>
        <v>SSK</v>
      </c>
      <c r="E85" t="str">
        <f>Proyek!T85</f>
        <v>DONE</v>
      </c>
      <c r="F85">
        <f>Proyek!J85</f>
        <v>2024</v>
      </c>
      <c r="G85">
        <f>Proyek!K85</f>
        <v>2025</v>
      </c>
    </row>
    <row r="86">
      <c r="A86" t="str">
        <f>Proyek!E86</f>
        <v>P-52</v>
      </c>
      <c r="B86" t="str">
        <f>Proyek!H86</f>
        <v>DCP GMMP</v>
      </c>
      <c r="C86" t="str">
        <f>Proyek!I86</f>
        <v>Penyesuaian Formula Pengenaan Sanksi GWM, untuk BUK dan BUS pada GMMP - Surrounding ANTASENA</v>
      </c>
      <c r="D86" t="str">
        <f>Proyek!Q86</f>
        <v>Moneter, SSK</v>
      </c>
      <c r="E86" t="str">
        <f>Proyek!T86</f>
        <v>On Progress</v>
      </c>
      <c r="F86">
        <f>Proyek!J86</f>
        <v>2025</v>
      </c>
      <c r="G86">
        <f>Proyek!K86</f>
        <v>2026</v>
      </c>
    </row>
    <row r="87">
      <c r="A87" t="str">
        <f>Proyek!E87</f>
        <v>P-52</v>
      </c>
      <c r="B87" t="str">
        <f>Proyek!H87</f>
        <v>DCP GMMP</v>
      </c>
      <c r="C87" t="str">
        <f>Proyek!I87</f>
        <v>KLM Forward Looking Tahap 1</v>
      </c>
      <c r="D87" t="str">
        <f>Proyek!Q87</f>
        <v>SSK</v>
      </c>
      <c r="E87" t="str">
        <f>Proyek!T87</f>
        <v>DONE</v>
      </c>
      <c r="F87">
        <f>Proyek!J87</f>
        <v>2025</v>
      </c>
      <c r="G87">
        <f>Proyek!K87</f>
        <v>2025</v>
      </c>
    </row>
    <row r="88">
      <c r="A88" t="str">
        <f>Proyek!E88</f>
        <v>P-52</v>
      </c>
      <c r="B88" t="str">
        <f>Proyek!H88</f>
        <v>DCP GMMP</v>
      </c>
      <c r="C88" t="str">
        <f>Proyek!I88</f>
        <v>KLM Forward Looking Tahap 2</v>
      </c>
      <c r="D88" t="str">
        <f>Proyek!Q88</f>
        <v>SSK</v>
      </c>
      <c r="E88" t="str">
        <f>Proyek!T88</f>
        <v>DONE</v>
      </c>
      <c r="F88">
        <f>Proyek!J88</f>
        <v>2024</v>
      </c>
      <c r="G88">
        <f>Proyek!K88</f>
        <v>2026</v>
      </c>
    </row>
    <row r="89">
      <c r="A89" t="str">
        <f>Proyek!E89</f>
        <v>P-52</v>
      </c>
      <c r="B89" t="str">
        <f>Proyek!H89</f>
        <v>DCP GMMP</v>
      </c>
      <c r="C89" t="str">
        <f>Proyek!I89</f>
        <v>Pemberian Remunerasi Excess Reserves Tahap 1</v>
      </c>
      <c r="D89" t="str">
        <f>Proyek!Q89</f>
        <v>SSK</v>
      </c>
      <c r="E89" t="str">
        <f>Proyek!T89</f>
        <v>Not Started</v>
      </c>
      <c r="F89">
        <f>Proyek!J89</f>
        <v>2025</v>
      </c>
      <c r="G89">
        <f>Proyek!K89</f>
        <v>2025</v>
      </c>
    </row>
    <row r="90">
      <c r="A90" t="str">
        <f>Proyek!E90</f>
        <v>P-53</v>
      </c>
      <c r="B90" t="str">
        <f>Proyek!H90</f>
        <v>Capturing Transaksi Valas dan Rupiah</v>
      </c>
      <c r="C90" t="str">
        <f>Proyek!I90</f>
        <v>Modernize Custom Report SISMONTAVAR</v>
      </c>
      <c r="D90" t="str">
        <f>Proyek!Q90</f>
        <v>Market</v>
      </c>
      <c r="E90" t="str">
        <f>Proyek!T90</f>
        <v>DONE</v>
      </c>
      <c r="F90">
        <f>Proyek!J90</f>
        <v>2024</v>
      </c>
      <c r="G90">
        <f>Proyek!K90</f>
        <v>2025</v>
      </c>
    </row>
    <row r="91">
      <c r="A91" t="str">
        <f>Proyek!E91</f>
        <v>P-54</v>
      </c>
      <c r="B91" t="str">
        <f>Proyek!H91</f>
        <v>ERPHRIS</v>
      </c>
      <c r="C91" t="str">
        <f>Proyek!I91</f>
        <v>Pengelolaan Uang BI pada Modul INV - WMS di ERPHRIS</v>
      </c>
      <c r="D91" t="str">
        <f>Proyek!Q91</f>
        <v>MI</v>
      </c>
      <c r="E91" t="str">
        <f>Proyek!T91</f>
        <v>On Progress</v>
      </c>
      <c r="F91">
        <f>Proyek!J91</f>
        <v>2025</v>
      </c>
      <c r="G91">
        <f>Proyek!K91</f>
        <v>2026</v>
      </c>
    </row>
    <row r="92">
      <c r="A92" t="str">
        <f>Proyek!E92</f>
        <v>P-54</v>
      </c>
      <c r="B92" t="str">
        <f>Proyek!H92</f>
        <v>ERPHRIS</v>
      </c>
      <c r="C92" t="str">
        <f>Proyek!I92</f>
        <v>Pengelolaan Keuangan BI (Prioritas 1) pada ERPHRIS</v>
      </c>
      <c r="D92" t="str">
        <f>Proyek!Q92</f>
        <v>MI</v>
      </c>
      <c r="E92" t="str">
        <f>Proyek!T92</f>
        <v>DONE</v>
      </c>
      <c r="F92">
        <f>Proyek!J92</f>
        <v>2025</v>
      </c>
      <c r="G92">
        <f>Proyek!K92</f>
        <v>2026</v>
      </c>
    </row>
    <row r="93">
      <c r="A93" t="str">
        <f>Proyek!E93</f>
        <v>P-54</v>
      </c>
      <c r="B93" t="str">
        <f>Proyek!H93</f>
        <v>ERPHRIS</v>
      </c>
      <c r="C93" t="str">
        <f>Proyek!I93</f>
        <v>Pengelolaan Keuangan BI (Prioritas 2) pada ERPHRIS</v>
      </c>
      <c r="D93" t="str">
        <f>Proyek!Q93</f>
        <v>MI</v>
      </c>
      <c r="E93" t="str">
        <f>Proyek!T93</f>
        <v>On Progress</v>
      </c>
      <c r="F93">
        <f>Proyek!J93</f>
        <v>2025</v>
      </c>
      <c r="G93">
        <f>Proyek!K93</f>
        <v>2026</v>
      </c>
    </row>
    <row r="94">
      <c r="A94" t="str">
        <f>Proyek!E94</f>
        <v>P-54</v>
      </c>
      <c r="B94" t="str">
        <f>Proyek!H94</f>
        <v>ERPHRIS</v>
      </c>
      <c r="C94" t="str">
        <f>Proyek!I94</f>
        <v>Pengelolaan Keuangan BI (Prioritas 3) pada ERPHRIS</v>
      </c>
      <c r="D94" t="str">
        <f>Proyek!Q94</f>
        <v>MI</v>
      </c>
      <c r="E94" t="str">
        <f>Proyek!T94</f>
        <v>On Progress</v>
      </c>
      <c r="F94">
        <f>Proyek!J94</f>
        <v>2025</v>
      </c>
      <c r="G94">
        <f>Proyek!K94</f>
        <v>2027</v>
      </c>
    </row>
    <row r="95">
      <c r="A95" t="str">
        <f>Proyek!E95</f>
        <v>P-54</v>
      </c>
      <c r="B95" t="str">
        <f>Proyek!H95</f>
        <v>ERPHRIS</v>
      </c>
      <c r="C95" t="str">
        <f>Proyek!I95</f>
        <v>Pengelolaan Remunerasi (Prioritas 1) pada ERPHRIS</v>
      </c>
      <c r="D95" t="str">
        <f>Proyek!Q95</f>
        <v>MI</v>
      </c>
      <c r="E95" t="str">
        <f>Proyek!T95</f>
        <v>DONE</v>
      </c>
      <c r="F95">
        <f>Proyek!J95</f>
        <v>2025</v>
      </c>
      <c r="G95">
        <f>Proyek!K95</f>
        <v>2025</v>
      </c>
    </row>
    <row r="96">
      <c r="A96" t="str">
        <f>Proyek!E96</f>
        <v>P-54</v>
      </c>
      <c r="B96" t="str">
        <f>Proyek!H96</f>
        <v>ERPHRIS</v>
      </c>
      <c r="C96" t="str">
        <f>Proyek!I96</f>
        <v>Pengelolaan Remunerasi (Prioritas 2) pada ERPHRIS</v>
      </c>
      <c r="D96" t="str">
        <f>Proyek!Q96</f>
        <v>MI</v>
      </c>
      <c r="E96" t="str">
        <f>Proyek!T96</f>
        <v>On Progress</v>
      </c>
      <c r="F96">
        <f>Proyek!J96</f>
        <v>2025</v>
      </c>
      <c r="G96">
        <f>Proyek!K96</f>
        <v>2026</v>
      </c>
    </row>
    <row r="97">
      <c r="A97" t="str">
        <f>Proyek!E97</f>
        <v>P-54</v>
      </c>
      <c r="B97" t="str">
        <f>Proyek!H97</f>
        <v>ERPHRIS</v>
      </c>
      <c r="C97" t="str">
        <f>Proyek!I97</f>
        <v>Pengelolaan Remunerasi (Prioritas 3) pada ERPHRIS</v>
      </c>
      <c r="D97" t="str">
        <f>Proyek!Q97</f>
        <v>MI</v>
      </c>
      <c r="E97" t="str">
        <f>Proyek!T97</f>
        <v>On Progress</v>
      </c>
      <c r="F97">
        <f>Proyek!J97</f>
        <v>2025</v>
      </c>
      <c r="G97">
        <f>Proyek!K97</f>
        <v>2027</v>
      </c>
    </row>
    <row r="98">
      <c r="A98" t="str">
        <f>Proyek!E98</f>
        <v>P-54</v>
      </c>
      <c r="B98" t="str">
        <f>Proyek!H98</f>
        <v>ERPHRIS</v>
      </c>
      <c r="C98" t="str">
        <f>Proyek!I98</f>
        <v xml:space="preserve">Enhancement ERPHRIS Prioritas </v>
      </c>
      <c r="D98" t="str">
        <f>Proyek!Q98</f>
        <v>MI</v>
      </c>
      <c r="E98" t="str">
        <f>Proyek!T98</f>
        <v>DONE</v>
      </c>
      <c r="F98">
        <f>Proyek!J98</f>
        <v>2024</v>
      </c>
      <c r="G98">
        <f>Proyek!K98</f>
        <v>2025</v>
      </c>
    </row>
    <row r="99">
      <c r="A99" t="str">
        <f>Proyek!E99</f>
        <v>P-54</v>
      </c>
      <c r="B99" t="str">
        <f>Proyek!H99</f>
        <v>ERPHRIS</v>
      </c>
      <c r="C99" t="str">
        <f>Proyek!I99</f>
        <v>Penyesuaian Tarif PPN 12%</v>
      </c>
      <c r="D99" t="str">
        <f>Proyek!Q99</f>
        <v>MI</v>
      </c>
      <c r="E99" t="str">
        <f>Proyek!T99</f>
        <v>DONE</v>
      </c>
      <c r="F99">
        <f>Proyek!J99</f>
        <v>2025</v>
      </c>
      <c r="G99">
        <f>Proyek!K99</f>
        <v>2025</v>
      </c>
    </row>
    <row r="100">
      <c r="A100" t="str">
        <f>Proyek!E100</f>
        <v>P-55</v>
      </c>
      <c r="B100" t="str">
        <f>Proyek!H100</f>
        <v>Surveilance Supervision System</v>
      </c>
      <c r="C100" t="str">
        <f>Proyek!I100</f>
        <v>Enh. sistem surveillance BI pada BI-SSS</v>
      </c>
      <c r="D100" t="str">
        <f>Proyek!Q100</f>
        <v>SSK</v>
      </c>
      <c r="E100" t="str">
        <f>Proyek!T100</f>
        <v>DONE</v>
      </c>
      <c r="F100">
        <f>Proyek!J100</f>
        <v>2025</v>
      </c>
      <c r="G100">
        <f>Proyek!K100</f>
        <v>2025</v>
      </c>
    </row>
    <row r="101">
      <c r="A101" t="str">
        <f>Proyek!E101</f>
        <v>P-55</v>
      </c>
      <c r="B101" t="str">
        <f>Proyek!H101</f>
        <v>Surveilance Supervision System</v>
      </c>
      <c r="C101" t="str">
        <f>Proyek!I101</f>
        <v>Digitalisasi Asesmen TIKMI</v>
      </c>
      <c r="D101" t="str">
        <f>Proyek!Q101</f>
        <v>SSK</v>
      </c>
      <c r="E101" t="str">
        <f>Proyek!T101</f>
        <v>On Progress</v>
      </c>
      <c r="F101">
        <f>Proyek!J101</f>
        <v>2025</v>
      </c>
      <c r="G101">
        <f>Proyek!K101</f>
        <v>2026</v>
      </c>
    </row>
    <row r="102">
      <c r="A102" t="str">
        <f>Proyek!E102</f>
        <v>P-55</v>
      </c>
      <c r="B102" t="str">
        <f>Proyek!H102</f>
        <v>Surveilance Supervision System</v>
      </c>
      <c r="C102" t="str">
        <f>Proyek!I102</f>
        <v xml:space="preserve">Pemrosesan PLJP/PLJPS v1.2 </v>
      </c>
      <c r="D102" t="str">
        <f>Proyek!Q102</f>
        <v>SSK</v>
      </c>
      <c r="E102" t="str">
        <f>Proyek!T102</f>
        <v>On Progress</v>
      </c>
      <c r="F102">
        <f>Proyek!J102</f>
        <v>2025</v>
      </c>
      <c r="G102">
        <f>Proyek!K102</f>
        <v>2026</v>
      </c>
    </row>
    <row r="103">
      <c r="A103" t="str">
        <f>Proyek!E103</f>
        <v>P-55</v>
      </c>
      <c r="B103" t="str">
        <f>Proyek!H103</f>
        <v>Surveilance Supervision System</v>
      </c>
      <c r="C103" t="str">
        <f>Proyek!I103</f>
        <v>Modernize BI-SSS</v>
      </c>
      <c r="D103" t="str">
        <f>Proyek!Q103</f>
        <v>SSK</v>
      </c>
      <c r="E103" t="str">
        <f>Proyek!T103</f>
        <v>On Progress</v>
      </c>
      <c r="F103">
        <f>Proyek!J103</f>
        <v>2025</v>
      </c>
      <c r="G103">
        <f>Proyek!K103</f>
        <v>2027</v>
      </c>
    </row>
    <row r="104">
      <c r="A104" t="str">
        <f>Proyek!E104</f>
        <v>P-55</v>
      </c>
      <c r="B104" t="str">
        <f>Proyek!H104</f>
        <v>Surveilance Supervision System</v>
      </c>
      <c r="C104" t="str">
        <f>Proyek!I104</f>
        <v xml:space="preserve">Digitalisasi TIKMI - Key Survey </v>
      </c>
      <c r="D104" t="str">
        <f>Proyek!Q104</f>
        <v>SSK</v>
      </c>
      <c r="E104" t="str">
        <f>Proyek!T104</f>
        <v>DONE</v>
      </c>
      <c r="F104">
        <f>Proyek!J104</f>
        <v>2024</v>
      </c>
      <c r="G104">
        <f>Proyek!K104</f>
        <v>2025</v>
      </c>
    </row>
    <row r="105">
      <c r="A105" t="str">
        <f>Proyek!E105</f>
        <v>P-57</v>
      </c>
      <c r="B105" t="str">
        <f>Proyek!H105</f>
        <v>Customer Relationship Management (BICARA)</v>
      </c>
      <c r="C105" t="str">
        <f>Proyek!I105</f>
        <v>Penyesuaian aplikasi CRM Bicara untuk mendukung Implementas Lembaga Alternatif Penyelesaian Sengketa di Sektor Keuangan (LAPS-SK) Tahap 1</v>
      </c>
      <c r="D105" t="str">
        <f>Proyek!Q105</f>
        <v>MI</v>
      </c>
      <c r="E105" t="str">
        <f>Proyek!T105</f>
        <v>On Progress</v>
      </c>
      <c r="F105">
        <f>Proyek!J105</f>
        <v>2025</v>
      </c>
      <c r="G105">
        <f>Proyek!K105</f>
        <v>2026</v>
      </c>
    </row>
    <row r="106">
      <c r="A106" t="str">
        <f>Proyek!E106</f>
        <v>P-58</v>
      </c>
      <c r="B106" t="str">
        <f>Proyek!H106</f>
        <v>Integrasi Survei</v>
      </c>
      <c r="C106" t="str">
        <f>Proyek!I106</f>
        <v>Modernize Integrasi Survei Tahap 1</v>
      </c>
      <c r="D106" t="str">
        <f>Proyek!Q106</f>
        <v>Moneter</v>
      </c>
      <c r="E106" t="str">
        <f>Proyek!T106</f>
        <v>On Progress</v>
      </c>
      <c r="F106">
        <f>Proyek!J106</f>
        <v>2025</v>
      </c>
      <c r="G106">
        <f>Proyek!K106</f>
        <v>2027</v>
      </c>
    </row>
    <row r="107">
      <c r="A107" t="str">
        <f>Proyek!E107</f>
        <v>P-58</v>
      </c>
      <c r="B107" t="str">
        <f>Proyek!H107</f>
        <v>Integrasi Survei</v>
      </c>
      <c r="C107" t="str">
        <f>Proyek!I107</f>
        <v>Modernize Integrasi Survei Tahap 2</v>
      </c>
      <c r="D107" t="str">
        <f>Proyek!Q107</f>
        <v>Moneter</v>
      </c>
      <c r="E107" t="str">
        <f>Proyek!T107</f>
        <v>Not Started</v>
      </c>
      <c r="F107">
        <f>Proyek!J107</f>
        <v>2026</v>
      </c>
      <c r="G107">
        <f>Proyek!K107</f>
        <v>2027</v>
      </c>
    </row>
    <row r="108">
      <c r="A108" t="str">
        <f>Proyek!E108</f>
        <v>P-58</v>
      </c>
      <c r="B108" t="str">
        <f>Proyek!H108</f>
        <v>Integrasi Survei</v>
      </c>
      <c r="C108" t="str">
        <f>Proyek!I108</f>
        <v>Modernize Integrasi Survei Tahap 3</v>
      </c>
      <c r="D108" t="str">
        <f>Proyek!Q108</f>
        <v>Moneter</v>
      </c>
      <c r="E108" t="str">
        <f>Proyek!T108</f>
        <v>Not Started</v>
      </c>
      <c r="F108">
        <f>Proyek!J108</f>
        <v>2027</v>
      </c>
      <c r="G108">
        <f>Proyek!K108</f>
        <v>2028</v>
      </c>
    </row>
    <row r="109">
      <c r="A109" t="str">
        <f>Proyek!E109</f>
        <v>P-59</v>
      </c>
      <c r="B109" t="str">
        <f>Proyek!H109</f>
        <v>Reporting BI-SSSS</v>
      </c>
      <c r="C109" t="str">
        <f>Proyek!I109</f>
        <v>Modernize (rewrite) SI BI-SSSS</v>
      </c>
      <c r="D109" t="str">
        <f>Proyek!Q109</f>
        <v>Market</v>
      </c>
      <c r="E109" t="str">
        <f>Proyek!T109</f>
        <v>On Progress</v>
      </c>
      <c r="F109">
        <f>Proyek!J109</f>
        <v>2025</v>
      </c>
      <c r="G109">
        <f>Proyek!K109</f>
        <v>2026</v>
      </c>
    </row>
    <row r="110">
      <c r="A110" t="str">
        <f>Proyek!E110</f>
        <v>P-60</v>
      </c>
      <c r="B110" t="str">
        <f>Proyek!H110</f>
        <v>Core Banking System Gen II</v>
      </c>
      <c r="C110" t="str">
        <f>Proyek!I110</f>
        <v>Modernize Core Banking System (CBS)</v>
      </c>
      <c r="D110" t="str">
        <f>Proyek!Q110</f>
        <v>SP</v>
      </c>
      <c r="E110" t="str">
        <f>Proyek!T110</f>
        <v>On Progress</v>
      </c>
      <c r="F110">
        <f>Proyek!J110</f>
        <v>2025</v>
      </c>
      <c r="G110">
        <f>Proyek!K110</f>
        <v>2028</v>
      </c>
    </row>
    <row r="111">
      <c r="A111" t="str">
        <f>Proyek!E111</f>
        <v>P-61</v>
      </c>
      <c r="B111" t="str">
        <f>Proyek!H111</f>
        <v>Learning Management System</v>
      </c>
      <c r="C111" t="str">
        <f>Proyek!I111</f>
        <v>Enh. aplikasi Learning Management System (LMS) Tahap 1</v>
      </c>
      <c r="D111" t="str">
        <f>Proyek!Q111</f>
        <v>MI</v>
      </c>
      <c r="E111" t="str">
        <f>Proyek!T111</f>
        <v>DONE</v>
      </c>
      <c r="F111">
        <f>Proyek!J111</f>
        <v>2024</v>
      </c>
      <c r="G111">
        <f>Proyek!K111</f>
        <v>2025</v>
      </c>
    </row>
    <row r="112">
      <c r="A112" t="str">
        <f>Proyek!E112</f>
        <v>P-61</v>
      </c>
      <c r="B112" t="str">
        <f>Proyek!H112</f>
        <v>Learning Management System</v>
      </c>
      <c r="C112" t="str">
        <f>Proyek!I112</f>
        <v>Integrasi LMS-BI dan HRIS</v>
      </c>
      <c r="D112" t="str">
        <f>Proyek!Q112</f>
        <v>MI</v>
      </c>
      <c r="E112" t="str">
        <f>Proyek!T112</f>
        <v>DONE</v>
      </c>
      <c r="F112">
        <f>Proyek!J112</f>
        <v>2025</v>
      </c>
      <c r="G112">
        <f>Proyek!K112</f>
        <v>2025</v>
      </c>
    </row>
    <row r="113">
      <c r="A113" t="str">
        <f>Proyek!E113</f>
        <v>P-61</v>
      </c>
      <c r="B113" t="str">
        <f>Proyek!H113</f>
        <v>Learning Management System</v>
      </c>
      <c r="C113" t="str">
        <f>Proyek!I113</f>
        <v>Integrasi LMS-BI dan HR Super Apps</v>
      </c>
      <c r="D113" t="str">
        <f>Proyek!Q113</f>
        <v>MI</v>
      </c>
      <c r="E113" t="str">
        <f>Proyek!T113</f>
        <v>DONE</v>
      </c>
      <c r="F113">
        <f>Proyek!J113</f>
        <v>2025</v>
      </c>
      <c r="G113">
        <f>Proyek!K113</f>
        <v>2026</v>
      </c>
    </row>
    <row r="114">
      <c r="A114" t="str">
        <f>Proyek!E114</f>
        <v>P-61</v>
      </c>
      <c r="B114" t="str">
        <f>Proyek!H114</f>
        <v>Learning Management System</v>
      </c>
      <c r="C114" t="str">
        <f>Proyek!I114</f>
        <v>Enh. aplikasi Learning Management System (LMS) Tahap 3</v>
      </c>
      <c r="D114" t="str">
        <f>Proyek!Q114</f>
        <v>MI</v>
      </c>
      <c r="E114" t="str">
        <f>Proyek!T114</f>
        <v>Not Started</v>
      </c>
      <c r="F114">
        <f>Proyek!J114</f>
        <v>2026</v>
      </c>
      <c r="G114">
        <f>Proyek!K114</f>
        <v>2026</v>
      </c>
    </row>
    <row r="115">
      <c r="A115" t="str">
        <f>Proyek!E115</f>
        <v>P-61</v>
      </c>
      <c r="B115" t="str">
        <f>Proyek!H115</f>
        <v>Learning Management System</v>
      </c>
      <c r="C115" t="str">
        <f>Proyek!I115</f>
        <v>Enh. aplikasi Learning Management System (LMS) Tahap 4</v>
      </c>
      <c r="D115" t="str">
        <f>Proyek!Q115</f>
        <v>MI</v>
      </c>
      <c r="E115" t="str">
        <f>Proyek!T115</f>
        <v>Not Started</v>
      </c>
      <c r="F115">
        <f>Proyek!J115</f>
        <v>2026</v>
      </c>
      <c r="G115">
        <f>Proyek!K115</f>
        <v>2027</v>
      </c>
    </row>
    <row r="116">
      <c r="A116" t="str">
        <f>Proyek!E116</f>
        <v>P-62</v>
      </c>
      <c r="B116" t="str">
        <f>Proyek!H116</f>
        <v>Sistem Perizinan Bank Indonesia</v>
      </c>
      <c r="C116" t="str">
        <f>Proyek!I116</f>
        <v xml:space="preserve">Modernize Sistem Perizinan (E-Licensing) </v>
      </c>
      <c r="D116" t="str">
        <f>Proyek!Q116</f>
        <v>SSK</v>
      </c>
      <c r="E116" t="str">
        <f>Proyek!T116</f>
        <v>DONE</v>
      </c>
      <c r="F116">
        <f>Proyek!J116</f>
        <v>2024</v>
      </c>
      <c r="G116">
        <f>Proyek!K116</f>
        <v>2025</v>
      </c>
    </row>
    <row r="117">
      <c r="A117" t="str">
        <f>Proyek!E117</f>
        <v>P-62</v>
      </c>
      <c r="B117" t="str">
        <f>Proyek!H117</f>
        <v>Sistem Perizinan Bank Indonesia</v>
      </c>
      <c r="C117" t="str">
        <f>Proyek!I117</f>
        <v>Enhacement Otomasi dan Optimalisasi Perizinan</v>
      </c>
      <c r="D117" t="str">
        <f>Proyek!Q117</f>
        <v>SSK</v>
      </c>
      <c r="E117" t="str">
        <f>Proyek!T117</f>
        <v>On Progress</v>
      </c>
      <c r="F117">
        <f>Proyek!J117</f>
        <v>2025</v>
      </c>
      <c r="G117">
        <f>Proyek!K117</f>
        <v>2026</v>
      </c>
    </row>
    <row r="118">
      <c r="A118" t="str">
        <f>Proyek!E118</f>
        <v>P-62</v>
      </c>
      <c r="B118" t="str">
        <f>Proyek!H118</f>
        <v>Sistem Perizinan Bank Indonesia</v>
      </c>
      <c r="C118" t="str">
        <f>Proyek!I118</f>
        <v>Pengembangan Perizinan KUPVA BB</v>
      </c>
      <c r="D118" t="str">
        <f>Proyek!Q118</f>
        <v>SSK</v>
      </c>
      <c r="E118" t="str">
        <f>Proyek!T118</f>
        <v>Not Started</v>
      </c>
      <c r="F118">
        <f>Proyek!J118</f>
        <v>2026</v>
      </c>
      <c r="G118">
        <f>Proyek!K118</f>
        <v>2026</v>
      </c>
    </row>
    <row r="119">
      <c r="A119" t="str">
        <f>Proyek!E119</f>
        <v>P-63</v>
      </c>
      <c r="B119" t="str">
        <f>Proyek!H119</f>
        <v>ANTASENA - LBUT</v>
      </c>
      <c r="C119" t="str">
        <f>Proyek!I119</f>
        <v xml:space="preserve">Enhancement Antasena LBUT Tahap 1 </v>
      </c>
      <c r="D119" t="str">
        <f>Proyek!Q119</f>
        <v>Moneter</v>
      </c>
      <c r="E119" t="str">
        <f>Proyek!T119</f>
        <v>DONE</v>
      </c>
      <c r="F119">
        <f>Proyek!J119</f>
        <v>2024</v>
      </c>
      <c r="G119">
        <f>Proyek!K119</f>
        <v>2025</v>
      </c>
    </row>
    <row r="120">
      <c r="A120" t="str">
        <f>Proyek!E120</f>
        <v>P-63</v>
      </c>
      <c r="B120" t="str">
        <f>Proyek!H120</f>
        <v>ANTASENA - LBUT</v>
      </c>
      <c r="C120" t="str">
        <f>Proyek!I120</f>
        <v>Pengiriman data LBUT ke OJK dan LPS</v>
      </c>
      <c r="D120" t="str">
        <f>Proyek!Q120</f>
        <v>Moneter</v>
      </c>
      <c r="E120" t="str">
        <f>Proyek!T120</f>
        <v>DONE</v>
      </c>
      <c r="F120">
        <f>Proyek!J120</f>
        <v>2025</v>
      </c>
      <c r="G120">
        <f>Proyek!K120</f>
        <v>2025</v>
      </c>
    </row>
    <row r="121">
      <c r="A121" t="str">
        <f>Proyek!E121</f>
        <v>P-63</v>
      </c>
      <c r="B121" t="str">
        <f>Proyek!H121</f>
        <v>ANTASENA - LBUT</v>
      </c>
      <c r="C121" t="str">
        <f>Proyek!I121</f>
        <v>Penguatan LBUT untuk STP Tahap 1</v>
      </c>
      <c r="D121" t="str">
        <f>Proyek!Q121</f>
        <v>Moneter</v>
      </c>
      <c r="E121" t="str">
        <f>Proyek!T121</f>
        <v>On Progress</v>
      </c>
      <c r="F121">
        <f>Proyek!J121</f>
        <v>2025</v>
      </c>
      <c r="G121">
        <f>Proyek!K121</f>
        <v>2026</v>
      </c>
    </row>
    <row r="122">
      <c r="A122" t="str">
        <f>Proyek!E122</f>
        <v>P-63</v>
      </c>
      <c r="B122" t="str">
        <f>Proyek!H122</f>
        <v>ANTASENA - LBUT</v>
      </c>
      <c r="C122" t="str">
        <f>Proyek!I122</f>
        <v>Digitalisasi Laporan Offline (LBUT - RPIM &amp; PJP/PIP)</v>
      </c>
      <c r="D122" t="str">
        <f>Proyek!Q122</f>
        <v>Moneter</v>
      </c>
      <c r="E122" t="str">
        <f>Proyek!T122</f>
        <v>Not Started</v>
      </c>
      <c r="F122">
        <f>Proyek!J122</f>
        <v>2026</v>
      </c>
      <c r="G122">
        <f>Proyek!K122</f>
        <v>2027</v>
      </c>
    </row>
    <row r="123">
      <c r="A123" t="str">
        <f>Proyek!E123</f>
        <v>P-63</v>
      </c>
      <c r="B123" t="str">
        <f>Proyek!H123</f>
        <v>ANTASENA - LBUT</v>
      </c>
      <c r="C123" t="str">
        <f>Proyek!I123</f>
        <v>Enhancement Antasena LBUT Tahap 2</v>
      </c>
      <c r="D123" t="str">
        <f>Proyek!Q123</f>
        <v>Moneter</v>
      </c>
      <c r="E123" t="str">
        <f>Proyek!T123</f>
        <v>DONE</v>
      </c>
      <c r="F123">
        <f>Proyek!J123</f>
        <v>2024</v>
      </c>
      <c r="G123">
        <f>Proyek!K123</f>
        <v>2025</v>
      </c>
    </row>
    <row r="124">
      <c r="A124" t="str">
        <f>Proyek!E124</f>
        <v>P-63</v>
      </c>
      <c r="B124" t="str">
        <f>Proyek!H124</f>
        <v>ANTASENA - LBUT</v>
      </c>
      <c r="C124" t="str">
        <f>Proyek!I124</f>
        <v>Enhancement Antasena LBUT Tahap 3</v>
      </c>
      <c r="D124" t="str">
        <f>Proyek!Q124</f>
        <v>Moneter</v>
      </c>
      <c r="E124" t="str">
        <f>Proyek!T124</f>
        <v>On Progress</v>
      </c>
      <c r="F124">
        <f>Proyek!J124</f>
        <v>2024</v>
      </c>
      <c r="G124">
        <f>Proyek!K124</f>
        <v>2026</v>
      </c>
    </row>
    <row r="125">
      <c r="A125" t="str">
        <f>Proyek!E125</f>
        <v>P-63</v>
      </c>
      <c r="B125" t="str">
        <f>Proyek!H125</f>
        <v>ANTASENA - LBUT</v>
      </c>
      <c r="C125" t="str">
        <f>Proyek!I125</f>
        <v>Enhancement Antasena LBUT : Fleksibilitas Metadata</v>
      </c>
      <c r="D125" t="str">
        <f>Proyek!Q125</f>
        <v>Moneter</v>
      </c>
      <c r="E125" t="str">
        <f>Proyek!T125</f>
        <v>DONE</v>
      </c>
      <c r="F125">
        <f>Proyek!J125</f>
        <v>2024</v>
      </c>
      <c r="G125">
        <f>Proyek!K125</f>
        <v>2025</v>
      </c>
    </row>
    <row r="126">
      <c r="A126" t="str">
        <f>Proyek!E126</f>
        <v>P-63</v>
      </c>
      <c r="B126" t="str">
        <f>Proyek!H126</f>
        <v>ANTASENA - LBUT</v>
      </c>
      <c r="C126" t="str">
        <f>Proyek!I126</f>
        <v>Enhancement Antasena LBUT : Retensi Data</v>
      </c>
      <c r="D126" t="str">
        <f>Proyek!Q126</f>
        <v>Moneter</v>
      </c>
      <c r="E126" t="str">
        <f>Proyek!T126</f>
        <v>Not Started</v>
      </c>
      <c r="F126">
        <f>Proyek!J126</f>
        <v>2024</v>
      </c>
      <c r="G126">
        <f>Proyek!K126</f>
        <v>2026</v>
      </c>
    </row>
    <row r="127">
      <c r="A127" t="str">
        <f>Proyek!E127</f>
        <v>P-63</v>
      </c>
      <c r="B127" t="str">
        <f>Proyek!H127</f>
        <v>ANTASENA - LBUT</v>
      </c>
      <c r="C127" t="str">
        <f>Proyek!I127</f>
        <v>Penguatan LBUT untuk STP Tahap 2</v>
      </c>
      <c r="D127" t="str">
        <f>Proyek!Q127</f>
        <v>Moneter</v>
      </c>
      <c r="E127" t="str">
        <f>Proyek!T127</f>
        <v>Not Started</v>
      </c>
      <c r="F127">
        <f>Proyek!J127</f>
        <v>2026</v>
      </c>
      <c r="G127">
        <f>Proyek!K127</f>
        <v>2027</v>
      </c>
    </row>
    <row r="128">
      <c r="A128" t="str">
        <f>Proyek!E128</f>
        <v>P-63</v>
      </c>
      <c r="B128" t="str">
        <f>Proyek!H128</f>
        <v>ANTASENA - LBUT</v>
      </c>
      <c r="C128" t="str">
        <f>Proyek!I128</f>
        <v>Pengembangan  capturing LBUT dan LLD Terintegrasi</v>
      </c>
      <c r="D128" t="str">
        <f>Proyek!Q128</f>
        <v>Moneter</v>
      </c>
      <c r="E128" t="str">
        <f>Proyek!T128</f>
        <v>Not Started</v>
      </c>
      <c r="F128">
        <f>Proyek!J128</f>
        <v>2026</v>
      </c>
      <c r="G128">
        <f>Proyek!K128</f>
        <v>2028</v>
      </c>
    </row>
    <row r="129">
      <c r="A129" t="str">
        <f>Proyek!E129</f>
        <v>P-64</v>
      </c>
      <c r="B129" t="str">
        <f>Proyek!H129</f>
        <v>Sistem UMKM</v>
      </c>
      <c r="C129" t="str">
        <f>Proyek!I129</f>
        <v>SIUMBI:  Pengelolaan Informasi Ketahanan Pangan pada SIKEPANG (Sistem Informasi Ketahanan Pangan)</v>
      </c>
      <c r="D129" t="str">
        <f>Proyek!Q129</f>
        <v>SSK</v>
      </c>
      <c r="E129" t="str">
        <f>Proyek!T129</f>
        <v>DONE</v>
      </c>
      <c r="F129">
        <f>Proyek!J129</f>
        <v>2024</v>
      </c>
      <c r="G129">
        <f>Proyek!K129</f>
        <v>2025</v>
      </c>
    </row>
    <row r="130">
      <c r="A130" t="str">
        <f>Proyek!E130</f>
        <v>P-64</v>
      </c>
      <c r="B130" t="str">
        <f>Proyek!H130</f>
        <v>Sistem UMKM</v>
      </c>
      <c r="C130" t="str">
        <f>Proyek!I130</f>
        <v>Enhancement SIUMBI Modul SIAPIK</v>
      </c>
      <c r="D130" t="str">
        <f>Proyek!Q130</f>
        <v>SSK</v>
      </c>
      <c r="E130" t="str">
        <f>Proyek!T130</f>
        <v>On Progress</v>
      </c>
      <c r="F130">
        <f>Proyek!J130</f>
        <v>2025</v>
      </c>
      <c r="G130">
        <f>Proyek!K130</f>
        <v>2027</v>
      </c>
    </row>
    <row r="131">
      <c r="A131" t="str">
        <f>Proyek!E131</f>
        <v>P-65</v>
      </c>
      <c r="B131" t="str">
        <f>Proyek!H131</f>
        <v>Reporting Pengelolaan Layanan Kas</v>
      </c>
      <c r="C131" t="str">
        <f>Proyek!I131</f>
        <v xml:space="preserve">Modernize BI Counterfeit Analysis Center </v>
      </c>
      <c r="D131" t="str">
        <f>Proyek!Q131</f>
        <v>SP</v>
      </c>
      <c r="E131" t="str">
        <f>Proyek!T131</f>
        <v>Not Started</v>
      </c>
      <c r="F131">
        <f>Proyek!J131</f>
        <v>2026</v>
      </c>
      <c r="G131">
        <f>Proyek!K131</f>
        <v>2027</v>
      </c>
    </row>
    <row r="132">
      <c r="A132" t="str">
        <f>Proyek!E132</f>
        <v>P-66</v>
      </c>
      <c r="B132" t="str">
        <f>Proyek!H132</f>
        <v>Legal Information Management System</v>
      </c>
      <c r="C132" t="str">
        <f>Proyek!I132</f>
        <v>Enh. Legal Information Management System (LIMS)</v>
      </c>
      <c r="D132" t="str">
        <f>Proyek!Q132</f>
        <v>MI</v>
      </c>
      <c r="E132" t="str">
        <f>Proyek!T132</f>
        <v>On Progress</v>
      </c>
      <c r="F132">
        <f>Proyek!J132</f>
        <v>2025</v>
      </c>
      <c r="G132">
        <f>Proyek!K132</f>
        <v>2027</v>
      </c>
    </row>
    <row r="133">
      <c r="A133" t="str">
        <f>Proyek!E133</f>
        <v>P-67</v>
      </c>
      <c r="B133" t="str">
        <f>Proyek!H133</f>
        <v>Whisle Blowing System</v>
      </c>
      <c r="C133" t="str">
        <f>Proyek!I133</f>
        <v>Modernize WBS</v>
      </c>
      <c r="D133" t="str">
        <f>Proyek!Q133</f>
        <v>MI</v>
      </c>
      <c r="E133" t="str">
        <f>Proyek!T133</f>
        <v>Not Started</v>
      </c>
      <c r="F133">
        <f>Proyek!J133</f>
        <v>2026</v>
      </c>
      <c r="G133">
        <f>Proyek!K133</f>
        <v>2028</v>
      </c>
    </row>
    <row r="134">
      <c r="A134" t="str">
        <f>Proyek!E134</f>
        <v>P-68</v>
      </c>
      <c r="B134" t="str">
        <f>Proyek!H134</f>
        <v>Record Management System</v>
      </c>
      <c r="C134" t="str">
        <f>Proyek!I134</f>
        <v>Modernize BI-RMS</v>
      </c>
      <c r="D134" t="str">
        <f>Proyek!Q134</f>
        <v>MI</v>
      </c>
      <c r="E134" t="str">
        <f>Proyek!T134</f>
        <v>Not Started</v>
      </c>
      <c r="F134">
        <f>Proyek!J134</f>
        <v>2026</v>
      </c>
      <c r="G134">
        <f>Proyek!K134</f>
        <v>2029</v>
      </c>
    </row>
    <row r="135">
      <c r="A135" t="str">
        <f>Proyek!E135</f>
        <v>P-69</v>
      </c>
      <c r="B135" t="str">
        <f>Proyek!H135</f>
        <v>Sistem Presensi Pegawai</v>
      </c>
      <c r="C135" t="str">
        <f>Proyek!I135</f>
        <v xml:space="preserve">Modernize dan Enhancement BI-SIAP </v>
      </c>
      <c r="D135" t="str">
        <f>Proyek!Q135</f>
        <v>MI</v>
      </c>
      <c r="E135" t="str">
        <f>Proyek!T135</f>
        <v>On Progress</v>
      </c>
      <c r="F135">
        <f>Proyek!J135</f>
        <v>2025</v>
      </c>
      <c r="G135">
        <f>Proyek!K135</f>
        <v>2027</v>
      </c>
    </row>
    <row r="136">
      <c r="A136" t="str">
        <f>Proyek!E136</f>
        <v>P-70</v>
      </c>
      <c r="B136" t="str">
        <f>Proyek!H136</f>
        <v>Implementasi ISO 20022</v>
      </c>
      <c r="C136" t="str">
        <f>Proyek!I136</f>
        <v>Legacy ISO 20022: CBS</v>
      </c>
      <c r="D136" t="str">
        <f>Proyek!Q136</f>
        <v>SP</v>
      </c>
      <c r="E136" t="str">
        <f>Proyek!T136</f>
        <v>DONE</v>
      </c>
      <c r="F136">
        <f>Proyek!J136</f>
        <v>2024</v>
      </c>
      <c r="G136">
        <f>Proyek!K136</f>
        <v>2025</v>
      </c>
    </row>
    <row r="137">
      <c r="A137" t="str">
        <f>Proyek!E137</f>
        <v>P-70</v>
      </c>
      <c r="B137" t="str">
        <f>Proyek!H137</f>
        <v>Implementasi ISO 20022</v>
      </c>
      <c r="C137" t="str">
        <f>Proyek!I137</f>
        <v>Legacy ISO 20022: ERPHRIS</v>
      </c>
      <c r="D137" t="str">
        <f>Proyek!Q137</f>
        <v>MI</v>
      </c>
      <c r="E137" t="str">
        <f>Proyek!T137</f>
        <v>DONE</v>
      </c>
      <c r="F137">
        <f>Proyek!J137</f>
        <v>2024</v>
      </c>
      <c r="G137">
        <f>Proyek!K137</f>
        <v>2025</v>
      </c>
    </row>
    <row r="138">
      <c r="A138" t="str">
        <f>Proyek!E138</f>
        <v>P-71</v>
      </c>
      <c r="B138" t="str">
        <f>Proyek!H138</f>
        <v>Sistem Treasuri Bank Indonesia - NCP</v>
      </c>
      <c r="C138" t="str">
        <f>Proyek!I138</f>
        <v xml:space="preserve">Enhancement NCP Laporan Perhitungan Valas </v>
      </c>
      <c r="D138" t="str">
        <f>Proyek!Q138</f>
        <v>Market</v>
      </c>
      <c r="E138" t="str">
        <f>Proyek!T138</f>
        <v>DONE</v>
      </c>
      <c r="F138">
        <f>Proyek!J138</f>
        <v>2024</v>
      </c>
      <c r="G138">
        <f>Proyek!K138</f>
        <v>2025</v>
      </c>
    </row>
    <row r="139" xml:space="preserve">
      <c r="A139" t="str">
        <f>Proyek!E139</f>
        <v>P-71</v>
      </c>
      <c r="B139" t="str">
        <f>Proyek!H139</f>
        <v>Sistem Treasuri Bank Indonesia - NCP</v>
      </c>
      <c r="C139" t="str" xml:space="preserve">
        <f>Proyek!I139</f>
        <v xml:space="preserve">Enhancement NCP fungsi rekalkulasi _x000d_
atas reversal incremental</v>
      </c>
      <c r="D139" t="str">
        <f>Proyek!Q139</f>
        <v>Market</v>
      </c>
      <c r="E139" t="str">
        <f>Proyek!T139</f>
        <v>DONE</v>
      </c>
      <c r="F139">
        <f>Proyek!J139</f>
        <v>2025</v>
      </c>
      <c r="G139">
        <f>Proyek!K139</f>
        <v>2025</v>
      </c>
    </row>
    <row r="140">
      <c r="A140" t="str">
        <f>Proyek!E140</f>
        <v>P-72</v>
      </c>
      <c r="B140" t="str">
        <f>Proyek!H140</f>
        <v>Pengelolaan Layanan Kas - Antrian</v>
      </c>
      <c r="C140" t="str">
        <f>Proyek!I140</f>
        <v xml:space="preserve">Pengelolaan Layanan Antrian Kas pada BI-ALK </v>
      </c>
      <c r="D140" t="str">
        <f>Proyek!Q140</f>
        <v>SP</v>
      </c>
      <c r="E140" t="str">
        <v>DONE</v>
      </c>
      <c r="F140">
        <f>Proyek!J140</f>
        <v>2024</v>
      </c>
      <c r="G140">
        <f>Proyek!K140</f>
        <v>2025</v>
      </c>
    </row>
    <row r="141">
      <c r="A141" t="str">
        <f>Proyek!E141</f>
        <v>P-73</v>
      </c>
      <c r="B141" t="str">
        <f>Proyek!H141</f>
        <v>Portal Jaringan Dokumentasi dan Informasi Hukum (JDIH)</v>
      </c>
      <c r="C141" t="str">
        <f>Proyek!I141</f>
        <v>Layanan Informasi Dokumen Hukum berbasis Web pada JDIH</v>
      </c>
      <c r="D141" t="str">
        <f>Proyek!Q141</f>
        <v>MI</v>
      </c>
      <c r="E141" t="str">
        <f>Proyek!T141</f>
        <v>DONE</v>
      </c>
      <c r="F141">
        <f>Proyek!J141</f>
        <v>2024</v>
      </c>
      <c r="G141">
        <f>Proyek!K141</f>
        <v>2025</v>
      </c>
    </row>
    <row r="142">
      <c r="A142" t="str">
        <f>Proyek!E142</f>
        <v>P-73</v>
      </c>
      <c r="B142" t="str">
        <f>Proyek!H142</f>
        <v>Portal Jaringan Dokumentasi dan Informasi Hukum (JDIH)</v>
      </c>
      <c r="C142" t="str">
        <f>Proyek!I142</f>
        <v>Integrasi LIMS dengan JDIH</v>
      </c>
      <c r="D142" t="str">
        <f>Proyek!Q142</f>
        <v>MI</v>
      </c>
      <c r="E142" t="str">
        <f>Proyek!T142</f>
        <v>DONE</v>
      </c>
      <c r="F142">
        <f>Proyek!J142</f>
        <v>2024</v>
      </c>
      <c r="G142">
        <f>Proyek!K142</f>
        <v>2025</v>
      </c>
    </row>
    <row r="143">
      <c r="A143" t="str">
        <f>Proyek!E143</f>
        <v>P-74</v>
      </c>
      <c r="B143" t="str">
        <f>Proyek!H143</f>
        <v>BI-ETP</v>
      </c>
      <c r="C143" t="str">
        <f>Proyek!I143</f>
        <v>Enh BI-ETP Penyediaan Informasi Investor Asing (Tindak Lanjut FORHAR)</v>
      </c>
      <c r="D143" t="str">
        <f>Proyek!Q143</f>
        <v>Market</v>
      </c>
      <c r="E143" t="str">
        <f>Proyek!T143</f>
        <v>Not Started</v>
      </c>
      <c r="F143">
        <f>Proyek!J143</f>
        <v>2027</v>
      </c>
      <c r="G143">
        <f>Proyek!K143</f>
        <v>2028</v>
      </c>
    </row>
    <row r="144">
      <c r="A144" t="str">
        <f>Proyek!E144</f>
        <v>P-74</v>
      </c>
      <c r="B144" t="str">
        <f>Proyek!H144</f>
        <v>BI-ETP</v>
      </c>
      <c r="C144" t="str">
        <f>Proyek!I144</f>
        <v>Enhancement  Untuk Fitur Pengiriman Hasil Lelang Berbagai Jenis Bids (Termasuk Incoming Non-competitive Bids)</v>
      </c>
      <c r="D144" t="str">
        <f>Proyek!Q144</f>
        <v>Market</v>
      </c>
      <c r="E144" t="str">
        <f>Proyek!T144</f>
        <v>DONE</v>
      </c>
      <c r="F144">
        <f>Proyek!J144</f>
        <v>2024</v>
      </c>
      <c r="G144">
        <f>Proyek!K144</f>
        <v>2025</v>
      </c>
    </row>
    <row r="145">
      <c r="A145" t="str">
        <f>Proyek!E145</f>
        <v>P-75</v>
      </c>
      <c r="B145" t="str">
        <f>Proyek!H145</f>
        <v>ANTASENA - Non Bank</v>
      </c>
      <c r="C145" t="str">
        <f>Proyek!I145</f>
        <v>Enh. Aplikasi Pelaporan Online SK SP - Tahap 2</v>
      </c>
      <c r="D145" t="str">
        <f>Proyek!Q145</f>
        <v>Moneter</v>
      </c>
      <c r="E145" t="str">
        <f>Proyek!T145</f>
        <v>DONE</v>
      </c>
      <c r="F145">
        <f>Proyek!J145</f>
        <v>2024</v>
      </c>
      <c r="G145">
        <f>Proyek!K145</f>
        <v>2025</v>
      </c>
    </row>
    <row r="146">
      <c r="A146" t="str">
        <f>Proyek!E146</f>
        <v>P-75</v>
      </c>
      <c r="B146" t="str">
        <f>Proyek!H146</f>
        <v>ANTASENA - Non Bank</v>
      </c>
      <c r="C146" t="str">
        <f>Proyek!I146</f>
        <v>Enhancement PJPUR</v>
      </c>
      <c r="D146" t="str">
        <f>Proyek!Q146</f>
        <v>Moneter</v>
      </c>
      <c r="E146" t="str">
        <f>Proyek!T146</f>
        <v>Not Started</v>
      </c>
      <c r="F146">
        <f>Proyek!J146</f>
        <v>2026</v>
      </c>
      <c r="G146">
        <f>Proyek!K146</f>
        <v>2026</v>
      </c>
    </row>
    <row r="147">
      <c r="A147" t="str">
        <f>Proyek!E147</f>
        <v>P-75</v>
      </c>
      <c r="B147" t="str">
        <f>Proyek!H147</f>
        <v>ANTASENA - Non Bank</v>
      </c>
      <c r="C147" t="str">
        <f>Proyek!I147</f>
        <v>Penguatan ANTASENA Non Bank untuk STP (PJPUR, UKA, Tresury, SK SP)</v>
      </c>
      <c r="D147" t="str">
        <f>Proyek!Q147</f>
        <v>Moneter</v>
      </c>
      <c r="E147" t="str">
        <f>Proyek!T147</f>
        <v>Not Started</v>
      </c>
      <c r="F147">
        <f>Proyek!J147</f>
        <v>2027</v>
      </c>
      <c r="G147">
        <f>Proyek!K147</f>
        <v>2029</v>
      </c>
    </row>
    <row r="148">
      <c r="A148" t="str">
        <f>Proyek!E148</f>
        <v>P-81</v>
      </c>
      <c r="B148" t="str">
        <f>Proyek!H148</f>
        <v>Reporting Operasional BI-SSSS &amp; BI-RTGS</v>
      </c>
      <c r="C148" t="str">
        <f>Proyek!I148</f>
        <v>Dashboard Operasional BI-SSSS &amp; BI- RTGS Tahap 1</v>
      </c>
      <c r="D148" t="str">
        <f>Proyek!Q148</f>
        <v xml:space="preserve">Market, SP </v>
      </c>
      <c r="E148" t="str">
        <f>Proyek!T148</f>
        <v>DONE</v>
      </c>
      <c r="F148">
        <f>Proyek!J148</f>
        <v>2024</v>
      </c>
      <c r="G148">
        <f>Proyek!K148</f>
        <v>2025</v>
      </c>
    </row>
    <row r="149">
      <c r="A149" t="str">
        <f>Proyek!E149</f>
        <v>P-81</v>
      </c>
      <c r="B149" t="str">
        <f>Proyek!H149</f>
        <v>Reporting Operasional BI-SSSS &amp; BI-RTGS</v>
      </c>
      <c r="C149" t="str">
        <f>Proyek!I149</f>
        <v>Dashboard Operasional BI-SSSS &amp; BI- RTGS Tahap 2</v>
      </c>
      <c r="D149" t="str">
        <f>Proyek!Q149</f>
        <v xml:space="preserve">Market, SP </v>
      </c>
      <c r="E149" t="str">
        <f>Proyek!T149</f>
        <v>Not Started</v>
      </c>
      <c r="F149">
        <f>Proyek!J149</f>
        <v>2026</v>
      </c>
      <c r="G149">
        <f>Proyek!K149</f>
        <v>2026</v>
      </c>
    </row>
    <row r="150">
      <c r="A150" t="str">
        <f>Proyek!E150</f>
        <v>P-85</v>
      </c>
      <c r="B150" t="str">
        <f>Proyek!H150</f>
        <v>IPM Apps</v>
      </c>
      <c r="C150" t="str">
        <f>Proyek!I150</f>
        <v xml:space="preserve">Enhancement Aplikasi Legacy (ERPHRIS) IPM Superapps Quickwins Layer COA </v>
      </c>
      <c r="D150" t="str">
        <f>Proyek!Q150</f>
        <v>MI</v>
      </c>
      <c r="E150" t="str">
        <f>Proyek!T150</f>
        <v>DONE</v>
      </c>
      <c r="F150">
        <f>Proyek!J150</f>
        <v>2025</v>
      </c>
      <c r="G150">
        <f>Proyek!K150</f>
        <v>2025</v>
      </c>
    </row>
    <row r="151">
      <c r="A151" t="str">
        <f>Proyek!E151</f>
        <v>P-85</v>
      </c>
      <c r="B151" t="str">
        <f>Proyek!H151</f>
        <v>IPM Apps</v>
      </c>
      <c r="C151" t="str">
        <f>Proyek!I151</f>
        <v>Enhancement Aplikasi Legacy (ERPHRIS) IPM Superapps Quickwins Reporting</v>
      </c>
      <c r="D151" t="str">
        <f>Proyek!Q151</f>
        <v>MI</v>
      </c>
      <c r="E151" t="str">
        <f>Proyek!T151</f>
        <v>On Progress</v>
      </c>
      <c r="F151">
        <f>Proyek!J151</f>
        <v>2025</v>
      </c>
      <c r="G151">
        <f>Proyek!K151</f>
        <v>2026</v>
      </c>
    </row>
    <row r="152">
      <c r="A152" t="str">
        <f>Proyek!E152</f>
        <v>P-85</v>
      </c>
      <c r="B152" t="str">
        <f>Proyek!H152</f>
        <v>IPM Apps</v>
      </c>
      <c r="C152" t="str">
        <f>Proyek!I152</f>
        <v>Enhancement Aplikasi Legacy (ERPHRIS) IPM Superapps Fase I (Enhanecment penyesuaian aplikasi Hyperion)</v>
      </c>
      <c r="D152" t="str">
        <f>Proyek!Q152</f>
        <v>MI</v>
      </c>
      <c r="E152" t="str">
        <f>Proyek!T152</f>
        <v>On Progress</v>
      </c>
      <c r="F152">
        <f>Proyek!J152</f>
        <v>2025</v>
      </c>
      <c r="G152">
        <f>Proyek!K152</f>
        <v>2026</v>
      </c>
    </row>
    <row r="153">
      <c r="A153" t="str">
        <f>Proyek!E153</f>
        <v>P-88</v>
      </c>
      <c r="B153" t="str">
        <f>Proyek!H153</f>
        <v>Pengelolaan Penukaran Uang Tunai</v>
      </c>
      <c r="C153" t="str">
        <f>Proyek!I153</f>
        <v>Enhancement aplikasi PINTAR</v>
      </c>
      <c r="D153" t="str">
        <f>Proyek!Q153</f>
        <v>SP</v>
      </c>
      <c r="E153" t="str">
        <f>Proyek!T153</f>
        <v>Not Started</v>
      </c>
      <c r="F153">
        <f>Proyek!J153</f>
        <v>2026</v>
      </c>
      <c r="G153">
        <f>Proyek!K153</f>
        <v>2026</v>
      </c>
    </row>
    <row r="154">
      <c r="A154" t="str">
        <f>Proyek!E154</f>
        <v>P-89</v>
      </c>
      <c r="B154" t="str">
        <f>Proyek!H154</f>
        <v>Enhancement Sistem Treasuri Bank Indonesia mendukung Cadev 5.0</v>
      </c>
      <c r="C154" t="str">
        <f>Proyek!I154</f>
        <v>Penyesuaian Komposisi Portofolio Hierarchy</v>
      </c>
      <c r="D154" t="str">
        <f>Proyek!Q154</f>
        <v>Market</v>
      </c>
      <c r="E154" t="str">
        <f>Proyek!T154</f>
        <v>DONE</v>
      </c>
      <c r="F154">
        <f>Proyek!J154</f>
        <v>2025</v>
      </c>
      <c r="G154">
        <f>Proyek!K154</f>
        <v>2025</v>
      </c>
    </row>
    <row r="155">
      <c r="A155" t="str">
        <f>Proyek!E155</f>
        <v>P-90</v>
      </c>
      <c r="B155" t="str">
        <f>Proyek!H155</f>
        <v>Enhancement Sistem Treasuri Bank Indonesia mendukung KKI</v>
      </c>
      <c r="C155" t="str">
        <f>Proyek!I155</f>
        <v>Kerjasama Keuangan Internasional KKI</v>
      </c>
      <c r="D155" t="str">
        <f>Proyek!Q155</f>
        <v>Market</v>
      </c>
      <c r="E155" t="str">
        <f>Proyek!T155</f>
        <v>Not Started</v>
      </c>
      <c r="F155">
        <f>Proyek!J155</f>
        <v>2026</v>
      </c>
      <c r="G155">
        <f>Proyek!K155</f>
        <v>2026</v>
      </c>
    </row>
    <row r="156">
      <c r="A156" t="str">
        <f>Proyek!E156</f>
        <v>P-91</v>
      </c>
      <c r="B156" t="str">
        <f>Proyek!H156</f>
        <v>Penguatan SKNBI</v>
      </c>
      <c r="C156" t="str">
        <f>Proyek!I156</f>
        <v>Penguatan SKNBI</v>
      </c>
      <c r="D156" t="str">
        <f>Proyek!Q156</f>
        <v>SP</v>
      </c>
      <c r="E156" t="str">
        <f>Proyek!T156</f>
        <v>Not Started</v>
      </c>
      <c r="F156">
        <f>Proyek!J156</f>
        <v>2026</v>
      </c>
      <c r="G156">
        <f>Proyek!K156</f>
        <v>2028</v>
      </c>
    </row>
    <row r="157">
      <c r="A157" t="str">
        <f>Proyek!E157</f>
        <v>P-92</v>
      </c>
      <c r="B157" t="str">
        <f>Proyek!H157</f>
        <v>Enhancement Perolehan dan Pemanfaatan Data</v>
      </c>
      <c r="C157" t="str">
        <f>Proyek!I157</f>
        <v>Enhancement Perolehan dan Pemanfaatan Data</v>
      </c>
      <c r="D157" t="str">
        <f>Proyek!Q157</f>
        <v>SSK</v>
      </c>
      <c r="E157" t="str">
        <f>Proyek!T157</f>
        <v>Not Started</v>
      </c>
      <c r="F157">
        <f>Proyek!J157</f>
        <v>2026</v>
      </c>
      <c r="G157">
        <f>Proyek!K157</f>
        <v>2027</v>
      </c>
    </row>
    <row r="158">
      <c r="A158" t="str">
        <f>'Non Proyek'!A5</f>
        <v>NP-16</v>
      </c>
      <c r="B158" t="str">
        <f>'Non Proyek'!C5</f>
        <v>RTGS</v>
      </c>
      <c r="C158" t="str">
        <f>'Non Proyek'!D5</f>
        <v>Upgrade Platform RTGS ke TMSX</v>
      </c>
      <c r="D158" t="str">
        <f>'Non Proyek'!H5</f>
        <v>SP</v>
      </c>
      <c r="E158" t="str">
        <f>'Non Proyek'!L5</f>
        <v>DONE</v>
      </c>
      <c r="F158">
        <f>'Non Proyek'!E5</f>
        <v>2024</v>
      </c>
      <c r="G158">
        <f>'Non Proyek'!F5</f>
        <v>2025</v>
      </c>
    </row>
    <row r="159">
      <c r="A159" t="str">
        <f>'Non Proyek'!A6</f>
        <v>NP-17</v>
      </c>
      <c r="B159" t="str">
        <f>'Non Proyek'!C6</f>
        <v>Pengaliran data audit ICOFR dari FOMOBO ke Pusat data</v>
      </c>
      <c r="C159" t="str">
        <f>'Non Proyek'!D6</f>
        <v>Pengaliran data audit ICOFR dari FOMOBO ke Pusat data</v>
      </c>
      <c r="D159" t="str">
        <f>'Non Proyek'!H6</f>
        <v>Market</v>
      </c>
      <c r="E159" t="str">
        <f>'Non Proyek'!L6</f>
        <v>DONE</v>
      </c>
      <c r="F159">
        <f>'Non Proyek'!E6</f>
        <v>2024</v>
      </c>
      <c r="G159">
        <f>'Non Proyek'!F6</f>
        <v>2025</v>
      </c>
    </row>
    <row r="160">
      <c r="A160" t="str">
        <f>'Non Proyek'!A7</f>
        <v>NP-18</v>
      </c>
      <c r="B160" t="str">
        <f>'Non Proyek'!C7</f>
        <v>Penggantian Hard Token BI-ETP</v>
      </c>
      <c r="C160" t="str">
        <f>'Non Proyek'!D7</f>
        <v>Penggantian Hard Token BI-ETP</v>
      </c>
      <c r="D160" t="str">
        <f>'Non Proyek'!H7</f>
        <v>Market</v>
      </c>
      <c r="E160" t="str">
        <f>'Non Proyek'!L7</f>
        <v>DONE</v>
      </c>
      <c r="F160">
        <f>'Non Proyek'!E7</f>
        <v>2024</v>
      </c>
      <c r="G160">
        <f>'Non Proyek'!F7</f>
        <v>2025</v>
      </c>
    </row>
    <row r="161">
      <c r="A161" t="str">
        <f>'Non Proyek'!A8</f>
        <v>NP-19</v>
      </c>
      <c r="B161" t="str">
        <f>'Non Proyek'!C8</f>
        <v>Enhancement CBS Penyediaan Report ALBI (Tindak lanjut Forum Harmonisasi)</v>
      </c>
      <c r="C161" t="str">
        <f>'Non Proyek'!D8</f>
        <v>Enhancement CBS Penyediaan Report ALBI (Tindak lanjut Forum Harmonisasi)</v>
      </c>
      <c r="D161" t="str">
        <f>'Non Proyek'!H8</f>
        <v>SP</v>
      </c>
      <c r="E161" t="str">
        <f>'Non Proyek'!L8</f>
        <v>DONE</v>
      </c>
      <c r="F161">
        <f>'Non Proyek'!E8</f>
        <v>2024</v>
      </c>
      <c r="G161">
        <f>'Non Proyek'!F8</f>
        <v>2025</v>
      </c>
    </row>
    <row r="162">
      <c r="A162" t="str">
        <f>'Non Proyek'!A9</f>
        <v>NP-20</v>
      </c>
      <c r="B162" t="str">
        <f>'Non Proyek'!C9</f>
        <v>Rekonfigurasi Pemenuhan DC 2</v>
      </c>
      <c r="C162" t="str">
        <f>'Non Proyek'!D9</f>
        <v>Rekonfigurasi BI-SILK</v>
      </c>
      <c r="D162" t="str">
        <f>'Non Proyek'!H9</f>
        <v>SP</v>
      </c>
      <c r="E162" t="str">
        <f>'Non Proyek'!L9</f>
        <v>Not Started</v>
      </c>
      <c r="F162">
        <f>'Non Proyek'!E9</f>
        <v>2026</v>
      </c>
      <c r="G162">
        <f>'Non Proyek'!F9</f>
        <v>2026</v>
      </c>
    </row>
    <row r="163">
      <c r="A163" t="str">
        <f>'Non Proyek'!A10</f>
        <v>NP-20</v>
      </c>
      <c r="B163" t="str">
        <f>'Non Proyek'!C10</f>
        <v>Rekonfigurasi Pemenuhan DC 2</v>
      </c>
      <c r="C163" t="str">
        <f>'Non Proyek'!D10</f>
        <v xml:space="preserve">Rekonfigurasi En Reporting SWIFT </v>
      </c>
      <c r="D163" t="str">
        <f>'Non Proyek'!H10</f>
        <v>Market</v>
      </c>
      <c r="E163" t="str">
        <f>'Non Proyek'!L10</f>
        <v>Not Started</v>
      </c>
      <c r="F163">
        <f>'Non Proyek'!E10</f>
        <v>2026</v>
      </c>
      <c r="G163">
        <f>'Non Proyek'!F10</f>
        <v>2026</v>
      </c>
    </row>
    <row r="164">
      <c r="A164" t="str">
        <f>'Non Proyek'!A11</f>
        <v>NP-20</v>
      </c>
      <c r="B164" t="str">
        <f>'Non Proyek'!C11</f>
        <v>Rekonfigurasi Pemenuhan DC 2</v>
      </c>
      <c r="C164" t="str">
        <f>'Non Proyek'!D11</f>
        <v>Rekonfigurasi SIMP</v>
      </c>
      <c r="D164" t="str">
        <f>'Non Proyek'!H11</f>
        <v>SSK</v>
      </c>
      <c r="E164" t="str">
        <f>'Non Proyek'!L11</f>
        <v>Not Started</v>
      </c>
      <c r="F164">
        <f>'Non Proyek'!E11</f>
        <v>2026</v>
      </c>
      <c r="G164">
        <f>'Non Proyek'!F11</f>
        <v>2026</v>
      </c>
    </row>
    <row r="165">
      <c r="A165" t="str">
        <f>'Non Proyek'!A12</f>
        <v>NP-20</v>
      </c>
      <c r="B165" t="str">
        <f>'Non Proyek'!C12</f>
        <v>Rekonfigurasi Pemenuhan DC 2</v>
      </c>
      <c r="C165" t="str">
        <f>'Non Proyek'!D12</f>
        <v>Rekonfigurasi BIWEB</v>
      </c>
      <c r="D165" t="str">
        <f>'Non Proyek'!H12</f>
        <v>MI</v>
      </c>
      <c r="E165" t="str">
        <f>'Non Proyek'!L12</f>
        <v>Not Started</v>
      </c>
      <c r="F165">
        <f>'Non Proyek'!E12</f>
        <v>2026</v>
      </c>
      <c r="G165">
        <f>'Non Proyek'!F12</f>
        <v>2026</v>
      </c>
    </row>
    <row r="166">
      <c r="A166" t="str">
        <f>'Non Proyek'!A13</f>
        <v>NP-20</v>
      </c>
      <c r="B166" t="str">
        <f>'Non Proyek'!C13</f>
        <v>Rekonfigurasi Pemenuhan DC 2</v>
      </c>
      <c r="C166" t="str">
        <f>'Non Proyek'!D13</f>
        <v>Rekonfigurasi SISMONTAVAR</v>
      </c>
      <c r="D166" t="str">
        <f>'Non Proyek'!H13</f>
        <v>Market</v>
      </c>
      <c r="E166" t="str">
        <f>'Non Proyek'!L13</f>
        <v>Not Started</v>
      </c>
      <c r="F166">
        <f>'Non Proyek'!E13</f>
        <v>2026</v>
      </c>
      <c r="G166">
        <f>'Non Proyek'!F13</f>
        <v>2026</v>
      </c>
    </row>
    <row r="167">
      <c r="A167" t="str">
        <f>'Non Proyek'!A14</f>
        <v>NP-20</v>
      </c>
      <c r="B167" t="str">
        <f>'Non Proyek'!C14</f>
        <v>Rekonfigurasi Pemenuhan DC 2</v>
      </c>
      <c r="C167" t="str">
        <f>'Non Proyek'!D14</f>
        <v xml:space="preserve">Rekonfigurasi SI-BISSS </v>
      </c>
      <c r="D167" t="str">
        <f>'Non Proyek'!H14</f>
        <v>Market</v>
      </c>
      <c r="E167" t="str">
        <f>'Non Proyek'!L14</f>
        <v>Not Started</v>
      </c>
      <c r="F167">
        <f>'Non Proyek'!E14</f>
        <v>2027</v>
      </c>
      <c r="G167">
        <f>'Non Proyek'!F14</f>
        <v>2027</v>
      </c>
    </row>
    <row r="168">
      <c r="A168" t="str">
        <f>'Non Proyek'!A15</f>
        <v>NP-20</v>
      </c>
      <c r="B168" t="str">
        <f>'Non Proyek'!C15</f>
        <v>Rekonfigurasi Pemenuhan DC 2</v>
      </c>
      <c r="C168" t="str">
        <f>'Non Proyek'!D15</f>
        <v>Rekonfigurasi GMMP</v>
      </c>
      <c r="D168" t="str">
        <f>'Non Proyek'!H15</f>
        <v>SSK</v>
      </c>
      <c r="E168" t="str">
        <f>'Non Proyek'!L15</f>
        <v>Not Started</v>
      </c>
      <c r="F168">
        <f>'Non Proyek'!E15</f>
        <v>2027</v>
      </c>
      <c r="G168">
        <f>'Non Proyek'!F15</f>
        <v>2027</v>
      </c>
    </row>
    <row r="169">
      <c r="A169" t="str">
        <f>'Non Proyek'!A16</f>
        <v>NP-20</v>
      </c>
      <c r="B169" t="str">
        <f>'Non Proyek'!C16</f>
        <v>Rekonfigurasi Pemenuhan DC 2</v>
      </c>
      <c r="C169" t="str">
        <f>'Non Proyek'!D16</f>
        <v xml:space="preserve">Rekonfigurasi ANTASENA LBUT  </v>
      </c>
      <c r="D169" t="str">
        <f>'Non Proyek'!H16</f>
        <v>Moneter</v>
      </c>
      <c r="E169" t="str">
        <f>'Non Proyek'!L16</f>
        <v>Not Started</v>
      </c>
      <c r="F169">
        <f>'Non Proyek'!E16</f>
        <v>2027</v>
      </c>
      <c r="G169">
        <f>'Non Proyek'!F16</f>
        <v>2028</v>
      </c>
    </row>
    <row r="170">
      <c r="A170" t="str">
        <f>'Non Proyek'!A17</f>
        <v>NP-20</v>
      </c>
      <c r="B170" t="str">
        <f>'Non Proyek'!C17</f>
        <v>Rekonfigurasi Pemenuhan DC 2</v>
      </c>
      <c r="C170" t="str">
        <f>'Non Proyek'!D17</f>
        <v xml:space="preserve">Rekonfigurasi BI-ETP </v>
      </c>
      <c r="D170" t="str">
        <f>'Non Proyek'!H17</f>
        <v>Market</v>
      </c>
      <c r="E170" t="str">
        <f>'Non Proyek'!L17</f>
        <v>Not Started</v>
      </c>
      <c r="F170">
        <f>'Non Proyek'!E17</f>
        <v>2027</v>
      </c>
      <c r="G170">
        <f>'Non Proyek'!F17</f>
        <v>2027</v>
      </c>
    </row>
    <row r="171">
      <c r="A171" t="str">
        <f>'Non Proyek'!A18</f>
        <v>NP-20</v>
      </c>
      <c r="B171" t="str">
        <f>'Non Proyek'!C18</f>
        <v>Rekonfigurasi Pemenuhan DC 2</v>
      </c>
      <c r="C171" t="str">
        <f>'Non Proyek'!D18</f>
        <v xml:space="preserve">Rekonfigurasi HARTIS </v>
      </c>
      <c r="D171" t="str">
        <f>'Non Proyek'!H18</f>
        <v>Market</v>
      </c>
      <c r="E171" t="str">
        <f>'Non Proyek'!L18</f>
        <v>Not Started</v>
      </c>
      <c r="F171">
        <f>'Non Proyek'!E18</f>
        <v>2027</v>
      </c>
      <c r="G171">
        <f>'Non Proyek'!F18</f>
        <v>2027</v>
      </c>
    </row>
    <row r="172">
      <c r="A172" t="str">
        <f>'Non Proyek'!A19</f>
        <v>NP-20</v>
      </c>
      <c r="B172" t="str">
        <f>'Non Proyek'!C19</f>
        <v>Rekonfigurasi Pemenuhan DC 2</v>
      </c>
      <c r="C172" t="str">
        <f>'Non Proyek'!D19</f>
        <v xml:space="preserve">Rekonfigurasi FOMOBO </v>
      </c>
      <c r="D172" t="str">
        <f>'Non Proyek'!H19</f>
        <v>Market</v>
      </c>
      <c r="E172" t="str">
        <f>'Non Proyek'!L19</f>
        <v>Not Started</v>
      </c>
      <c r="F172">
        <f>'Non Proyek'!E19</f>
        <v>2029</v>
      </c>
      <c r="G172">
        <f>'Non Proyek'!F19</f>
        <v>2029</v>
      </c>
    </row>
    <row r="173">
      <c r="A173" t="str">
        <f>'Non Proyek'!A20</f>
        <v>NP-20</v>
      </c>
      <c r="B173" t="str">
        <f>'Non Proyek'!C20</f>
        <v>Rekonfigurasi Pemenuhan DC 2</v>
      </c>
      <c r="C173" t="str">
        <f>'Non Proyek'!D20</f>
        <v xml:space="preserve">Rekonfigurasi NCP </v>
      </c>
      <c r="D173" t="str">
        <f>'Non Proyek'!H20</f>
        <v>Market</v>
      </c>
      <c r="E173" t="str">
        <f>'Non Proyek'!L20</f>
        <v>Not Started</v>
      </c>
      <c r="F173">
        <f>'Non Proyek'!E20</f>
        <v>2029</v>
      </c>
      <c r="G173">
        <f>'Non Proyek'!F20</f>
        <v>2029</v>
      </c>
    </row>
    <row r="174">
      <c r="A174" t="str">
        <f>'Non Proyek'!A21</f>
        <v>NP-20</v>
      </c>
      <c r="B174" t="str">
        <f>'Non Proyek'!C21</f>
        <v>Rekonfigurasi Pemenuhan DC 2</v>
      </c>
      <c r="C174" t="str">
        <f>'Non Proyek'!D21</f>
        <v xml:space="preserve">Rekonfigurasi ERPHRIS </v>
      </c>
      <c r="D174" t="str">
        <f>'Non Proyek'!H21</f>
        <v>MI</v>
      </c>
      <c r="E174" t="str">
        <f>'Non Proyek'!L21</f>
        <v>Not Started</v>
      </c>
      <c r="F174">
        <f>'Non Proyek'!E21</f>
        <v>2029</v>
      </c>
      <c r="G174">
        <f>'Non Proyek'!F21</f>
        <v>2029</v>
      </c>
    </row>
    <row r="175">
      <c r="A175" t="str">
        <f>'Non Proyek'!A22</f>
        <v>NP-20</v>
      </c>
      <c r="B175" t="str">
        <f>'Non Proyek'!C22</f>
        <v>Rekonfigurasi Pemenuhan DC 2</v>
      </c>
      <c r="C175" t="str">
        <f>'Non Proyek'!D22</f>
        <v>Rekonfigurasi Alternate ETP</v>
      </c>
      <c r="D175" t="str">
        <f>'Non Proyek'!H22</f>
        <v>Market</v>
      </c>
      <c r="E175" t="str">
        <f>'Non Proyek'!L22</f>
        <v>Not Started</v>
      </c>
      <c r="F175">
        <v>2028</v>
      </c>
      <c r="G175">
        <f>'Non Proyek'!F22</f>
        <v>2028</v>
      </c>
    </row>
    <row r="176">
      <c r="A176" t="str">
        <f>'Non Proyek'!A23</f>
        <v>NP-20</v>
      </c>
      <c r="B176" t="str">
        <f>'Non Proyek'!C23</f>
        <v>Rekonfigurasi Pemenuhan DC 2</v>
      </c>
      <c r="C176" t="str">
        <f>'Non Proyek'!D23</f>
        <v xml:space="preserve">Rekonfigurasi LKPBU (ANTASENA Non LBUT) </v>
      </c>
      <c r="D176" t="str">
        <f>'Non Proyek'!H23</f>
        <v>Moneter</v>
      </c>
      <c r="E176" t="str">
        <f>'Non Proyek'!L23</f>
        <v>Not Started</v>
      </c>
      <c r="F176">
        <f>'Non Proyek'!E23</f>
        <v>2026</v>
      </c>
      <c r="G176">
        <f>'Non Proyek'!F23</f>
        <v>2027</v>
      </c>
    </row>
    <row r="177">
      <c r="A177" t="str">
        <f>'Non Proyek'!A24</f>
        <v>NP-20</v>
      </c>
      <c r="B177" t="str">
        <f>'Non Proyek'!C24</f>
        <v>Rekonfigurasi Pemenuhan DC 2</v>
      </c>
      <c r="C177" t="str">
        <f>'Non Proyek'!D24</f>
        <v>Rekonfigurasi SIMODIS</v>
      </c>
      <c r="D177" t="str">
        <f>'Non Proyek'!H24</f>
        <v>Moneter</v>
      </c>
      <c r="E177" t="str">
        <f>'Non Proyek'!L24</f>
        <v>Not Started</v>
      </c>
      <c r="F177">
        <f>'Non Proyek'!E24</f>
        <v>2027</v>
      </c>
      <c r="G177">
        <f>'Non Proyek'!F24</f>
        <v>2027</v>
      </c>
    </row>
    <row r="178">
      <c r="A178" t="str">
        <f>'Non Proyek'!A25</f>
        <v>NP-20</v>
      </c>
      <c r="B178" t="str">
        <f>'Non Proyek'!C25</f>
        <v>Rekonfigurasi Pemenuhan DC 2</v>
      </c>
      <c r="C178" t="str">
        <f>'Non Proyek'!D25</f>
        <v>Rekonfigurasi BI-SSS</v>
      </c>
      <c r="D178" t="str">
        <f>'Non Proyek'!H25</f>
        <v>SSK</v>
      </c>
      <c r="E178" t="str">
        <f>'Non Proyek'!L25</f>
        <v>Not Started</v>
      </c>
      <c r="F178">
        <f>'Non Proyek'!E25</f>
        <v>2026</v>
      </c>
      <c r="G178">
        <f>'Non Proyek'!F25</f>
        <v>2026</v>
      </c>
    </row>
    <row r="179">
      <c r="A179" t="str">
        <f>'Non Proyek'!A26</f>
        <v>NP-24</v>
      </c>
      <c r="B179" t="str">
        <f>'Non Proyek'!C26</f>
        <v>Perluasan IEA</v>
      </c>
      <c r="C179" t="str">
        <f>'Non Proyek'!D26</f>
        <v>IEA-KUPVA BB ( Solusi Interim) Untuk Pengawasan di KPwDN WG end to end</v>
      </c>
      <c r="D179" t="str">
        <f>'Non Proyek'!H26</f>
        <v>MD</v>
      </c>
      <c r="E179" t="str">
        <f>'Non Proyek'!L26</f>
        <v>On Progress</v>
      </c>
      <c r="F179">
        <f>'Non Proyek'!E26</f>
        <v>2026</v>
      </c>
      <c r="G179">
        <f>'Non Proyek'!F26</f>
        <v>2026</v>
      </c>
    </row>
    <row r="180">
      <c r="A180" t="str">
        <f>'Non Proyek'!A27</f>
        <v>NP-24</v>
      </c>
      <c r="B180" t="str">
        <f>'Non Proyek'!C27</f>
        <v>Perluasan IEA</v>
      </c>
      <c r="C180" t="str">
        <f>'Non Proyek'!D27</f>
        <v>Konfigurasi IEA untuk mendukung Use Case Bansos dan Use Case Internal Pegawai BI / Payment ID &amp; Lanjutan Payment Integrity</v>
      </c>
      <c r="D180" t="str">
        <f>'Non Proyek'!H27</f>
        <v>MD</v>
      </c>
      <c r="E180" t="str">
        <f>'Non Proyek'!L27</f>
        <v>DONE</v>
      </c>
      <c r="F180">
        <f>'Non Proyek'!E27</f>
        <v>2025</v>
      </c>
      <c r="G180">
        <f>'Non Proyek'!F27</f>
        <v>2025</v>
      </c>
    </row>
    <row r="181">
      <c r="A181" t="str">
        <f>'Non Proyek'!A28</f>
        <v>NP-24</v>
      </c>
      <c r="B181" t="str">
        <f>'Non Proyek'!C28</f>
        <v>Perluasan IEA</v>
      </c>
      <c r="C181" t="str">
        <f>'Non Proyek'!D28</f>
        <v>Perolehan Data PJP/PIP</v>
      </c>
      <c r="D181" t="str">
        <f>'Non Proyek'!H28</f>
        <v>MD</v>
      </c>
      <c r="E181" t="str">
        <f>'Non Proyek'!L28</f>
        <v>DONE</v>
      </c>
      <c r="F181">
        <f>'Non Proyek'!E28</f>
        <v>2025</v>
      </c>
      <c r="G181">
        <f>'Non Proyek'!F28</f>
        <v>2025</v>
      </c>
    </row>
    <row r="182">
      <c r="A182" t="str">
        <f>'Non Proyek'!A29</f>
        <v>NP-24</v>
      </c>
      <c r="B182" t="str">
        <f>'Non Proyek'!C29</f>
        <v>Perluasan IEA</v>
      </c>
      <c r="C182" t="str">
        <f>'Non Proyek'!D29</f>
        <v>IEA-DHE SDA (Sub Registry 16 Pelapor)</v>
      </c>
      <c r="D182" t="str">
        <f>'Non Proyek'!H29</f>
        <v>MD</v>
      </c>
      <c r="E182" t="str">
        <f>'Non Proyek'!L29</f>
        <v>DONE</v>
      </c>
      <c r="F182">
        <f>'Non Proyek'!E29</f>
        <v>2025</v>
      </c>
      <c r="G182">
        <f>'Non Proyek'!F29</f>
        <v>2025</v>
      </c>
    </row>
    <row r="183">
      <c r="A183" t="str">
        <f>'Non Proyek'!A30</f>
        <v>NP-24</v>
      </c>
      <c r="B183" t="str">
        <f>'Non Proyek'!C30</f>
        <v>Perluasan IEA</v>
      </c>
      <c r="C183" t="str">
        <f>'Non Proyek'!D30</f>
        <v>Konfigurasi IEA otomasi Data SBN  - OJK ke pusat Data</v>
      </c>
      <c r="D183" t="str">
        <f>'Non Proyek'!H30</f>
        <v>MD</v>
      </c>
      <c r="E183" t="str">
        <f>'Non Proyek'!L30</f>
        <v>DONE</v>
      </c>
      <c r="F183">
        <f>'Non Proyek'!E30</f>
        <v>2025</v>
      </c>
      <c r="G183">
        <f>'Non Proyek'!F30</f>
        <v>2025</v>
      </c>
    </row>
    <row r="184">
      <c r="A184" t="str">
        <f>'Non Proyek'!A31</f>
        <v>NP-24</v>
      </c>
      <c r="B184" t="str">
        <f>'Non Proyek'!C31</f>
        <v>Perluasan IEA</v>
      </c>
      <c r="C184" t="str">
        <f>'Non Proyek'!D31</f>
        <v>IEA-BAPPEBTI Dervatif PUVA - (OJK BAPPEBTI)</v>
      </c>
      <c r="D184" t="str">
        <f>'Non Proyek'!H31</f>
        <v>MD</v>
      </c>
      <c r="E184" t="str">
        <f>'Non Proyek'!L31</f>
        <v>DONE</v>
      </c>
      <c r="F184">
        <f>'Non Proyek'!E31</f>
        <v>2025</v>
      </c>
      <c r="G184">
        <f>'Non Proyek'!F31</f>
        <v>2025</v>
      </c>
    </row>
    <row r="185">
      <c r="A185" t="str">
        <f>'Non Proyek'!A32</f>
        <v>NP-24</v>
      </c>
      <c r="B185" t="str">
        <f>'Non Proyek'!C32</f>
        <v>Perluasan IEA</v>
      </c>
      <c r="C185" t="str">
        <f>'Non Proyek'!D32</f>
        <v>IEA-DJA Pengaliran suku bunga</v>
      </c>
      <c r="D185" t="str">
        <f>'Non Proyek'!H32</f>
        <v>MD</v>
      </c>
      <c r="E185" t="str">
        <f>'Non Proyek'!L32</f>
        <v>DONE</v>
      </c>
      <c r="F185">
        <f>'Non Proyek'!E32</f>
        <v>2025</v>
      </c>
      <c r="G185">
        <f>'Non Proyek'!F32</f>
        <v>2025</v>
      </c>
    </row>
    <row r="186">
      <c r="A186" t="str">
        <f>'Non Proyek'!A33</f>
        <v>NP-24</v>
      </c>
      <c r="B186" t="str">
        <f>'Non Proyek'!C33</f>
        <v>Perluasan IEA</v>
      </c>
      <c r="C186" t="str">
        <f>'Non Proyek'!D33</f>
        <v>Pengiriman Data Antasena LBUT - Pengiriman Data LBUT ke Otoritas Jasa Keuangan dan Lembaga Penjamin Simpanan</v>
      </c>
      <c r="D186" t="str">
        <f>'Non Proyek'!H33</f>
        <v>MD</v>
      </c>
      <c r="E186" t="str">
        <f>'Non Proyek'!L33</f>
        <v>DONE</v>
      </c>
      <c r="F186">
        <f>'Non Proyek'!E33</f>
        <v>2025</v>
      </c>
      <c r="G186">
        <f>'Non Proyek'!F33</f>
        <v>2025</v>
      </c>
    </row>
    <row r="187">
      <c r="A187" t="str">
        <f>'Non Proyek'!A34</f>
        <v>NP-24</v>
      </c>
      <c r="B187" t="str">
        <f>'Non Proyek'!C34</f>
        <v>Perluasan IEA</v>
      </c>
      <c r="C187" t="str">
        <f>'Non Proyek'!D34</f>
        <v>Pengaliran Data LBBPR/S dari OJK ke BI</v>
      </c>
      <c r="D187" t="str">
        <f>'Non Proyek'!H34</f>
        <v>MD</v>
      </c>
      <c r="E187" t="str">
        <f>'Non Proyek'!L34</f>
        <v>DONE</v>
      </c>
      <c r="F187">
        <f>'Non Proyek'!E34</f>
        <v>2025</v>
      </c>
      <c r="G187">
        <f>'Non Proyek'!F34</f>
        <v>2025</v>
      </c>
    </row>
    <row r="188">
      <c r="A188" t="str">
        <f>'Non Proyek'!A36</f>
        <v>NP-24</v>
      </c>
      <c r="B188" t="str">
        <f>'Non Proyek'!C36</f>
        <v>Perluasan IEA</v>
      </c>
      <c r="C188" t="str">
        <f>'Non Proyek'!D36</f>
        <v>Pengembangan Sistem Pelaporan CCP ke BI dan TPA melalui Aplikasi IEA</v>
      </c>
      <c r="D188" t="str">
        <f>'Non Proyek'!H36</f>
        <v>Market, MD</v>
      </c>
      <c r="E188" t="str">
        <f>'Non Proyek'!L36</f>
        <v>DONE</v>
      </c>
      <c r="F188">
        <f>'Non Proyek'!E36</f>
        <v>2025</v>
      </c>
      <c r="G188">
        <f>'Non Proyek'!F36</f>
        <v>2025</v>
      </c>
    </row>
    <row r="189">
      <c r="A189" t="str">
        <f>'[1]All Proyek'!B47</f>
        <v xml:space="preserve"> NP-27</v>
      </c>
      <c r="B189" t="str">
        <f>'Non Proyek'!C39</f>
        <v>Transaksi FX-DNDF via Primary Dealers (PDs)</v>
      </c>
      <c r="C189" t="str">
        <f>'Non Proyek'!D39</f>
        <v>Penguatan transaksi FX-NDF BI pada Bloomberg FX Go</v>
      </c>
      <c r="D189" t="str">
        <f>'Non Proyek'!H39</f>
        <v>Market</v>
      </c>
      <c r="E189" t="str">
        <f>'Non Proyek'!L39</f>
        <v>DONE</v>
      </c>
      <c r="F189">
        <f>'Non Proyek'!E39</f>
        <v>2025</v>
      </c>
      <c r="G189">
        <f>'Non Proyek'!F39</f>
        <v>2025</v>
      </c>
    </row>
    <row r="190">
      <c r="A190" t="str">
        <f>'[1]All Proyek'!B48</f>
        <v>NP-34</v>
      </c>
      <c r="B190" t="str">
        <f>'Non Proyek'!C40</f>
        <v>Konfigurasi Sistem Treasury Bank Indonesia</v>
      </c>
      <c r="C190" t="str">
        <f>'Non Proyek'!D40</f>
        <v xml:space="preserve">Otomasi Penarikan Report Portfolio Workstation di FOMOBO </v>
      </c>
      <c r="D190" t="str">
        <f>'Non Proyek'!H40</f>
        <v>Market</v>
      </c>
      <c r="E190" t="str">
        <f>'Non Proyek'!L40</f>
        <v>Not Started</v>
      </c>
      <c r="F190">
        <f>'Non Proyek'!E40</f>
        <v>2026</v>
      </c>
      <c r="G190">
        <f>'Non Proyek'!F40</f>
        <v>2026</v>
      </c>
    </row>
    <row r="191">
      <c r="A191" t="str">
        <f>'Non Proyek'!A41</f>
        <v>NP-34</v>
      </c>
      <c r="B191" t="str">
        <f>'Non Proyek'!C41</f>
        <v>Konfigurasi Sistem Treasury Bank Indonesia</v>
      </c>
      <c r="C191" t="str">
        <f>'Non Proyek'!D41</f>
        <v>FOMOBO Konfigurasi FOMOBO untuk Perbaikan Laporan EDW-ORA</v>
      </c>
      <c r="D191" t="str">
        <f>'Non Proyek'!H41</f>
        <v>Market</v>
      </c>
      <c r="E191" t="str">
        <f>'Non Proyek'!L41</f>
        <v>DONE</v>
      </c>
      <c r="F191">
        <f>'Non Proyek'!E41</f>
        <v>2025</v>
      </c>
      <c r="G191">
        <f>'Non Proyek'!F41</f>
        <v>2025</v>
      </c>
    </row>
    <row r="192">
      <c r="A192" t="str">
        <f>'Non Proyek'!A42</f>
        <v>NP-35</v>
      </c>
      <c r="B192" t="str">
        <f>'Non Proyek'!C42</f>
        <v xml:space="preserve">SWIFT </v>
      </c>
      <c r="C192" t="str">
        <f>'Non Proyek'!D42</f>
        <v>SWIFT November Changes 2025</v>
      </c>
      <c r="D192" t="str">
        <f>'Non Proyek'!H42</f>
        <v>Market</v>
      </c>
      <c r="E192" t="str">
        <f>'Non Proyek'!L42</f>
        <v>DONE</v>
      </c>
      <c r="F192">
        <f>'Non Proyek'!E42</f>
        <v>2025</v>
      </c>
      <c r="G192">
        <f>'Non Proyek'!F42</f>
        <v>2025</v>
      </c>
    </row>
    <row r="193">
      <c r="A193" t="str">
        <f>'Non Proyek'!A43</f>
        <v>NP-35</v>
      </c>
      <c r="B193" t="str">
        <f>'Non Proyek'!C43</f>
        <v xml:space="preserve">SWIFT </v>
      </c>
      <c r="C193" t="str">
        <f>'Non Proyek'!D43</f>
        <v>SWIFT November Changes 2026</v>
      </c>
      <c r="D193" t="str">
        <f>'Non Proyek'!H43</f>
        <v>Market</v>
      </c>
      <c r="E193" t="str">
        <f>'Non Proyek'!L43</f>
        <v>Not Started</v>
      </c>
      <c r="F193">
        <f>'Non Proyek'!E43</f>
        <v>2026</v>
      </c>
      <c r="G193">
        <f>'Non Proyek'!F43</f>
        <v>2026</v>
      </c>
    </row>
    <row r="194">
      <c r="A194" t="str">
        <f>'Non Proyek'!A47</f>
        <v>NP-36</v>
      </c>
      <c r="B194" t="str">
        <f>'Non Proyek'!C47</f>
        <v>Peningkatan Kapasitas dan Performance Aplikasi Legacy</v>
      </c>
      <c r="C194" t="str">
        <f>'Non Proyek'!D47</f>
        <v>Peningkatan Performance PINTAR dalam rangka SERAMBI 2026</v>
      </c>
      <c r="D194" t="str">
        <f>'Non Proyek'!H47</f>
        <v>SP</v>
      </c>
      <c r="E194" t="str">
        <f>'Non Proyek'!L47</f>
        <v>DONE</v>
      </c>
      <c r="F194">
        <f>'Non Proyek'!E47</f>
        <v>2025</v>
      </c>
      <c r="G194">
        <f>'Non Proyek'!F47</f>
        <v>2025</v>
      </c>
    </row>
    <row r="195">
      <c r="A195" t="str">
        <f>'Non Proyek'!A48</f>
        <v>NP-37</v>
      </c>
      <c r="B195" t="str">
        <f>'Non Proyek'!C48</f>
        <v>Upgrade CRM</v>
      </c>
      <c r="C195" t="str">
        <f>'Non Proyek'!D48</f>
        <v>Upgrade versi CRM</v>
      </c>
      <c r="D195" t="str">
        <f>'Non Proyek'!H48</f>
        <v>MI</v>
      </c>
      <c r="E195" t="str">
        <f>'Non Proyek'!L48</f>
        <v>Not Started</v>
      </c>
      <c r="F195">
        <f>'Non Proyek'!E48</f>
        <v>2027</v>
      </c>
      <c r="G195">
        <f>'Non Proyek'!F48</f>
        <v>2027</v>
      </c>
    </row>
    <row r="196">
      <c r="A196" t="str">
        <f>'Non Proyek'!A49</f>
        <v>NP-38</v>
      </c>
      <c r="B196" t="str">
        <f>'Non Proyek'!C49</f>
        <v>Konfigurasi WBS</v>
      </c>
      <c r="C196" t="str">
        <f>'Non Proyek'!D49</f>
        <v>Konfigurasi Penyempurnaan Notifikasi Flow Proses Pemeriksaan pada WBS</v>
      </c>
      <c r="D196" t="str">
        <f>'Non Proyek'!H49</f>
        <v>MI</v>
      </c>
      <c r="E196" t="str">
        <f>'Non Proyek'!L49</f>
        <v>Not Started</v>
      </c>
      <c r="F196">
        <f>'Non Proyek'!E49</f>
        <v>2026</v>
      </c>
      <c r="G196">
        <f>'Non Proyek'!F49</f>
        <v>2026</v>
      </c>
    </row>
    <row r="197">
      <c r="A197" t="str">
        <f>'Non Proyek'!A50</f>
        <v>NP-39</v>
      </c>
      <c r="B197" t="str">
        <f>'Non Proyek'!C50</f>
        <v>Piloting Laporan LLD Bank High-Frequency</v>
      </c>
      <c r="C197" t="str">
        <f>'Non Proyek'!D50</f>
        <v>Piloting Laporan LLD Bank High-Frequency</v>
      </c>
      <c r="D197" t="str">
        <f>'Non Proyek'!H50</f>
        <v>Middleware, Moneter</v>
      </c>
      <c r="E197" t="str">
        <f>'Non Proyek'!L50</f>
        <v>Not Started</v>
      </c>
      <c r="F197">
        <f>'Non Proyek'!E50</f>
        <v>2026</v>
      </c>
      <c r="G197">
        <f>'Non Proyek'!F50</f>
        <v>2026</v>
      </c>
    </row>
    <row r="198">
      <c r="A198" t="str">
        <f>'Non Proyek'!A51</f>
        <v>NP-40</v>
      </c>
      <c r="B198" t="str">
        <f>'Non Proyek'!C51</f>
        <v>Dukungan IN-FAST</v>
      </c>
      <c r="C198" t="str">
        <f>'Non Proyek'!D51</f>
        <v>On Boarding IN-FAST pada Infra SP BI</v>
      </c>
      <c r="D198" t="str">
        <f>'Non Proyek'!H51</f>
        <v>SP</v>
      </c>
      <c r="E198" t="str">
        <f>'Non Proyek'!L51</f>
        <v>Not Started</v>
      </c>
      <c r="F198">
        <f>'Non Proyek'!E51</f>
        <v>2026</v>
      </c>
      <c r="G198">
        <f>'Non Proyek'!F51</f>
        <v>2026</v>
      </c>
    </row>
    <row r="199">
      <c r="A199" t="str">
        <f>'Non Proyek'!A52</f>
        <v>NP-29</v>
      </c>
      <c r="B199" t="str">
        <f>'Non Proyek'!C52</f>
        <v>Pengaliran Data Eksyar</v>
      </c>
      <c r="C199" t="str">
        <f>'Non Proyek'!D52</f>
        <v>Pengaliran Data Eksyar</v>
      </c>
      <c r="D199" t="str">
        <f>'Non Proyek'!H52</f>
        <v>Middleware</v>
      </c>
      <c r="E199" t="str">
        <f>'Non Proyek'!L52</f>
        <v>Not Started</v>
      </c>
      <c r="F199">
        <f>'Non Proyek'!E52</f>
        <v>2026</v>
      </c>
      <c r="G199">
        <f>'Non Proyek'!F52</f>
        <v>2027</v>
      </c>
    </row>
    <row r="204">
      <c r="J204" t="str">
        <v>Start</v>
      </c>
      <c r="K204" t="str">
        <v>(Multiple Items)</v>
      </c>
    </row>
    <row r="205">
      <c r="J205" t="str">
        <v>End</v>
      </c>
      <c r="K205" t="str">
        <v>(Multiple Items)</v>
      </c>
    </row>
    <row r="207">
      <c r="J207" t="str">
        <v>Row Labels</v>
      </c>
      <c r="K207" t="str">
        <v>Count of Stream</v>
      </c>
    </row>
    <row r="208">
      <c r="J208" t="str">
        <v>Market</v>
      </c>
      <c r="K208">
        <v>20</v>
      </c>
    </row>
    <row r="209">
      <c r="J209" t="str">
        <v xml:space="preserve">Market, SP </v>
      </c>
      <c r="K209">
        <v>1</v>
      </c>
    </row>
    <row r="210">
      <c r="J210" t="str">
        <v>Market, SSK</v>
      </c>
      <c r="K210">
        <v>1</v>
      </c>
    </row>
    <row r="211">
      <c r="J211" t="str">
        <v>MD</v>
      </c>
      <c r="K211">
        <v>3</v>
      </c>
    </row>
    <row r="212">
      <c r="J212" t="str">
        <v>MI</v>
      </c>
      <c r="K212">
        <v>31</v>
      </c>
    </row>
    <row r="213">
      <c r="J213" t="str">
        <v>Middleware</v>
      </c>
      <c r="K213">
        <v>1</v>
      </c>
    </row>
    <row r="214">
      <c r="J214" t="str">
        <v>Moneter</v>
      </c>
      <c r="K214">
        <v>16</v>
      </c>
    </row>
    <row r="215">
      <c r="J215" t="str">
        <v>Moneter, Market</v>
      </c>
      <c r="K215">
        <v>3</v>
      </c>
    </row>
    <row r="216">
      <c r="J216" t="str">
        <v>Moneter, SSK</v>
      </c>
      <c r="K216">
        <v>1</v>
      </c>
    </row>
    <row r="217">
      <c r="J217" t="str">
        <v>SP</v>
      </c>
      <c r="K217">
        <v>10</v>
      </c>
    </row>
    <row r="218">
      <c r="J218" t="str">
        <v>SSK</v>
      </c>
      <c r="K218">
        <v>13</v>
      </c>
    </row>
    <row r="219">
      <c r="J219" t="str">
        <v>SP, MI</v>
      </c>
      <c r="K219">
        <v>1</v>
      </c>
    </row>
    <row r="220">
      <c r="J220" t="str">
        <v>Market, Moneter</v>
      </c>
      <c r="K220">
        <v>1</v>
      </c>
    </row>
    <row r="221">
      <c r="J221" t="str">
        <v>Middleware, Moneter</v>
      </c>
      <c r="K221">
        <v>1</v>
      </c>
    </row>
    <row r="222">
      <c r="J222" t="str">
        <v>Grand Total</v>
      </c>
      <c r="K222">
        <v>103</v>
      </c>
    </row>
  </sheetData>
  <autoFilter ref="A2:G199"/>
  <pageMargins left="0.7" right="0.7" top="0.75" bottom="0.75" header="0.3" footer="0.3"/>
  <ignoredErrors>
    <ignoredError numberStoredAsText="1" sqref="A1:K222"/>
  </ignoredErrors>
</worksheet>
</file>

<file path=xl/worksheets/sheet12.xml><?xml version="1.0" encoding="utf-8"?>
<worksheet xmlns="http://schemas.openxmlformats.org/spreadsheetml/2006/main" xmlns:r="http://schemas.openxmlformats.org/officeDocument/2006/relationships">
  <dimension ref="A1:I52"/>
  <sheetViews>
    <sheetView workbookViewId="0" rightToLeft="0"/>
  </sheetViews>
  <sheetData>
    <row r="1">
      <c r="A1" t="str">
        <v>No</v>
      </c>
      <c r="B1" t="str">
        <v>Nama Proyek Baru</v>
      </c>
      <c r="C1" t="str">
        <v>Start Proyek</v>
      </c>
      <c r="D1" t="str">
        <v>End Proyek</v>
      </c>
      <c r="E1" t="str">
        <v xml:space="preserve">Stream </v>
      </c>
      <c r="F1" t="str">
        <v>% Penyelesaian</v>
      </c>
      <c r="G1" t="str">
        <v>% Target Januari</v>
      </c>
      <c r="H1" t="str">
        <v>Capaian</v>
      </c>
      <c r="I1" t="str">
        <v>Status</v>
      </c>
    </row>
    <row r="2">
      <c r="A2" t="str">
        <v>P-1</v>
      </c>
      <c r="B2" t="str">
        <v>New BI-FAST</v>
      </c>
      <c r="C2">
        <v>2025</v>
      </c>
      <c r="D2">
        <v>2028</v>
      </c>
      <c r="E2" t="str">
        <v>SP, MI</v>
      </c>
      <c r="F2">
        <f>AVERAGE(Proyek!V$3)</f>
        <v>0.015</v>
      </c>
      <c r="G2">
        <f>AVERAGE(Proyek!BE3)</f>
        <v>0.06</v>
      </c>
      <c r="H2">
        <f>F2/G2</f>
        <v>0.25</v>
      </c>
      <c r="I2" t="str">
        <f>IF(H2&gt;105%,"AS",IF(H2&gt;=95%,"OS",IF(H2&gt;=75%,"BS","BS")))</f>
        <v>BS</v>
      </c>
    </row>
    <row r="3">
      <c r="A3" t="str">
        <v>P-2</v>
      </c>
      <c r="B3" t="str">
        <v>BI-RTGS Gen III</v>
      </c>
      <c r="C3">
        <v>2026</v>
      </c>
      <c r="D3">
        <v>2029</v>
      </c>
      <c r="E3" t="str">
        <v>SP</v>
      </c>
      <c r="F3">
        <f>AVERAGE(Proyek!V4)</f>
        <v>0</v>
      </c>
      <c r="G3">
        <f>AVERAGE(Proyek!BE4)</f>
        <v>0</v>
      </c>
      <c r="H3" t="e">
        <f>F3/G3</f>
        <v>#DIV/0!</v>
      </c>
      <c r="I3" t="str">
        <v>NS</v>
      </c>
    </row>
    <row r="4">
      <c r="A4" t="str">
        <v>P-3</v>
      </c>
      <c r="B4" t="str">
        <v>BI-SSSS Gen III</v>
      </c>
      <c r="C4">
        <v>2027</v>
      </c>
      <c r="D4">
        <v>2029</v>
      </c>
      <c r="E4" t="str">
        <v>Market</v>
      </c>
      <c r="F4">
        <f>AVERAGE(Proyek!V5)</f>
        <v>0</v>
      </c>
      <c r="G4">
        <f>AVERAGE(Proyek!BE5)</f>
        <v>0</v>
      </c>
      <c r="H4" t="e">
        <f>F4/G4</f>
        <v>#DIV/0!</v>
      </c>
      <c r="I4" t="str">
        <v>NS</v>
      </c>
    </row>
    <row r="5">
      <c r="A5" t="str">
        <v>P-4</v>
      </c>
      <c r="B5" t="str">
        <v>Infrastruktur Data PUVA</v>
      </c>
      <c r="C5">
        <v>2025</v>
      </c>
      <c r="D5">
        <v>2030</v>
      </c>
      <c r="E5" t="str">
        <v>Market, Moneter, MI</v>
      </c>
      <c r="F5">
        <f>AVERAGE(Proyek!V6:V20)</f>
        <v>0.19999999999999998</v>
      </c>
      <c r="G5">
        <f>AVERAGE(Proyek!BE6:BE20)</f>
        <v>0.20666666666666664</v>
      </c>
      <c r="H5">
        <f>F5/G5</f>
        <v>0.967741935483871</v>
      </c>
      <c r="I5" t="str">
        <f>IF(H5&gt;105%,"AS",IF(H5&gt;=95%,"OS",IF(H5&gt;=75%,"BS","BS")))</f>
        <v>OS</v>
      </c>
    </row>
    <row r="6">
      <c r="A6" t="str">
        <v>P-5</v>
      </c>
      <c r="B6" t="str">
        <v>Infrastruktur Data SP</v>
      </c>
      <c r="C6">
        <v>2026</v>
      </c>
      <c r="D6">
        <v>2028</v>
      </c>
      <c r="E6" t="str">
        <v>Moneter</v>
      </c>
      <c r="F6">
        <f>AVERAGE(Proyek!V21)</f>
        <v>0</v>
      </c>
      <c r="G6">
        <f>AVERAGE(Proyek!BE21)</f>
        <v>0</v>
      </c>
      <c r="H6" t="e">
        <f>F6/G6</f>
        <v>#DIV/0!</v>
      </c>
      <c r="I6" t="str">
        <v>NS</v>
      </c>
    </row>
    <row r="7">
      <c r="A7" t="str">
        <v>P-7</v>
      </c>
      <c r="B7" t="str">
        <v>DDM Perumusan Kebijakan</v>
      </c>
      <c r="C7">
        <v>2026</v>
      </c>
      <c r="D7">
        <v>2027</v>
      </c>
      <c r="E7" t="str">
        <v>MI</v>
      </c>
      <c r="F7">
        <f>AVERAGE(Proyek!V22)</f>
        <v>0.12</v>
      </c>
      <c r="G7">
        <f>AVERAGE(Proyek!BE22)</f>
        <v>0.05</v>
      </c>
      <c r="H7">
        <f>F7/G7</f>
        <v>2.4</v>
      </c>
      <c r="I7" t="str">
        <v>NS</v>
      </c>
    </row>
    <row r="8">
      <c r="A8" t="str">
        <v>P-18</v>
      </c>
      <c r="B8" t="str">
        <v>DCP BKK</v>
      </c>
      <c r="C8">
        <v>2025</v>
      </c>
      <c r="D8">
        <v>2028</v>
      </c>
      <c r="E8" t="str">
        <v>MI</v>
      </c>
      <c r="F8">
        <f>AVERAGE(Proyek!V23:V24)</f>
        <v>0.06</v>
      </c>
      <c r="G8">
        <f>AVERAGE(Proyek!BE23:BE24)</f>
        <v>0.075</v>
      </c>
      <c r="H8">
        <f>F8/G8</f>
        <v>0.8</v>
      </c>
      <c r="I8" t="str">
        <f>IF(H8&gt;105%,"AS",IF(H8&gt;=95%,"OS",IF(H8&gt;=75%,"BS","BS")))</f>
        <v>BS</v>
      </c>
    </row>
    <row r="9">
      <c r="A9" t="str">
        <v>P-20</v>
      </c>
      <c r="B9" t="str">
        <v>DCP MAPP</v>
      </c>
      <c r="C9">
        <v>2025</v>
      </c>
      <c r="D9">
        <v>2026</v>
      </c>
      <c r="E9" t="str">
        <v>MI</v>
      </c>
      <c r="F9">
        <f>AVERAGE(Proyek!V25:V26)</f>
        <v>0.2875</v>
      </c>
      <c r="G9">
        <f>AVERAGE(Proyek!BE25:BE26)</f>
        <v>0.2875</v>
      </c>
      <c r="H9">
        <f>F9/G9</f>
        <v>1</v>
      </c>
      <c r="I9" t="str">
        <f>IF(H9&gt;105%,"AS",IF(H9&gt;=95%,"OS",IF(H9&gt;=75%,"BS","BS")))</f>
        <v>OS</v>
      </c>
    </row>
    <row r="10">
      <c r="A10" t="str">
        <v>P-25</v>
      </c>
      <c r="B10" t="str">
        <v>DCP HRM</v>
      </c>
      <c r="C10">
        <v>2026</v>
      </c>
      <c r="D10">
        <v>2027</v>
      </c>
      <c r="E10" t="str">
        <v>MI</v>
      </c>
      <c r="F10">
        <f>AVERAGE(Proyek!V27)</f>
        <v>0</v>
      </c>
      <c r="G10">
        <f>AVERAGE(Proyek!BE27)</f>
        <v>0.015</v>
      </c>
      <c r="H10">
        <f>F10/G10</f>
        <v>0</v>
      </c>
      <c r="I10" t="str">
        <v>NS</v>
      </c>
    </row>
    <row r="11">
      <c r="A11" t="str">
        <v>P-26</v>
      </c>
      <c r="B11" t="str">
        <v>DCP Integrasi HRM</v>
      </c>
      <c r="C11">
        <v>2026</v>
      </c>
      <c r="D11">
        <v>2028</v>
      </c>
      <c r="E11" t="str">
        <v>MI</v>
      </c>
      <c r="F11">
        <f>AVERAGE(Proyek!V28:V29)</f>
        <v>0</v>
      </c>
      <c r="G11">
        <f>AVERAGE(Proyek!BE28:BE29)</f>
        <v>0.0075</v>
      </c>
      <c r="H11">
        <f>F11/G11</f>
        <v>0</v>
      </c>
      <c r="I11" t="str">
        <v>NS</v>
      </c>
    </row>
    <row r="12">
      <c r="A12" t="str">
        <v>P-40</v>
      </c>
      <c r="B12" t="str">
        <v>Pengembangan Product OM Pro Market (Rupiah dan Valas)</v>
      </c>
      <c r="C12">
        <v>2024</v>
      </c>
      <c r="D12">
        <v>2029</v>
      </c>
      <c r="E12" t="str">
        <v>Market, SSK</v>
      </c>
      <c r="F12">
        <f>AVERAGE(Proyek!V30:V42)</f>
        <v>0.4190384615384615</v>
      </c>
      <c r="G12">
        <f>AVERAGE(Proyek!BE30:BE42)</f>
        <v>0.38846153846153847</v>
      </c>
      <c r="H12">
        <f>F12/G12</f>
        <v>1.0787128712871286</v>
      </c>
      <c r="I12" t="str">
        <f>IF(H12&gt;105%,"AS",IF(H12&gt;=95%,"OS",IF(H12&gt;=75%,"BS","BS")))</f>
        <v>AS</v>
      </c>
    </row>
    <row r="13">
      <c r="A13" t="str">
        <v>P-41</v>
      </c>
      <c r="B13" t="str">
        <v>Pengembangan Produk dan Pricing untuk OM Pro Market dan PUVA</v>
      </c>
      <c r="C13">
        <v>2024</v>
      </c>
      <c r="D13">
        <v>2027</v>
      </c>
      <c r="E13" t="str">
        <v>Market</v>
      </c>
      <c r="F13">
        <f>AVERAGE(Proyek!V44:V45)</f>
        <v>0.49999999999999994</v>
      </c>
      <c r="G13">
        <f>AVERAGE(Proyek!BE44:BE45)</f>
        <v>0.5</v>
      </c>
      <c r="H13">
        <f>F13/G13</f>
        <v>0.9999999999999999</v>
      </c>
      <c r="I13" t="str">
        <f>IF(H13&gt;105%,"AS",IF(H13&gt;=95%,"OS",IF(H13&gt;=75%,"BS","BS")))</f>
        <v>OS</v>
      </c>
    </row>
    <row r="14">
      <c r="A14" t="str">
        <v>P-43</v>
      </c>
      <c r="B14" t="str">
        <v>Manajemen Layanan TI</v>
      </c>
      <c r="C14">
        <v>2025</v>
      </c>
      <c r="D14">
        <v>2025</v>
      </c>
      <c r="E14" t="str">
        <v>MI</v>
      </c>
      <c r="F14">
        <f>AVERAGE(Proyek!V46)</f>
        <v>0.9999999999999999</v>
      </c>
      <c r="G14">
        <f>AVERAGE(Proyek!BE46)</f>
        <v>1</v>
      </c>
      <c r="H14">
        <f>F14/G14</f>
        <v>0.9999999999999999</v>
      </c>
      <c r="I14" t="str">
        <f>IF(H14&gt;105%,"AS",IF(H14&gt;=95%,"OS",IF(H14&gt;=75%,"BS","BS")))</f>
        <v>OS</v>
      </c>
    </row>
    <row r="15">
      <c r="A15" t="str">
        <v>P-44</v>
      </c>
      <c r="B15" t="str">
        <v>ANTASENA - Non LBUT</v>
      </c>
      <c r="C15">
        <v>2024</v>
      </c>
      <c r="D15">
        <v>2028</v>
      </c>
      <c r="E15" t="str">
        <v>Moneter</v>
      </c>
      <c r="F15">
        <f>AVERAGE(Proyek!V47:V52)</f>
        <v>0.10166666666666667</v>
      </c>
      <c r="G15">
        <f>AVERAGE(Proyek!BE47:BE52)</f>
        <v>0.11666666666666668</v>
      </c>
      <c r="H15">
        <f>F15/G15</f>
        <v>0.8714285714285713</v>
      </c>
      <c r="I15" t="str">
        <f>IF(H15&gt;105%,"AS",IF(H15&gt;=95%,"OS",IF(H15&gt;=75%,"BS","BS")))</f>
        <v>BS</v>
      </c>
    </row>
    <row r="16">
      <c r="A16" t="str">
        <v>P-45</v>
      </c>
      <c r="B16" t="str">
        <v>Internal Portal</v>
      </c>
      <c r="C16">
        <v>2024</v>
      </c>
      <c r="D16">
        <v>2026</v>
      </c>
      <c r="E16" t="str">
        <v>MI</v>
      </c>
      <c r="F16">
        <f>AVERAGE(Proyek!V53)</f>
        <v>0.695</v>
      </c>
      <c r="G16">
        <f>AVERAGE(Proyek!BE53)</f>
        <v>0.6</v>
      </c>
      <c r="H16">
        <f>F16/G16</f>
        <v>1.1583333333333332</v>
      </c>
      <c r="I16" t="str">
        <f>IF(H16&gt;105%,"AS",IF(H16&gt;=95%,"OS",IF(H16&gt;=75%,"BS","BS")))</f>
        <v>AS</v>
      </c>
    </row>
    <row r="17">
      <c r="A17" t="str">
        <v>P-46</v>
      </c>
      <c r="B17" t="str">
        <v>BI-WEB</v>
      </c>
      <c r="C17">
        <v>2024</v>
      </c>
      <c r="D17">
        <v>2027</v>
      </c>
      <c r="E17" t="str">
        <v>MI</v>
      </c>
      <c r="F17">
        <f>AVERAGE(Proyek!V54:V55)</f>
        <v>0.515</v>
      </c>
      <c r="G17">
        <f>AVERAGE(Proyek!BE54:BE55)</f>
        <v>0.44999999999999996</v>
      </c>
      <c r="H17">
        <f>F17/G17</f>
        <v>1.1444444444444446</v>
      </c>
      <c r="I17" t="str">
        <f>IF(H17&gt;105%,"AS",IF(H17&gt;=95%,"OS",IF(H17&gt;=75%,"BS","BS")))</f>
        <v>AS</v>
      </c>
    </row>
    <row r="18">
      <c r="A18" t="str">
        <v>P-47</v>
      </c>
      <c r="B18" t="str">
        <v>Enhancement Aplikasi Legacy untuk MHE-IS</v>
      </c>
      <c r="C18">
        <v>2024</v>
      </c>
      <c r="D18">
        <v>2027</v>
      </c>
      <c r="E18" t="str">
        <v>SP, MI, Middleware</v>
      </c>
      <c r="F18">
        <f>AVERAGE(Proyek!V56:V62)</f>
        <v>0.3575</v>
      </c>
      <c r="G18">
        <f>AVERAGE(Proyek!BE56:BE62)</f>
        <v>0.39571428571428574</v>
      </c>
      <c r="H18">
        <f>F18/G18</f>
        <v>0.9034296028880865</v>
      </c>
      <c r="I18" t="str">
        <f>IF(H18&gt;105%,"AS",IF(H18&gt;=95%,"OS",IF(H18&gt;=75%,"BS","BS")))</f>
        <v>BS</v>
      </c>
    </row>
    <row r="19">
      <c r="A19" t="str">
        <v>P-48</v>
      </c>
      <c r="B19" t="str">
        <v>Digital Library</v>
      </c>
      <c r="C19">
        <v>2024</v>
      </c>
      <c r="D19">
        <v>2027</v>
      </c>
      <c r="E19" t="str">
        <v>MI</v>
      </c>
      <c r="F19">
        <f>AVERAGE(Proyek!V63)</f>
        <v>0.375</v>
      </c>
      <c r="G19">
        <f>AVERAGE(Proyek!BE63)</f>
        <v>0.45</v>
      </c>
      <c r="H19">
        <f>F19/G19</f>
        <v>0.8333333333333333</v>
      </c>
      <c r="I19" t="str">
        <f>IF(H19&gt;105%,"AS",IF(H19&gt;=95%,"OS",IF(H19&gt;=75%,"BS","BS")))</f>
        <v>BS</v>
      </c>
    </row>
    <row r="20">
      <c r="A20" t="str">
        <v>P-49</v>
      </c>
      <c r="B20" t="str">
        <v>Capturing Devisa (SIMODIS)</v>
      </c>
      <c r="C20">
        <v>2024</v>
      </c>
      <c r="D20">
        <v>2028</v>
      </c>
      <c r="E20" t="str">
        <v>Moneter</v>
      </c>
      <c r="F20">
        <f>AVERAGE(Proyek!V64:V67)</f>
        <v>0.56125</v>
      </c>
      <c r="G20">
        <f>AVERAGE(Proyek!BE64:BE67)</f>
        <v>0.5</v>
      </c>
      <c r="H20">
        <f>F20/G20</f>
        <v>1.1225</v>
      </c>
      <c r="I20" t="str">
        <f>IF(H20&gt;105%,"AS",IF(H20&gt;=95%,"OS",IF(H20&gt;=75%,"BS","BS")))</f>
        <v>AS</v>
      </c>
    </row>
    <row r="21">
      <c r="A21" t="str">
        <v>P-50</v>
      </c>
      <c r="B21" t="str">
        <v>Sistem Treasuri Bank Indonesia</v>
      </c>
      <c r="C21">
        <v>2025</v>
      </c>
      <c r="D21">
        <v>2029</v>
      </c>
      <c r="E21" t="str">
        <v>Market</v>
      </c>
      <c r="F21" t="e">
        <f>AVERAGE(Proyek!V69:V78)</f>
        <v>#REF!</v>
      </c>
      <c r="G21">
        <f>AVERAGE(Proyek!BE69:BE78)</f>
        <v>0.392</v>
      </c>
      <c r="H21" t="e">
        <f>F21/G21</f>
        <v>#REF!</v>
      </c>
      <c r="I21" t="e">
        <f>IF(H21&gt;105%,"AS",IF(H21&gt;=95%,"OS",IF(H21&gt;=75%,"BS","BS")))</f>
        <v>#REF!</v>
      </c>
    </row>
    <row r="22">
      <c r="A22" t="str">
        <v>P-51</v>
      </c>
      <c r="B22" t="str">
        <v>Pengelolaan Layanan Kas</v>
      </c>
      <c r="C22">
        <v>2024</v>
      </c>
      <c r="D22">
        <v>2025</v>
      </c>
      <c r="E22" t="str">
        <v>SP</v>
      </c>
      <c r="F22">
        <f>AVERAGE(Proyek!V79)</f>
        <v>0.9999999999999999</v>
      </c>
      <c r="G22">
        <f>AVERAGE(Proyek!BE79)</f>
        <v>1</v>
      </c>
      <c r="H22">
        <f>F22/G22</f>
        <v>0.9999999999999999</v>
      </c>
      <c r="I22" t="str">
        <f>IF(H22&gt;105%,"AS",IF(H22&gt;=95%,"OS",IF(H22&gt;=75%,"BS","BS")))</f>
        <v>OS</v>
      </c>
    </row>
    <row r="23">
      <c r="A23" t="str">
        <v>P-52</v>
      </c>
      <c r="B23" t="str">
        <v>DCP GMMP</v>
      </c>
      <c r="C23">
        <v>2024</v>
      </c>
      <c r="D23">
        <v>2026</v>
      </c>
      <c r="E23" t="str">
        <v>SSK, Moneter</v>
      </c>
      <c r="F23">
        <f>AVERAGE(Proyek!V80:V88)</f>
        <v>0.8232777777777778</v>
      </c>
      <c r="G23">
        <f>AVERAGE(Proyek!BE80:BE88)</f>
        <v>0.8411111111111111</v>
      </c>
      <c r="H23">
        <f>F23/G23</f>
        <v>0.9787978863936592</v>
      </c>
      <c r="I23" t="str">
        <f>IF(H23&gt;105%,"AS",IF(H23&gt;=95%,"OS",IF(H23&gt;=75%,"BS","BS")))</f>
        <v>OS</v>
      </c>
    </row>
    <row r="24">
      <c r="A24" t="str">
        <v>P-53</v>
      </c>
      <c r="B24" t="str">
        <v>Capturing Transaksi Valas dan Rupiah</v>
      </c>
      <c r="C24">
        <v>2024</v>
      </c>
      <c r="D24">
        <v>2025</v>
      </c>
      <c r="E24" t="str">
        <v>Market</v>
      </c>
      <c r="F24">
        <f>AVERAGE(Proyek!V90)</f>
        <v>0.9999999999999999</v>
      </c>
      <c r="G24">
        <f>AVERAGE(Proyek!BE90)</f>
        <v>1</v>
      </c>
      <c r="H24">
        <f>F24/G24</f>
        <v>0.9999999999999999</v>
      </c>
      <c r="I24" t="str">
        <f>IF(H24&gt;105%,"AS",IF(H24&gt;=95%,"OS",IF(H24&gt;=75%,"BS","BS")))</f>
        <v>OS</v>
      </c>
    </row>
    <row r="25">
      <c r="A25" t="str">
        <v>P-54</v>
      </c>
      <c r="B25" t="str">
        <v>ERPHRIS</v>
      </c>
      <c r="C25">
        <v>2025</v>
      </c>
      <c r="D25">
        <v>2027</v>
      </c>
      <c r="E25" t="str">
        <v>MI</v>
      </c>
      <c r="F25">
        <f>AVERAGE(Proyek!V91:V99)</f>
        <v>0.6499999999999999</v>
      </c>
      <c r="G25">
        <f>AVERAGE(Proyek!BE91:BE99)</f>
        <v>0.38555555555555554</v>
      </c>
      <c r="H25">
        <f>F25/G25</f>
        <v>1.6858789625360229</v>
      </c>
      <c r="I25" t="str">
        <f>IF(H25&gt;105%,"AS",IF(H25&gt;=95%,"OS",IF(H25&gt;=75%,"BS","BS")))</f>
        <v>AS</v>
      </c>
    </row>
    <row r="26">
      <c r="A26" t="str">
        <v>P-55</v>
      </c>
      <c r="B26" t="str">
        <v>Surveilance Supervision System</v>
      </c>
      <c r="C26">
        <v>2025</v>
      </c>
      <c r="D26">
        <v>2027</v>
      </c>
      <c r="E26" t="str">
        <v>SSK</v>
      </c>
      <c r="F26">
        <f>AVERAGE(Proyek!V100:V104)</f>
        <v>0.5399999999999999</v>
      </c>
      <c r="G26">
        <f>AVERAGE(Proyek!BE100:BE104)</f>
        <v>0.5700000000000001</v>
      </c>
      <c r="H26">
        <f>F26/G26</f>
        <v>0.9473684210526313</v>
      </c>
      <c r="I26" t="str">
        <f>IF(H26&gt;105%,"AS",IF(H26&gt;=95%,"OS",IF(H26&gt;=75%,"BS","BS")))</f>
        <v>BS</v>
      </c>
    </row>
    <row r="27">
      <c r="A27" t="str">
        <v>P-57</v>
      </c>
      <c r="B27" t="str">
        <v>Customer Relationship Management (BICARA)</v>
      </c>
      <c r="C27">
        <v>2025</v>
      </c>
      <c r="D27">
        <v>2026</v>
      </c>
      <c r="E27" t="str">
        <v>MI</v>
      </c>
      <c r="F27">
        <f>AVERAGE(Proyek!V105)</f>
        <v>0.09</v>
      </c>
      <c r="G27">
        <f>AVERAGE(Proyek!BE105)</f>
        <v>0.15</v>
      </c>
      <c r="H27">
        <f>F27/G27</f>
        <v>0.6</v>
      </c>
      <c r="I27" t="str">
        <f>IF(H27&gt;105%,"AS",IF(H27&gt;=95%,"OS",IF(H27&gt;=75%,"BS","BS")))</f>
        <v>BS</v>
      </c>
    </row>
    <row r="28">
      <c r="A28" t="str">
        <v>P-58</v>
      </c>
      <c r="B28" t="str">
        <v>Integrasi Survei</v>
      </c>
      <c r="C28">
        <v>2025</v>
      </c>
      <c r="D28">
        <v>2028</v>
      </c>
      <c r="E28" t="str">
        <v>Moneter</v>
      </c>
      <c r="F28">
        <f>AVERAGE(Proyek!V106:V108)</f>
        <v>0.08333333333333333</v>
      </c>
      <c r="G28">
        <f>AVERAGE(Proyek!BE106:BE108)</f>
        <v>0.09333333333333334</v>
      </c>
      <c r="H28">
        <f>F28/G28</f>
        <v>0.8928571428571428</v>
      </c>
      <c r="I28" t="str">
        <f>IF(H28&gt;105%,"AS",IF(H28&gt;=95%,"OS",IF(H28&gt;=75%,"BS","BS")))</f>
        <v>BS</v>
      </c>
    </row>
    <row r="29">
      <c r="A29" t="str">
        <v>P-59</v>
      </c>
      <c r="B29" t="str">
        <v>Reporting BI-SSSS</v>
      </c>
      <c r="C29">
        <v>2025</v>
      </c>
      <c r="D29">
        <v>2026</v>
      </c>
      <c r="E29" t="str">
        <v>Market</v>
      </c>
      <c r="F29">
        <f>AVERAGE(Proyek!V109)</f>
        <v>0.045</v>
      </c>
      <c r="G29">
        <f>AVERAGE(Proyek!BE109)</f>
        <v>0.1</v>
      </c>
      <c r="H29">
        <f>F29/G29</f>
        <v>0.44999999999999996</v>
      </c>
      <c r="I29" t="str">
        <v>NS</v>
      </c>
    </row>
    <row r="30">
      <c r="A30" t="str">
        <v>P-60</v>
      </c>
      <c r="B30" t="str">
        <v>Core Banking System Gen II</v>
      </c>
      <c r="C30">
        <v>2025</v>
      </c>
      <c r="D30">
        <v>2028</v>
      </c>
      <c r="E30" t="str">
        <v>SP</v>
      </c>
      <c r="F30">
        <f>AVERAGE(Proyek!V110)</f>
        <v>0.09</v>
      </c>
      <c r="G30">
        <f>AVERAGE(Proyek!BE110)</f>
        <v>0.12</v>
      </c>
      <c r="H30">
        <f>F30/G30</f>
        <v>0.75</v>
      </c>
      <c r="I30" t="str">
        <f>IF(H30&gt;105%,"AS",IF(H30&gt;=95%,"OS",IF(H30&gt;=75%,"BS","BS")))</f>
        <v>BS</v>
      </c>
    </row>
    <row r="31">
      <c r="A31" t="str">
        <v>P-61</v>
      </c>
      <c r="B31" t="str">
        <v>Learning Management System</v>
      </c>
      <c r="C31">
        <v>2024</v>
      </c>
      <c r="D31">
        <v>2027</v>
      </c>
      <c r="E31" t="str">
        <v>MI</v>
      </c>
      <c r="F31">
        <f>AVERAGE(Proyek!V111:V115)</f>
        <v>0.5999999999999999</v>
      </c>
      <c r="G31">
        <f>AVERAGE(Proyek!BE111:BE115)</f>
        <v>0.6</v>
      </c>
      <c r="H31">
        <f>F31/G31</f>
        <v>0.9999999999999998</v>
      </c>
      <c r="I31" t="str">
        <f>IF(H31&gt;105%,"AS",IF(H31&gt;=95%,"OS",IF(H31&gt;=75%,"BS","BS")))</f>
        <v>OS</v>
      </c>
    </row>
    <row r="32">
      <c r="A32" t="str">
        <v>P-62</v>
      </c>
      <c r="B32" t="str">
        <v>Sistem Perizinan Bank Indonesia</v>
      </c>
      <c r="C32">
        <v>2024</v>
      </c>
      <c r="D32">
        <v>2026</v>
      </c>
      <c r="E32" t="str">
        <v>SSK</v>
      </c>
      <c r="F32">
        <f>AVERAGE(Proyek!V116:V118)</f>
        <v>0.60725</v>
      </c>
      <c r="G32">
        <f>AVERAGE(Proyek!BE116:BE118)</f>
        <v>0.6233333333333334</v>
      </c>
      <c r="H32">
        <f>F32/G32</f>
        <v>0.9741978609625667</v>
      </c>
      <c r="I32" t="str">
        <f>IF(H32&gt;105%,"AS",IF(H32&gt;=95%,"OS",IF(H32&gt;=75%,"BS","BS")))</f>
        <v>OS</v>
      </c>
    </row>
    <row r="33">
      <c r="A33" t="str">
        <v>P-63</v>
      </c>
      <c r="B33" t="str">
        <v>ANTASENA - LBUT</v>
      </c>
      <c r="C33">
        <v>2024</v>
      </c>
      <c r="D33">
        <v>2028</v>
      </c>
      <c r="E33" t="str">
        <v>Moneter</v>
      </c>
      <c r="F33">
        <f>AVERAGE(Proyek!V119:V128)</f>
        <v>0.505</v>
      </c>
      <c r="G33">
        <f>AVERAGE(Proyek!BE119:BE128)</f>
        <v>0.575</v>
      </c>
      <c r="H33">
        <f>F33/G33</f>
        <v>0.8782608695652174</v>
      </c>
      <c r="I33" t="str">
        <f>IF(H33&gt;105%,"AS",IF(H33&gt;=95%,"OS",IF(H33&gt;=75%,"BS","BS")))</f>
        <v>BS</v>
      </c>
    </row>
    <row r="34">
      <c r="A34" t="str">
        <v>P-64</v>
      </c>
      <c r="B34" t="str">
        <v>Sistem UMKM</v>
      </c>
      <c r="C34">
        <v>2024</v>
      </c>
      <c r="D34">
        <v>2027</v>
      </c>
      <c r="E34" t="str">
        <v>SSK</v>
      </c>
      <c r="F34">
        <f>AVERAGE(Proyek!V129:V130)</f>
        <v>0.5525</v>
      </c>
      <c r="G34">
        <f>AVERAGE(Proyek!BE129:BE130)</f>
        <v>0.56</v>
      </c>
      <c r="H34">
        <f>F34/G34</f>
        <v>0.9866071428571428</v>
      </c>
      <c r="I34" t="str">
        <f>IF(H34&gt;105%,"AS",IF(H34&gt;=95%,"OS",IF(H34&gt;=75%,"BS","BS")))</f>
        <v>OS</v>
      </c>
    </row>
    <row r="35">
      <c r="A35" t="str">
        <v>P-65</v>
      </c>
      <c r="B35" t="str">
        <v>Reporting Pengelolaan Layanan Kas</v>
      </c>
      <c r="C35">
        <v>2026</v>
      </c>
      <c r="D35">
        <v>2027</v>
      </c>
      <c r="E35" t="str">
        <v>SP</v>
      </c>
      <c r="F35">
        <f>AVERAGE(Proyek!V131)</f>
        <v>0</v>
      </c>
      <c r="G35">
        <f>AVERAGE(Proyek!BE131)</f>
        <v>0.03</v>
      </c>
      <c r="H35">
        <f>F35/G35</f>
        <v>0</v>
      </c>
      <c r="I35" t="str">
        <v>NS</v>
      </c>
    </row>
    <row r="36">
      <c r="A36" t="str">
        <v>P-66</v>
      </c>
      <c r="B36" t="str">
        <v>Legal Information Management System</v>
      </c>
      <c r="C36">
        <v>2025</v>
      </c>
      <c r="D36">
        <v>2027</v>
      </c>
      <c r="E36" t="str">
        <v>MI</v>
      </c>
      <c r="F36">
        <f>AVERAGE(Proyek!V132)</f>
        <v>0.15</v>
      </c>
      <c r="G36">
        <f>AVERAGE(Proyek!BE132)</f>
        <v>0.25</v>
      </c>
      <c r="H36">
        <f>F36/G36</f>
        <v>0.6</v>
      </c>
      <c r="I36" t="str">
        <f>IF(H36&gt;105%,"AS",IF(H36&gt;=95%,"OS",IF(H36&gt;=75%,"BS","BS")))</f>
        <v>BS</v>
      </c>
    </row>
    <row r="37">
      <c r="A37" t="str">
        <v>P-67</v>
      </c>
      <c r="B37" t="str">
        <v>Whisle Blowing System</v>
      </c>
      <c r="C37">
        <v>2026</v>
      </c>
      <c r="D37">
        <v>2028</v>
      </c>
      <c r="E37" t="str">
        <v>MI</v>
      </c>
      <c r="F37">
        <f>AVERAGE(Proyek!V133)</f>
        <v>0</v>
      </c>
      <c r="G37">
        <f>AVERAGE(Proyek!BE133)</f>
        <v>0.015</v>
      </c>
      <c r="H37">
        <f>F37/G37</f>
        <v>0</v>
      </c>
      <c r="I37" t="str">
        <v>NS</v>
      </c>
    </row>
    <row r="38">
      <c r="A38" t="str">
        <v>P-68</v>
      </c>
      <c r="B38" t="str">
        <v>Record Management System</v>
      </c>
      <c r="C38">
        <v>2026</v>
      </c>
      <c r="D38">
        <v>2029</v>
      </c>
      <c r="E38" t="str">
        <v>MI</v>
      </c>
      <c r="F38">
        <f>AVERAGE(Proyek!V134)</f>
        <v>0</v>
      </c>
      <c r="G38">
        <f>AVERAGE(Proyek!BE134)</f>
        <v>0</v>
      </c>
      <c r="H38" t="e">
        <f>F38/G38</f>
        <v>#DIV/0!</v>
      </c>
      <c r="I38" t="str">
        <v>NS</v>
      </c>
    </row>
    <row r="39">
      <c r="A39" t="str">
        <v>P-69</v>
      </c>
      <c r="B39" t="str">
        <v>Sistem Presensi Pegawai</v>
      </c>
      <c r="C39">
        <v>2025</v>
      </c>
      <c r="D39">
        <v>2027</v>
      </c>
      <c r="E39" t="str">
        <v>MI</v>
      </c>
      <c r="F39">
        <f>AVERAGE(Proyek!V135)</f>
        <v>0.1425</v>
      </c>
      <c r="G39">
        <f>AVERAGE(Proyek!BE135)</f>
        <v>0.2</v>
      </c>
      <c r="H39">
        <f>F39/G39</f>
        <v>0.7124999999999999</v>
      </c>
      <c r="I39" t="str">
        <f>IF(H39&gt;105%,"AS",IF(H39&gt;=95%,"OS",IF(H39&gt;=75%,"BS","BS")))</f>
        <v>BS</v>
      </c>
    </row>
    <row r="40">
      <c r="A40" t="str">
        <v>P-70</v>
      </c>
      <c r="B40" t="str">
        <v>Implementasi ISO 20022</v>
      </c>
      <c r="C40">
        <v>2024</v>
      </c>
      <c r="D40">
        <v>2025</v>
      </c>
      <c r="E40" t="str">
        <v>Market</v>
      </c>
      <c r="F40">
        <f>AVERAGE(Proyek!V136:V137)</f>
        <v>0.9999999999999999</v>
      </c>
      <c r="G40">
        <f>AVERAGE(Proyek!BE136:BE137)</f>
        <v>1</v>
      </c>
      <c r="H40">
        <f>F40/G40</f>
        <v>0.9999999999999999</v>
      </c>
      <c r="I40" t="str">
        <f>IF(H40&gt;105%,"AS",IF(H40&gt;=95%,"OS",IF(H40&gt;=75%,"BS","BS")))</f>
        <v>OS</v>
      </c>
    </row>
    <row r="41">
      <c r="A41" t="str">
        <v>P-71</v>
      </c>
      <c r="B41" t="str">
        <v>Sistem Treasuri Bank Indonesia - NCP</v>
      </c>
      <c r="C41">
        <v>2024</v>
      </c>
      <c r="D41">
        <v>2025</v>
      </c>
      <c r="E41" t="str">
        <v>Market</v>
      </c>
      <c r="F41">
        <f>AVERAGE(Proyek!V138:V139)</f>
        <v>0.9999999999999999</v>
      </c>
      <c r="G41">
        <f>AVERAGE(Proyek!BE138:BE139)</f>
        <v>1</v>
      </c>
      <c r="H41">
        <f>F41/G41</f>
        <v>0.9999999999999999</v>
      </c>
      <c r="I41" t="str">
        <f>IF(H41&gt;105%,"AS",IF(H41&gt;=95%,"OS",IF(H41&gt;=75%,"BS","BS")))</f>
        <v>OS</v>
      </c>
    </row>
    <row r="42">
      <c r="A42" t="str">
        <v>P-72</v>
      </c>
      <c r="B42" t="str">
        <v>Pengelolaan Layanan Kas - Antrian</v>
      </c>
      <c r="C42">
        <v>2024</v>
      </c>
      <c r="D42">
        <v>2025</v>
      </c>
      <c r="E42" t="str">
        <v>SP</v>
      </c>
      <c r="F42">
        <f>AVERAGE(Proyek!V140)</f>
        <v>0.9999999999999999</v>
      </c>
      <c r="G42">
        <f>AVERAGE(Proyek!BE140)</f>
        <v>1</v>
      </c>
      <c r="H42">
        <f>F42/G42</f>
        <v>0.9999999999999999</v>
      </c>
      <c r="I42" t="str">
        <f>IF(H42&gt;105%,"AS",IF(H42&gt;=95%,"OS",IF(H42&gt;=75%,"BS","BS")))</f>
        <v>OS</v>
      </c>
    </row>
    <row r="43">
      <c r="A43" t="str">
        <v>P-73</v>
      </c>
      <c r="B43" t="str">
        <v>Portal Jaringan Dokumentasi dan Informasi Hukum (JDIH)</v>
      </c>
      <c r="C43">
        <v>2024</v>
      </c>
      <c r="D43">
        <v>2025</v>
      </c>
      <c r="E43" t="str">
        <v>MI</v>
      </c>
      <c r="F43">
        <f>AVERAGE(Proyek!V141:V142)</f>
        <v>0.9999999999999999</v>
      </c>
      <c r="G43">
        <f>AVERAGE(Proyek!BE141:BE142)</f>
        <v>1</v>
      </c>
      <c r="H43">
        <f>F43/G43</f>
        <v>0.9999999999999999</v>
      </c>
      <c r="I43" t="str">
        <f>IF(H43&gt;105%,"AS",IF(H43&gt;=95%,"OS",IF(H43&gt;=75%,"BS","BS")))</f>
        <v>OS</v>
      </c>
    </row>
    <row r="44">
      <c r="A44" t="str">
        <v>P-74</v>
      </c>
      <c r="B44" t="str">
        <v>BI-ETP</v>
      </c>
      <c r="C44">
        <v>2024</v>
      </c>
      <c r="D44">
        <v>2028</v>
      </c>
      <c r="E44" t="str">
        <v>Market</v>
      </c>
      <c r="F44">
        <f>AVERAGE(Proyek!V143:V144)</f>
        <v>0.49999999999999994</v>
      </c>
      <c r="G44">
        <f>AVERAGE(Proyek!BE143:BE144)</f>
        <v>0.5</v>
      </c>
      <c r="H44">
        <f>F44/G44</f>
        <v>0.9999999999999999</v>
      </c>
      <c r="I44" t="str">
        <f>IF(H44&gt;105%,"AS",IF(H44&gt;=95%,"OS",IF(H44&gt;=75%,"BS","BS")))</f>
        <v>OS</v>
      </c>
    </row>
    <row r="45">
      <c r="A45" t="str">
        <v>P-75</v>
      </c>
      <c r="B45" t="str">
        <v>ANTASENA - Non Bank</v>
      </c>
      <c r="C45">
        <v>2024</v>
      </c>
      <c r="D45">
        <v>2026</v>
      </c>
      <c r="E45" t="str">
        <v>Moneter</v>
      </c>
      <c r="F45">
        <f>AVERAGE(Proyek!V145:V147)</f>
        <v>0.3333333333333333</v>
      </c>
      <c r="G45">
        <f>AVERAGE(Proyek!BE145:BE147)</f>
        <v>0.5</v>
      </c>
      <c r="H45">
        <f>F45/G45</f>
        <v>0.6666666666666666</v>
      </c>
      <c r="I45" t="str">
        <f>IF(H45&gt;105%,"AS",IF(H45&gt;=95%,"OS",IF(H45&gt;=75%,"BS","BS")))</f>
        <v>BS</v>
      </c>
    </row>
    <row r="46">
      <c r="A46" t="str">
        <v>P-81</v>
      </c>
      <c r="B46" t="str">
        <v>Reporting Operasional BI-SSSS &amp; BI-RTGS</v>
      </c>
      <c r="C46">
        <v>2024</v>
      </c>
      <c r="D46">
        <v>2026</v>
      </c>
      <c r="E46" t="str">
        <v>Market, SP</v>
      </c>
      <c r="F46">
        <f>AVERAGE(Proyek!V148)</f>
        <v>0.9999999999999999</v>
      </c>
      <c r="G46">
        <f>AVERAGE(Proyek!BE148)</f>
        <v>1</v>
      </c>
      <c r="H46">
        <f>F46/G46</f>
        <v>0.9999999999999999</v>
      </c>
      <c r="I46" t="str">
        <f>IF(H46&gt;105%,"AS",IF(H46&gt;=95%,"OS",IF(H46&gt;=75%,"BS","BS")))</f>
        <v>OS</v>
      </c>
    </row>
    <row r="47">
      <c r="A47" t="str">
        <v>P-85</v>
      </c>
      <c r="B47" t="str">
        <v>IPM Apps</v>
      </c>
      <c r="C47">
        <v>2025</v>
      </c>
      <c r="D47">
        <v>2026</v>
      </c>
      <c r="E47" t="str">
        <v>MI</v>
      </c>
      <c r="F47">
        <f>AVERAGE(Proyek!V152)</f>
        <v>0.15</v>
      </c>
      <c r="G47">
        <f>AVERAGE(Proyek!BE152)</f>
        <v>0.15</v>
      </c>
      <c r="H47">
        <f>F47/G47</f>
        <v>1</v>
      </c>
      <c r="I47" t="str">
        <f>IF(H47&gt;105%,"AS",IF(H47&gt;=95%,"OS",IF(H47&gt;=75%,"BS","BS")))</f>
        <v>OS</v>
      </c>
    </row>
    <row r="48">
      <c r="A48" t="str">
        <v>P-88</v>
      </c>
      <c r="B48" t="str">
        <v>Pengelolaan Penukaran Uang Tunai</v>
      </c>
      <c r="C48">
        <v>2026</v>
      </c>
      <c r="D48">
        <v>2026</v>
      </c>
      <c r="E48" t="str">
        <v>SP</v>
      </c>
      <c r="F48">
        <f>AVERAGE(Proyek!V153)</f>
        <v>0</v>
      </c>
      <c r="G48">
        <f>AVERAGE(Proyek!BE153)</f>
        <v>0</v>
      </c>
      <c r="H48" t="e">
        <f>F48/G48</f>
        <v>#DIV/0!</v>
      </c>
      <c r="I48" t="str">
        <v>NS</v>
      </c>
    </row>
    <row r="49">
      <c r="A49" t="str">
        <v>P-89</v>
      </c>
      <c r="B49" t="str">
        <v>Enhancement Sistem Treasuri Bank Indonesia mendukung Cadev 5.0</v>
      </c>
      <c r="C49">
        <v>2025</v>
      </c>
      <c r="D49">
        <v>2025</v>
      </c>
      <c r="E49" t="str">
        <v>Market</v>
      </c>
      <c r="F49">
        <f>AVERAGE(Proyek!V154)</f>
        <v>0.9999999999999999</v>
      </c>
      <c r="G49">
        <f>AVERAGE(Proyek!BE154)</f>
        <v>1</v>
      </c>
      <c r="H49">
        <f>F49/G49</f>
        <v>0.9999999999999999</v>
      </c>
      <c r="I49" t="str">
        <f>IF(H49&gt;105%,"AS",IF(H49&gt;=95%,"OS",IF(H49&gt;=75%,"BS","BS")))</f>
        <v>OS</v>
      </c>
    </row>
    <row r="50">
      <c r="A50" t="str">
        <v>P-90</v>
      </c>
      <c r="B50" t="str">
        <v>Enhancement Sistem Treasuri Bank Indonesia mendukung KKI</v>
      </c>
      <c r="C50">
        <v>2026</v>
      </c>
      <c r="D50">
        <v>2026</v>
      </c>
      <c r="E50" t="str">
        <v>Market</v>
      </c>
      <c r="F50">
        <f>AVERAGE(Proyek!V155)</f>
        <v>0</v>
      </c>
      <c r="G50">
        <f>AVERAGE(Proyek!BE155)</f>
        <v>0</v>
      </c>
      <c r="H50" t="e">
        <f>F50/G50</f>
        <v>#DIV/0!</v>
      </c>
      <c r="I50" t="str">
        <v>NS</v>
      </c>
    </row>
    <row r="51">
      <c r="A51" t="str">
        <v>P-91</v>
      </c>
      <c r="B51" t="str">
        <v>Penguatan SKNBI</v>
      </c>
      <c r="C51">
        <v>2026</v>
      </c>
      <c r="D51">
        <v>2028</v>
      </c>
      <c r="E51" t="str">
        <v>SP</v>
      </c>
      <c r="F51">
        <f>AVERAGE(Proyek!V156)</f>
        <v>0</v>
      </c>
      <c r="G51">
        <f>AVERAGE(Proyek!BE156)</f>
        <v>0</v>
      </c>
      <c r="H51" t="e">
        <f>F51/G51</f>
        <v>#DIV/0!</v>
      </c>
      <c r="I51" t="str">
        <v>NS</v>
      </c>
    </row>
    <row r="52">
      <c r="A52" t="str">
        <v>P-92</v>
      </c>
      <c r="B52" t="str">
        <v>Enhancement Perolehan dan Pemanfaatan Data</v>
      </c>
      <c r="C52">
        <v>2026</v>
      </c>
      <c r="D52">
        <v>2027</v>
      </c>
      <c r="E52" t="str">
        <v>SSK</v>
      </c>
      <c r="F52">
        <f>AVERAGE(Proyek!V157)</f>
        <v>0</v>
      </c>
      <c r="G52">
        <f>AVERAGE(Proyek!BE157)</f>
        <v>0</v>
      </c>
      <c r="H52" t="e">
        <f>F52/G52</f>
        <v>#DIV/0!</v>
      </c>
      <c r="I52" t="str">
        <v>NS</v>
      </c>
    </row>
  </sheetData>
  <autoFilter ref="A1:I52"/>
  <pageMargins left="0.7" right="0.7" top="0.75" bottom="0.75" header="0.3" footer="0.3"/>
  <ignoredErrors>
    <ignoredError numberStoredAsText="1" sqref="A1:I52"/>
  </ignoredErrors>
  <legacyDrawing r:id="rId1"/>
</worksheet>
</file>

<file path=xl/worksheets/sheet13.xml><?xml version="1.0" encoding="utf-8"?>
<worksheet xmlns="http://schemas.openxmlformats.org/spreadsheetml/2006/main" xmlns:r="http://schemas.openxmlformats.org/officeDocument/2006/relationships">
  <dimension ref="A1:E16"/>
  <sheetViews>
    <sheetView workbookViewId="0" rightToLeft="0"/>
  </sheetViews>
  <sheetData>
    <row r="1">
      <c r="A1" t="str">
        <v>No</v>
      </c>
      <c r="B1" t="str">
        <v>Nama Non Proyek Baru</v>
      </c>
      <c r="C1" t="str">
        <v xml:space="preserve">Start </v>
      </c>
      <c r="D1" t="str">
        <v xml:space="preserve">End </v>
      </c>
      <c r="E1" t="str">
        <v xml:space="preserve">Stream </v>
      </c>
    </row>
    <row r="2">
      <c r="A2" t="str">
        <f>'Non Proyek'!A5</f>
        <v>NP-16</v>
      </c>
      <c r="B2" t="str">
        <f>'Non Proyek'!C5</f>
        <v>RTGS</v>
      </c>
      <c r="C2">
        <f>'Non Proyek'!E5</f>
        <v>2024</v>
      </c>
      <c r="D2">
        <f>'Non Proyek'!F5</f>
        <v>2025</v>
      </c>
      <c r="E2" t="str">
        <f>'Non Proyek'!H5</f>
        <v>SP</v>
      </c>
    </row>
    <row r="3">
      <c r="A3" t="str">
        <f>'Non Proyek'!A6</f>
        <v>NP-17</v>
      </c>
      <c r="B3" t="str">
        <f>'Non Proyek'!C6</f>
        <v>Pengaliran data audit ICOFR dari FOMOBO ke Pusat data</v>
      </c>
      <c r="C3">
        <f>'Non Proyek'!E6</f>
        <v>2024</v>
      </c>
      <c r="D3">
        <f>'Non Proyek'!F6</f>
        <v>2025</v>
      </c>
      <c r="E3" t="str">
        <f>'Non Proyek'!H6</f>
        <v>Market</v>
      </c>
    </row>
    <row r="4">
      <c r="A4" t="str">
        <f>'Non Proyek'!A7</f>
        <v>NP-18</v>
      </c>
      <c r="B4" t="str">
        <f>'Non Proyek'!C7</f>
        <v>Penggantian Hard Token BI-ETP</v>
      </c>
      <c r="C4">
        <f>'Non Proyek'!E7</f>
        <v>2024</v>
      </c>
      <c r="D4">
        <f>'Non Proyek'!F7</f>
        <v>2025</v>
      </c>
      <c r="E4" t="str">
        <f>'Non Proyek'!H7</f>
        <v>Market</v>
      </c>
    </row>
    <row r="5">
      <c r="A5" t="str">
        <f>'Non Proyek'!A8</f>
        <v>NP-19</v>
      </c>
      <c r="B5" t="str">
        <f>'Non Proyek'!C8</f>
        <v>Enhancement CBS Penyediaan Report ALBI (Tindak lanjut Forum Harmonisasi)</v>
      </c>
      <c r="C5">
        <f>'Non Proyek'!E8</f>
        <v>2024</v>
      </c>
      <c r="D5">
        <f>'Non Proyek'!F8</f>
        <v>2025</v>
      </c>
      <c r="E5" t="str">
        <f>'Non Proyek'!H8</f>
        <v>SP</v>
      </c>
    </row>
    <row r="6">
      <c r="A6" t="str">
        <f>'Non Proyek'!A9</f>
        <v>NP-20</v>
      </c>
      <c r="B6" t="str">
        <f>'Non Proyek'!C9</f>
        <v>Rekonfigurasi Pemenuhan DC 2</v>
      </c>
      <c r="C6">
        <f>'Non Proyek'!E9</f>
        <v>2026</v>
      </c>
      <c r="D6">
        <v>2029</v>
      </c>
      <c r="E6" t="str">
        <v>SP, Market, SSK, MI, Moneter</v>
      </c>
    </row>
    <row r="7">
      <c r="A7" t="str">
        <f>'Non Proyek'!A26</f>
        <v>NP-24</v>
      </c>
      <c r="B7" t="str">
        <f>'Non Proyek'!C26</f>
        <v>Perluasan IEA</v>
      </c>
      <c r="C7">
        <v>2025</v>
      </c>
      <c r="D7">
        <f>'Non Proyek'!F26</f>
        <v>2026</v>
      </c>
      <c r="E7" t="str">
        <v>Middleware, Market</v>
      </c>
    </row>
    <row r="8">
      <c r="A8" t="str">
        <f>'Non Proyek'!A39</f>
        <v>NP-27</v>
      </c>
      <c r="B8" t="str">
        <f>'Non Proyek'!C39</f>
        <v>Transaksi FX-DNDF via Primary Dealers (PDs)</v>
      </c>
      <c r="C8">
        <f>'Non Proyek'!E39</f>
        <v>2025</v>
      </c>
      <c r="D8">
        <f>'Non Proyek'!F39</f>
        <v>2025</v>
      </c>
      <c r="E8" t="str">
        <f>'Non Proyek'!H39</f>
        <v>Market</v>
      </c>
    </row>
    <row r="9">
      <c r="A9" t="str">
        <f>'Non Proyek'!A40</f>
        <v>NP-34</v>
      </c>
      <c r="B9" t="str">
        <f>'Non Proyek'!C40</f>
        <v>Konfigurasi Sistem Treasury Bank Indonesia</v>
      </c>
      <c r="C9">
        <v>2025</v>
      </c>
      <c r="D9">
        <f>'Non Proyek'!F40</f>
        <v>2026</v>
      </c>
      <c r="E9" t="str">
        <f>'Non Proyek'!H40</f>
        <v>Market</v>
      </c>
    </row>
    <row r="10">
      <c r="A10" t="str">
        <f>'Non Proyek'!A42</f>
        <v>NP-35</v>
      </c>
      <c r="B10" t="str">
        <f>'Non Proyek'!C42</f>
        <v xml:space="preserve">SWIFT </v>
      </c>
      <c r="C10">
        <f>'Non Proyek'!E42</f>
        <v>2025</v>
      </c>
      <c r="D10">
        <v>2026</v>
      </c>
      <c r="E10" t="str">
        <f>'Non Proyek'!H42</f>
        <v>Market</v>
      </c>
    </row>
    <row r="11">
      <c r="A11" t="str">
        <f>'Non Proyek'!A47</f>
        <v>NP-36</v>
      </c>
      <c r="B11" t="str">
        <f>'Non Proyek'!C47</f>
        <v>Peningkatan Kapasitas dan Performance Aplikasi Legacy</v>
      </c>
      <c r="C11">
        <f>'Non Proyek'!E47</f>
        <v>2025</v>
      </c>
      <c r="D11">
        <f>'Non Proyek'!F47</f>
        <v>2025</v>
      </c>
      <c r="E11" t="str">
        <f>'Non Proyek'!H47</f>
        <v>SP</v>
      </c>
    </row>
    <row r="12">
      <c r="A12" t="str">
        <f>'Non Proyek'!A48</f>
        <v>NP-37</v>
      </c>
      <c r="B12" t="str">
        <f>'Non Proyek'!C48</f>
        <v>Upgrade CRM</v>
      </c>
      <c r="C12">
        <f>'Non Proyek'!E48</f>
        <v>2027</v>
      </c>
      <c r="D12">
        <f>'Non Proyek'!F48</f>
        <v>2027</v>
      </c>
      <c r="E12" t="str">
        <f>'Non Proyek'!H48</f>
        <v>MI</v>
      </c>
    </row>
    <row r="13">
      <c r="A13" t="str">
        <f>'Non Proyek'!A49</f>
        <v>NP-38</v>
      </c>
      <c r="B13" t="str">
        <f>'Non Proyek'!C49</f>
        <v>Konfigurasi WBS</v>
      </c>
      <c r="C13">
        <f>'Non Proyek'!E49</f>
        <v>2026</v>
      </c>
      <c r="D13">
        <f>'Non Proyek'!F49</f>
        <v>2026</v>
      </c>
      <c r="E13" t="str">
        <f>'Non Proyek'!H49</f>
        <v>MI</v>
      </c>
    </row>
    <row r="14">
      <c r="A14" t="str">
        <f>'Non Proyek'!A50</f>
        <v>NP-39</v>
      </c>
      <c r="B14" t="str">
        <f>'Non Proyek'!C50</f>
        <v>Piloting Laporan LLD Bank High-Frequency</v>
      </c>
      <c r="C14">
        <f>'Non Proyek'!E50</f>
        <v>2026</v>
      </c>
      <c r="D14">
        <f>'Non Proyek'!F50</f>
        <v>2026</v>
      </c>
      <c r="E14" t="str">
        <f>'Non Proyek'!H50</f>
        <v>Middleware, Moneter</v>
      </c>
    </row>
    <row r="15">
      <c r="A15" t="str">
        <f>'Non Proyek'!A51</f>
        <v>NP-40</v>
      </c>
      <c r="B15" t="str">
        <f>'Non Proyek'!C51</f>
        <v>Dukungan IN-FAST</v>
      </c>
      <c r="C15">
        <f>'Non Proyek'!E51</f>
        <v>2026</v>
      </c>
      <c r="D15">
        <f>'Non Proyek'!F51</f>
        <v>2026</v>
      </c>
      <c r="E15" t="str">
        <f>'Non Proyek'!H51</f>
        <v>SP</v>
      </c>
    </row>
    <row r="16">
      <c r="A16" t="str">
        <f>'Non Proyek'!A52</f>
        <v>NP-29</v>
      </c>
      <c r="B16" t="str">
        <f>'Non Proyek'!C52</f>
        <v>Pengaliran Data Eksyar</v>
      </c>
      <c r="C16">
        <f>'Non Proyek'!E52</f>
        <v>2026</v>
      </c>
      <c r="D16">
        <f>'Non Proyek'!F52</f>
        <v>2027</v>
      </c>
      <c r="E16" t="str">
        <f>'Non Proyek'!H52</f>
        <v>Middleware</v>
      </c>
    </row>
  </sheetData>
  <autoFilter ref="A1:E16"/>
  <pageMargins left="0.7" right="0.7" top="0.75" bottom="0.75" header="0.3" footer="0.3"/>
  <ignoredErrors>
    <ignoredError numberStoredAsText="1" sqref="A1:E16"/>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13</vt:i4>
      </vt:variant>
    </vt:vector>
  </HeadingPairs>
  <TitlesOfParts>
    <vt:vector size="13" baseType="lpstr">
      <vt:lpstr>WG BI Wide 2026 (2)</vt:lpstr>
      <vt:lpstr>WG BI Wide 2026</vt:lpstr>
      <vt:lpstr>SIT Deliverables</vt:lpstr>
      <vt:lpstr>Sheet2</vt:lpstr>
      <vt:lpstr>Proyek</vt:lpstr>
      <vt:lpstr>UKER RBT</vt:lpstr>
      <vt:lpstr>Non Proyek</vt:lpstr>
      <vt:lpstr>Proyek PPT</vt:lpstr>
      <vt:lpstr>Non Proyek PPT</vt:lpstr>
      <vt:lpstr>PIVOT</vt:lpstr>
      <vt:lpstr>Tabel 1</vt:lpstr>
      <vt:lpstr>Tabel 2</vt:lpstr>
      <vt:lpstr>Tabel 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2025-10-20T07:19:23Z</dcterms:created>
  <dcterms:modified xsi:type="dcterms:W3CDTF">2026-01-31T05:15:05Z</dcterms:modified>
  <cp:lastModifiedBy>Arif Sucipto</cp:lastModifiedBy>
  <dc:creator>Adinda Tri Wulandari</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0x0101000C0F57817149004B956CE473950030FF</vt:lpwstr>
  </property>
  <property fmtid="{D5CDD505-2E9C-101B-9397-08002B2CF9AE}" pid="3" name="MediaServiceImageTags">
    <vt:lpwstr/>
  </property>
  <property fmtid="{D5CDD505-2E9C-101B-9397-08002B2CF9AE}" pid="4" name="SV_QUERY_LIST_4F35BF76-6C0D-4D9B-82B2-816C12CF3733">
    <vt:lpwstr>empty_477D106A-C0D6-4607-AEBD-E2C9D60EA279</vt:lpwstr>
  </property>
  <property fmtid="{D5CDD505-2E9C-101B-9397-08002B2CF9AE}" pid="5" name="SV_HIDDEN_GRID_QUERY_LIST_4F35BF76-6C0D-4D9B-82B2-816C12CF3733">
    <vt:lpwstr>empty_477D106A-C0D6-4607-AEBD-E2C9D60EA279</vt:lpwstr>
  </property>
</Properties>
</file>