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60" windowWidth="16260" windowHeight="6360" firstSheet="2" activeTab="2"/>
  </bookViews>
  <sheets>
    <sheet name="Linear Probing (Probes)" sheetId="1" r:id="rId1"/>
    <sheet name="Theoretical Linear Probing Prob" sheetId="2" r:id="rId2"/>
    <sheet name="Theoretical Double Hashing" sheetId="3" r:id="rId3"/>
  </sheets>
  <calcPr calcId="125725"/>
</workbook>
</file>

<file path=xl/calcChain.xml><?xml version="1.0" encoding="utf-8"?>
<calcChain xmlns="http://schemas.openxmlformats.org/spreadsheetml/2006/main">
  <c r="B10" i="3"/>
  <c r="B9"/>
  <c r="B8"/>
  <c r="B7"/>
  <c r="B6"/>
  <c r="B5"/>
  <c r="B4"/>
  <c r="B3"/>
  <c r="B2"/>
  <c r="A10"/>
  <c r="A9"/>
  <c r="A8"/>
  <c r="A7"/>
  <c r="A6"/>
  <c r="A5"/>
  <c r="A4"/>
  <c r="A3"/>
  <c r="A2"/>
  <c r="B21" i="1"/>
  <c r="B20"/>
  <c r="B19"/>
  <c r="B18"/>
  <c r="B17"/>
  <c r="B16"/>
  <c r="B15"/>
  <c r="B14"/>
  <c r="B13"/>
  <c r="A21"/>
  <c r="A20"/>
  <c r="A19"/>
  <c r="A18"/>
  <c r="A17"/>
  <c r="A16"/>
  <c r="A15"/>
  <c r="A14"/>
  <c r="A13"/>
  <c r="B10" i="2"/>
  <c r="A10"/>
  <c r="B9"/>
  <c r="A9"/>
  <c r="B8"/>
  <c r="A8"/>
  <c r="B7"/>
  <c r="A7"/>
  <c r="B6"/>
  <c r="A6"/>
  <c r="B5"/>
  <c r="A5"/>
  <c r="B4"/>
  <c r="A4"/>
  <c r="B3"/>
  <c r="A3"/>
  <c r="B2"/>
  <c r="A2"/>
</calcChain>
</file>

<file path=xl/sharedStrings.xml><?xml version="1.0" encoding="utf-8"?>
<sst xmlns="http://schemas.openxmlformats.org/spreadsheetml/2006/main" count="11" uniqueCount="5">
  <si>
    <t>Table Size</t>
  </si>
  <si>
    <t>Theoretical LP Successful Search</t>
  </si>
  <si>
    <t>Theoretical LP Unsuccessful Search</t>
  </si>
  <si>
    <t>DH Successful Search</t>
  </si>
  <si>
    <t>DH Unsuccessful Search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</si>
</sst>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Probing Analysis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Theoretical</c:v>
          </c:tx>
          <c:marker>
            <c:symbol val="none"/>
          </c:marker>
          <c:val>
            <c:numRef>
              <c:f>'Linear Probing (Probes)'!$A$13:$A$21</c:f>
              <c:numCache>
                <c:formatCode>General</c:formatCode>
                <c:ptCount val="9"/>
                <c:pt idx="0">
                  <c:v>1.2142857142857144</c:v>
                </c:pt>
                <c:pt idx="1">
                  <c:v>1.3333333333333335</c:v>
                </c:pt>
                <c:pt idx="2">
                  <c:v>1.5</c:v>
                </c:pt>
                <c:pt idx="3">
                  <c:v>1.75</c:v>
                </c:pt>
                <c:pt idx="4">
                  <c:v>2.1666666666666665</c:v>
                </c:pt>
                <c:pt idx="5">
                  <c:v>3.0000000000000004</c:v>
                </c:pt>
                <c:pt idx="6">
                  <c:v>5.5000000000000009</c:v>
                </c:pt>
                <c:pt idx="7">
                  <c:v>10.499999999999991</c:v>
                </c:pt>
                <c:pt idx="8">
                  <c:v>25.499999999999979</c:v>
                </c:pt>
              </c:numCache>
            </c:numRef>
          </c:val>
        </c:ser>
        <c:ser>
          <c:idx val="1"/>
          <c:order val="1"/>
          <c:tx>
            <c:v>1009</c:v>
          </c:tx>
          <c:marker>
            <c:symbol val="none"/>
          </c:marker>
          <c:val>
            <c:numRef>
              <c:f>('Linear Probing (Probes)'!$B$2,'Linear Probing (Probes)'!$D$2,'Linear Probing (Probes)'!$F$2,'Linear Probing (Probes)'!$H$2,'Linear Probing (Probes)'!$J$2,'Linear Probing (Probes)'!$L$2,'Linear Probing (Probes)'!$N$2,'Linear Probing (Probes)'!$P$2,'Linear Probing (Probes)'!$R$2)</c:f>
              <c:numCache>
                <c:formatCode>0.00</c:formatCode>
                <c:ptCount val="9"/>
                <c:pt idx="0">
                  <c:v>1.1808422791081701</c:v>
                </c:pt>
                <c:pt idx="1">
                  <c:v>1.36862745098039</c:v>
                </c:pt>
                <c:pt idx="2">
                  <c:v>1.47376237623762</c:v>
                </c:pt>
                <c:pt idx="3">
                  <c:v>1.7083157450401001</c:v>
                </c:pt>
                <c:pt idx="4">
                  <c:v>2.0061173083843098</c:v>
                </c:pt>
                <c:pt idx="5">
                  <c:v>2.92426187419768</c:v>
                </c:pt>
                <c:pt idx="6">
                  <c:v>3.8072665342038001</c:v>
                </c:pt>
                <c:pt idx="7">
                  <c:v>8.7126767941330492</c:v>
                </c:pt>
                <c:pt idx="8">
                  <c:v>9.3829243353783198</c:v>
                </c:pt>
              </c:numCache>
            </c:numRef>
          </c:val>
        </c:ser>
        <c:ser>
          <c:idx val="2"/>
          <c:order val="2"/>
          <c:tx>
            <c:v>2003</c:v>
          </c:tx>
          <c:marker>
            <c:symbol val="none"/>
          </c:marker>
          <c:val>
            <c:numRef>
              <c:f>('Linear Probing (Probes)'!$B$4,'Linear Probing (Probes)'!$D$4,'Linear Probing (Probes)'!$F$4,'Linear Probing (Probes)'!$H$4,'Linear Probing (Probes)'!$J$4,'Linear Probing (Probes)'!$L$4,'Linear Probing (Probes)'!$N$4,'Linear Probing (Probes)'!$P$4,'Linear Probing (Probes)'!$R$4)</c:f>
              <c:numCache>
                <c:formatCode>0.00</c:formatCode>
                <c:ptCount val="9"/>
                <c:pt idx="0">
                  <c:v>1.2238683127572001</c:v>
                </c:pt>
                <c:pt idx="1">
                  <c:v>1.34844559585492</c:v>
                </c:pt>
                <c:pt idx="2">
                  <c:v>1.4460467429139701</c:v>
                </c:pt>
                <c:pt idx="3">
                  <c:v>1.7773631840796</c:v>
                </c:pt>
                <c:pt idx="4">
                  <c:v>2.3479020979020899</c:v>
                </c:pt>
                <c:pt idx="5">
                  <c:v>2.8566968467062099</c:v>
                </c:pt>
                <c:pt idx="6">
                  <c:v>5.5596535345068396</c:v>
                </c:pt>
                <c:pt idx="7">
                  <c:v>5.5180754917597001</c:v>
                </c:pt>
                <c:pt idx="8">
                  <c:v>9.1474135620476993</c:v>
                </c:pt>
              </c:numCache>
            </c:numRef>
          </c:val>
        </c:ser>
        <c:ser>
          <c:idx val="3"/>
          <c:order val="3"/>
          <c:tx>
            <c:v>4001</c:v>
          </c:tx>
          <c:marker>
            <c:symbol val="none"/>
          </c:marker>
          <c:val>
            <c:numRef>
              <c:f>('Linear Probing (Probes)'!$B$6,'Linear Probing (Probes)'!$D$6,'Linear Probing (Probes)'!$F$6,'Linear Probing (Probes)'!$H$6,'Linear Probing (Probes)'!$J$6,'Linear Probing (Probes)'!$L$6,'Linear Probing (Probes)'!$N$6,'Linear Probing (Probes)'!$P$6,'Linear Probing (Probes)'!$R$6)</c:f>
              <c:numCache>
                <c:formatCode>0.00</c:formatCode>
                <c:ptCount val="9"/>
                <c:pt idx="0">
                  <c:v>1.2630208333333299</c:v>
                </c:pt>
                <c:pt idx="1">
                  <c:v>1.3265044814340501</c:v>
                </c:pt>
                <c:pt idx="2">
                  <c:v>1.4831404126824299</c:v>
                </c:pt>
                <c:pt idx="3">
                  <c:v>1.82654296087131</c:v>
                </c:pt>
                <c:pt idx="4">
                  <c:v>2.16313330937836</c:v>
                </c:pt>
                <c:pt idx="5">
                  <c:v>2.7438173747621999</c:v>
                </c:pt>
                <c:pt idx="6">
                  <c:v>4.2612152186257797</c:v>
                </c:pt>
                <c:pt idx="7">
                  <c:v>6.03769045709703</c:v>
                </c:pt>
                <c:pt idx="8">
                  <c:v>10.0704370179948</c:v>
                </c:pt>
              </c:numCache>
            </c:numRef>
          </c:val>
        </c:ser>
        <c:ser>
          <c:idx val="4"/>
          <c:order val="4"/>
          <c:tx>
            <c:v>8009</c:v>
          </c:tx>
          <c:marker>
            <c:symbol val="none"/>
          </c:marker>
          <c:val>
            <c:numRef>
              <c:f>('Linear Probing (Probes)'!$B$8,'Linear Probing (Probes)'!$D$8,'Linear Probing (Probes)'!$F$8,'Linear Probing (Probes)'!$H$8,'Linear Probing (Probes)'!$J$8,'Linear Probing (Probes)'!$L$8,'Linear Probing (Probes)'!$N$8,'Linear Probing (Probes)'!$P$8,'Linear Probing (Probes)'!$R$8)</c:f>
              <c:numCache>
                <c:formatCode>0.00</c:formatCode>
                <c:ptCount val="9"/>
                <c:pt idx="0">
                  <c:v>1.2056313993173999</c:v>
                </c:pt>
                <c:pt idx="1">
                  <c:v>1.328173374613</c:v>
                </c:pt>
                <c:pt idx="2">
                  <c:v>1.4627011214041901</c:v>
                </c:pt>
                <c:pt idx="3">
                  <c:v>1.76374501992031</c:v>
                </c:pt>
                <c:pt idx="4">
                  <c:v>2.2290159189580301</c:v>
                </c:pt>
                <c:pt idx="5">
                  <c:v>2.6585516178736501</c:v>
                </c:pt>
                <c:pt idx="6">
                  <c:v>4.8973548016101196</c:v>
                </c:pt>
                <c:pt idx="7">
                  <c:v>6.27810650887574</c:v>
                </c:pt>
                <c:pt idx="8">
                  <c:v>15.739968733715401</c:v>
                </c:pt>
              </c:numCache>
            </c:numRef>
          </c:val>
        </c:ser>
        <c:ser>
          <c:idx val="5"/>
          <c:order val="5"/>
          <c:tx>
            <c:v>16001</c:v>
          </c:tx>
          <c:marker>
            <c:symbol val="none"/>
          </c:marker>
          <c:val>
            <c:numRef>
              <c:f>('Linear Probing (Probes)'!$B$10,'Linear Probing (Probes)'!$D$10,'Linear Probing (Probes)'!$F$10,'Linear Probing (Probes)'!$H$10,'Linear Probing (Probes)'!$J$10,'Linear Probing (Probes)'!$L$10,'Linear Probing (Probes)'!$N$10,'Linear Probing (Probes)'!$P$10,'Linear Probing (Probes)'!$R$10)</c:f>
              <c:numCache>
                <c:formatCode>0.00</c:formatCode>
                <c:ptCount val="9"/>
                <c:pt idx="0">
                  <c:v>1.1941830624465299</c:v>
                </c:pt>
                <c:pt idx="1">
                  <c:v>1.3104495747266101</c:v>
                </c:pt>
                <c:pt idx="2">
                  <c:v>1.4722363728986201</c:v>
                </c:pt>
                <c:pt idx="3">
                  <c:v>1.7313043478260799</c:v>
                </c:pt>
                <c:pt idx="4">
                  <c:v>2.0951175406871601</c:v>
                </c:pt>
                <c:pt idx="5">
                  <c:v>2.8760356915232599</c:v>
                </c:pt>
                <c:pt idx="6">
                  <c:v>5.5318298601198901</c:v>
                </c:pt>
                <c:pt idx="7">
                  <c:v>8.7585937499999993</c:v>
                </c:pt>
                <c:pt idx="8">
                  <c:v>16.908592321754998</c:v>
                </c:pt>
              </c:numCache>
            </c:numRef>
          </c:val>
        </c:ser>
        <c:hiLowLines/>
        <c:marker val="1"/>
        <c:axId val="102183296"/>
        <c:axId val="102185216"/>
      </c:lineChart>
      <c:catAx>
        <c:axId val="10218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 Value</a:t>
                </a:r>
              </a:p>
            </c:rich>
          </c:tx>
          <c:layout/>
        </c:title>
        <c:majorTickMark val="none"/>
        <c:tickLblPos val="nextTo"/>
        <c:crossAx val="102185216"/>
        <c:crosses val="autoZero"/>
        <c:auto val="1"/>
        <c:lblAlgn val="ctr"/>
        <c:lblOffset val="100"/>
      </c:catAx>
      <c:valAx>
        <c:axId val="102185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Successful Search</a:t>
                </a:r>
              </a:p>
            </c:rich>
          </c:tx>
          <c:layout/>
        </c:title>
        <c:numFmt formatCode="General" sourceLinked="1"/>
        <c:tickLblPos val="nextTo"/>
        <c:crossAx val="10218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Probing Analysis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v>Theoretical</c:v>
          </c:tx>
          <c:marker>
            <c:symbol val="none"/>
          </c:marker>
          <c:val>
            <c:numRef>
              <c:f>('Linear Probing (Probes)'!$C$2,'Linear Probing (Probes)'!$E$2,'Linear Probing (Probes)'!$G$2,'Linear Probing (Probes)'!$I$2,'Linear Probing (Probes)'!$K$2,'Linear Probing (Probes)'!$M$2,'Linear Probing (Probes)'!$O$2,'Linear Probing (Probes)'!$Q$2,'Linear Probing (Probes)'!$S$2)</c:f>
              <c:numCache>
                <c:formatCode>0.00</c:formatCode>
                <c:ptCount val="9"/>
                <c:pt idx="0">
                  <c:v>0.49544994944388199</c:v>
                </c:pt>
                <c:pt idx="1">
                  <c:v>0.90073562755076297</c:v>
                </c:pt>
                <c:pt idx="2">
                  <c:v>1.65213152843721</c:v>
                </c:pt>
                <c:pt idx="3">
                  <c:v>2.2667648294042899</c:v>
                </c:pt>
                <c:pt idx="4">
                  <c:v>3.8320868467353799</c:v>
                </c:pt>
                <c:pt idx="5">
                  <c:v>11.031780134495399</c:v>
                </c:pt>
                <c:pt idx="6">
                  <c:v>20.596426044778699</c:v>
                </c:pt>
                <c:pt idx="7">
                  <c:v>99.083432730831504</c:v>
                </c:pt>
                <c:pt idx="8">
                  <c:v>103.45332707763799</c:v>
                </c:pt>
              </c:numCache>
            </c:numRef>
          </c:val>
        </c:ser>
        <c:ser>
          <c:idx val="1"/>
          <c:order val="1"/>
          <c:tx>
            <c:v>1009</c:v>
          </c:tx>
          <c:marker>
            <c:symbol val="none"/>
          </c:marker>
          <c:val>
            <c:numRef>
              <c:f>('Linear Probing (Probes)'!$M$4,'Linear Probing (Probes)'!$K$4,'Linear Probing (Probes)'!$I$4,'Linear Probing (Probes)'!$G$4,'Linear Probing (Probes)'!$E$4,'Linear Probing (Probes)'!$C$4,'Linear Probing (Probes)'!$O$4,'Linear Probing (Probes)'!$Q$4,'Linear Probing (Probes)'!$S$4)</c:f>
              <c:numCache>
                <c:formatCode>0.00</c:formatCode>
                <c:ptCount val="9"/>
                <c:pt idx="0">
                  <c:v>11.039807517391001</c:v>
                </c:pt>
                <c:pt idx="1">
                  <c:v>5.2191741909302998</c:v>
                </c:pt>
                <c:pt idx="2">
                  <c:v>2.6558697896633401</c:v>
                </c:pt>
                <c:pt idx="3">
                  <c:v>1.35123163408068</c:v>
                </c:pt>
                <c:pt idx="4">
                  <c:v>0.86846958519772599</c:v>
                </c:pt>
                <c:pt idx="5">
                  <c:v>0.52631737807178602</c:v>
                </c:pt>
                <c:pt idx="6">
                  <c:v>44.503739416864697</c:v>
                </c:pt>
                <c:pt idx="7">
                  <c:v>52.688128700863203</c:v>
                </c:pt>
                <c:pt idx="8">
                  <c:v>168.35253656970701</c:v>
                </c:pt>
              </c:numCache>
            </c:numRef>
          </c:val>
        </c:ser>
        <c:ser>
          <c:idx val="2"/>
          <c:order val="2"/>
          <c:tx>
            <c:v>2003</c:v>
          </c:tx>
          <c:marker>
            <c:symbol val="none"/>
          </c:marker>
          <c:val>
            <c:numRef>
              <c:f>('Linear Probing (Probes)'!$C$4,'Linear Probing (Probes)'!$E$4,'Linear Probing (Probes)'!$G$4,'Linear Probing (Probes)'!$I$4,'Linear Probing (Probes)'!$K$4,'Linear Probing (Probes)'!$M$4,'Linear Probing (Probes)'!$O$4,'Linear Probing (Probes)'!$Q$4,'Linear Probing (Probes)'!$S$4)</c:f>
              <c:numCache>
                <c:formatCode>0.00</c:formatCode>
                <c:ptCount val="9"/>
                <c:pt idx="0">
                  <c:v>0.52631737807178602</c:v>
                </c:pt>
                <c:pt idx="1">
                  <c:v>0.86846958519772599</c:v>
                </c:pt>
                <c:pt idx="2">
                  <c:v>1.35123163408068</c:v>
                </c:pt>
                <c:pt idx="3">
                  <c:v>2.6558697896633401</c:v>
                </c:pt>
                <c:pt idx="4">
                  <c:v>5.2191741909302998</c:v>
                </c:pt>
                <c:pt idx="5">
                  <c:v>11.039807517391001</c:v>
                </c:pt>
                <c:pt idx="6">
                  <c:v>44.503739416864697</c:v>
                </c:pt>
                <c:pt idx="7">
                  <c:v>52.688128700863203</c:v>
                </c:pt>
                <c:pt idx="8">
                  <c:v>168.35253656970701</c:v>
                </c:pt>
              </c:numCache>
            </c:numRef>
          </c:val>
        </c:ser>
        <c:ser>
          <c:idx val="3"/>
          <c:order val="3"/>
          <c:tx>
            <c:v>4001</c:v>
          </c:tx>
          <c:marker>
            <c:symbol val="none"/>
          </c:marker>
          <c:val>
            <c:numRef>
              <c:f>('Linear Probing (Probes)'!$C$6,'Linear Probing (Probes)'!$E$6,'Linear Probing (Probes)'!$G$6,'Linear Probing (Probes)'!$I$6,'Linear Probing (Probes)'!$K$6,'Linear Probing (Probes)'!$M$6,'Linear Probing (Probes)'!$O$6,'Linear Probing (Probes)'!$Q$6,'Linear Probing (Probes)'!$S$6)</c:f>
              <c:numCache>
                <c:formatCode>0.00</c:formatCode>
                <c:ptCount val="9"/>
                <c:pt idx="0">
                  <c:v>0.52029188123591796</c:v>
                </c:pt>
                <c:pt idx="1">
                  <c:v>0.87851117225531405</c:v>
                </c:pt>
                <c:pt idx="2">
                  <c:v>1.4223662082792501</c:v>
                </c:pt>
                <c:pt idx="3">
                  <c:v>2.7917436626991501</c:v>
                </c:pt>
                <c:pt idx="4">
                  <c:v>4.7542098297814004</c:v>
                </c:pt>
                <c:pt idx="5">
                  <c:v>11.281616085671001</c:v>
                </c:pt>
                <c:pt idx="6">
                  <c:v>36.201992080538197</c:v>
                </c:pt>
                <c:pt idx="7">
                  <c:v>89.521479269740496</c:v>
                </c:pt>
                <c:pt idx="8">
                  <c:v>228.06421396155201</c:v>
                </c:pt>
              </c:numCache>
            </c:numRef>
          </c:val>
        </c:ser>
        <c:ser>
          <c:idx val="4"/>
          <c:order val="4"/>
          <c:tx>
            <c:v>8009</c:v>
          </c:tx>
          <c:marker>
            <c:symbol val="none"/>
          </c:marker>
          <c:val>
            <c:numRef>
              <c:f>('Linear Probing (Probes)'!$C$8,'Linear Probing (Probes)'!$E$8,'Linear Probing (Probes)'!$G$8,'Linear Probing (Probes)'!$I$8,'Linear Probing (Probes)'!$K$8,'Linear Probing (Probes)'!$M$8,'Linear Probing (Probes)'!$O$8,'Linear Probing (Probes)'!$Q$8,'Linear Probing (Probes)'!$S$8)</c:f>
              <c:numCache>
                <c:formatCode>0.00</c:formatCode>
                <c:ptCount val="9"/>
                <c:pt idx="0">
                  <c:v>0.51367513629870998</c:v>
                </c:pt>
                <c:pt idx="1">
                  <c:v>0.85747410338483199</c:v>
                </c:pt>
                <c:pt idx="2">
                  <c:v>1.4244729703105301</c:v>
                </c:pt>
                <c:pt idx="3">
                  <c:v>2.5558762468985701</c:v>
                </c:pt>
                <c:pt idx="4">
                  <c:v>5.9132460605568902</c:v>
                </c:pt>
                <c:pt idx="5">
                  <c:v>10.7583746283448</c:v>
                </c:pt>
                <c:pt idx="6">
                  <c:v>33.728691953063702</c:v>
                </c:pt>
                <c:pt idx="7">
                  <c:v>72.090736797057204</c:v>
                </c:pt>
                <c:pt idx="8">
                  <c:v>410.08018372569597</c:v>
                </c:pt>
              </c:numCache>
            </c:numRef>
          </c:val>
        </c:ser>
        <c:ser>
          <c:idx val="5"/>
          <c:order val="5"/>
          <c:tx>
            <c:v>16001</c:v>
          </c:tx>
          <c:marker>
            <c:symbol val="none"/>
          </c:marker>
          <c:val>
            <c:numRef>
              <c:f>('Linear Probing (Probes)'!$C$10,'Linear Probing (Probes)'!$E$10,'Linear Probing (Probes)'!$G$10,'Linear Probing (Probes)'!$I$10,'Linear Probing (Probes)'!$K$10,'Linear Probing (Probes)'!$M$10,'Linear Probing (Probes)'!$O$10,'Linear Probing (Probes)'!$Q$10,'Linear Probing (Probes)'!$S$10)</c:f>
              <c:numCache>
                <c:formatCode>0.00</c:formatCode>
                <c:ptCount val="9"/>
                <c:pt idx="0">
                  <c:v>0.49765881577822302</c:v>
                </c:pt>
                <c:pt idx="1">
                  <c:v>0.84125855793177795</c:v>
                </c:pt>
                <c:pt idx="2">
                  <c:v>1.42485495134747</c:v>
                </c:pt>
                <c:pt idx="3">
                  <c:v>2.48152250885179</c:v>
                </c:pt>
                <c:pt idx="4">
                  <c:v>4.7150556442821996</c:v>
                </c:pt>
                <c:pt idx="5">
                  <c:v>10.4905314382664</c:v>
                </c:pt>
                <c:pt idx="6">
                  <c:v>38.262059980559499</c:v>
                </c:pt>
                <c:pt idx="7">
                  <c:v>98.549413743882496</c:v>
                </c:pt>
                <c:pt idx="8">
                  <c:v>324.05769965999002</c:v>
                </c:pt>
              </c:numCache>
            </c:numRef>
          </c:val>
        </c:ser>
        <c:hiLowLines/>
        <c:marker val="1"/>
        <c:axId val="105073280"/>
        <c:axId val="105079552"/>
      </c:lineChart>
      <c:catAx>
        <c:axId val="105073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 Value</a:t>
                </a:r>
              </a:p>
            </c:rich>
          </c:tx>
        </c:title>
        <c:majorTickMark val="none"/>
        <c:tickLblPos val="nextTo"/>
        <c:crossAx val="105079552"/>
        <c:crosses val="autoZero"/>
        <c:auto val="1"/>
        <c:lblAlgn val="ctr"/>
        <c:lblOffset val="100"/>
      </c:catAx>
      <c:valAx>
        <c:axId val="105079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</a:t>
                </a:r>
                <a:r>
                  <a:rPr lang="en-US" baseline="0"/>
                  <a:t> Uns</a:t>
                </a:r>
                <a:r>
                  <a:rPr lang="en-US"/>
                  <a:t>uccessful Search</a:t>
                </a:r>
              </a:p>
            </c:rich>
          </c:tx>
        </c:title>
        <c:numFmt formatCode="0.00" sourceLinked="1"/>
        <c:tickLblPos val="nextTo"/>
        <c:crossAx val="1050732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146539</xdr:colOff>
      <xdr:row>11</xdr:row>
      <xdr:rowOff>175845</xdr:rowOff>
    </xdr:from>
    <xdr:to>
      <xdr:col>18</xdr:col>
      <xdr:colOff>263769</xdr:colOff>
      <xdr:row>26</xdr:row>
      <xdr:rowOff>136768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429846</xdr:colOff>
      <xdr:row>10</xdr:row>
      <xdr:rowOff>107461</xdr:rowOff>
    </xdr:from>
    <xdr:to>
      <xdr:col>27</xdr:col>
      <xdr:colOff>156308</xdr:colOff>
      <xdr:row>25</xdr:row>
      <xdr:rowOff>68385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1"/>
  <sheetViews>
    <sheetView topLeftCell="A3" zoomScale="78" zoomScaleNormal="78" workbookViewId="0">
      <selection activeCell="V13" sqref="V13"/>
    </sheetView>
  </sheetViews>
  <sheetFormatPr defaultRowHeight="14.4"/>
  <cols>
    <col min="1" max="1" width="9" bestFit="1" customWidth="1"/>
    <col min="2" max="2" width="5.109375" bestFit="1" customWidth="1"/>
    <col min="3" max="3" width="12" customWidth="1"/>
    <col min="4" max="4" width="12.109375" bestFit="1" customWidth="1"/>
    <col min="5" max="12" width="4.6640625" bestFit="1" customWidth="1"/>
    <col min="13" max="13" width="5.6640625" bestFit="1" customWidth="1"/>
    <col min="14" max="14" width="4.6640625" bestFit="1" customWidth="1"/>
    <col min="15" max="15" width="5.6640625" bestFit="1" customWidth="1"/>
    <col min="16" max="16" width="4.6640625" bestFit="1" customWidth="1"/>
    <col min="17" max="17" width="5.6640625" bestFit="1" customWidth="1"/>
    <col min="18" max="18" width="5.5546875" bestFit="1" customWidth="1"/>
    <col min="19" max="19" width="6.6640625" bestFit="1" customWidth="1"/>
  </cols>
  <sheetData>
    <row r="1" spans="1:19">
      <c r="A1" s="1" t="s">
        <v>0</v>
      </c>
      <c r="B1" s="5">
        <v>0.3</v>
      </c>
      <c r="C1" s="5"/>
      <c r="D1" s="5">
        <v>0.4</v>
      </c>
      <c r="E1" s="5"/>
      <c r="F1" s="5">
        <v>0.5</v>
      </c>
      <c r="G1" s="5"/>
      <c r="H1" s="5">
        <v>0.6</v>
      </c>
      <c r="I1" s="5"/>
      <c r="J1" s="5">
        <v>0.7</v>
      </c>
      <c r="K1" s="5"/>
      <c r="L1" s="4">
        <v>0.8</v>
      </c>
      <c r="M1" s="4"/>
      <c r="N1" s="4">
        <v>0.9</v>
      </c>
      <c r="O1" s="4"/>
      <c r="P1" s="4">
        <v>0.95</v>
      </c>
      <c r="Q1" s="4"/>
      <c r="R1" s="4">
        <v>0.98</v>
      </c>
      <c r="S1" s="4"/>
    </row>
    <row r="2" spans="1:19">
      <c r="A2" s="1">
        <v>1009</v>
      </c>
      <c r="B2" s="2">
        <v>1.1808422791081701</v>
      </c>
      <c r="C2" s="3">
        <v>0.49544994944388199</v>
      </c>
      <c r="D2" s="3">
        <v>1.36862745098039</v>
      </c>
      <c r="E2" s="3">
        <v>0.90073562755076297</v>
      </c>
      <c r="F2" s="3">
        <v>1.47376237623762</v>
      </c>
      <c r="G2" s="3">
        <v>1.65213152843721</v>
      </c>
      <c r="H2" s="3">
        <v>1.7083157450401001</v>
      </c>
      <c r="I2" s="3">
        <v>2.2667648294042899</v>
      </c>
      <c r="J2" s="3">
        <v>2.0061173083843098</v>
      </c>
      <c r="K2" s="3">
        <v>3.8320868467353799</v>
      </c>
      <c r="L2" s="3">
        <v>2.92426187419768</v>
      </c>
      <c r="M2" s="3">
        <v>11.031780134495399</v>
      </c>
      <c r="N2" s="3">
        <v>3.8072665342038001</v>
      </c>
      <c r="O2" s="3">
        <v>20.596426044778699</v>
      </c>
      <c r="P2" s="3">
        <v>8.7126767941330492</v>
      </c>
      <c r="Q2" s="3">
        <v>99.083432730831504</v>
      </c>
      <c r="R2" s="3">
        <v>9.3829243353783198</v>
      </c>
      <c r="S2" s="3">
        <v>103.45332707763799</v>
      </c>
    </row>
    <row r="3" spans="1:19">
      <c r="A3" s="1" t="s">
        <v>0</v>
      </c>
      <c r="B3" s="5">
        <v>0.3</v>
      </c>
      <c r="C3" s="5"/>
      <c r="D3" s="5">
        <v>0.4</v>
      </c>
      <c r="E3" s="5"/>
      <c r="F3" s="5">
        <v>0.5</v>
      </c>
      <c r="G3" s="5"/>
      <c r="H3" s="5">
        <v>0.6</v>
      </c>
      <c r="I3" s="5"/>
      <c r="J3" s="5">
        <v>0.7</v>
      </c>
      <c r="K3" s="5"/>
      <c r="L3" s="4">
        <v>0.8</v>
      </c>
      <c r="M3" s="4"/>
      <c r="N3" s="4">
        <v>0.9</v>
      </c>
      <c r="O3" s="4"/>
      <c r="P3" s="4">
        <v>0.95</v>
      </c>
      <c r="Q3" s="4"/>
      <c r="R3" s="4">
        <v>0.98</v>
      </c>
      <c r="S3" s="4"/>
    </row>
    <row r="4" spans="1:19">
      <c r="A4" s="1">
        <v>2003</v>
      </c>
      <c r="B4" s="3">
        <v>1.2238683127572001</v>
      </c>
      <c r="C4" s="3">
        <v>0.52631737807178602</v>
      </c>
      <c r="D4" s="2">
        <v>1.34844559585492</v>
      </c>
      <c r="E4" s="3">
        <v>0.86846958519772599</v>
      </c>
      <c r="F4" s="3">
        <v>1.4460467429139701</v>
      </c>
      <c r="G4" s="3">
        <v>1.35123163408068</v>
      </c>
      <c r="H4" s="3">
        <v>1.7773631840796</v>
      </c>
      <c r="I4" s="3">
        <v>2.6558697896633401</v>
      </c>
      <c r="J4" s="3">
        <v>2.3479020979020899</v>
      </c>
      <c r="K4" s="3">
        <v>5.2191741909302998</v>
      </c>
      <c r="L4" s="3">
        <v>2.8566968467062099</v>
      </c>
      <c r="M4" s="3">
        <v>11.039807517391001</v>
      </c>
      <c r="N4" s="3">
        <v>5.5596535345068396</v>
      </c>
      <c r="O4" s="3">
        <v>44.503739416864697</v>
      </c>
      <c r="P4" s="3">
        <v>5.5180754917597001</v>
      </c>
      <c r="Q4" s="3">
        <v>52.688128700863203</v>
      </c>
      <c r="R4" s="3">
        <v>9.1474135620476993</v>
      </c>
      <c r="S4" s="3">
        <v>168.35253656970701</v>
      </c>
    </row>
    <row r="5" spans="1:19">
      <c r="A5" s="1" t="s">
        <v>0</v>
      </c>
      <c r="B5" s="5">
        <v>0.3</v>
      </c>
      <c r="C5" s="5"/>
      <c r="D5" s="5">
        <v>0.4</v>
      </c>
      <c r="E5" s="5"/>
      <c r="F5" s="5">
        <v>0.5</v>
      </c>
      <c r="G5" s="5"/>
      <c r="H5" s="5">
        <v>0.6</v>
      </c>
      <c r="I5" s="5"/>
      <c r="J5" s="5">
        <v>0.7</v>
      </c>
      <c r="K5" s="5"/>
      <c r="L5" s="4">
        <v>0.8</v>
      </c>
      <c r="M5" s="4"/>
      <c r="N5" s="4">
        <v>0.9</v>
      </c>
      <c r="O5" s="4"/>
      <c r="P5" s="4">
        <v>0.95</v>
      </c>
      <c r="Q5" s="4"/>
      <c r="R5" s="4">
        <v>0.98</v>
      </c>
      <c r="S5" s="4"/>
    </row>
    <row r="6" spans="1:19">
      <c r="A6" s="1">
        <v>4001</v>
      </c>
      <c r="B6" s="3">
        <v>1.2630208333333299</v>
      </c>
      <c r="C6" s="3">
        <v>0.52029188123591796</v>
      </c>
      <c r="D6" s="3">
        <v>1.3265044814340501</v>
      </c>
      <c r="E6" s="3">
        <v>0.87851117225531405</v>
      </c>
      <c r="F6" s="3">
        <v>1.4831404126824299</v>
      </c>
      <c r="G6" s="3">
        <v>1.4223662082792501</v>
      </c>
      <c r="H6" s="3">
        <v>1.82654296087131</v>
      </c>
      <c r="I6" s="3">
        <v>2.7917436626991501</v>
      </c>
      <c r="J6" s="3">
        <v>2.16313330937836</v>
      </c>
      <c r="K6" s="3">
        <v>4.7542098297814004</v>
      </c>
      <c r="L6" s="3">
        <v>2.7438173747621999</v>
      </c>
      <c r="M6" s="3">
        <v>11.281616085671001</v>
      </c>
      <c r="N6" s="3">
        <v>4.2612152186257797</v>
      </c>
      <c r="O6" s="3">
        <v>36.201992080538197</v>
      </c>
      <c r="P6" s="3">
        <v>6.03769045709703</v>
      </c>
      <c r="Q6" s="3">
        <v>89.521479269740496</v>
      </c>
      <c r="R6" s="3">
        <v>10.0704370179948</v>
      </c>
      <c r="S6" s="3">
        <v>228.06421396155201</v>
      </c>
    </row>
    <row r="7" spans="1:19">
      <c r="A7" s="1" t="s">
        <v>0</v>
      </c>
      <c r="B7" s="5">
        <v>0.3</v>
      </c>
      <c r="C7" s="5"/>
      <c r="D7" s="5">
        <v>0.4</v>
      </c>
      <c r="E7" s="5"/>
      <c r="F7" s="5">
        <v>0.5</v>
      </c>
      <c r="G7" s="5"/>
      <c r="H7" s="5">
        <v>0.6</v>
      </c>
      <c r="I7" s="5"/>
      <c r="J7" s="5">
        <v>0.7</v>
      </c>
      <c r="K7" s="5"/>
      <c r="L7" s="4">
        <v>0.8</v>
      </c>
      <c r="M7" s="4"/>
      <c r="N7" s="4">
        <v>0.9</v>
      </c>
      <c r="O7" s="4"/>
      <c r="P7" s="4">
        <v>0.95</v>
      </c>
      <c r="Q7" s="4"/>
      <c r="R7" s="4">
        <v>0.98</v>
      </c>
      <c r="S7" s="4"/>
    </row>
    <row r="8" spans="1:19" ht="16.8" customHeight="1">
      <c r="A8" s="1">
        <v>8009</v>
      </c>
      <c r="B8" s="3">
        <v>1.2056313993173999</v>
      </c>
      <c r="C8" s="3">
        <v>0.51367513629870998</v>
      </c>
      <c r="D8" s="3">
        <v>1.328173374613</v>
      </c>
      <c r="E8" s="3">
        <v>0.85747410338483199</v>
      </c>
      <c r="F8" s="3">
        <v>1.4627011214041901</v>
      </c>
      <c r="G8" s="3">
        <v>1.4244729703105301</v>
      </c>
      <c r="H8" s="3">
        <v>1.76374501992031</v>
      </c>
      <c r="I8" s="3">
        <v>2.5558762468985701</v>
      </c>
      <c r="J8" s="3">
        <v>2.2290159189580301</v>
      </c>
      <c r="K8" s="3">
        <v>5.9132460605568902</v>
      </c>
      <c r="L8" s="3">
        <v>2.6585516178736501</v>
      </c>
      <c r="M8" s="3">
        <v>10.7583746283448</v>
      </c>
      <c r="N8" s="3">
        <v>4.8973548016101196</v>
      </c>
      <c r="O8" s="3">
        <v>33.728691953063702</v>
      </c>
      <c r="P8" s="3">
        <v>6.27810650887574</v>
      </c>
      <c r="Q8" s="3">
        <v>72.090736797057204</v>
      </c>
      <c r="R8" s="3">
        <v>15.739968733715401</v>
      </c>
      <c r="S8" s="3">
        <v>410.08018372569597</v>
      </c>
    </row>
    <row r="9" spans="1:19">
      <c r="A9" s="1" t="s">
        <v>0</v>
      </c>
      <c r="B9" s="5">
        <v>0.3</v>
      </c>
      <c r="C9" s="5"/>
      <c r="D9" s="5">
        <v>0.4</v>
      </c>
      <c r="E9" s="5"/>
      <c r="F9" s="5">
        <v>0.5</v>
      </c>
      <c r="G9" s="5"/>
      <c r="H9" s="5">
        <v>0.6</v>
      </c>
      <c r="I9" s="5"/>
      <c r="J9" s="5">
        <v>0.7</v>
      </c>
      <c r="K9" s="5"/>
      <c r="L9" s="4">
        <v>0.8</v>
      </c>
      <c r="M9" s="4"/>
      <c r="N9" s="4">
        <v>0.9</v>
      </c>
      <c r="O9" s="4"/>
      <c r="P9" s="4">
        <v>0.95</v>
      </c>
      <c r="Q9" s="4"/>
      <c r="R9" s="4">
        <v>0.98</v>
      </c>
      <c r="S9" s="4"/>
    </row>
    <row r="10" spans="1:19">
      <c r="A10" s="1">
        <v>16001</v>
      </c>
      <c r="B10" s="3">
        <v>1.1941830624465299</v>
      </c>
      <c r="C10" s="3">
        <v>0.49765881577822302</v>
      </c>
      <c r="D10" s="3">
        <v>1.3104495747266101</v>
      </c>
      <c r="E10" s="3">
        <v>0.84125855793177795</v>
      </c>
      <c r="F10" s="3">
        <v>1.4722363728986201</v>
      </c>
      <c r="G10" s="3">
        <v>1.42485495134747</v>
      </c>
      <c r="H10" s="3">
        <v>1.7313043478260799</v>
      </c>
      <c r="I10" s="3">
        <v>2.48152250885179</v>
      </c>
      <c r="J10" s="3">
        <v>2.0951175406871601</v>
      </c>
      <c r="K10" s="3">
        <v>4.7150556442821996</v>
      </c>
      <c r="L10" s="3">
        <v>2.8760356915232599</v>
      </c>
      <c r="M10" s="3">
        <v>10.4905314382664</v>
      </c>
      <c r="N10" s="3">
        <v>5.5318298601198901</v>
      </c>
      <c r="O10" s="3">
        <v>38.262059980559499</v>
      </c>
      <c r="P10" s="3">
        <v>8.7585937499999993</v>
      </c>
      <c r="Q10" s="3">
        <v>98.549413743882496</v>
      </c>
      <c r="R10" s="3">
        <v>16.908592321754998</v>
      </c>
      <c r="S10" s="3">
        <v>324.05769965999002</v>
      </c>
    </row>
    <row r="11" spans="1:19">
      <c r="A11" s="1"/>
      <c r="B11" s="1"/>
      <c r="C11" s="1"/>
      <c r="D11" s="1"/>
    </row>
    <row r="12" spans="1:19">
      <c r="A12" s="1" t="s">
        <v>1</v>
      </c>
      <c r="B12" s="1" t="s">
        <v>2</v>
      </c>
      <c r="C12" s="1"/>
      <c r="D12" s="1"/>
    </row>
    <row r="13" spans="1:19">
      <c r="A13" s="1">
        <f>(1/2)*(1+(1/(1-B1)))</f>
        <v>1.2142857142857144</v>
      </c>
      <c r="B13" s="1">
        <f>(1/2)*(1+(1/(1-D1)))</f>
        <v>1.3333333333333335</v>
      </c>
      <c r="C13" s="1"/>
      <c r="D13" s="1"/>
    </row>
    <row r="14" spans="1:19">
      <c r="A14" s="1">
        <f>(1/2)*(1+(1/(1-D1)))</f>
        <v>1.3333333333333335</v>
      </c>
      <c r="B14" s="1">
        <f>(1/2)*(1+(1/(1-D1)))</f>
        <v>1.3333333333333335</v>
      </c>
      <c r="C14" s="1"/>
      <c r="D14" s="1"/>
    </row>
    <row r="15" spans="1:19">
      <c r="A15" s="1">
        <f>(1/2)*(1+(1/(1-F1)))</f>
        <v>1.5</v>
      </c>
      <c r="B15" s="1">
        <f>(1/2)*(1+(1/(1-F1^2)))</f>
        <v>1.1666666666666665</v>
      </c>
      <c r="C15" s="1"/>
      <c r="D15" s="1"/>
    </row>
    <row r="16" spans="1:19">
      <c r="A16" s="1">
        <f>(1/2)*(1+(1/(1-H1)))</f>
        <v>1.75</v>
      </c>
      <c r="B16" s="1">
        <f>(1/2)*(1+(1/(1-H1^2)))</f>
        <v>1.28125</v>
      </c>
      <c r="C16" s="1"/>
      <c r="D16" s="1"/>
    </row>
    <row r="17" spans="1:4">
      <c r="A17" s="1">
        <f>(1/2)*(1+(1/(1-J1)))</f>
        <v>2.1666666666666665</v>
      </c>
      <c r="B17" s="1">
        <f>(1/2)*(1+(1/(1-J1^2)))</f>
        <v>1.4803921568627452</v>
      </c>
      <c r="C17" s="1"/>
      <c r="D17" s="1"/>
    </row>
    <row r="18" spans="1:4">
      <c r="A18" s="1">
        <f>(1/2)*(1+(1/(1-L1)))</f>
        <v>3.0000000000000004</v>
      </c>
      <c r="B18" s="1">
        <f>(1/2)*(1+(1/(1-L1^2)))</f>
        <v>1.8888888888888893</v>
      </c>
      <c r="C18" s="1"/>
      <c r="D18" s="1"/>
    </row>
    <row r="19" spans="1:4">
      <c r="A19" s="1">
        <f>(1/2)*(1+(1/(1-N1)))</f>
        <v>5.5000000000000009</v>
      </c>
      <c r="B19" s="1">
        <f>(1/2)*(1+(1/(1-N1^2)))</f>
        <v>3.1315789473684217</v>
      </c>
      <c r="C19" s="1"/>
      <c r="D19" s="1"/>
    </row>
    <row r="20" spans="1:4">
      <c r="A20" s="1">
        <f>(1/2)*(1+(1/(1-P1)))</f>
        <v>10.499999999999991</v>
      </c>
      <c r="B20" s="1">
        <f>(1/2)*(1+(1/(1-P1^2)))</f>
        <v>5.6282051282051269</v>
      </c>
    </row>
    <row r="21" spans="1:4">
      <c r="A21" s="1">
        <f>(1/2)*(1+(1/(1-R1)))</f>
        <v>25.499999999999979</v>
      </c>
      <c r="B21" s="1">
        <f>(1/2)*(1+(1/(1-R1^2)))</f>
        <v>13.126262626262601</v>
      </c>
    </row>
  </sheetData>
  <mergeCells count="45">
    <mergeCell ref="N1:O1"/>
    <mergeCell ref="B1:C1"/>
    <mergeCell ref="D1:E1"/>
    <mergeCell ref="P1:Q1"/>
    <mergeCell ref="R1:S1"/>
    <mergeCell ref="F1:G1"/>
    <mergeCell ref="H1:I1"/>
    <mergeCell ref="J1:K1"/>
    <mergeCell ref="L1:M1"/>
    <mergeCell ref="L3:M3"/>
    <mergeCell ref="N3:O3"/>
    <mergeCell ref="P3:Q3"/>
    <mergeCell ref="R3:S3"/>
    <mergeCell ref="B5:C5"/>
    <mergeCell ref="D5:E5"/>
    <mergeCell ref="F5:G5"/>
    <mergeCell ref="H5:I5"/>
    <mergeCell ref="J5:K5"/>
    <mergeCell ref="L5:M5"/>
    <mergeCell ref="B3:C3"/>
    <mergeCell ref="D3:E3"/>
    <mergeCell ref="F3:G3"/>
    <mergeCell ref="H3:I3"/>
    <mergeCell ref="J3:K3"/>
    <mergeCell ref="N5:O5"/>
    <mergeCell ref="P5:Q5"/>
    <mergeCell ref="R5:S5"/>
    <mergeCell ref="B7:C7"/>
    <mergeCell ref="D7:E7"/>
    <mergeCell ref="F7:G7"/>
    <mergeCell ref="H7:I7"/>
    <mergeCell ref="J7:K7"/>
    <mergeCell ref="L7:M7"/>
    <mergeCell ref="N7:O7"/>
    <mergeCell ref="R9:S9"/>
    <mergeCell ref="P7:Q7"/>
    <mergeCell ref="R7:S7"/>
    <mergeCell ref="B9:C9"/>
    <mergeCell ref="D9:E9"/>
    <mergeCell ref="F9:G9"/>
    <mergeCell ref="H9:I9"/>
    <mergeCell ref="J9:K9"/>
    <mergeCell ref="L9:M9"/>
    <mergeCell ref="N9:O9"/>
    <mergeCell ref="P9:Q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0" sqref="A1:B10"/>
    </sheetView>
  </sheetViews>
  <sheetFormatPr defaultRowHeight="14.4"/>
  <cols>
    <col min="1" max="1" width="27.6640625" bestFit="1" customWidth="1"/>
    <col min="2" max="2" width="30" bestFit="1" customWidth="1"/>
  </cols>
  <sheetData>
    <row r="1" spans="1:2">
      <c r="A1" s="1" t="s">
        <v>1</v>
      </c>
      <c r="B1" s="1" t="s">
        <v>2</v>
      </c>
    </row>
    <row r="2" spans="1:2">
      <c r="A2" s="1" t="e">
        <f>(1/2)*(1+(1/(1-'Linear Probing (Probes)'!#REF!)))</f>
        <v>#REF!</v>
      </c>
      <c r="B2" s="1" t="e">
        <f>(1/2)*(1+(1/(1-('Linear Probing (Probes)'!#REF!^2))))</f>
        <v>#REF!</v>
      </c>
    </row>
    <row r="3" spans="1:2">
      <c r="A3" s="1">
        <f>(1/2)*(1+(1/(1-'Linear Probing (Probes)'!B3)))</f>
        <v>1.2142857142857144</v>
      </c>
      <c r="B3" s="1">
        <f>(1/2)*(1+(1/(1-('Linear Probing (Probes)'!B3^2))))</f>
        <v>1.0494505494505493</v>
      </c>
    </row>
    <row r="4" spans="1:2">
      <c r="A4" s="1">
        <f>(1/2)*(1+(1/(1-'Linear Probing (Probes)'!B4)))</f>
        <v>-1.7334558823529567</v>
      </c>
      <c r="B4" s="1">
        <f>(1/2)*(1+(1/(1-('Linear Probing (Probes)'!B4^2))))</f>
        <v>-0.50431121282710767</v>
      </c>
    </row>
    <row r="5" spans="1:2">
      <c r="A5" s="1">
        <f>(1/2)*(1+(1/(1-'Linear Probing (Probes)'!B5)))</f>
        <v>1.2142857142857144</v>
      </c>
      <c r="B5" s="1">
        <f>(1/2)*(1+(1/(1-('Linear Probing (Probes)'!B5^2))))</f>
        <v>1.0494505494505493</v>
      </c>
    </row>
    <row r="6" spans="1:2">
      <c r="A6" s="1">
        <f>(1/2)*(1+(1/(1-'Linear Probing (Probes)'!B6)))</f>
        <v>-1.4009900990099255</v>
      </c>
      <c r="B6" s="1">
        <f>(1/2)*(1+(1/(1-('Linear Probing (Probes)'!B6^2))))</f>
        <v>-0.34002324283062424</v>
      </c>
    </row>
    <row r="7" spans="1:2">
      <c r="A7" s="1">
        <f>(1/2)*(1+(1/(1-'Linear Probing (Probes)'!B7)))</f>
        <v>1.2142857142857144</v>
      </c>
      <c r="B7" s="1">
        <f>(1/2)*(1+(1/(1-('Linear Probing (Probes)'!B7^2))))</f>
        <v>1.0494505494505493</v>
      </c>
    </row>
    <row r="8" spans="1:2">
      <c r="A8" s="1">
        <f>(1/2)*(1+(1/(1-'Linear Probing (Probes)'!B8)))</f>
        <v>-1.9315352697096171</v>
      </c>
      <c r="B8" s="1">
        <f>(1/2)*(1+(1/(1-('Linear Probing (Probes)'!B8^2))))</f>
        <v>-0.60242140661496313</v>
      </c>
    </row>
    <row r="9" spans="1:2">
      <c r="A9" s="1">
        <f>(1/2)*(1+(1/(1-'Linear Probing (Probes)'!B9)))</f>
        <v>1.2142857142857144</v>
      </c>
      <c r="B9" s="1">
        <f>(1/2)*(1+(1/(1-('Linear Probing (Probes)'!B9^2))))</f>
        <v>1.0494505494505493</v>
      </c>
    </row>
    <row r="10" spans="1:2">
      <c r="A10" s="1">
        <f>(1/2)*(1+(1/(1-'Linear Probing (Probes)'!B10)))</f>
        <v>-2.0748898678414833</v>
      </c>
      <c r="B10" s="1">
        <f>(1/2)*(1+(1/(1-('Linear Probing (Probes)'!B10^2))))</f>
        <v>-0.67350731208838255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E2" sqref="E2"/>
    </sheetView>
  </sheetViews>
  <sheetFormatPr defaultRowHeight="14.4"/>
  <cols>
    <col min="1" max="1" width="18.33203125" bestFit="1" customWidth="1"/>
    <col min="2" max="2" width="20.5546875" bestFit="1" customWidth="1"/>
  </cols>
  <sheetData>
    <row r="1" spans="1:2">
      <c r="A1" t="s">
        <v>3</v>
      </c>
      <c r="B1" t="s">
        <v>4</v>
      </c>
    </row>
    <row r="2" spans="1:2">
      <c r="A2">
        <f>(-LN(1-0.3))/0.3</f>
        <v>1.188916479795775</v>
      </c>
      <c r="B2">
        <f>(1/(1-0.3))</f>
        <v>1.4285714285714286</v>
      </c>
    </row>
    <row r="3" spans="1:2">
      <c r="A3">
        <f>((-LN(1-0.4))/0.4)</f>
        <v>1.2770640594149767</v>
      </c>
      <c r="B3">
        <f>(1/(1-0.4))</f>
        <v>1.6666666666666667</v>
      </c>
    </row>
    <row r="4" spans="1:2">
      <c r="A4">
        <f>(-LN(1-0.5))/0.5</f>
        <v>1.3862943611198906</v>
      </c>
      <c r="B4">
        <f>1/(1-0.5)</f>
        <v>2</v>
      </c>
    </row>
    <row r="5" spans="1:2">
      <c r="A5">
        <f>(-LN(1-0.6))/0.6</f>
        <v>1.5271512197902584</v>
      </c>
      <c r="B5">
        <f>1/(1-0.6)</f>
        <v>2.5</v>
      </c>
    </row>
    <row r="6" spans="1:2">
      <c r="A6">
        <f>(-LN(1-0.7))/0.7</f>
        <v>1.7199611490370514</v>
      </c>
      <c r="B6">
        <f>(1/(1-0.7))</f>
        <v>3.333333333333333</v>
      </c>
    </row>
    <row r="7" spans="1:2">
      <c r="A7">
        <f>(-LN(1-0.8))/0.8</f>
        <v>2.0117973905426254</v>
      </c>
      <c r="B7">
        <f>(1/(1-0.8))</f>
        <v>5.0000000000000009</v>
      </c>
    </row>
    <row r="8" spans="1:2">
      <c r="A8">
        <f>(-LN(1-0.9))/0.9</f>
        <v>2.5584278811044956</v>
      </c>
      <c r="B8">
        <f>(1/(1-0.9))</f>
        <v>10.000000000000002</v>
      </c>
    </row>
    <row r="9" spans="1:2">
      <c r="A9">
        <f>(-LN(1-0.95))/0.95</f>
        <v>3.1534023932147264</v>
      </c>
      <c r="B9">
        <f>(1/(1-0.95))</f>
        <v>19.999999999999982</v>
      </c>
    </row>
    <row r="10" spans="1:2">
      <c r="A10">
        <f>(-LN(1-0.98))/0.98</f>
        <v>3.9918602096205564</v>
      </c>
      <c r="B10">
        <f>(1/(1-0.98))</f>
        <v>49.999999999999957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 Probing (Probes)</vt:lpstr>
      <vt:lpstr>Theoretical Linear Probing Prob</vt:lpstr>
      <vt:lpstr>Theoretical Double Hashing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Imani</dc:creator>
  <cp:lastModifiedBy>Imani</cp:lastModifiedBy>
  <dcterms:created xsi:type="dcterms:W3CDTF">2013-06-18T22:40:38Z</dcterms:created>
  <dcterms:modified xsi:type="dcterms:W3CDTF">2013-06-19T01:47:24Z</dcterms:modified>
</cp:coreProperties>
</file>