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27.xml" ContentType="application/vnd.openxmlformats-officedocument.drawingml.chart+xml"/>
  <Override PartName="/xl/charts/chart4.xml" ContentType="application/vnd.openxmlformats-officedocument.drawingml.chart+xml"/>
  <Override PartName="/xl/charts/chart26.xml" ContentType="application/vnd.openxmlformats-officedocument.drawingml.chart+xml"/>
  <Override PartName="/xl/charts/chart3.xml" ContentType="application/vnd.openxmlformats-officedocument.drawingml.chart+xml"/>
  <Override PartName="/xl/charts/chart25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24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Alosa" sheetId="1" state="visible" r:id="rId2"/>
    <sheet name="Fallax" sheetId="2" state="visible" r:id="rId3"/>
    <sheet name="River Lamprey" sheetId="3" state="visible" r:id="rId4"/>
    <sheet name="Sea Lamprey" sheetId="4" state="visible" r:id="rId5"/>
    <sheet name="Salmon" sheetId="5" state="visible" r:id="rId6"/>
    <sheet name="Sea Trout" sheetId="6" state="visible" r:id="rId7"/>
    <sheet name="Smelt" sheetId="7" state="visible" r:id="rId8"/>
    <sheet name="Sturgeon" sheetId="8" state="visible" r:id="rId9"/>
    <sheet name="Eel" sheetId="9" state="visible" r:id="rId10"/>
    <sheet name="Flounder" sheetId="10" state="visible" r:id="rId11"/>
    <sheet name="Mullet" sheetId="11" state="visible" r:id="rId12"/>
    <sheet name="Feuil1" sheetId="12" state="visible" r:id="rId13"/>
    <sheet name="Feuil2" sheetId="13" state="visible" r:id="rId14"/>
    <sheet name="Feuil3" sheetId="14" state="visible" r:id="rId15"/>
    <sheet name="r values" sheetId="15" state="visible" r:id="rId16"/>
    <sheet name="Feuil5" sheetId="16" state="visible" r:id="rId17"/>
    <sheet name="Feuil6" sheetId="17" state="visible" r:id="rId18"/>
    <sheet name="Feuil7" sheetId="18" state="visible" r:id="rId19"/>
  </sheets>
  <externalReferences>
    <externalReference r:id="rId20"/>
  </externalReferences>
  <definedNames>
    <definedName function="false" hidden="false" localSheetId="0" name="solver_adj" vbProcedure="false">Alosa!$B$39:$C$39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Alosa!$F$30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adj" vbProcedure="false">Fallax!$B$39:$C$39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Fallax!$F$30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adj" vbProcedure="false">'River Lamprey'!$B$39:$C$39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1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nwt" vbProcedure="false">1</definedName>
    <definedName function="false" hidden="false" localSheetId="2" name="solver_opt" vbProcedure="false">'River Lamprey'!$F$30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1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2</definedName>
    <definedName function="false" hidden="false" localSheetId="2" name="solver_val" vbProcedure="false">0</definedName>
    <definedName function="false" hidden="false" localSheetId="2" name="solver_ver" vbProcedure="false">3</definedName>
    <definedName function="false" hidden="false" localSheetId="3" name="solver_adj" vbProcedure="false">'Sea Lamprey'!$B$39:$C$39</definedName>
    <definedName function="false" hidden="false" localSheetId="3" name="solver_cvg" vbProcedure="false">0.0001</definedName>
    <definedName function="false" hidden="false" localSheetId="3" name="solver_drv" vbProcedure="false">1</definedName>
    <definedName function="false" hidden="false" localSheetId="3" name="solver_eng" vbProcedure="false">1</definedName>
    <definedName function="false" hidden="false" localSheetId="3" name="solver_est" vbProcedure="false">1</definedName>
    <definedName function="false" hidden="false" localSheetId="3" name="solver_itr" vbProcedure="false">2147483647</definedName>
    <definedName function="false" hidden="false" localSheetId="3" name="solver_mip" vbProcedure="false">2147483647</definedName>
    <definedName function="false" hidden="false" localSheetId="3" name="solver_mni" vbProcedure="false">30</definedName>
    <definedName function="false" hidden="false" localSheetId="3" name="solver_mrt" vbProcedure="false">0.075</definedName>
    <definedName function="false" hidden="false" localSheetId="3" name="solver_msl" vbProcedure="false">2</definedName>
    <definedName function="false" hidden="false" localSheetId="3" name="solver_neg" vbProcedure="false">1</definedName>
    <definedName function="false" hidden="false" localSheetId="3" name="solver_nod" vbProcedure="false">2147483647</definedName>
    <definedName function="false" hidden="false" localSheetId="3" name="solver_num" vbProcedure="false">0</definedName>
    <definedName function="false" hidden="false" localSheetId="3" name="solver_nwt" vbProcedure="false">1</definedName>
    <definedName function="false" hidden="false" localSheetId="3" name="solver_opt" vbProcedure="false">'Sea Lamprey'!$F$30</definedName>
    <definedName function="false" hidden="false" localSheetId="3" name="solver_pre" vbProcedure="false">0.000001</definedName>
    <definedName function="false" hidden="false" localSheetId="3" name="solver_rbv" vbProcedure="false">1</definedName>
    <definedName function="false" hidden="false" localSheetId="3" name="solver_rlx" vbProcedure="false">2</definedName>
    <definedName function="false" hidden="false" localSheetId="3" name="solver_rsd" vbProcedure="false">0</definedName>
    <definedName function="false" hidden="false" localSheetId="3" name="solver_scl" vbProcedure="false">1</definedName>
    <definedName function="false" hidden="false" localSheetId="3" name="solver_sho" vbProcedure="false">2</definedName>
    <definedName function="false" hidden="false" localSheetId="3" name="solver_ssz" vbProcedure="false">100</definedName>
    <definedName function="false" hidden="false" localSheetId="3" name="solver_tim" vbProcedure="false">2147483647</definedName>
    <definedName function="false" hidden="false" localSheetId="3" name="solver_tol" vbProcedure="false">0.01</definedName>
    <definedName function="false" hidden="false" localSheetId="3" name="solver_typ" vbProcedure="false">2</definedName>
    <definedName function="false" hidden="false" localSheetId="3" name="solver_val" vbProcedure="false">0</definedName>
    <definedName function="false" hidden="false" localSheetId="3" name="solver_ver" vbProcedure="false">3</definedName>
    <definedName function="false" hidden="false" localSheetId="4" name="solver_adj" vbProcedure="false">Salmon!$B$39:$C$39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1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1</definedName>
    <definedName function="false" hidden="false" localSheetId="4" name="solver_nod" vbProcedure="false">2147483647</definedName>
    <definedName function="false" hidden="false" localSheetId="4" name="solver_num" vbProcedure="false">0</definedName>
    <definedName function="false" hidden="false" localSheetId="4" name="solver_nwt" vbProcedure="false">1</definedName>
    <definedName function="false" hidden="false" localSheetId="4" name="solver_opt" vbProcedure="false">Salmon!$F$30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2</definedName>
    <definedName function="false" hidden="false" localSheetId="4" name="solver_val" vbProcedure="false">0</definedName>
    <definedName function="false" hidden="false" localSheetId="4" name="solver_ver" vbProcedure="false">3</definedName>
    <definedName function="false" hidden="false" localSheetId="5" name="solver_adj" vbProcedure="false">'Sea Trout'!$B$39:$C$39</definedName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1</definedName>
    <definedName function="false" hidden="false" localSheetId="5" name="solver_nod" vbProcedure="false">2147483647</definedName>
    <definedName function="false" hidden="false" localSheetId="5" name="solver_num" vbProcedure="false">0</definedName>
    <definedName function="false" hidden="false" localSheetId="5" name="solver_nwt" vbProcedure="false">1</definedName>
    <definedName function="false" hidden="false" localSheetId="5" name="solver_opt" vbProcedure="false">'Sea Trout'!$F$30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0.01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  <definedName function="false" hidden="false" localSheetId="6" name="solver_adj" vbProcedure="false">Smelt!$B$39:$C$39</definedName>
    <definedName function="false" hidden="false" localSheetId="6" name="solver_cvg" vbProcedure="false">0.0001</definedName>
    <definedName function="false" hidden="false" localSheetId="6" name="solver_drv" vbProcedure="false">1</definedName>
    <definedName function="false" hidden="false" localSheetId="6" name="solver_eng" vbProcedure="false">1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0</definedName>
    <definedName function="false" hidden="false" localSheetId="6" name="solver_nwt" vbProcedure="false">1</definedName>
    <definedName function="false" hidden="false" localSheetId="6" name="solver_opt" vbProcedure="false">Smelt!$F$30</definedName>
    <definedName function="false" hidden="false" localSheetId="6" name="solver_pre" vbProcedure="false">0.000001</definedName>
    <definedName function="false" hidden="false" localSheetId="6" name="solver_rbv" vbProcedure="false">1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1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0.01</definedName>
    <definedName function="false" hidden="false" localSheetId="6" name="solver_typ" vbProcedure="false">2</definedName>
    <definedName function="false" hidden="false" localSheetId="6" name="solver_val" vbProcedure="false">0</definedName>
    <definedName function="false" hidden="false" localSheetId="6" name="solver_ver" vbProcedure="false">3</definedName>
    <definedName function="false" hidden="false" localSheetId="7" name="solver_adj" vbProcedure="false">Sturgeon!$B$39:$C$39</definedName>
    <definedName function="false" hidden="false" localSheetId="7" name="solver_cvg" vbProcedure="false">0.0001</definedName>
    <definedName function="false" hidden="false" localSheetId="7" name="solver_drv" vbProcedure="false">1</definedName>
    <definedName function="false" hidden="false" localSheetId="7" name="solver_eng" vbProcedure="false">1</definedName>
    <definedName function="false" hidden="false" localSheetId="7" name="solver_est" vbProcedure="false">1</definedName>
    <definedName function="false" hidden="false" localSheetId="7" name="solver_itr" vbProcedure="false">2147483647</definedName>
    <definedName function="false" hidden="false" localSheetId="7" name="solver_mip" vbProcedure="false">2147483647</definedName>
    <definedName function="false" hidden="false" localSheetId="7" name="solver_mni" vbProcedure="false">30</definedName>
    <definedName function="false" hidden="false" localSheetId="7" name="solver_mrt" vbProcedure="false">0.075</definedName>
    <definedName function="false" hidden="false" localSheetId="7" name="solver_msl" vbProcedure="false">2</definedName>
    <definedName function="false" hidden="false" localSheetId="7" name="solver_neg" vbProcedure="false">1</definedName>
    <definedName function="false" hidden="false" localSheetId="7" name="solver_nod" vbProcedure="false">2147483647</definedName>
    <definedName function="false" hidden="false" localSheetId="7" name="solver_num" vbProcedure="false">0</definedName>
    <definedName function="false" hidden="false" localSheetId="7" name="solver_nwt" vbProcedure="false">1</definedName>
    <definedName function="false" hidden="false" localSheetId="7" name="solver_opt" vbProcedure="false">Sturgeon!$F$30</definedName>
    <definedName function="false" hidden="false" localSheetId="7" name="solver_pre" vbProcedure="false">0.000001</definedName>
    <definedName function="false" hidden="false" localSheetId="7" name="solver_rbv" vbProcedure="false">1</definedName>
    <definedName function="false" hidden="false" localSheetId="7" name="solver_rlx" vbProcedure="false">2</definedName>
    <definedName function="false" hidden="false" localSheetId="7" name="solver_rsd" vbProcedure="false">0</definedName>
    <definedName function="false" hidden="false" localSheetId="7" name="solver_scl" vbProcedure="false">1</definedName>
    <definedName function="false" hidden="false" localSheetId="7" name="solver_sho" vbProcedure="false">2</definedName>
    <definedName function="false" hidden="false" localSheetId="7" name="solver_ssz" vbProcedure="false">100</definedName>
    <definedName function="false" hidden="false" localSheetId="7" name="solver_tim" vbProcedure="false">2147483647</definedName>
    <definedName function="false" hidden="false" localSheetId="7" name="solver_tol" vbProcedure="false">0.01</definedName>
    <definedName function="false" hidden="false" localSheetId="7" name="solver_typ" vbProcedure="false">2</definedName>
    <definedName function="false" hidden="false" localSheetId="7" name="solver_val" vbProcedure="false">0</definedName>
    <definedName function="false" hidden="false" localSheetId="7" name="solver_ver" vbProcedure="false">3</definedName>
    <definedName function="false" hidden="false" localSheetId="8" name="solver_adj" vbProcedure="false">Eel!$B$39:$C$39</definedName>
    <definedName function="false" hidden="false" localSheetId="8" name="solver_cvg" vbProcedure="false">0.0001</definedName>
    <definedName function="false" hidden="false" localSheetId="8" name="solver_drv" vbProcedure="false">1</definedName>
    <definedName function="false" hidden="false" localSheetId="8" name="solver_eng" vbProcedure="false">1</definedName>
    <definedName function="false" hidden="false" localSheetId="8" name="solver_est" vbProcedure="false">1</definedName>
    <definedName function="false" hidden="false" localSheetId="8" name="solver_itr" vbProcedure="false">2147483647</definedName>
    <definedName function="false" hidden="false" localSheetId="8" name="solver_mip" vbProcedure="false">2147483647</definedName>
    <definedName function="false" hidden="false" localSheetId="8" name="solver_mni" vbProcedure="false">30</definedName>
    <definedName function="false" hidden="false" localSheetId="8" name="solver_mrt" vbProcedure="false">0.075</definedName>
    <definedName function="false" hidden="false" localSheetId="8" name="solver_msl" vbProcedure="false">2</definedName>
    <definedName function="false" hidden="false" localSheetId="8" name="solver_neg" vbProcedure="false">1</definedName>
    <definedName function="false" hidden="false" localSheetId="8" name="solver_nod" vbProcedure="false">2147483647</definedName>
    <definedName function="false" hidden="false" localSheetId="8" name="solver_num" vbProcedure="false">0</definedName>
    <definedName function="false" hidden="false" localSheetId="8" name="solver_nwt" vbProcedure="false">1</definedName>
    <definedName function="false" hidden="false" localSheetId="8" name="solver_opt" vbProcedure="false">Eel!$F$30</definedName>
    <definedName function="false" hidden="false" localSheetId="8" name="solver_pre" vbProcedure="false">0.000001</definedName>
    <definedName function="false" hidden="false" localSheetId="8" name="solver_rbv" vbProcedure="false">1</definedName>
    <definedName function="false" hidden="false" localSheetId="8" name="solver_rlx" vbProcedure="false">2</definedName>
    <definedName function="false" hidden="false" localSheetId="8" name="solver_rsd" vbProcedure="false">0</definedName>
    <definedName function="false" hidden="false" localSheetId="8" name="solver_scl" vbProcedure="false">1</definedName>
    <definedName function="false" hidden="false" localSheetId="8" name="solver_sho" vbProcedure="false">2</definedName>
    <definedName function="false" hidden="false" localSheetId="8" name="solver_ssz" vbProcedure="false">100</definedName>
    <definedName function="false" hidden="false" localSheetId="8" name="solver_tim" vbProcedure="false">2147483647</definedName>
    <definedName function="false" hidden="false" localSheetId="8" name="solver_tol" vbProcedure="false">0.01</definedName>
    <definedName function="false" hidden="false" localSheetId="8" name="solver_typ" vbProcedure="false">2</definedName>
    <definedName function="false" hidden="false" localSheetId="8" name="solver_val" vbProcedure="false">0</definedName>
    <definedName function="false" hidden="false" localSheetId="8" name="solver_ver" vbProcedure="false">3</definedName>
    <definedName function="false" hidden="false" localSheetId="9" name="solver_adj" vbProcedure="false">Flounder!$B$39:$C$39</definedName>
    <definedName function="false" hidden="false" localSheetId="9" name="solver_cvg" vbProcedure="false">0.0001</definedName>
    <definedName function="false" hidden="false" localSheetId="9" name="solver_drv" vbProcedure="false">1</definedName>
    <definedName function="false" hidden="false" localSheetId="9" name="solver_eng" vbProcedure="false">1</definedName>
    <definedName function="false" hidden="false" localSheetId="9" name="solver_est" vbProcedure="false">1</definedName>
    <definedName function="false" hidden="false" localSheetId="9" name="solver_itr" vbProcedure="false">2147483647</definedName>
    <definedName function="false" hidden="false" localSheetId="9" name="solver_mip" vbProcedure="false">2147483647</definedName>
    <definedName function="false" hidden="false" localSheetId="9" name="solver_mni" vbProcedure="false">30</definedName>
    <definedName function="false" hidden="false" localSheetId="9" name="solver_mrt" vbProcedure="false">0.075</definedName>
    <definedName function="false" hidden="false" localSheetId="9" name="solver_msl" vbProcedure="false">2</definedName>
    <definedName function="false" hidden="false" localSheetId="9" name="solver_neg" vbProcedure="false">1</definedName>
    <definedName function="false" hidden="false" localSheetId="9" name="solver_nod" vbProcedure="false">2147483647</definedName>
    <definedName function="false" hidden="false" localSheetId="9" name="solver_num" vbProcedure="false">0</definedName>
    <definedName function="false" hidden="false" localSheetId="9" name="solver_nwt" vbProcedure="false">1</definedName>
    <definedName function="false" hidden="false" localSheetId="9" name="solver_opt" vbProcedure="false">Flounder!$F$30</definedName>
    <definedName function="false" hidden="false" localSheetId="9" name="solver_pre" vbProcedure="false">0.000001</definedName>
    <definedName function="false" hidden="false" localSheetId="9" name="solver_rbv" vbProcedure="false">1</definedName>
    <definedName function="false" hidden="false" localSheetId="9" name="solver_rlx" vbProcedure="false">2</definedName>
    <definedName function="false" hidden="false" localSheetId="9" name="solver_rsd" vbProcedure="false">0</definedName>
    <definedName function="false" hidden="false" localSheetId="9" name="solver_scl" vbProcedure="false">1</definedName>
    <definedName function="false" hidden="false" localSheetId="9" name="solver_sho" vbProcedure="false">2</definedName>
    <definedName function="false" hidden="false" localSheetId="9" name="solver_ssz" vbProcedure="false">100</definedName>
    <definedName function="false" hidden="false" localSheetId="9" name="solver_tim" vbProcedure="false">2147483647</definedName>
    <definedName function="false" hidden="false" localSheetId="9" name="solver_tol" vbProcedure="false">0.01</definedName>
    <definedName function="false" hidden="false" localSheetId="9" name="solver_typ" vbProcedure="false">2</definedName>
    <definedName function="false" hidden="false" localSheetId="9" name="solver_val" vbProcedure="false">0</definedName>
    <definedName function="false" hidden="false" localSheetId="9" name="solver_ver" vbProcedure="false">3</definedName>
    <definedName function="false" hidden="false" localSheetId="10" name="solver_adj" vbProcedure="false">Mullet!$B$39:$C$39</definedName>
    <definedName function="false" hidden="false" localSheetId="10" name="solver_cvg" vbProcedure="false">0.0001</definedName>
    <definedName function="false" hidden="false" localSheetId="10" name="solver_drv" vbProcedure="false">1</definedName>
    <definedName function="false" hidden="false" localSheetId="10" name="solver_eng" vbProcedure="false">1</definedName>
    <definedName function="false" hidden="false" localSheetId="10" name="solver_est" vbProcedure="false">1</definedName>
    <definedName function="false" hidden="false" localSheetId="10" name="solver_itr" vbProcedure="false">2147483647</definedName>
    <definedName function="false" hidden="false" localSheetId="10" name="solver_mip" vbProcedure="false">2147483647</definedName>
    <definedName function="false" hidden="false" localSheetId="10" name="solver_mni" vbProcedure="false">30</definedName>
    <definedName function="false" hidden="false" localSheetId="10" name="solver_mrt" vbProcedure="false">0.075</definedName>
    <definedName function="false" hidden="false" localSheetId="10" name="solver_msl" vbProcedure="false">2</definedName>
    <definedName function="false" hidden="false" localSheetId="10" name="solver_neg" vbProcedure="false">1</definedName>
    <definedName function="false" hidden="false" localSheetId="10" name="solver_nod" vbProcedure="false">2147483647</definedName>
    <definedName function="false" hidden="false" localSheetId="10" name="solver_num" vbProcedure="false">0</definedName>
    <definedName function="false" hidden="false" localSheetId="10" name="solver_nwt" vbProcedure="false">1</definedName>
    <definedName function="false" hidden="false" localSheetId="10" name="solver_opt" vbProcedure="false">Mullet!$F$30</definedName>
    <definedName function="false" hidden="false" localSheetId="10" name="solver_pre" vbProcedure="false">0.000001</definedName>
    <definedName function="false" hidden="false" localSheetId="10" name="solver_rbv" vbProcedure="false">1</definedName>
    <definedName function="false" hidden="false" localSheetId="10" name="solver_rlx" vbProcedure="false">2</definedName>
    <definedName function="false" hidden="false" localSheetId="10" name="solver_rsd" vbProcedure="false">0</definedName>
    <definedName function="false" hidden="false" localSheetId="10" name="solver_scl" vbProcedure="false">1</definedName>
    <definedName function="false" hidden="false" localSheetId="10" name="solver_sho" vbProcedure="false">2</definedName>
    <definedName function="false" hidden="false" localSheetId="10" name="solver_ssz" vbProcedure="false">100</definedName>
    <definedName function="false" hidden="false" localSheetId="10" name="solver_tim" vbProcedure="false">2147483647</definedName>
    <definedName function="false" hidden="false" localSheetId="10" name="solver_tol" vbProcedure="false">0.01</definedName>
    <definedName function="false" hidden="false" localSheetId="10" name="solver_typ" vbProcedure="false">2</definedName>
    <definedName function="false" hidden="false" localSheetId="10" name="solver_val" vbProcedure="false">0</definedName>
    <definedName function="false" hidden="false" localSheetId="10" name="solver_ver" vbProcedure="false">3</definedName>
    <definedName function="false" hidden="false" localSheetId="17" name="solver_adj" vbProcedure="false">Feuil7!$B$38:$C$38</definedName>
    <definedName function="false" hidden="false" localSheetId="17" name="solver_cvg" vbProcedure="false">0.0001</definedName>
    <definedName function="false" hidden="false" localSheetId="17" name="solver_drv" vbProcedure="false">1</definedName>
    <definedName function="false" hidden="false" localSheetId="17" name="solver_eng" vbProcedure="false">1</definedName>
    <definedName function="false" hidden="false" localSheetId="17" name="solver_est" vbProcedure="false">1</definedName>
    <definedName function="false" hidden="false" localSheetId="17" name="solver_itr" vbProcedure="false">2147483647</definedName>
    <definedName function="false" hidden="false" localSheetId="17" name="solver_mip" vbProcedure="false">2147483647</definedName>
    <definedName function="false" hidden="false" localSheetId="17" name="solver_mni" vbProcedure="false">30</definedName>
    <definedName function="false" hidden="false" localSheetId="17" name="solver_mrt" vbProcedure="false">0.075</definedName>
    <definedName function="false" hidden="false" localSheetId="17" name="solver_msl" vbProcedure="false">2</definedName>
    <definedName function="false" hidden="false" localSheetId="17" name="solver_neg" vbProcedure="false">1</definedName>
    <definedName function="false" hidden="false" localSheetId="17" name="solver_nod" vbProcedure="false">2147483647</definedName>
    <definedName function="false" hidden="false" localSheetId="17" name="solver_num" vbProcedure="false">0</definedName>
    <definedName function="false" hidden="false" localSheetId="17" name="solver_nwt" vbProcedure="false">1</definedName>
    <definedName function="false" hidden="false" localSheetId="17" name="solver_opt" vbProcedure="false">Feuil7!$F$29</definedName>
    <definedName function="false" hidden="false" localSheetId="17" name="solver_pre" vbProcedure="false">0.000001</definedName>
    <definedName function="false" hidden="false" localSheetId="17" name="solver_rbv" vbProcedure="false">1</definedName>
    <definedName function="false" hidden="false" localSheetId="17" name="solver_rlx" vbProcedure="false">2</definedName>
    <definedName function="false" hidden="false" localSheetId="17" name="solver_rsd" vbProcedure="false">0</definedName>
    <definedName function="false" hidden="false" localSheetId="17" name="solver_scl" vbProcedure="false">1</definedName>
    <definedName function="false" hidden="false" localSheetId="17" name="solver_sho" vbProcedure="false">2</definedName>
    <definedName function="false" hidden="false" localSheetId="17" name="solver_ssz" vbProcedure="false">100</definedName>
    <definedName function="false" hidden="false" localSheetId="17" name="solver_tim" vbProcedure="false">2147483647</definedName>
    <definedName function="false" hidden="false" localSheetId="17" name="solver_tol" vbProcedure="false">0.01</definedName>
    <definedName function="false" hidden="false" localSheetId="17" name="solver_typ" vbProcedure="false">2</definedName>
    <definedName function="false" hidden="false" localSheetId="17" name="solver_val" vbProcedure="false">0</definedName>
    <definedName function="false" hidden="false" localSheetId="17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<sst xmlns="http://schemas.openxmlformats.org/spreadsheetml/2006/main" count="790" uniqueCount="303">
  <si>
    <t xml:space="preserve">Q5</t>
  </si>
  <si>
    <t xml:space="preserve">Q6</t>
  </si>
  <si>
    <t xml:space="preserve">Q7</t>
  </si>
  <si>
    <t xml:space="preserve">Q8</t>
  </si>
  <si>
    <t xml:space="preserve">Q2</t>
  </si>
  <si>
    <t xml:space="preserve">Q4</t>
  </si>
  <si>
    <t xml:space="preserve">Q3</t>
  </si>
  <si>
    <t xml:space="preserve">Species</t>
  </si>
  <si>
    <t xml:space="preserve">Emigration rate(%)</t>
  </si>
  <si>
    <t xml:space="preserve">mean distance(km)</t>
  </si>
  <si>
    <t xml:space="preserve">max distance(km)</t>
  </si>
  <si>
    <t xml:space="preserve">Emigrant survival(%)</t>
  </si>
  <si>
    <t xml:space="preserve">Dmax</t>
  </si>
  <si>
    <t xml:space="preserve">Natural survival(1/#eggs)</t>
  </si>
  <si>
    <t xml:space="preserve">Allee effect(# spawners)</t>
  </si>
  <si>
    <t xml:space="preserve">Allis shad</t>
  </si>
  <si>
    <t xml:space="preserve">line</t>
  </si>
  <si>
    <t xml:space="preserve">alpha</t>
  </si>
  <si>
    <t xml:space="preserve">beta</t>
  </si>
  <si>
    <t xml:space="preserve">natural survival and fecundity for use with calculating the annual population growth rate</t>
  </si>
  <si>
    <t xml:space="preserve">x dist</t>
  </si>
  <si>
    <t xml:space="preserve">y prop</t>
  </si>
  <si>
    <t xml:space="preserve">prop that stay</t>
  </si>
  <si>
    <t xml:space="preserve">xdist</t>
  </si>
  <si>
    <t xml:space="preserve">0,013</t>
  </si>
  <si>
    <t xml:space="preserve">Allis Shad</t>
  </si>
  <si>
    <t xml:space="preserve">16.2903225806452</t>
  </si>
  <si>
    <t xml:space="preserve">40.4708995075976</t>
  </si>
  <si>
    <t xml:space="preserve">255.509709035251</t>
  </si>
  <si>
    <t xml:space="preserve">46.3636363636364</t>
  </si>
  <si>
    <t xml:space="preserve">7.10679400541446</t>
  </si>
  <si>
    <t xml:space="preserve">3.16227766016838e-05</t>
  </si>
  <si>
    <t xml:space="preserve">2066.07900284324</t>
  </si>
  <si>
    <t xml:space="preserve">x(distance)</t>
  </si>
  <si>
    <t xml:space="preserve">y(proportion)</t>
  </si>
  <si>
    <t xml:space="preserve">raw data</t>
  </si>
  <si>
    <t xml:space="preserve">predicted value</t>
  </si>
  <si>
    <t xml:space="preserve">x (distance)</t>
  </si>
  <si>
    <t xml:space="preserve">y (proportion)</t>
  </si>
  <si>
    <t xml:space="preserve">y Proportion</t>
  </si>
  <si>
    <t xml:space="preserve">Residual</t>
  </si>
  <si>
    <t xml:space="preserve">Residual squared</t>
  </si>
  <si>
    <t xml:space="preserve">Sum of residuals</t>
  </si>
  <si>
    <t xml:space="preserve">Initial</t>
  </si>
  <si>
    <t xml:space="preserve">0,009</t>
  </si>
  <si>
    <t xml:space="preserve">Output</t>
  </si>
  <si>
    <t xml:space="preserve">Twaite Shad</t>
  </si>
  <si>
    <t xml:space="preserve">Emigrant mortality(%)</t>
  </si>
  <si>
    <t xml:space="preserve">0,029</t>
  </si>
  <si>
    <t xml:space="preserve">13.0645161290323</t>
  </si>
  <si>
    <t xml:space="preserve">23.9502661998749</t>
  </si>
  <si>
    <t xml:space="preserve">150.859070860018</t>
  </si>
  <si>
    <t xml:space="preserve">41.304347826087</t>
  </si>
  <si>
    <t xml:space="preserve">4.06811243902</t>
  </si>
  <si>
    <t xml:space="preserve">4.15956216307185e-05</t>
  </si>
  <si>
    <t xml:space="preserve">2725.79739630163</t>
  </si>
  <si>
    <t xml:space="preserve">0,016</t>
  </si>
  <si>
    <t xml:space="preserve">River Lamprey</t>
  </si>
  <si>
    <t xml:space="preserve">0,057</t>
  </si>
  <si>
    <t xml:space="preserve">September 4</t>
  </si>
  <si>
    <t xml:space="preserve">33.6666666666667</t>
  </si>
  <si>
    <t xml:space="preserve">41.2462638290135</t>
  </si>
  <si>
    <t xml:space="preserve">68.3125</t>
  </si>
  <si>
    <t xml:space="preserve">0.714154486353738</t>
  </si>
  <si>
    <t xml:space="preserve">238.320152565837</t>
  </si>
  <si>
    <t xml:space="preserve">Sum of squares</t>
  </si>
  <si>
    <t xml:space="preserve">median value for all species</t>
  </si>
  <si>
    <t xml:space="preserve">average value for all species</t>
  </si>
  <si>
    <t xml:space="preserve">Sea Lamprey</t>
  </si>
  <si>
    <t xml:space="preserve">-0,007</t>
  </si>
  <si>
    <t xml:space="preserve">62.3076923076923</t>
  </si>
  <si>
    <t xml:space="preserve">83.1763771102671</t>
  </si>
  <si>
    <t xml:space="preserve">299.808434370273</t>
  </si>
  <si>
    <t xml:space="preserve">66.65</t>
  </si>
  <si>
    <t xml:space="preserve">1.17317021600147</t>
  </si>
  <si>
    <t xml:space="preserve">0.000151991108295294</t>
  </si>
  <si>
    <t xml:space="preserve">123.203581460427</t>
  </si>
  <si>
    <t xml:space="preserve">practice with median value</t>
  </si>
  <si>
    <t xml:space="preserve">practice with average value for all species</t>
  </si>
  <si>
    <t xml:space="preserve">Salmon</t>
  </si>
  <si>
    <t xml:space="preserve">0,083</t>
  </si>
  <si>
    <t xml:space="preserve">5.625</t>
  </si>
  <si>
    <t xml:space="preserve">20.4696827180752</t>
  </si>
  <si>
    <t xml:space="preserve">110.775685050971</t>
  </si>
  <si>
    <t xml:space="preserve">48.1463414634146</t>
  </si>
  <si>
    <t xml:space="preserve">0.495701928707615</t>
  </si>
  <si>
    <t xml:space="preserve">0.000383118684955729</t>
  </si>
  <si>
    <t xml:space="preserve">383.118684955729</t>
  </si>
  <si>
    <t xml:space="preserve">Sea Trout</t>
  </si>
  <si>
    <t xml:space="preserve">0,047</t>
  </si>
  <si>
    <t xml:space="preserve">8.04878048780488</t>
  </si>
  <si>
    <t xml:space="preserve">25.4334576130465</t>
  </si>
  <si>
    <t xml:space="preserve">87.9922543569107</t>
  </si>
  <si>
    <t xml:space="preserve">47.5757575757576</t>
  </si>
  <si>
    <t xml:space="preserve">11.4554484029955</t>
  </si>
  <si>
    <t xml:space="preserve">0.00048496934285282</t>
  </si>
  <si>
    <t xml:space="preserve">305.385550883342</t>
  </si>
  <si>
    <t xml:space="preserve">sum of squares</t>
  </si>
  <si>
    <t xml:space="preserve">Smelt</t>
  </si>
  <si>
    <t xml:space="preserve">0,222</t>
  </si>
  <si>
    <t xml:space="preserve">5.83333333333333</t>
  </si>
  <si>
    <t xml:space="preserve">2.42446201708233</t>
  </si>
  <si>
    <t xml:space="preserve">11.9377664171444</t>
  </si>
  <si>
    <t xml:space="preserve">38.1333333333333</t>
  </si>
  <si>
    <t xml:space="preserve">46.2234882116157</t>
  </si>
  <si>
    <t xml:space="preserve">0.000794328234724282</t>
  </si>
  <si>
    <t xml:space="preserve">681.292069057961</t>
  </si>
  <si>
    <t xml:space="preserve">Sturgeon</t>
  </si>
  <si>
    <t xml:space="preserve">8.63636363636364</t>
  </si>
  <si>
    <t xml:space="preserve">464.158883361278</t>
  </si>
  <si>
    <t xml:space="preserve">1323.27703407535</t>
  </si>
  <si>
    <t xml:space="preserve">0.105854956533019</t>
  </si>
  <si>
    <t xml:space="preserve">4.39397056076079e-06</t>
  </si>
  <si>
    <t xml:space="preserve">187.381742286039</t>
  </si>
  <si>
    <t xml:space="preserve">Eel</t>
  </si>
  <si>
    <t xml:space="preserve">25.1923076923077</t>
  </si>
  <si>
    <t xml:space="preserve">169.763961329915</t>
  </si>
  <si>
    <t xml:space="preserve">412.53824043804</t>
  </si>
  <si>
    <t xml:space="preserve">45.25</t>
  </si>
  <si>
    <t xml:space="preserve">35.9028862701355</t>
  </si>
  <si>
    <t xml:space="preserve">1.69266661503787e-06</t>
  </si>
  <si>
    <t xml:space="preserve">232246.293092364</t>
  </si>
  <si>
    <t xml:space="preserve">Flounder</t>
  </si>
  <si>
    <t xml:space="preserve">16.4285714285714</t>
  </si>
  <si>
    <t xml:space="preserve">26.8269579527973</t>
  </si>
  <si>
    <t xml:space="preserve">51.7947467923121</t>
  </si>
  <si>
    <t xml:space="preserve">67.7777777777778</t>
  </si>
  <si>
    <t xml:space="preserve">6.81292069057962e-05</t>
  </si>
  <si>
    <t xml:space="preserve">774.263682681127</t>
  </si>
  <si>
    <t xml:space="preserve">Mullet</t>
  </si>
  <si>
    <t xml:space="preserve">20.5</t>
  </si>
  <si>
    <t xml:space="preserve">39.8107170553497</t>
  </si>
  <si>
    <t xml:space="preserve">71.8181818181818</t>
  </si>
  <si>
    <t xml:space="preserve">50.3049497220049</t>
  </si>
  <si>
    <t xml:space="preserve">1.93069772888325e-05</t>
  </si>
  <si>
    <t xml:space="preserve">11812.7966753764</t>
  </si>
  <si>
    <t xml:space="preserve">Anguilla</t>
  </si>
  <si>
    <t xml:space="preserve">Aa</t>
  </si>
  <si>
    <t xml:space="preserve">Meuse</t>
  </si>
  <si>
    <t xml:space="preserve">Lagan</t>
  </si>
  <si>
    <t xml:space="preserve">Vida</t>
  </si>
  <si>
    <t xml:space="preserve">Guadalquivir</t>
  </si>
  <si>
    <t xml:space="preserve">Tweed</t>
  </si>
  <si>
    <t xml:space="preserve">Guadiana</t>
  </si>
  <si>
    <t xml:space="preserve">Tyne</t>
  </si>
  <si>
    <t xml:space="preserve">Loukkos</t>
  </si>
  <si>
    <t xml:space="preserve">Towy</t>
  </si>
  <si>
    <t xml:space="preserve">Sado</t>
  </si>
  <si>
    <t xml:space="preserve">Tana</t>
  </si>
  <si>
    <t xml:space="preserve">Debou</t>
  </si>
  <si>
    <t xml:space="preserve">Sevre Niortaise</t>
  </si>
  <si>
    <t xml:space="preserve">Tagus</t>
  </si>
  <si>
    <t xml:space="preserve">Severn</t>
  </si>
  <si>
    <t xml:space="preserve">Nivelle</t>
  </si>
  <si>
    <t xml:space="preserve">Oum er Rbia</t>
  </si>
  <si>
    <t xml:space="preserve">Pas</t>
  </si>
  <si>
    <t xml:space="preserve">Orkla</t>
  </si>
  <si>
    <t xml:space="preserve">Nansa</t>
  </si>
  <si>
    <t xml:space="preserve">Mersey</t>
  </si>
  <si>
    <t xml:space="preserve">Mondego</t>
  </si>
  <si>
    <t xml:space="preserve">Lima</t>
  </si>
  <si>
    <t xml:space="preserve">Leyre</t>
  </si>
  <si>
    <t xml:space="preserve">Great Ouse</t>
  </si>
  <si>
    <t xml:space="preserve">Ems</t>
  </si>
  <si>
    <t xml:space="preserve">Dee</t>
  </si>
  <si>
    <t xml:space="preserve">Canche</t>
  </si>
  <si>
    <t xml:space="preserve">Clyde</t>
  </si>
  <si>
    <t xml:space="preserve">Blackwater</t>
  </si>
  <si>
    <t xml:space="preserve">Bann</t>
  </si>
  <si>
    <t xml:space="preserve">Proportion of emigrants</t>
  </si>
  <si>
    <t xml:space="preserve">SA</t>
  </si>
  <si>
    <t xml:space="preserve">eh1</t>
  </si>
  <si>
    <t xml:space="preserve">HSI</t>
  </si>
  <si>
    <t xml:space="preserve">eh2</t>
  </si>
  <si>
    <t xml:space="preserve">DMCombo</t>
  </si>
  <si>
    <t xml:space="preserve">Fsurv</t>
  </si>
  <si>
    <t xml:space="preserve">m</t>
  </si>
  <si>
    <t xml:space="preserve">Fmort</t>
  </si>
  <si>
    <t xml:space="preserve">Mean distance</t>
  </si>
  <si>
    <t xml:space="preserve">Nit</t>
  </si>
  <si>
    <t xml:space="preserve">Njy</t>
  </si>
  <si>
    <t xml:space="preserve">Distance</t>
  </si>
  <si>
    <t xml:space="preserve">expMatrix</t>
  </si>
  <si>
    <t xml:space="preserve">Mort Matrix</t>
  </si>
  <si>
    <t xml:space="preserve">DmCombo</t>
  </si>
  <si>
    <t xml:space="preserve">Bit (1)</t>
  </si>
  <si>
    <t xml:space="preserve">survival function</t>
  </si>
  <si>
    <t xml:space="preserve">mort function w/ neg</t>
  </si>
  <si>
    <t xml:space="preserve">What is going on here???</t>
  </si>
  <si>
    <t xml:space="preserve">Old Calculation</t>
  </si>
  <si>
    <t xml:space="preserve">New Calculation</t>
  </si>
  <si>
    <t xml:space="preserve">New Calculation </t>
  </si>
  <si>
    <t xml:space="preserve">Ni,t</t>
  </si>
  <si>
    <t xml:space="preserve">Mean</t>
  </si>
  <si>
    <t xml:space="preserve">Max</t>
  </si>
  <si>
    <t xml:space="preserve">A Fallax</t>
  </si>
  <si>
    <t xml:space="preserve">L Fluv</t>
  </si>
  <si>
    <t xml:space="preserve">MeanDistance</t>
  </si>
  <si>
    <t xml:space="preserve">MaxDistance</t>
  </si>
  <si>
    <t xml:space="preserve">y</t>
  </si>
  <si>
    <t xml:space="preserve">Basin: AA</t>
  </si>
  <si>
    <t xml:space="preserve">Bit</t>
  </si>
  <si>
    <t xml:space="preserve">t0</t>
  </si>
  <si>
    <t xml:space="preserve">NA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</si>
  <si>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</si>
  <si>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</si>
  <si>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</si>
  <si>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</si>
  <si>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</si>
  <si>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</si>
  <si>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</si>
  <si>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</si>
  <si>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</si>
  <si>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</si>
  <si>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</si>
  <si>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</si>
  <si>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</si>
  <si>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</si>
  <si>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</si>
  <si>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</si>
  <si>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</si>
  <si>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</si>
  <si>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</si>
  <si>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</si>
  <si>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</si>
  <si>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</si>
  <si>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</si>
  <si>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</si>
  <si>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t25</t>
  </si>
  <si>
    <t xml:space="preserve">t26</t>
  </si>
  <si>
    <t xml:space="preserve">t27</t>
  </si>
  <si>
    <t xml:space="preserve">t28</t>
  </si>
  <si>
    <t xml:space="preserve">t29</t>
  </si>
  <si>
    <t xml:space="preserve">t30</t>
  </si>
  <si>
    <t xml:space="preserve">t31</t>
  </si>
  <si>
    <t xml:space="preserve">t32</t>
  </si>
  <si>
    <t xml:space="preserve">t33</t>
  </si>
  <si>
    <t xml:space="preserve">t34</t>
  </si>
  <si>
    <t xml:space="preserve">t35</t>
  </si>
  <si>
    <t xml:space="preserve">t36</t>
  </si>
  <si>
    <t xml:space="preserve">t37</t>
  </si>
  <si>
    <t xml:space="preserve">t38</t>
  </si>
  <si>
    <t xml:space="preserve">t39</t>
  </si>
  <si>
    <t xml:space="preserve">t40</t>
  </si>
  <si>
    <t xml:space="preserve">t41</t>
  </si>
  <si>
    <t xml:space="preserve">t42</t>
  </si>
  <si>
    <t xml:space="preserve">t43</t>
  </si>
  <si>
    <t xml:space="preserve">t44</t>
  </si>
  <si>
    <t xml:space="preserve">t45</t>
  </si>
  <si>
    <t xml:space="preserve">t46</t>
  </si>
  <si>
    <t xml:space="preserve">t47</t>
  </si>
  <si>
    <t xml:space="preserve">t48</t>
  </si>
  <si>
    <t xml:space="preserve">t49</t>
  </si>
  <si>
    <t xml:space="preserve">t50</t>
  </si>
  <si>
    <t xml:space="preserve">eggs/indi</t>
  </si>
  <si>
    <t xml:space="preserve">natural survival</t>
  </si>
  <si>
    <t xml:space="preserve">Natural survival</t>
  </si>
  <si>
    <t xml:space="preserve">Natural survival Min</t>
  </si>
  <si>
    <t xml:space="preserve">Natural Survival Max</t>
  </si>
  <si>
    <t xml:space="preserve">Fecundity (lower)</t>
  </si>
  <si>
    <t xml:space="preserve">Fecundity (higher)</t>
  </si>
  <si>
    <t xml:space="preserve">Fecundity (mean)</t>
  </si>
  <si>
    <t xml:space="preserve">r (lower)</t>
  </si>
  <si>
    <t xml:space="preserve">r (higher)</t>
  </si>
  <si>
    <t xml:space="preserve">r (mean)</t>
  </si>
  <si>
    <t xml:space="preserve">Alosa alosa</t>
  </si>
  <si>
    <t xml:space="preserve">check paper by Aprahamian for shads</t>
  </si>
  <si>
    <t xml:space="preserve">Alosa fallax</t>
  </si>
  <si>
    <t xml:space="preserve">River lamprey</t>
  </si>
  <si>
    <t xml:space="preserve">sea lamprey</t>
  </si>
  <si>
    <t xml:space="preserve">salmon</t>
  </si>
  <si>
    <t xml:space="preserve">should be able to actually find an estimate of this</t>
  </si>
  <si>
    <t xml:space="preserve">sea trout</t>
  </si>
  <si>
    <t xml:space="preserve">same here</t>
  </si>
  <si>
    <t xml:space="preserve">smelt</t>
  </si>
  <si>
    <t xml:space="preserve">sturgeon</t>
  </si>
  <si>
    <t xml:space="preserve">eel</t>
  </si>
  <si>
    <t xml:space="preserve">fishbase</t>
  </si>
  <si>
    <t xml:space="preserve">flounder</t>
  </si>
  <si>
    <t xml:space="preserve">absolute fecundity</t>
  </si>
  <si>
    <t xml:space="preserve">mullet</t>
  </si>
  <si>
    <t xml:space="preserve">Europe: </t>
  </si>
  <si>
    <t xml:space="preserve">lower reaches of rivers</t>
  </si>
  <si>
    <t xml:space="preserve">Germany</t>
  </si>
  <si>
    <t xml:space="preserve">Petromyzon marinus</t>
  </si>
  <si>
    <t xml:space="preserve">151,836-304,832 eggs/female in anadromous populations</t>
  </si>
  <si>
    <t xml:space="preserve">124-305,000 eggs/female</t>
  </si>
  <si>
    <t xml:space="preserve">Beamish, 1980; biology of north american anadromous sea lamprey</t>
  </si>
  <si>
    <t xml:space="preserve">Lampetra fluviatilis</t>
  </si>
  <si>
    <t xml:space="preserve">650 to 42,500</t>
  </si>
  <si>
    <t xml:space="preserve">Salmo salar</t>
  </si>
  <si>
    <t xml:space="preserve">relative fecundity</t>
  </si>
  <si>
    <t xml:space="preserve">europe</t>
  </si>
  <si>
    <t xml:space="preserve">8000 to 26000</t>
  </si>
  <si>
    <t xml:space="preserve">1500 to 1800</t>
  </si>
  <si>
    <t xml:space="preserve">salmo trutta</t>
  </si>
  <si>
    <t xml:space="preserve">5000 to 10000</t>
  </si>
  <si>
    <t xml:space="preserve">1000 to 1500</t>
  </si>
  <si>
    <t xml:space="preserve">European smelt</t>
  </si>
  <si>
    <t xml:space="preserve">8000 to 50000</t>
  </si>
  <si>
    <t xml:space="preserve">Parameters in paper</t>
  </si>
  <si>
    <t xml:space="preserve">y new</t>
  </si>
  <si>
    <t xml:space="preserve">y old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</si>
</sst>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E+00"/>
    <numFmt numFmtId="166" formatCode="@"/>
    <numFmt numFmtId="167" formatCode="General"/>
    <numFmt numFmtId="168" formatCode="mmm\-yy"/>
    <numFmt numFmtId="169" formatCode="0.000000000"/>
    <numFmt numFmtId="170" formatCode="0.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sz val="8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CD5B5"/>
        <bgColor rgb="FFFDEADA"/>
      </patternFill>
    </fill>
    <fill>
      <patternFill patternType="solid">
        <fgColor rgb="FFFDEADA"/>
        <bgColor rgb="FFFCD5B5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4A7EBB"/>
      <rgbColor rgb="FF46AAC4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externalLink" Target="externalLinks/externalLink1.xml"/><Relationship Id="rId2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0"/>
          </c:trendline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1"/>
            <c:dispEq val="1"/>
          </c:trendline>
          <c:xVal>
            <c:numRef>
              <c:f>Alosa!$B$26:$B$28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256</c:v>
                </c:pt>
              </c:numCache>
            </c:numRef>
          </c:xVal>
          <c:yVal>
            <c:numRef>
              <c:f>[1]Alosa!$D$13:$D$15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97814260"/>
        <c:axId val="88175165"/>
      </c:scatterChart>
      <c:valAx>
        <c:axId val="978142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75165"/>
        <c:crosses val="autoZero"/>
        <c:crossBetween val="midCat"/>
      </c:valAx>
      <c:valAx>
        <c:axId val="881751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1426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1"/>
          </c:trendline>
          <c:xVal>
            <c:numRef>
              <c:f>Salmon!$B$11:$B$13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111</c:v>
                </c:pt>
              </c:numCache>
            </c:numRef>
          </c:xVal>
          <c:yVal>
            <c:numRef>
              <c:f>Salmon!$C$11:$C$13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13631786"/>
        <c:axId val="73288600"/>
      </c:scatterChart>
      <c:valAx>
        <c:axId val="136317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288600"/>
        <c:crosses val="autoZero"/>
        <c:crossBetween val="midCat"/>
      </c:valAx>
      <c:valAx>
        <c:axId val="73288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63178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"Raw Data"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Salmon!$B$26:$B$28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111</c:v>
                </c:pt>
              </c:numCache>
            </c:numRef>
          </c:xVal>
          <c:yVal>
            <c:numRef>
              <c:f>Salmon!$C$26:$C$28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"Predicted Value"</c:f>
              <c:strCache>
                <c:ptCount val="1"/>
                <c:pt idx="0">
                  <c:v>Predicted Value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Salmon!$B$26:$B$28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111</c:v>
                </c:pt>
              </c:numCache>
            </c:numRef>
          </c:xVal>
          <c:yVal>
            <c:numRef>
              <c:f>Salmon!$D$26:$D$28</c:f>
              <c:numCache>
                <c:formatCode>General</c:formatCode>
                <c:ptCount val="3"/>
                <c:pt idx="0">
                  <c:v>1</c:v>
                </c:pt>
                <c:pt idx="1">
                  <c:v>0.499996538448155</c:v>
                </c:pt>
                <c:pt idx="2">
                  <c:v>0.100001472214336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Salmon!$N$9:$N$46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</c:numCache>
            </c:numRef>
          </c:xVal>
          <c:yVal>
            <c:numRef>
              <c:f>Salmon!$O$9:$O$46</c:f>
              <c:numCache>
                <c:formatCode>General</c:formatCode>
                <c:ptCount val="38"/>
                <c:pt idx="0">
                  <c:v>1</c:v>
                </c:pt>
                <c:pt idx="1">
                  <c:v>0.652766226232183</c:v>
                </c:pt>
                <c:pt idx="2">
                  <c:v>0.499996538448155</c:v>
                </c:pt>
                <c:pt idx="3">
                  <c:v>0.398185320305321</c:v>
                </c:pt>
                <c:pt idx="4">
                  <c:v>0.324188983486851</c:v>
                </c:pt>
                <c:pt idx="5">
                  <c:v>0.267934545039183</c:v>
                </c:pt>
                <c:pt idx="6">
                  <c:v>0.22392769559563</c:v>
                </c:pt>
                <c:pt idx="7">
                  <c:v>0.188799492897479</c:v>
                </c:pt>
                <c:pt idx="8">
                  <c:v>0.160328079807834</c:v>
                </c:pt>
                <c:pt idx="9">
                  <c:v>0.136972887059348</c:v>
                </c:pt>
                <c:pt idx="10">
                  <c:v>0.117625837822336</c:v>
                </c:pt>
                <c:pt idx="11">
                  <c:v>0.101467224837298</c:v>
                </c:pt>
                <c:pt idx="12">
                  <c:v>0.0878770122210383</c:v>
                </c:pt>
                <c:pt idx="13">
                  <c:v>0.0763776237402601</c:v>
                </c:pt>
                <c:pt idx="14">
                  <c:v>0.0665956308011086</c:v>
                </c:pt>
                <c:pt idx="15">
                  <c:v>0.0582352987939681</c:v>
                </c:pt>
                <c:pt idx="16">
                  <c:v>0.0510598497598683</c:v>
                </c:pt>
                <c:pt idx="17">
                  <c:v>0.0448779014770997</c:v>
                </c:pt>
                <c:pt idx="18">
                  <c:v>0.0395334700933431</c:v>
                </c:pt>
                <c:pt idx="19">
                  <c:v>0.0348984811106103</c:v>
                </c:pt>
                <c:pt idx="20">
                  <c:v>0.030867080394223</c:v>
                </c:pt>
                <c:pt idx="21">
                  <c:v>0.0273512589391091</c:v>
                </c:pt>
                <c:pt idx="22">
                  <c:v>0.0242774509275935</c:v>
                </c:pt>
                <c:pt idx="23">
                  <c:v>0.0215838624990562</c:v>
                </c:pt>
                <c:pt idx="24">
                  <c:v>0.0192183556832478</c:v>
                </c:pt>
                <c:pt idx="25">
                  <c:v>0.0171367586709728</c:v>
                </c:pt>
                <c:pt idx="26">
                  <c:v>0.015301506684156</c:v>
                </c:pt>
                <c:pt idx="27">
                  <c:v>0.0136805414798545</c:v>
                </c:pt>
                <c:pt idx="28">
                  <c:v>0.0122464148269328</c:v>
                </c:pt>
                <c:pt idx="29">
                  <c:v>0.0109755540408937</c:v>
                </c:pt>
                <c:pt idx="30">
                  <c:v>0.00984765715499925</c:v>
                </c:pt>
                <c:pt idx="31">
                  <c:v>0.0088451924463126</c:v>
                </c:pt>
                <c:pt idx="32">
                  <c:v>0.00795298245632831</c:v>
                </c:pt>
                <c:pt idx="33">
                  <c:v>0.00715785679681238</c:v>
                </c:pt>
                <c:pt idx="34">
                  <c:v>0.00644836123519883</c:v>
                </c:pt>
                <c:pt idx="35">
                  <c:v>0.00581451304482446</c:v>
                </c:pt>
                <c:pt idx="36">
                  <c:v>0.00524759455536358</c:v>
                </c:pt>
                <c:pt idx="37">
                  <c:v>0.00473997837531199</c:v>
                </c:pt>
              </c:numCache>
            </c:numRef>
          </c:yVal>
          <c:smooth val="1"/>
        </c:ser>
        <c:axId val="63571082"/>
        <c:axId val="95293285"/>
      </c:scatterChart>
      <c:valAx>
        <c:axId val="635710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293285"/>
        <c:crosses val="autoZero"/>
        <c:crossBetween val="midCat"/>
      </c:valAx>
      <c:valAx>
        <c:axId val="952932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57108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1"/>
          </c:trendline>
          <c:xVal>
            <c:numRef>
              <c:f>'Sea Trout'!$B$11:$B$13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88</c:v>
                </c:pt>
              </c:numCache>
            </c:numRef>
          </c:xVal>
          <c:yVal>
            <c:numRef>
              <c:f>'Sea Trout'!$C$11:$C$13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90340207"/>
        <c:axId val="34125812"/>
      </c:scatterChart>
      <c:valAx>
        <c:axId val="903402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125812"/>
        <c:crosses val="autoZero"/>
        <c:crossBetween val="midCat"/>
      </c:valAx>
      <c:valAx>
        <c:axId val="341258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34020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"Raw Data"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'Sea Trout'!$B$26:$B$28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88</c:v>
                </c:pt>
              </c:numCache>
            </c:numRef>
          </c:xVal>
          <c:yVal>
            <c:numRef>
              <c:f>'Sea Trout'!$C$26:$C$28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"Predicted Value"</c:f>
              <c:strCache>
                <c:ptCount val="1"/>
                <c:pt idx="0">
                  <c:v>Predicted Value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'Sea Trout'!$B$26:$B$28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88</c:v>
                </c:pt>
              </c:numCache>
            </c:numRef>
          </c:xVal>
          <c:yVal>
            <c:numRef>
              <c:f>'Sea Trout'!$D$26:$D$28</c:f>
              <c:numCache>
                <c:formatCode>General</c:formatCode>
                <c:ptCount val="3"/>
                <c:pt idx="0">
                  <c:v>1</c:v>
                </c:pt>
                <c:pt idx="1">
                  <c:v>0.499995534641186</c:v>
                </c:pt>
                <c:pt idx="2">
                  <c:v>0.100005269760923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'Sea Trout'!$N$9:$N$45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'Sea Trout'!$O$9:$O$45</c:f>
              <c:numCache>
                <c:formatCode>General</c:formatCode>
                <c:ptCount val="37"/>
                <c:pt idx="0">
                  <c:v>1</c:v>
                </c:pt>
                <c:pt idx="1">
                  <c:v>0.748853609031459</c:v>
                </c:pt>
                <c:pt idx="2">
                  <c:v>0.57106493281337</c:v>
                </c:pt>
                <c:pt idx="3">
                  <c:v>0.438308163356751</c:v>
                </c:pt>
                <c:pt idx="4">
                  <c:v>0.33779905440514</c:v>
                </c:pt>
                <c:pt idx="5">
                  <c:v>0.261123646954064</c:v>
                </c:pt>
                <c:pt idx="6">
                  <c:v>0.202332710923354</c:v>
                </c:pt>
                <c:pt idx="7">
                  <c:v>0.157085830415513</c:v>
                </c:pt>
                <c:pt idx="8">
                  <c:v>0.122160622935907</c:v>
                </c:pt>
                <c:pt idx="9">
                  <c:v>0.0951379836803319</c:v>
                </c:pt>
                <c:pt idx="10">
                  <c:v>0.0741877063783279</c:v>
                </c:pt>
                <c:pt idx="11">
                  <c:v>0.057917136963993</c:v>
                </c:pt>
                <c:pt idx="12">
                  <c:v>0.0452618239557864</c:v>
                </c:pt>
                <c:pt idx="13">
                  <c:v>0.0354052455723659</c:v>
                </c:pt>
                <c:pt idx="14">
                  <c:v>0.0277192015797405</c:v>
                </c:pt>
                <c:pt idx="15">
                  <c:v>0.0217191665403505</c:v>
                </c:pt>
                <c:pt idx="16">
                  <c:v>0.0170306241972057</c:v>
                </c:pt>
                <c:pt idx="17">
                  <c:v>0.0133635457156669</c:v>
                </c:pt>
                <c:pt idx="18">
                  <c:v>0.0104929567591513</c:v>
                </c:pt>
                <c:pt idx="19">
                  <c:v>0.00824408655866928</c:v>
                </c:pt>
                <c:pt idx="20">
                  <c:v>0.00648098335133569</c:v>
                </c:pt>
                <c:pt idx="21">
                  <c:v>0.00509776376793179</c:v>
                </c:pt>
                <c:pt idx="22">
                  <c:v>0.00401187110599417</c:v>
                </c:pt>
                <c:pt idx="23">
                  <c:v>0.0031588706469492</c:v>
                </c:pt>
                <c:pt idx="24">
                  <c:v>0.00248842425234033</c:v>
                </c:pt>
                <c:pt idx="25">
                  <c:v>0.00196117193992606</c:v>
                </c:pt>
                <c:pt idx="26">
                  <c:v>0.00154631250977816</c:v>
                </c:pt>
                <c:pt idx="27">
                  <c:v>0.00121972398934956</c:v>
                </c:pt>
                <c:pt idx="28">
                  <c:v>0.000962501652646468</c:v>
                </c:pt>
                <c:pt idx="29">
                  <c:v>0.000759819553884</c:v>
                </c:pt>
                <c:pt idx="30">
                  <c:v>0.000600043058040009</c:v>
                </c:pt>
                <c:pt idx="31">
                  <c:v>0.000474036358392573</c:v>
                </c:pt>
                <c:pt idx="32">
                  <c:v>0.000374621650430264</c:v>
                </c:pt>
                <c:pt idx="33">
                  <c:v>0.000296156390662128</c:v>
                </c:pt>
                <c:pt idx="34">
                  <c:v>0.000234202594533862</c:v>
                </c:pt>
                <c:pt idx="35">
                  <c:v>0.000185267940956566</c:v>
                </c:pt>
                <c:pt idx="36">
                  <c:v>0.000146602948519998</c:v>
                </c:pt>
              </c:numCache>
            </c:numRef>
          </c:yVal>
          <c:smooth val="1"/>
        </c:ser>
        <c:axId val="26429201"/>
        <c:axId val="55084369"/>
      </c:scatterChart>
      <c:valAx>
        <c:axId val="264292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084369"/>
        <c:crosses val="autoZero"/>
        <c:crossBetween val="midCat"/>
      </c:valAx>
      <c:valAx>
        <c:axId val="550843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42920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1"/>
          </c:trendline>
          <c:xVal>
            <c:numRef>
              <c:f>Smelt!$B$11:$B$13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12</c:v>
                </c:pt>
              </c:numCache>
            </c:numRef>
          </c:xVal>
          <c:yVal>
            <c:numRef>
              <c:f>Smelt!$C$11:$C$13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16629167"/>
        <c:axId val="22099784"/>
      </c:scatterChart>
      <c:valAx>
        <c:axId val="166291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099784"/>
        <c:crosses val="autoZero"/>
        <c:crossBetween val="midCat"/>
      </c:valAx>
      <c:valAx>
        <c:axId val="22099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62916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"Raw data"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Smelt!$B$26:$B$28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12</c:v>
                </c:pt>
              </c:numCache>
            </c:numRef>
          </c:xVal>
          <c:yVal>
            <c:numRef>
              <c:f>Smelt!$C$26:$C$28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"Predicted Value"</c:f>
              <c:strCache>
                <c:ptCount val="1"/>
                <c:pt idx="0">
                  <c:v>Predicted Value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Smelt!$B$26:$B$28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12</c:v>
                </c:pt>
              </c:numCache>
            </c:numRef>
          </c:xVal>
          <c:yVal>
            <c:numRef>
              <c:f>Smelt!$D$26:$D$28</c:f>
              <c:numCache>
                <c:formatCode>General</c:formatCode>
                <c:ptCount val="3"/>
                <c:pt idx="0">
                  <c:v>1</c:v>
                </c:pt>
                <c:pt idx="1">
                  <c:v>0.500000223005242</c:v>
                </c:pt>
                <c:pt idx="2">
                  <c:v>0.100000437959559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Smelt!$N$9:$N$47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Smelt!$O$9:$O$47</c:f>
              <c:numCache>
                <c:formatCode>General</c:formatCode>
                <c:ptCount val="39"/>
                <c:pt idx="0">
                  <c:v>1</c:v>
                </c:pt>
                <c:pt idx="1">
                  <c:v>0.130315709085052</c:v>
                </c:pt>
                <c:pt idx="2">
                  <c:v>0.0390714686292049</c:v>
                </c:pt>
                <c:pt idx="3">
                  <c:v>0.0142001007303186</c:v>
                </c:pt>
                <c:pt idx="4">
                  <c:v>0.00574763956427091</c:v>
                </c:pt>
                <c:pt idx="5">
                  <c:v>0.00250127942461803</c:v>
                </c:pt>
                <c:pt idx="6">
                  <c:v>0.00114838262034107</c:v>
                </c:pt>
                <c:pt idx="7">
                  <c:v>0.000549790506596991</c:v>
                </c:pt>
                <c:pt idx="8">
                  <c:v>0.00027232928655426</c:v>
                </c:pt>
                <c:pt idx="9">
                  <c:v>0.000138789455172034</c:v>
                </c:pt>
                <c:pt idx="10">
                  <c:v>7.24739130001821E-005</c:v>
                </c:pt>
                <c:pt idx="11">
                  <c:v>3.86530104696102E-005</c:v>
                </c:pt>
                <c:pt idx="12">
                  <c:v>2.10022189859773E-005</c:v>
                </c:pt>
                <c:pt idx="13">
                  <c:v>1.16022396667484E-005</c:v>
                </c:pt>
                <c:pt idx="14">
                  <c:v>6.50556462692887E-006</c:v>
                </c:pt>
                <c:pt idx="15">
                  <c:v>3.69731531870815E-006</c:v>
                </c:pt>
                <c:pt idx="16">
                  <c:v>2.12731489882352E-006</c:v>
                </c:pt>
                <c:pt idx="17">
                  <c:v>1.23788597251444E-006</c:v>
                </c:pt>
                <c:pt idx="18">
                  <c:v>7.27868121578299E-007</c:v>
                </c:pt>
                <c:pt idx="19">
                  <c:v>4.32132017850813E-007</c:v>
                </c:pt>
                <c:pt idx="20">
                  <c:v>2.58869407797459E-007</c:v>
                </c:pt>
                <c:pt idx="21">
                  <c:v>1.56382475514942E-007</c:v>
                </c:pt>
                <c:pt idx="22">
                  <c:v>9.5215885718465E-008</c:v>
                </c:pt>
                <c:pt idx="23">
                  <c:v>5.84036145518452E-008</c:v>
                </c:pt>
                <c:pt idx="24">
                  <c:v>3.60740311187421E-008</c:v>
                </c:pt>
                <c:pt idx="25">
                  <c:v>2.24288857502455E-008</c:v>
                </c:pt>
                <c:pt idx="26">
                  <c:v>1.4032261431788E-008</c:v>
                </c:pt>
                <c:pt idx="27">
                  <c:v>8.83114307134206E-009</c:v>
                </c:pt>
                <c:pt idx="28">
                  <c:v>5.5891995211556E-009</c:v>
                </c:pt>
                <c:pt idx="29">
                  <c:v>3.55639766129911E-009</c:v>
                </c:pt>
                <c:pt idx="30">
                  <c:v>2.27453606395491E-009</c:v>
                </c:pt>
                <c:pt idx="31">
                  <c:v>1.46183768110996E-009</c:v>
                </c:pt>
                <c:pt idx="32">
                  <c:v>9.43927473737945E-010</c:v>
                </c:pt>
                <c:pt idx="33">
                  <c:v>6.12247691921062E-010</c:v>
                </c:pt>
                <c:pt idx="34">
                  <c:v>3.98828842717869E-010</c:v>
                </c:pt>
                <c:pt idx="35">
                  <c:v>2.60881920326652E-010</c:v>
                </c:pt>
                <c:pt idx="36">
                  <c:v>1.71329208608955E-010</c:v>
                </c:pt>
                <c:pt idx="37">
                  <c:v>1.12949730817988E-010</c:v>
                </c:pt>
                <c:pt idx="38">
                  <c:v>7.47387295259972E-011</c:v>
                </c:pt>
              </c:numCache>
            </c:numRef>
          </c:yVal>
          <c:smooth val="1"/>
        </c:ser>
        <c:axId val="28202979"/>
        <c:axId val="83394416"/>
      </c:scatterChart>
      <c:valAx>
        <c:axId val="282029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394416"/>
        <c:crosses val="autoZero"/>
        <c:crossBetween val="midCat"/>
      </c:valAx>
      <c:valAx>
        <c:axId val="83394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20297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Smelt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Smelt!$N$9:$N$19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Smelt!$O$9:$O$19</c:f>
              <c:numCache>
                <c:formatCode>General</c:formatCode>
                <c:ptCount val="11"/>
                <c:pt idx="0">
                  <c:v>1</c:v>
                </c:pt>
                <c:pt idx="1">
                  <c:v>0.130315709085052</c:v>
                </c:pt>
                <c:pt idx="2">
                  <c:v>0.0390714686292049</c:v>
                </c:pt>
                <c:pt idx="3">
                  <c:v>0.0142001007303186</c:v>
                </c:pt>
                <c:pt idx="4">
                  <c:v>0.00574763956427091</c:v>
                </c:pt>
                <c:pt idx="5">
                  <c:v>0.00250127942461803</c:v>
                </c:pt>
                <c:pt idx="6">
                  <c:v>0.00114838262034107</c:v>
                </c:pt>
                <c:pt idx="7">
                  <c:v>0.000549790506596991</c:v>
                </c:pt>
                <c:pt idx="8">
                  <c:v>0.00027232928655426</c:v>
                </c:pt>
                <c:pt idx="9">
                  <c:v>0.000138789455172034</c:v>
                </c:pt>
                <c:pt idx="10">
                  <c:v>7.24739130001821E-005</c:v>
                </c:pt>
              </c:numCache>
            </c:numRef>
          </c:yVal>
          <c:smooth val="1"/>
        </c:ser>
        <c:axId val="5540057"/>
        <c:axId val="30495666"/>
      </c:scatterChart>
      <c:valAx>
        <c:axId val="55400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95666"/>
        <c:crosses val="autoZero"/>
        <c:crossBetween val="midCat"/>
      </c:valAx>
      <c:valAx>
        <c:axId val="304956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400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1"/>
          </c:trendline>
          <c:xVal>
            <c:numRef>
              <c:f>Sturgeon!$B$11:$B$13</c:f>
              <c:numCache>
                <c:formatCode>General</c:formatCode>
                <c:ptCount val="3"/>
                <c:pt idx="0">
                  <c:v>0</c:v>
                </c:pt>
                <c:pt idx="1">
                  <c:v>464</c:v>
                </c:pt>
                <c:pt idx="2">
                  <c:v>1323</c:v>
                </c:pt>
              </c:numCache>
            </c:numRef>
          </c:xVal>
          <c:yVal>
            <c:numRef>
              <c:f>Sturgeon!$C$11:$C$13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52815260"/>
        <c:axId val="28627831"/>
      </c:scatterChart>
      <c:valAx>
        <c:axId val="528152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627831"/>
        <c:crosses val="autoZero"/>
        <c:crossBetween val="midCat"/>
      </c:valAx>
      <c:valAx>
        <c:axId val="286278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1526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"Raw Data"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Sturgeon!$B$26:$B$28</c:f>
              <c:numCache>
                <c:formatCode>General</c:formatCode>
                <c:ptCount val="3"/>
                <c:pt idx="0">
                  <c:v>0</c:v>
                </c:pt>
                <c:pt idx="1">
                  <c:v>464</c:v>
                </c:pt>
                <c:pt idx="2">
                  <c:v>1323</c:v>
                </c:pt>
              </c:numCache>
            </c:numRef>
          </c:xVal>
          <c:yVal>
            <c:numRef>
              <c:f>Sturgeon!$C$26:$C$28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"Predicted Value"</c:f>
              <c:strCache>
                <c:ptCount val="1"/>
                <c:pt idx="0">
                  <c:v>Predicted Value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Sturgeon!$B$26:$B$28</c:f>
              <c:numCache>
                <c:formatCode>General</c:formatCode>
                <c:ptCount val="3"/>
                <c:pt idx="0">
                  <c:v>0</c:v>
                </c:pt>
                <c:pt idx="1">
                  <c:v>464</c:v>
                </c:pt>
                <c:pt idx="2">
                  <c:v>1323</c:v>
                </c:pt>
              </c:numCache>
            </c:numRef>
          </c:xVal>
          <c:yVal>
            <c:numRef>
              <c:f>Sturgeon!$D$26:$D$28</c:f>
              <c:numCache>
                <c:formatCode>General</c:formatCode>
                <c:ptCount val="3"/>
                <c:pt idx="0">
                  <c:v>1</c:v>
                </c:pt>
                <c:pt idx="1">
                  <c:v>0.499999465725808</c:v>
                </c:pt>
                <c:pt idx="2">
                  <c:v>0.0999996913146375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Sturgeon!$N$9:$N$44</c:f>
              <c:numCache>
                <c:formatCode>General</c:formatCode>
                <c:ptCount val="3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</c:numCache>
            </c:numRef>
          </c:xVal>
          <c:yVal>
            <c:numRef>
              <c:f>Sturgeon!$O$9:$O$44</c:f>
              <c:numCache>
                <c:formatCode>General</c:formatCode>
                <c:ptCount val="36"/>
                <c:pt idx="0">
                  <c:v>1</c:v>
                </c:pt>
                <c:pt idx="1">
                  <c:v>0.947454584259278</c:v>
                </c:pt>
                <c:pt idx="2">
                  <c:v>0.887423258338493</c:v>
                </c:pt>
                <c:pt idx="3">
                  <c:v>0.826909138499753</c:v>
                </c:pt>
                <c:pt idx="4">
                  <c:v>0.767766409048877</c:v>
                </c:pt>
                <c:pt idx="5">
                  <c:v>0.710872810634472</c:v>
                </c:pt>
                <c:pt idx="6">
                  <c:v>0.656687830057201</c:v>
                </c:pt>
                <c:pt idx="7">
                  <c:v>0.605445844660224</c:v>
                </c:pt>
                <c:pt idx="8">
                  <c:v>0.557245540931935</c:v>
                </c:pt>
                <c:pt idx="9">
                  <c:v>0.512098615753434</c:v>
                </c:pt>
                <c:pt idx="10">
                  <c:v>0.469959190980728</c:v>
                </c:pt>
                <c:pt idx="11">
                  <c:v>0.43074286188596</c:v>
                </c:pt>
                <c:pt idx="12">
                  <c:v>0.39433964158152</c:v>
                </c:pt>
                <c:pt idx="13">
                  <c:v>0.360623056198709</c:v>
                </c:pt>
                <c:pt idx="14">
                  <c:v>0.32945668171464</c:v>
                </c:pt>
                <c:pt idx="15">
                  <c:v>0.30069890971567</c:v>
                </c:pt>
                <c:pt idx="16">
                  <c:v>0.274206447673754</c:v>
                </c:pt>
                <c:pt idx="17">
                  <c:v>0.249836892539036</c:v>
                </c:pt>
                <c:pt idx="18">
                  <c:v>0.227450612874246</c:v>
                </c:pt>
                <c:pt idx="19">
                  <c:v>0.206912107727089</c:v>
                </c:pt>
                <c:pt idx="20">
                  <c:v>0.18809096548768</c:v>
                </c:pt>
                <c:pt idx="21">
                  <c:v>0.17086251488789</c:v>
                </c:pt>
                <c:pt idx="22">
                  <c:v>0.155108238206867</c:v>
                </c:pt>
                <c:pt idx="23">
                  <c:v>0.140716000674747</c:v>
                </c:pt>
                <c:pt idx="24">
                  <c:v>0.127580138132932</c:v>
                </c:pt>
                <c:pt idx="25">
                  <c:v>0.115601435990809</c:v>
                </c:pt>
                <c:pt idx="26">
                  <c:v>0.104687025599121</c:v>
                </c:pt>
                <c:pt idx="27">
                  <c:v>0.0947502187817313</c:v>
                </c:pt>
                <c:pt idx="28">
                  <c:v>0.0857102970410075</c:v>
                </c:pt>
                <c:pt idx="29">
                  <c:v>0.0774922686002548</c:v>
                </c:pt>
                <c:pt idx="30">
                  <c:v>0.0700266037683758</c:v>
                </c:pt>
                <c:pt idx="31">
                  <c:v>0.0632489569589494</c:v>
                </c:pt>
                <c:pt idx="32">
                  <c:v>0.0570998819568917</c:v>
                </c:pt>
                <c:pt idx="33">
                  <c:v>0.0515245456163001</c:v>
                </c:pt>
                <c:pt idx="34">
                  <c:v>0.0464724440278237</c:v>
                </c:pt>
                <c:pt idx="35">
                  <c:v>0.0418971242622072</c:v>
                </c:pt>
              </c:numCache>
            </c:numRef>
          </c:yVal>
          <c:smooth val="1"/>
        </c:ser>
        <c:axId val="4889322"/>
        <c:axId val="78782527"/>
      </c:scatterChart>
      <c:valAx>
        <c:axId val="48893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782527"/>
        <c:crosses val="autoZero"/>
        <c:crossBetween val="midCat"/>
      </c:valAx>
      <c:valAx>
        <c:axId val="787825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8932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1"/>
          </c:trendline>
          <c:xVal>
            <c:numRef>
              <c:f>Eel!$B$11:$B$13</c:f>
              <c:numCache>
                <c:formatCode>General</c:formatCode>
                <c:ptCount val="3"/>
                <c:pt idx="0">
                  <c:v>0</c:v>
                </c:pt>
                <c:pt idx="1">
                  <c:v>170</c:v>
                </c:pt>
                <c:pt idx="2">
                  <c:v>413</c:v>
                </c:pt>
              </c:numCache>
            </c:numRef>
          </c:xVal>
          <c:yVal>
            <c:numRef>
              <c:f>Eel!$C$11:$C$13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47567534"/>
        <c:axId val="83121603"/>
      </c:scatterChart>
      <c:valAx>
        <c:axId val="475675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121603"/>
        <c:crosses val="autoZero"/>
        <c:crossBetween val="midCat"/>
      </c:valAx>
      <c:valAx>
        <c:axId val="831216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56753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Alosa!$B$24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Alosa!$B$26:$B$28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256</c:v>
                </c:pt>
              </c:numCache>
            </c:numRef>
          </c:xVal>
          <c:yVal>
            <c:numRef>
              <c:f>Alosa!$C$26:$C$28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Alosa!$D$24</c:f>
              <c:strCache>
                <c:ptCount val="1"/>
                <c:pt idx="0">
                  <c:v>predicted value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Alosa!$B$26:$B$28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256</c:v>
                </c:pt>
              </c:numCache>
            </c:numRef>
          </c:xVal>
          <c:yVal>
            <c:numRef>
              <c:f>Alosa!$D$26:$D$28</c:f>
              <c:numCache>
                <c:formatCode>General</c:formatCode>
                <c:ptCount val="3"/>
                <c:pt idx="0">
                  <c:v>1</c:v>
                </c:pt>
                <c:pt idx="1">
                  <c:v>0.500000005479738</c:v>
                </c:pt>
                <c:pt idx="2">
                  <c:v>0.099999995944822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Alosa!$N$5:$N$36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xVal>
          <c:yVal>
            <c:numRef>
              <c:f>Alosa!$O$5:$O$36</c:f>
              <c:numCache>
                <c:formatCode>General</c:formatCode>
                <c:ptCount val="32"/>
                <c:pt idx="0">
                  <c:v>1</c:v>
                </c:pt>
                <c:pt idx="1">
                  <c:v>0.759650507741437</c:v>
                </c:pt>
                <c:pt idx="2">
                  <c:v>0.648563631648023</c:v>
                </c:pt>
                <c:pt idx="3">
                  <c:v>0.56846698575501</c:v>
                </c:pt>
                <c:pt idx="4">
                  <c:v>0.505595237641509</c:v>
                </c:pt>
                <c:pt idx="5">
                  <c:v>0.454100702069314</c:v>
                </c:pt>
                <c:pt idx="6">
                  <c:v>0.410801103135526</c:v>
                </c:pt>
                <c:pt idx="7">
                  <c:v>0.373725462954547</c:v>
                </c:pt>
                <c:pt idx="8">
                  <c:v>0.341550141001964</c:v>
                </c:pt>
                <c:pt idx="9">
                  <c:v>0.313335298137407</c:v>
                </c:pt>
                <c:pt idx="10">
                  <c:v>0.288385825574452</c:v>
                </c:pt>
                <c:pt idx="11">
                  <c:v>0.266171327028816</c:v>
                </c:pt>
                <c:pt idx="12">
                  <c:v>0.246276988905869</c:v>
                </c:pt>
                <c:pt idx="13">
                  <c:v>0.228371846612027</c:v>
                </c:pt>
                <c:pt idx="14">
                  <c:v>0.212187435381021</c:v>
                </c:pt>
                <c:pt idx="15">
                  <c:v>0.197502938846081</c:v>
                </c:pt>
                <c:pt idx="16">
                  <c:v>0.184134564640571</c:v>
                </c:pt>
                <c:pt idx="17">
                  <c:v>0.171927761288454</c:v>
                </c:pt>
                <c:pt idx="18">
                  <c:v>0.16075139897411</c:v>
                </c:pt>
                <c:pt idx="19">
                  <c:v>0.15049334082669</c:v>
                </c:pt>
                <c:pt idx="20">
                  <c:v>0.1410570196525</c:v>
                </c:pt>
                <c:pt idx="21">
                  <c:v>0.132358755245108</c:v>
                </c:pt>
                <c:pt idx="22">
                  <c:v>0.124325626191752</c:v>
                </c:pt>
                <c:pt idx="23">
                  <c:v>0.116893762968535</c:v>
                </c:pt>
                <c:pt idx="24">
                  <c:v>0.110006965350627</c:v>
                </c:pt>
                <c:pt idx="25">
                  <c:v>0.103615572465083</c:v>
                </c:pt>
                <c:pt idx="26">
                  <c:v>0.0976755317833778</c:v>
                </c:pt>
                <c:pt idx="27">
                  <c:v>0.0921476263107657</c:v>
                </c:pt>
                <c:pt idx="28">
                  <c:v>0.0869968287083832</c:v>
                </c:pt>
                <c:pt idx="29">
                  <c:v>0.0821917581061434</c:v>
                </c:pt>
                <c:pt idx="30">
                  <c:v>0.0777042206281855</c:v>
                </c:pt>
                <c:pt idx="31">
                  <c:v>0.0735088186412706</c:v>
                </c:pt>
              </c:numCache>
            </c:numRef>
          </c:yVal>
          <c:smooth val="1"/>
        </c:ser>
        <c:axId val="66283045"/>
        <c:axId val="27906579"/>
      </c:scatterChart>
      <c:valAx>
        <c:axId val="662830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906579"/>
        <c:crosses val="autoZero"/>
        <c:crossBetween val="midCat"/>
      </c:valAx>
      <c:valAx>
        <c:axId val="279065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28304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"Raw Data"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Eel!$B$26:$B$28</c:f>
              <c:numCache>
                <c:formatCode>General</c:formatCode>
                <c:ptCount val="3"/>
                <c:pt idx="0">
                  <c:v>0</c:v>
                </c:pt>
                <c:pt idx="1">
                  <c:v>170</c:v>
                </c:pt>
                <c:pt idx="2">
                  <c:v>413</c:v>
                </c:pt>
              </c:numCache>
            </c:numRef>
          </c:xVal>
          <c:yVal>
            <c:numRef>
              <c:f>Eel!$C$26:$C$28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"Predicted Values"</c:f>
              <c:strCache>
                <c:ptCount val="1"/>
                <c:pt idx="0">
                  <c:v>Predicted Values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Eel!$B$26:$B$28</c:f>
              <c:numCache>
                <c:formatCode>General</c:formatCode>
                <c:ptCount val="3"/>
                <c:pt idx="0">
                  <c:v>0</c:v>
                </c:pt>
                <c:pt idx="1">
                  <c:v>170</c:v>
                </c:pt>
                <c:pt idx="2">
                  <c:v>413</c:v>
                </c:pt>
              </c:numCache>
            </c:numRef>
          </c:xVal>
          <c:yVal>
            <c:numRef>
              <c:f>Eel!$D$26:$D$28</c:f>
              <c:numCache>
                <c:formatCode>General</c:formatCode>
                <c:ptCount val="3"/>
                <c:pt idx="0">
                  <c:v>1</c:v>
                </c:pt>
                <c:pt idx="1">
                  <c:v>0.500001282930398</c:v>
                </c:pt>
                <c:pt idx="2">
                  <c:v>0.100009872615561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Eel!$N$9:$N$54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</c:numCache>
            </c:numRef>
          </c:xVal>
          <c:yVal>
            <c:numRef>
              <c:f>Eel!$O$9:$O$54</c:f>
              <c:numCache>
                <c:formatCode>General</c:formatCode>
                <c:ptCount val="46"/>
                <c:pt idx="0">
                  <c:v>1</c:v>
                </c:pt>
                <c:pt idx="1">
                  <c:v>0.985091344272363</c:v>
                </c:pt>
                <c:pt idx="2">
                  <c:v>0.962370906217326</c:v>
                </c:pt>
                <c:pt idx="3">
                  <c:v>0.93578317105094</c:v>
                </c:pt>
                <c:pt idx="4">
                  <c:v>0.906704216120663</c:v>
                </c:pt>
                <c:pt idx="5">
                  <c:v>0.875954696132853</c:v>
                </c:pt>
                <c:pt idx="6">
                  <c:v>0.844106001988328</c:v>
                </c:pt>
                <c:pt idx="7">
                  <c:v>0.811587436494217</c:v>
                </c:pt>
                <c:pt idx="8">
                  <c:v>0.778735600762446</c:v>
                </c:pt>
                <c:pt idx="9">
                  <c:v>0.745821110552547</c:v>
                </c:pt>
                <c:pt idx="10">
                  <c:v>0.713064721036669</c:v>
                </c:pt>
                <c:pt idx="11">
                  <c:v>0.680647882793214</c:v>
                </c:pt>
                <c:pt idx="12">
                  <c:v>0.648720104241879</c:v>
                </c:pt>
                <c:pt idx="13">
                  <c:v>0.617404354357972</c:v>
                </c:pt>
                <c:pt idx="14">
                  <c:v>0.586801194570657</c:v>
                </c:pt>
                <c:pt idx="15">
                  <c:v>0.55699204726645</c:v>
                </c:pt>
                <c:pt idx="16">
                  <c:v>0.52804185350484</c:v>
                </c:pt>
                <c:pt idx="17">
                  <c:v>0.500001282930398</c:v>
                </c:pt>
                <c:pt idx="18">
                  <c:v>0.472908604723634</c:v>
                </c:pt>
                <c:pt idx="19">
                  <c:v>0.446791294525059</c:v>
                </c:pt>
                <c:pt idx="20">
                  <c:v>0.421667430365311</c:v>
                </c:pt>
                <c:pt idx="21">
                  <c:v>0.397546916102954</c:v>
                </c:pt>
                <c:pt idx="22">
                  <c:v>0.374432560999957</c:v>
                </c:pt>
                <c:pt idx="23">
                  <c:v>0.35232103721551</c:v>
                </c:pt>
                <c:pt idx="24">
                  <c:v>0.331203732154328</c:v>
                </c:pt>
                <c:pt idx="25">
                  <c:v>0.311067509117564</c:v>
                </c:pt>
                <c:pt idx="26">
                  <c:v>0.291895387150347</c:v>
                </c:pt>
                <c:pt idx="27">
                  <c:v>0.273667149079137</c:v>
                </c:pt>
                <c:pt idx="28">
                  <c:v>0.256359885294456</c:v>
                </c:pt>
                <c:pt idx="29">
                  <c:v>0.23994847972971</c:v>
                </c:pt>
                <c:pt idx="30">
                  <c:v>0.224406043623743</c:v>
                </c:pt>
                <c:pt idx="31">
                  <c:v>0.209704301969267</c:v>
                </c:pt>
                <c:pt idx="32">
                  <c:v>0.195813936995696</c:v>
                </c:pt>
                <c:pt idx="33">
                  <c:v>0.182704892580022</c:v>
                </c:pt>
                <c:pt idx="34">
                  <c:v>0.170346643099445</c:v>
                </c:pt>
                <c:pt idx="35">
                  <c:v>0.158708429916724</c:v>
                </c:pt>
                <c:pt idx="36">
                  <c:v>0.147759468410926</c:v>
                </c:pt>
                <c:pt idx="37">
                  <c:v>0.137469128222639</c:v>
                </c:pt>
                <c:pt idx="38">
                  <c:v>0.12780708916674</c:v>
                </c:pt>
                <c:pt idx="39">
                  <c:v>0.118743475072079</c:v>
                </c:pt>
                <c:pt idx="40">
                  <c:v>0.110248967631875</c:v>
                </c:pt>
                <c:pt idx="41">
                  <c:v>0.102294902188262</c:v>
                </c:pt>
                <c:pt idx="42">
                  <c:v>0.0948533472268438</c:v>
                </c:pt>
                <c:pt idx="43">
                  <c:v>0.0878971692206271</c:v>
                </c:pt>
                <c:pt idx="44">
                  <c:v>0.0814000843359057</c:v>
                </c:pt>
                <c:pt idx="45">
                  <c:v>0.0753366983944907</c:v>
                </c:pt>
              </c:numCache>
            </c:numRef>
          </c:yVal>
          <c:smooth val="1"/>
        </c:ser>
        <c:axId val="50542851"/>
        <c:axId val="24393512"/>
      </c:scatterChart>
      <c:valAx>
        <c:axId val="505428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393512"/>
        <c:crosses val="autoZero"/>
        <c:crossBetween val="midCat"/>
      </c:valAx>
      <c:valAx>
        <c:axId val="24393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54285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1"/>
          </c:trendline>
          <c:xVal>
            <c:numRef>
              <c:f>Flounder!$B$11:$B$13</c:f>
              <c:numCache>
                <c:formatCode>General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52</c:v>
                </c:pt>
              </c:numCache>
            </c:numRef>
          </c:xVal>
          <c:yVal>
            <c:numRef>
              <c:f>Flounder!$C$11:$C$13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62395763"/>
        <c:axId val="42084745"/>
      </c:scatterChart>
      <c:valAx>
        <c:axId val="623957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084745"/>
        <c:crosses val="autoZero"/>
        <c:crossBetween val="midCat"/>
      </c:valAx>
      <c:valAx>
        <c:axId val="420847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39576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"Raw data"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Flounder!$B$26:$B$28</c:f>
              <c:numCache>
                <c:formatCode>General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52</c:v>
                </c:pt>
              </c:numCache>
            </c:numRef>
          </c:xVal>
          <c:yVal>
            <c:numRef>
              <c:f>Flounder!$C$26:$C$28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"Predicted value"</c:f>
              <c:strCache>
                <c:ptCount val="1"/>
                <c:pt idx="0">
                  <c:v>Predicted value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Flounder!$B$26:$B$28</c:f>
              <c:numCache>
                <c:formatCode>General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52</c:v>
                </c:pt>
              </c:numCache>
            </c:numRef>
          </c:xVal>
          <c:yVal>
            <c:numRef>
              <c:f>Flounder!$D$26:$D$28</c:f>
              <c:numCache>
                <c:formatCode>General</c:formatCode>
                <c:ptCount val="3"/>
                <c:pt idx="0">
                  <c:v>1</c:v>
                </c:pt>
                <c:pt idx="1">
                  <c:v>0.5000010787941</c:v>
                </c:pt>
                <c:pt idx="2">
                  <c:v>0.100000905715474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Flounder!$N$9:$N$38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</c:numCache>
            </c:numRef>
          </c:xVal>
          <c:yVal>
            <c:numRef>
              <c:f>Flounder!$O$9:$O$38</c:f>
              <c:numCache>
                <c:formatCode>General</c:formatCode>
                <c:ptCount val="30"/>
                <c:pt idx="0">
                  <c:v>1</c:v>
                </c:pt>
                <c:pt idx="1">
                  <c:v>0.893708631325092</c:v>
                </c:pt>
                <c:pt idx="2">
                  <c:v>0.6703048380887</c:v>
                </c:pt>
                <c:pt idx="3">
                  <c:v>0.431408801297294</c:v>
                </c:pt>
                <c:pt idx="4">
                  <c:v>0.240758780560027</c:v>
                </c:pt>
                <c:pt idx="5">
                  <c:v>0.11730766836373</c:v>
                </c:pt>
                <c:pt idx="6">
                  <c:v>0.0501551223208105</c:v>
                </c:pt>
                <c:pt idx="7">
                  <c:v>0.0188918514014794</c:v>
                </c:pt>
                <c:pt idx="8">
                  <c:v>0.0062895486242135</c:v>
                </c:pt>
                <c:pt idx="9">
                  <c:v>0.00185586071612598</c:v>
                </c:pt>
                <c:pt idx="10">
                  <c:v>0.000486500771357894</c:v>
                </c:pt>
                <c:pt idx="11">
                  <c:v>0.000113537358362369</c:v>
                </c:pt>
                <c:pt idx="12">
                  <c:v>2.36328237431692E-005</c:v>
                </c:pt>
                <c:pt idx="13">
                  <c:v>4.39477904266046E-006</c:v>
                </c:pt>
                <c:pt idx="14">
                  <c:v>7.31237981346555E-007</c:v>
                </c:pt>
                <c:pt idx="15">
                  <c:v>1.09013383924574E-007</c:v>
                </c:pt>
                <c:pt idx="16">
                  <c:v>1.45797906525203E-008</c:v>
                </c:pt>
                <c:pt idx="17">
                  <c:v>1.7513895331002E-009</c:v>
                </c:pt>
                <c:pt idx="18">
                  <c:v>1.89168075462304E-010</c:v>
                </c:pt>
                <c:pt idx="19">
                  <c:v>1.83902948616185E-011</c:v>
                </c:pt>
                <c:pt idx="20">
                  <c:v>1.61071822797964E-012</c:v>
                </c:pt>
                <c:pt idx="21">
                  <c:v>1.27212569088802E-013</c:v>
                </c:pt>
                <c:pt idx="22">
                  <c:v>9.06749744674091E-015</c:v>
                </c:pt>
                <c:pt idx="23">
                  <c:v>5.83766704043124E-016</c:v>
                </c:pt>
                <c:pt idx="24">
                  <c:v>3.39715339569289E-017</c:v>
                </c:pt>
                <c:pt idx="25">
                  <c:v>1.78824950217474E-018</c:v>
                </c:pt>
                <c:pt idx="26">
                  <c:v>8.52072311163926E-020</c:v>
                </c:pt>
                <c:pt idx="27">
                  <c:v>3.67743337175985E-021</c:v>
                </c:pt>
                <c:pt idx="28">
                  <c:v>1.4384849119523E-022</c:v>
                </c:pt>
                <c:pt idx="29">
                  <c:v>5.10291732710721E-024</c:v>
                </c:pt>
              </c:numCache>
            </c:numRef>
          </c:yVal>
          <c:smooth val="1"/>
        </c:ser>
        <c:axId val="76491282"/>
        <c:axId val="86419247"/>
      </c:scatterChart>
      <c:valAx>
        <c:axId val="764912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419247"/>
        <c:crosses val="autoZero"/>
        <c:crossBetween val="midCat"/>
      </c:valAx>
      <c:valAx>
        <c:axId val="864192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9128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1"/>
          </c:trendline>
          <c:xVal>
            <c:numRef>
              <c:f>Mullet!$B$11:$B$13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100</c:v>
                </c:pt>
              </c:numCache>
            </c:numRef>
          </c:xVal>
          <c:yVal>
            <c:numRef>
              <c:f>Mullet!$C$11:$C$13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33729860"/>
        <c:axId val="40630495"/>
      </c:scatterChart>
      <c:valAx>
        <c:axId val="337298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630495"/>
        <c:crosses val="autoZero"/>
        <c:crossBetween val="midCat"/>
      </c:valAx>
      <c:valAx>
        <c:axId val="406304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2986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"Raw data"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Mullet!$B$26:$B$28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100</c:v>
                </c:pt>
              </c:numCache>
            </c:numRef>
          </c:xVal>
          <c:yVal>
            <c:numRef>
              <c:f>Mullet!$C$26:$C$28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"Predicted Value"</c:f>
              <c:strCache>
                <c:ptCount val="1"/>
                <c:pt idx="0">
                  <c:v>Predicted Value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Mullet!$B$26:$B$28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100</c:v>
                </c:pt>
              </c:numCache>
            </c:numRef>
          </c:xVal>
          <c:yVal>
            <c:numRef>
              <c:f>Mullet!$D$26:$D$28</c:f>
              <c:numCache>
                <c:formatCode>General</c:formatCode>
                <c:ptCount val="3"/>
                <c:pt idx="0">
                  <c:v>1</c:v>
                </c:pt>
                <c:pt idx="1">
                  <c:v>0.500000657299355</c:v>
                </c:pt>
                <c:pt idx="2">
                  <c:v>0.100000404203566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Mullet!$N$9:$N$39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Mullet!$O$9:$O$39</c:f>
              <c:numCache>
                <c:formatCode>General</c:formatCode>
                <c:ptCount val="31"/>
                <c:pt idx="0">
                  <c:v>1</c:v>
                </c:pt>
                <c:pt idx="1">
                  <c:v>0.893402956492842</c:v>
                </c:pt>
                <c:pt idx="2">
                  <c:v>0.756148929974041</c:v>
                </c:pt>
                <c:pt idx="3">
                  <c:v>0.621590206915304</c:v>
                </c:pt>
                <c:pt idx="4">
                  <c:v>0.500000657299355</c:v>
                </c:pt>
                <c:pt idx="5">
                  <c:v>0.39513205368842</c:v>
                </c:pt>
                <c:pt idx="6">
                  <c:v>0.307561362266665</c:v>
                </c:pt>
                <c:pt idx="7">
                  <c:v>0.236223981027932</c:v>
                </c:pt>
                <c:pt idx="8">
                  <c:v>0.179269931534389</c:v>
                </c:pt>
                <c:pt idx="9">
                  <c:v>0.134568291628765</c:v>
                </c:pt>
                <c:pt idx="10">
                  <c:v>0.100000404203566</c:v>
                </c:pt>
                <c:pt idx="11">
                  <c:v>0.073619387389486</c:v>
                </c:pt>
                <c:pt idx="12">
                  <c:v>0.0537246496579064</c:v>
                </c:pt>
                <c:pt idx="13">
                  <c:v>0.0388837626856017</c:v>
                </c:pt>
                <c:pt idx="14">
                  <c:v>0.0279234628080557</c:v>
                </c:pt>
                <c:pt idx="15">
                  <c:v>0.0199042555791445</c:v>
                </c:pt>
                <c:pt idx="16">
                  <c:v>0.0140879670368454</c:v>
                </c:pt>
                <c:pt idx="17">
                  <c:v>0.0099039957830167</c:v>
                </c:pt>
                <c:pt idx="18">
                  <c:v>0.00691755850737618</c:v>
                </c:pt>
                <c:pt idx="19">
                  <c:v>0.00480158495309571</c:v>
                </c:pt>
                <c:pt idx="20">
                  <c:v>0.00331287526451123</c:v>
                </c:pt>
                <c:pt idx="21">
                  <c:v>0.00227250623684332</c:v>
                </c:pt>
                <c:pt idx="22">
                  <c:v>0.00155012986676702</c:v>
                </c:pt>
                <c:pt idx="23">
                  <c:v>0.00105164966841006</c:v>
                </c:pt>
                <c:pt idx="24">
                  <c:v>0.000709717317076361</c:v>
                </c:pt>
                <c:pt idx="25">
                  <c:v>0.000476515758770804</c:v>
                </c:pt>
                <c:pt idx="26">
                  <c:v>0.000318352614915727</c:v>
                </c:pt>
                <c:pt idx="27">
                  <c:v>0.000211658912010399</c:v>
                </c:pt>
                <c:pt idx="28">
                  <c:v>0.000140060522767624</c:v>
                </c:pt>
                <c:pt idx="29">
                  <c:v>9.22564524853413E-005</c:v>
                </c:pt>
                <c:pt idx="30">
                  <c:v>6.04961009400102E-005</c:v>
                </c:pt>
              </c:numCache>
            </c:numRef>
          </c:yVal>
          <c:smooth val="1"/>
        </c:ser>
        <c:axId val="9453151"/>
        <c:axId val="73667059"/>
      </c:scatterChart>
      <c:valAx>
        <c:axId val="9453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667059"/>
        <c:crosses val="autoZero"/>
        <c:crossBetween val="midCat"/>
      </c:valAx>
      <c:valAx>
        <c:axId val="736670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5315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0"/>
          </c:trendline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Alosa!$B$26:$B$28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256</c:v>
                </c:pt>
              </c:numCache>
            </c:numRef>
          </c:xVal>
          <c:yVal>
            <c:numRef>
              <c:f>[1]Alosa!$D$13:$D$15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71491300"/>
        <c:axId val="63767076"/>
      </c:scatterChart>
      <c:valAx>
        <c:axId val="714913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767076"/>
        <c:crosses val="autoZero"/>
        <c:crossBetween val="midCat"/>
      </c:valAx>
      <c:valAx>
        <c:axId val="637670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9130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Alosa!$B$24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Alosa!$B$26:$B$28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256</c:v>
                </c:pt>
              </c:numCache>
            </c:numRef>
          </c:xVal>
          <c:yVal>
            <c:numRef>
              <c:f>Alosa!$C$26:$C$28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Alosa!$D$24</c:f>
              <c:strCache>
                <c:ptCount val="1"/>
                <c:pt idx="0">
                  <c:v>predicted value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Alosa!$B$26:$B$28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256</c:v>
                </c:pt>
              </c:numCache>
            </c:numRef>
          </c:xVal>
          <c:yVal>
            <c:numRef>
              <c:f>Alosa!$D$26:$D$28</c:f>
              <c:numCache>
                <c:formatCode>General</c:formatCode>
                <c:ptCount val="3"/>
                <c:pt idx="0">
                  <c:v>1</c:v>
                </c:pt>
                <c:pt idx="1">
                  <c:v>0.500000005479738</c:v>
                </c:pt>
                <c:pt idx="2">
                  <c:v>0.099999995944822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"y new"</c:f>
              <c:strCache>
                <c:ptCount val="1"/>
                <c:pt idx="0">
                  <c:v>y new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Feuil7!$N$5:$N$45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Feuil7!$O$5:$O$45</c:f>
              <c:numCache>
                <c:formatCode>General</c:formatCode>
                <c:ptCount val="41"/>
                <c:pt idx="0">
                  <c:v>1</c:v>
                </c:pt>
                <c:pt idx="1">
                  <c:v>0.313548996842233</c:v>
                </c:pt>
                <c:pt idx="2">
                  <c:v>0.212565623182231</c:v>
                </c:pt>
                <c:pt idx="3">
                  <c:v>0.15981151953076</c:v>
                </c:pt>
                <c:pt idx="4">
                  <c:v>0.1265037677148</c:v>
                </c:pt>
                <c:pt idx="5">
                  <c:v>0.103405296845737</c:v>
                </c:pt>
                <c:pt idx="6">
                  <c:v>0.0864368000190265</c:v>
                </c:pt>
                <c:pt idx="7">
                  <c:v>0.0734690043677792</c:v>
                </c:pt>
                <c:pt idx="8">
                  <c:v>0.063266667446331</c:v>
                </c:pt>
                <c:pt idx="9">
                  <c:v>0.0550584632698933</c:v>
                </c:pt>
                <c:pt idx="10">
                  <c:v>0.0483357511837724</c:v>
                </c:pt>
                <c:pt idx="11">
                  <c:v>0.0427486600455529</c:v>
                </c:pt>
                <c:pt idx="12">
                  <c:v>0.0380482816107099</c:v>
                </c:pt>
                <c:pt idx="13">
                  <c:v>0.0340525830125902</c:v>
                </c:pt>
                <c:pt idx="14">
                  <c:v>0.0306253376579835</c:v>
                </c:pt>
                <c:pt idx="15">
                  <c:v>0.0276625870016239</c:v>
                </c:pt>
                <c:pt idx="16">
                  <c:v>0.0250836527661161</c:v>
                </c:pt>
                <c:pt idx="17">
                  <c:v>0.0228250016371633</c:v>
                </c:pt>
                <c:pt idx="18">
                  <c:v>0.0208359551750476</c:v>
                </c:pt>
                <c:pt idx="19">
                  <c:v>0.0190756263226631</c:v>
                </c:pt>
                <c:pt idx="20">
                  <c:v>0.0175106909541347</c:v>
                </c:pt>
                <c:pt idx="21">
                  <c:v>0.0161137399904504</c:v>
                </c:pt>
                <c:pt idx="22">
                  <c:v>0.0148620427862696</c:v>
                </c:pt>
                <c:pt idx="23">
                  <c:v>0.0137366067870347</c:v>
                </c:pt>
                <c:pt idx="24">
                  <c:v>0.0127214538629486</c:v>
                </c:pt>
                <c:pt idx="25">
                  <c:v>0.0118030572946413</c:v>
                </c:pt>
                <c:pt idx="26">
                  <c:v>0.0109698993663267</c:v>
                </c:pt>
                <c:pt idx="27">
                  <c:v>0.0102121205423536</c:v>
                </c:pt>
                <c:pt idx="28">
                  <c:v>0.00952123891985365</c:v>
                </c:pt>
                <c:pt idx="29">
                  <c:v>0.00888992413044575</c:v>
                </c:pt>
                <c:pt idx="30">
                  <c:v>0.00831181380660533</c:v>
                </c:pt>
                <c:pt idx="31">
                  <c:v>0.00778136359887487</c:v>
                </c:pt>
                <c:pt idx="32">
                  <c:v>0.00729372384336718</c:v>
                </c:pt>
                <c:pt idx="33">
                  <c:v>0.00684463755086605</c:v>
                </c:pt>
                <c:pt idx="34">
                  <c:v>0.00643035556922879</c:v>
                </c:pt>
                <c:pt idx="35">
                  <c:v>0.00604756566519595</c:v>
                </c:pt>
                <c:pt idx="36">
                  <c:v>0.00569333295511097</c:v>
                </c:pt>
                <c:pt idx="37">
                  <c:v>0.00536504964034392</c:v>
                </c:pt>
                <c:pt idx="38">
                  <c:v>0.00506039241152171</c:v>
                </c:pt>
                <c:pt idx="39">
                  <c:v>0.00477728620465199</c:v>
                </c:pt>
                <c:pt idx="40">
                  <c:v>0.00451387324307267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"y old"</c:f>
              <c:strCache>
                <c:ptCount val="1"/>
                <c:pt idx="0">
                  <c:v>y old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Feuil7!$N$5:$N$45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Feuil7!$P$5:$P$45</c:f>
              <c:numCache>
                <c:formatCode>General</c:formatCode>
                <c:ptCount val="41"/>
                <c:pt idx="0">
                  <c:v>1</c:v>
                </c:pt>
                <c:pt idx="1">
                  <c:v>0.759586126094429</c:v>
                </c:pt>
                <c:pt idx="2">
                  <c:v>0.648488877771521</c:v>
                </c:pt>
                <c:pt idx="3">
                  <c:v>0.568389425648605</c:v>
                </c:pt>
                <c:pt idx="4">
                  <c:v>0.505517966911523</c:v>
                </c:pt>
                <c:pt idx="5">
                  <c:v>0.454025229983139</c:v>
                </c:pt>
                <c:pt idx="6">
                  <c:v>0.410728208239323</c:v>
                </c:pt>
                <c:pt idx="7">
                  <c:v>0.373655540456705</c:v>
                </c:pt>
                <c:pt idx="8">
                  <c:v>0.341483369286093</c:v>
                </c:pt>
                <c:pt idx="9">
                  <c:v>0.313271727327237</c:v>
                </c:pt>
                <c:pt idx="10">
                  <c:v>0.28832542809249</c:v>
                </c:pt>
                <c:pt idx="11">
                  <c:v>0.266114027946136</c:v>
                </c:pt>
                <c:pt idx="12">
                  <c:v>0.246222684835354</c:v>
                </c:pt>
                <c:pt idx="13">
                  <c:v>0.228320417780619</c:v>
                </c:pt>
                <c:pt idx="14">
                  <c:v>0.212138753482325</c:v>
                </c:pt>
                <c:pt idx="15">
                  <c:v>0.197456872202128</c:v>
                </c:pt>
                <c:pt idx="16">
                  <c:v>0.184090981605747</c:v>
                </c:pt>
                <c:pt idx="17">
                  <c:v>0.17188653248292</c:v>
                </c:pt>
                <c:pt idx="18">
                  <c:v>0.160712398726216</c:v>
                </c:pt>
                <c:pt idx="19">
                  <c:v>0.150456448074943</c:v>
                </c:pt>
                <c:pt idx="20">
                  <c:v>0.141022118475574</c:v>
                </c:pt>
                <c:pt idx="21">
                  <c:v>0.132325735134973</c:v>
                </c:pt>
                <c:pt idx="22">
                  <c:v>0.124294382149488</c:v>
                </c:pt>
                <c:pt idx="23">
                  <c:v>0.116864195478431</c:v>
                </c:pt>
                <c:pt idx="24">
                  <c:v>0.109978980271749</c:v>
                </c:pt>
                <c:pt idx="25">
                  <c:v>0.103589080868072</c:v>
                </c:pt>
                <c:pt idx="26">
                  <c:v>0.0976504497522316</c:v>
                </c:pt>
                <c:pt idx="27">
                  <c:v>0.0921238747236856</c:v>
                </c:pt>
                <c:pt idx="28">
                  <c:v>0.0869743330076946</c:v>
                </c:pt>
                <c:pt idx="29">
                  <c:v>0.0821704480643949</c:v>
                </c:pt>
                <c:pt idx="30">
                  <c:v>0.0776840301154089</c:v>
                </c:pt>
                <c:pt idx="31">
                  <c:v>0.0734896853968528</c:v>
                </c:pt>
                <c:pt idx="32">
                  <c:v>0.0695644822008907</c:v>
                </c:pt>
                <c:pt idx="33">
                  <c:v>0.0658876641267463</c:v>
                </c:pt>
                <c:pt idx="34">
                  <c:v>0.0624404028001215</c:v>
                </c:pt>
                <c:pt idx="35">
                  <c:v>0.0592055837638138</c:v>
                </c:pt>
                <c:pt idx="36">
                  <c:v>0.0561676203850803</c:v>
                </c:pt>
                <c:pt idx="37">
                  <c:v>0.053312291536148</c:v>
                </c:pt>
                <c:pt idx="38">
                  <c:v>0.0506265995350893</c:v>
                </c:pt>
                <c:pt idx="39">
                  <c:v>0.048098645424308</c:v>
                </c:pt>
                <c:pt idx="40">
                  <c:v>0.0457175191430363</c:v>
                </c:pt>
              </c:numCache>
            </c:numRef>
          </c:yVal>
          <c:smooth val="1"/>
        </c:ser>
        <c:axId val="69100658"/>
        <c:axId val="89054518"/>
      </c:scatterChart>
      <c:valAx>
        <c:axId val="691006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054518"/>
        <c:crosses val="autoZero"/>
        <c:crossBetween val="midCat"/>
      </c:valAx>
      <c:valAx>
        <c:axId val="890545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10065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Alosa!$N$5:$N$36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xVal>
          <c:yVal>
            <c:numRef>
              <c:f>Alosa!$O$5:$O$36</c:f>
              <c:numCache>
                <c:formatCode>General</c:formatCode>
                <c:ptCount val="32"/>
                <c:pt idx="0">
                  <c:v>1</c:v>
                </c:pt>
                <c:pt idx="1">
                  <c:v>0.759650507741437</c:v>
                </c:pt>
                <c:pt idx="2">
                  <c:v>0.648563631648023</c:v>
                </c:pt>
                <c:pt idx="3">
                  <c:v>0.56846698575501</c:v>
                </c:pt>
                <c:pt idx="4">
                  <c:v>0.505595237641509</c:v>
                </c:pt>
                <c:pt idx="5">
                  <c:v>0.454100702069314</c:v>
                </c:pt>
                <c:pt idx="6">
                  <c:v>0.410801103135526</c:v>
                </c:pt>
                <c:pt idx="7">
                  <c:v>0.373725462954547</c:v>
                </c:pt>
                <c:pt idx="8">
                  <c:v>0.341550141001964</c:v>
                </c:pt>
                <c:pt idx="9">
                  <c:v>0.313335298137407</c:v>
                </c:pt>
                <c:pt idx="10">
                  <c:v>0.288385825574452</c:v>
                </c:pt>
                <c:pt idx="11">
                  <c:v>0.266171327028816</c:v>
                </c:pt>
                <c:pt idx="12">
                  <c:v>0.246276988905869</c:v>
                </c:pt>
                <c:pt idx="13">
                  <c:v>0.228371846612027</c:v>
                </c:pt>
                <c:pt idx="14">
                  <c:v>0.212187435381021</c:v>
                </c:pt>
                <c:pt idx="15">
                  <c:v>0.197502938846081</c:v>
                </c:pt>
                <c:pt idx="16">
                  <c:v>0.184134564640571</c:v>
                </c:pt>
                <c:pt idx="17">
                  <c:v>0.171927761288454</c:v>
                </c:pt>
                <c:pt idx="18">
                  <c:v>0.16075139897411</c:v>
                </c:pt>
                <c:pt idx="19">
                  <c:v>0.15049334082669</c:v>
                </c:pt>
                <c:pt idx="20">
                  <c:v>0.1410570196525</c:v>
                </c:pt>
                <c:pt idx="21">
                  <c:v>0.132358755245108</c:v>
                </c:pt>
                <c:pt idx="22">
                  <c:v>0.124325626191752</c:v>
                </c:pt>
                <c:pt idx="23">
                  <c:v>0.116893762968535</c:v>
                </c:pt>
                <c:pt idx="24">
                  <c:v>0.110006965350627</c:v>
                </c:pt>
                <c:pt idx="25">
                  <c:v>0.103615572465083</c:v>
                </c:pt>
                <c:pt idx="26">
                  <c:v>0.0976755317833778</c:v>
                </c:pt>
                <c:pt idx="27">
                  <c:v>0.0921476263107657</c:v>
                </c:pt>
                <c:pt idx="28">
                  <c:v>0.0869968287083832</c:v>
                </c:pt>
                <c:pt idx="29">
                  <c:v>0.0821917581061434</c:v>
                </c:pt>
                <c:pt idx="30">
                  <c:v>0.0777042206281855</c:v>
                </c:pt>
                <c:pt idx="31">
                  <c:v>0.0735088186412706</c:v>
                </c:pt>
              </c:numCache>
            </c:numRef>
          </c:yVal>
          <c:smooth val="1"/>
        </c:ser>
        <c:axId val="56095267"/>
        <c:axId val="78657086"/>
      </c:scatterChart>
      <c:valAx>
        <c:axId val="560952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657086"/>
        <c:crosses val="autoZero"/>
        <c:crossBetween val="midCat"/>
      </c:valAx>
      <c:valAx>
        <c:axId val="78657086"/>
        <c:scaling>
          <c:orientation val="minMax"/>
          <c:max val="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Proportion of emigrating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095267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Alosa!$N$5:$N$36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xVal>
          <c:yVal>
            <c:numRef>
              <c:f>Alosa!$O$5:$O$36</c:f>
              <c:numCache>
                <c:formatCode>General</c:formatCode>
                <c:ptCount val="32"/>
                <c:pt idx="0">
                  <c:v>1</c:v>
                </c:pt>
                <c:pt idx="1">
                  <c:v>0.759650507741437</c:v>
                </c:pt>
                <c:pt idx="2">
                  <c:v>0.648563631648023</c:v>
                </c:pt>
                <c:pt idx="3">
                  <c:v>0.56846698575501</c:v>
                </c:pt>
                <c:pt idx="4">
                  <c:v>0.505595237641509</c:v>
                </c:pt>
                <c:pt idx="5">
                  <c:v>0.454100702069314</c:v>
                </c:pt>
                <c:pt idx="6">
                  <c:v>0.410801103135526</c:v>
                </c:pt>
                <c:pt idx="7">
                  <c:v>0.373725462954547</c:v>
                </c:pt>
                <c:pt idx="8">
                  <c:v>0.341550141001964</c:v>
                </c:pt>
                <c:pt idx="9">
                  <c:v>0.313335298137407</c:v>
                </c:pt>
                <c:pt idx="10">
                  <c:v>0.288385825574452</c:v>
                </c:pt>
                <c:pt idx="11">
                  <c:v>0.266171327028816</c:v>
                </c:pt>
                <c:pt idx="12">
                  <c:v>0.246276988905869</c:v>
                </c:pt>
                <c:pt idx="13">
                  <c:v>0.228371846612027</c:v>
                </c:pt>
                <c:pt idx="14">
                  <c:v>0.212187435381021</c:v>
                </c:pt>
                <c:pt idx="15">
                  <c:v>0.197502938846081</c:v>
                </c:pt>
                <c:pt idx="16">
                  <c:v>0.184134564640571</c:v>
                </c:pt>
                <c:pt idx="17">
                  <c:v>0.171927761288454</c:v>
                </c:pt>
                <c:pt idx="18">
                  <c:v>0.16075139897411</c:v>
                </c:pt>
                <c:pt idx="19">
                  <c:v>0.15049334082669</c:v>
                </c:pt>
                <c:pt idx="20">
                  <c:v>0.1410570196525</c:v>
                </c:pt>
                <c:pt idx="21">
                  <c:v>0.132358755245108</c:v>
                </c:pt>
                <c:pt idx="22">
                  <c:v>0.124325626191752</c:v>
                </c:pt>
                <c:pt idx="23">
                  <c:v>0.116893762968535</c:v>
                </c:pt>
                <c:pt idx="24">
                  <c:v>0.110006965350627</c:v>
                </c:pt>
                <c:pt idx="25">
                  <c:v>0.103615572465083</c:v>
                </c:pt>
                <c:pt idx="26">
                  <c:v>0.0976755317833778</c:v>
                </c:pt>
                <c:pt idx="27">
                  <c:v>0.0921476263107657</c:v>
                </c:pt>
                <c:pt idx="28">
                  <c:v>0.0869968287083832</c:v>
                </c:pt>
                <c:pt idx="29">
                  <c:v>0.0821917581061434</c:v>
                </c:pt>
                <c:pt idx="30">
                  <c:v>0.0777042206281855</c:v>
                </c:pt>
                <c:pt idx="31">
                  <c:v>0.0735088186412706</c:v>
                </c:pt>
              </c:numCache>
            </c:numRef>
          </c:yVal>
          <c:smooth val="1"/>
        </c:ser>
        <c:axId val="25201470"/>
        <c:axId val="99368679"/>
      </c:scatterChart>
      <c:valAx>
        <c:axId val="25201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368679"/>
        <c:crosses val="autoZero"/>
        <c:crossBetween val="midCat"/>
      </c:valAx>
      <c:valAx>
        <c:axId val="99368679"/>
        <c:scaling>
          <c:orientation val="minMax"/>
          <c:max val="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Proportion of emigrating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201470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1"/>
          </c:trendline>
          <c:xVal>
            <c:numRef>
              <c:f>Fallax!$B$11:$B$13</c:f>
              <c:numCache>
                <c:formatCode>General</c:formatCode>
                <c:ptCount val="3"/>
                <c:pt idx="0">
                  <c:v>0</c:v>
                </c:pt>
                <c:pt idx="1">
                  <c:v>24</c:v>
                </c:pt>
                <c:pt idx="2">
                  <c:v>151</c:v>
                </c:pt>
              </c:numCache>
            </c:numRef>
          </c:xVal>
          <c:yVal>
            <c:numRef>
              <c:f>Fallax!$C$11:$C$13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95342834"/>
        <c:axId val="98067215"/>
      </c:scatterChart>
      <c:valAx>
        <c:axId val="953428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067215"/>
        <c:crosses val="autoZero"/>
        <c:crossBetween val="midCat"/>
      </c:valAx>
      <c:valAx>
        <c:axId val="980672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34283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"Raw Data"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Fallax!$B$26:$B$28</c:f>
              <c:numCache>
                <c:formatCode>General</c:formatCode>
                <c:ptCount val="3"/>
                <c:pt idx="0">
                  <c:v>0</c:v>
                </c:pt>
                <c:pt idx="1">
                  <c:v>24</c:v>
                </c:pt>
                <c:pt idx="2">
                  <c:v>151</c:v>
                </c:pt>
              </c:numCache>
            </c:numRef>
          </c:xVal>
          <c:yVal>
            <c:numRef>
              <c:f>Fallax!$C$26:$C$28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"Predicted Line"</c:f>
              <c:strCache>
                <c:ptCount val="1"/>
                <c:pt idx="0">
                  <c:v>Predicted Line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Fallax!$B$26:$B$28</c:f>
              <c:numCache>
                <c:formatCode>General</c:formatCode>
                <c:ptCount val="3"/>
                <c:pt idx="0">
                  <c:v>0</c:v>
                </c:pt>
                <c:pt idx="1">
                  <c:v>24</c:v>
                </c:pt>
                <c:pt idx="2">
                  <c:v>151</c:v>
                </c:pt>
              </c:numCache>
            </c:numRef>
          </c:xVal>
          <c:yVal>
            <c:numRef>
              <c:f>Fallax!$D$26:$D$28</c:f>
              <c:numCache>
                <c:formatCode>General</c:formatCode>
                <c:ptCount val="3"/>
                <c:pt idx="0">
                  <c:v>1</c:v>
                </c:pt>
                <c:pt idx="1">
                  <c:v>0.499996316070191</c:v>
                </c:pt>
                <c:pt idx="2">
                  <c:v>0.100002305170053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Fallax!$N$9:$N$44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Fallax!$O$9:$O$44</c:f>
              <c:numCache>
                <c:formatCode>General</c:formatCode>
                <c:ptCount val="36"/>
                <c:pt idx="0">
                  <c:v>1</c:v>
                </c:pt>
                <c:pt idx="1">
                  <c:v>0.676089805470874</c:v>
                </c:pt>
                <c:pt idx="2">
                  <c:v>0.540433625895538</c:v>
                </c:pt>
                <c:pt idx="3">
                  <c:v>0.448503962888394</c:v>
                </c:pt>
                <c:pt idx="4">
                  <c:v>0.38004272542417</c:v>
                </c:pt>
                <c:pt idx="5">
                  <c:v>0.326551904572019</c:v>
                </c:pt>
                <c:pt idx="6">
                  <c:v>0.283482557509614</c:v>
                </c:pt>
                <c:pt idx="7">
                  <c:v>0.248069394997705</c:v>
                </c:pt>
                <c:pt idx="8">
                  <c:v>0.218492196894466</c:v>
                </c:pt>
                <c:pt idx="9">
                  <c:v>0.193485284287829</c:v>
                </c:pt>
                <c:pt idx="10">
                  <c:v>0.172132447808973</c:v>
                </c:pt>
                <c:pt idx="11">
                  <c:v>0.153749681509096</c:v>
                </c:pt>
                <c:pt idx="12">
                  <c:v>0.137813701688954</c:v>
                </c:pt>
                <c:pt idx="13">
                  <c:v>0.123916149850118</c:v>
                </c:pt>
                <c:pt idx="14">
                  <c:v>0.111733055409523</c:v>
                </c:pt>
                <c:pt idx="15">
                  <c:v>0.101003795233746</c:v>
                </c:pt>
                <c:pt idx="16">
                  <c:v>0.0915161941610177</c:v>
                </c:pt>
                <c:pt idx="17">
                  <c:v>0.0830957262876619</c:v>
                </c:pt>
                <c:pt idx="18">
                  <c:v>0.0755975306856603</c:v>
                </c:pt>
                <c:pt idx="19">
                  <c:v>0.0689004048969251</c:v>
                </c:pt>
                <c:pt idx="20">
                  <c:v>0.0629022171700133</c:v>
                </c:pt>
                <c:pt idx="21">
                  <c:v>0.0575163550034175</c:v>
                </c:pt>
                <c:pt idx="22">
                  <c:v>0.0526689428812857</c:v>
                </c:pt>
                <c:pt idx="23">
                  <c:v>0.0482966391609124</c:v>
                </c:pt>
                <c:pt idx="24">
                  <c:v>0.0443448746570329</c:v>
                </c:pt>
                <c:pt idx="25">
                  <c:v>0.0407664320164376</c:v>
                </c:pt>
                <c:pt idx="26">
                  <c:v>0.0375202908060867</c:v>
                </c:pt>
                <c:pt idx="27">
                  <c:v>0.0345706817704748</c:v>
                </c:pt>
                <c:pt idx="28">
                  <c:v>0.0318863071952625</c:v>
                </c:pt>
                <c:pt idx="29">
                  <c:v>0.0294396942451666</c:v>
                </c:pt>
                <c:pt idx="30">
                  <c:v>0.0272066555447111</c:v>
                </c:pt>
                <c:pt idx="31">
                  <c:v>0.0251658368443873</c:v>
                </c:pt>
                <c:pt idx="32">
                  <c:v>0.023298335854365</c:v>
                </c:pt>
                <c:pt idx="33">
                  <c:v>0.0215873795820652</c:v>
                </c:pt>
                <c:pt idx="34">
                  <c:v>0.0200180500289083</c:v>
                </c:pt>
                <c:pt idx="35">
                  <c:v>0.0185770500669071</c:v>
                </c:pt>
              </c:numCache>
            </c:numRef>
          </c:yVal>
          <c:smooth val="1"/>
        </c:ser>
        <c:axId val="71763425"/>
        <c:axId val="32887647"/>
      </c:scatterChart>
      <c:valAx>
        <c:axId val="717634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887647"/>
        <c:crosses val="autoZero"/>
        <c:crossBetween val="midCat"/>
      </c:valAx>
      <c:valAx>
        <c:axId val="328876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76342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1"/>
          </c:trendline>
          <c:xVal>
            <c:numRef>
              <c:f>'River Lamprey'!$B$11:$B$13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41</c:v>
                </c:pt>
              </c:numCache>
            </c:numRef>
          </c:xVal>
          <c:yVal>
            <c:numRef>
              <c:f>'River Lamprey'!$C$11:$C$13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43161850"/>
        <c:axId val="68737436"/>
      </c:scatterChart>
      <c:valAx>
        <c:axId val="431618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737436"/>
        <c:crosses val="autoZero"/>
        <c:crossBetween val="midCat"/>
      </c:valAx>
      <c:valAx>
        <c:axId val="687374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16185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"Raw Data"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'River Lamprey'!$B$26:$B$28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41</c:v>
                </c:pt>
              </c:numCache>
            </c:numRef>
          </c:xVal>
          <c:yVal>
            <c:numRef>
              <c:f>'River Lamprey'!$C$26:$C$28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"Predicted Value"</c:f>
              <c:strCache>
                <c:ptCount val="1"/>
                <c:pt idx="0">
                  <c:v>Predicted Value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'River Lamprey'!$B$26:$B$28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41</c:v>
                </c:pt>
              </c:numCache>
            </c:numRef>
          </c:xVal>
          <c:yVal>
            <c:numRef>
              <c:f>'River Lamprey'!$D$26:$D$28</c:f>
              <c:numCache>
                <c:formatCode>General</c:formatCode>
                <c:ptCount val="3"/>
                <c:pt idx="0">
                  <c:v>1</c:v>
                </c:pt>
                <c:pt idx="1">
                  <c:v>0.50000057200244</c:v>
                </c:pt>
                <c:pt idx="2">
                  <c:v>0.100000499997279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'River Lamprey'!$N$9:$N$45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'River Lamprey'!$O$9:$O$45</c:f>
              <c:numCache>
                <c:formatCode>General</c:formatCode>
                <c:ptCount val="37"/>
                <c:pt idx="0">
                  <c:v>1</c:v>
                </c:pt>
                <c:pt idx="1">
                  <c:v>0.50000057200244</c:v>
                </c:pt>
                <c:pt idx="2">
                  <c:v>0.286465622236599</c:v>
                </c:pt>
                <c:pt idx="3">
                  <c:v>0.171158347749033</c:v>
                </c:pt>
                <c:pt idx="4">
                  <c:v>0.104904177266818</c:v>
                </c:pt>
                <c:pt idx="5">
                  <c:v>0.0654721489344496</c:v>
                </c:pt>
                <c:pt idx="6">
                  <c:v>0.0414362561659595</c:v>
                </c:pt>
                <c:pt idx="7">
                  <c:v>0.0265220079206658</c:v>
                </c:pt>
                <c:pt idx="8">
                  <c:v>0.0171368960820213</c:v>
                </c:pt>
                <c:pt idx="9">
                  <c:v>0.0111627467831635</c:v>
                </c:pt>
                <c:pt idx="10">
                  <c:v>0.00732278549862348</c:v>
                </c:pt>
                <c:pt idx="11">
                  <c:v>0.00483389153062768</c:v>
                </c:pt>
                <c:pt idx="12">
                  <c:v>0.00320885631999297</c:v>
                </c:pt>
                <c:pt idx="13">
                  <c:v>0.00214093922293326</c:v>
                </c:pt>
                <c:pt idx="14">
                  <c:v>0.00143504422428522</c:v>
                </c:pt>
                <c:pt idx="15">
                  <c:v>0.00096598185331931</c:v>
                </c:pt>
                <c:pt idx="16">
                  <c:v>0.000652791814771397</c:v>
                </c:pt>
                <c:pt idx="17">
                  <c:v>0.000442752113220035</c:v>
                </c:pt>
                <c:pt idx="18">
                  <c:v>0.000301314699620251</c:v>
                </c:pt>
                <c:pt idx="19">
                  <c:v>0.000205712145719103</c:v>
                </c:pt>
                <c:pt idx="20">
                  <c:v>0.000140862786473754</c:v>
                </c:pt>
                <c:pt idx="21">
                  <c:v>9.67286328260709E-005</c:v>
                </c:pt>
                <c:pt idx="22">
                  <c:v>6.65992823784652E-005</c:v>
                </c:pt>
                <c:pt idx="23">
                  <c:v>4.59705361923919E-005</c:v>
                </c:pt>
                <c:pt idx="24">
                  <c:v>3.18075717404541E-005</c:v>
                </c:pt>
                <c:pt idx="25">
                  <c:v>2.20583321703094E-005</c:v>
                </c:pt>
                <c:pt idx="26">
                  <c:v>1.53306507270434E-005</c:v>
                </c:pt>
                <c:pt idx="27">
                  <c:v>1.06770816668962E-005</c:v>
                </c:pt>
                <c:pt idx="28">
                  <c:v>7.45092528720059E-006</c:v>
                </c:pt>
                <c:pt idx="29">
                  <c:v>5.2095243557807E-006</c:v>
                </c:pt>
                <c:pt idx="30">
                  <c:v>3.64907954355184E-006</c:v>
                </c:pt>
                <c:pt idx="31">
                  <c:v>2.56056321126716E-006</c:v>
                </c:pt>
                <c:pt idx="32">
                  <c:v>1.79980815685233E-006</c:v>
                </c:pt>
                <c:pt idx="33">
                  <c:v>1.26715284893336E-006</c:v>
                </c:pt>
                <c:pt idx="34">
                  <c:v>8.93550535284009E-007</c:v>
                </c:pt>
                <c:pt idx="35">
                  <c:v>6.31063954010354E-007</c:v>
                </c:pt>
                <c:pt idx="36">
                  <c:v>4.46344311271727E-007</c:v>
                </c:pt>
              </c:numCache>
            </c:numRef>
          </c:yVal>
          <c:smooth val="1"/>
        </c:ser>
        <c:axId val="52685582"/>
        <c:axId val="89194471"/>
      </c:scatterChart>
      <c:valAx>
        <c:axId val="526855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94471"/>
        <c:crosses val="autoZero"/>
        <c:crossBetween val="midCat"/>
      </c:valAx>
      <c:valAx>
        <c:axId val="891944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68558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intercept val="1"/>
            <c:dispRSqr val="0"/>
            <c:dispEq val="1"/>
          </c:trendline>
          <c:xVal>
            <c:numRef>
              <c:f>'Sea Lamprey'!$B$11:$B$13</c:f>
              <c:numCache>
                <c:formatCode>General</c:formatCode>
                <c:ptCount val="3"/>
                <c:pt idx="0">
                  <c:v>0</c:v>
                </c:pt>
                <c:pt idx="1">
                  <c:v>83</c:v>
                </c:pt>
                <c:pt idx="2">
                  <c:v>300</c:v>
                </c:pt>
              </c:numCache>
            </c:numRef>
          </c:xVal>
          <c:yVal>
            <c:numRef>
              <c:f>'Sea Lamprey'!$C$11:$C$13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axId val="91001110"/>
        <c:axId val="3927502"/>
      </c:scatterChart>
      <c:valAx>
        <c:axId val="910011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27502"/>
        <c:crosses val="autoZero"/>
        <c:crossBetween val="midCat"/>
      </c:valAx>
      <c:valAx>
        <c:axId val="39275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00111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"Raw Data"</c:f>
              <c:strCache>
                <c:ptCount val="1"/>
                <c:pt idx="0">
                  <c:v>Raw Data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'Sea Lamprey'!$B$26:$B$28</c:f>
              <c:numCache>
                <c:formatCode>General</c:formatCode>
                <c:ptCount val="3"/>
                <c:pt idx="0">
                  <c:v>0</c:v>
                </c:pt>
                <c:pt idx="1">
                  <c:v>83</c:v>
                </c:pt>
                <c:pt idx="2">
                  <c:v>300</c:v>
                </c:pt>
              </c:numCache>
            </c:numRef>
          </c:xVal>
          <c:yVal>
            <c:numRef>
              <c:f>'Sea Lamprey'!$C$26:$C$28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"Predicted Values"</c:f>
              <c:strCache>
                <c:ptCount val="1"/>
                <c:pt idx="0">
                  <c:v>Predicted Values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'Sea Lamprey'!$B$26:$B$28</c:f>
              <c:numCache>
                <c:formatCode>General</c:formatCode>
                <c:ptCount val="3"/>
                <c:pt idx="0">
                  <c:v>0</c:v>
                </c:pt>
                <c:pt idx="1">
                  <c:v>83</c:v>
                </c:pt>
                <c:pt idx="2">
                  <c:v>300</c:v>
                </c:pt>
              </c:numCache>
            </c:numRef>
          </c:xVal>
          <c:yVal>
            <c:numRef>
              <c:f>'Sea Lamprey'!$D$26:$D$28</c:f>
              <c:numCache>
                <c:formatCode>General</c:formatCode>
                <c:ptCount val="3"/>
                <c:pt idx="0">
                  <c:v>1</c:v>
                </c:pt>
                <c:pt idx="1">
                  <c:v>0.500000237370264</c:v>
                </c:pt>
                <c:pt idx="2">
                  <c:v>0.100000155501499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"Lines"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'Sea Lamprey'!$N$9:$N$44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'Sea Lamprey'!$O$9:$O$44</c:f>
              <c:numCache>
                <c:formatCode>General</c:formatCode>
                <c:ptCount val="36"/>
                <c:pt idx="0">
                  <c:v>1</c:v>
                </c:pt>
                <c:pt idx="1">
                  <c:v>0.908495746119783</c:v>
                </c:pt>
                <c:pt idx="2">
                  <c:v>0.832445006713803</c:v>
                </c:pt>
                <c:pt idx="3">
                  <c:v>0.765020204687016</c:v>
                </c:pt>
                <c:pt idx="4">
                  <c:v>0.704369278299821</c:v>
                </c:pt>
                <c:pt idx="5">
                  <c:v>0.649409342749319</c:v>
                </c:pt>
                <c:pt idx="6">
                  <c:v>0.599377314587387</c:v>
                </c:pt>
                <c:pt idx="7">
                  <c:v>0.553685265304872</c:v>
                </c:pt>
                <c:pt idx="8">
                  <c:v>0.511856685415296</c:v>
                </c:pt>
                <c:pt idx="9">
                  <c:v>0.473492915074554</c:v>
                </c:pt>
                <c:pt idx="10">
                  <c:v>0.438253243211999</c:v>
                </c:pt>
                <c:pt idx="11">
                  <c:v>0.405842066331687</c:v>
                </c:pt>
                <c:pt idx="12">
                  <c:v>0.376000058694086</c:v>
                </c:pt>
                <c:pt idx="13">
                  <c:v>0.348497794923481</c:v>
                </c:pt>
                <c:pt idx="14">
                  <c:v>0.323130961702655</c:v>
                </c:pt>
                <c:pt idx="15">
                  <c:v>0.299716649045163</c:v>
                </c:pt>
                <c:pt idx="16">
                  <c:v>0.27809040433927</c:v>
                </c:pt>
                <c:pt idx="17">
                  <c:v>0.258103843374634</c:v>
                </c:pt>
                <c:pt idx="18">
                  <c:v>0.23962267960869</c:v>
                </c:pt>
                <c:pt idx="19">
                  <c:v>0.222525075083374</c:v>
                </c:pt>
                <c:pt idx="20">
                  <c:v>0.206700243845001</c:v>
                </c:pt>
                <c:pt idx="21">
                  <c:v>0.192047257137694</c:v>
                </c:pt>
                <c:pt idx="22">
                  <c:v>0.178474012338482</c:v>
                </c:pt>
                <c:pt idx="23">
                  <c:v>0.16589633656861</c:v>
                </c:pt>
                <c:pt idx="24">
                  <c:v>0.15423720238454</c:v>
                </c:pt>
                <c:pt idx="25">
                  <c:v>0.143426037710219</c:v>
                </c:pt>
                <c:pt idx="26">
                  <c:v>0.133398115733855</c:v>
                </c:pt>
                <c:pt idx="27">
                  <c:v>0.124094013201106</c:v>
                </c:pt>
                <c:pt idx="28">
                  <c:v>0.115459127626732</c:v>
                </c:pt>
                <c:pt idx="29">
                  <c:v>0.107443245581103</c:v>
                </c:pt>
                <c:pt idx="30">
                  <c:v>0.100000155501499</c:v>
                </c:pt>
                <c:pt idx="31">
                  <c:v>0.0930872995134507</c:v>
                </c:pt>
                <c:pt idx="32">
                  <c:v>0.0866654595844751</c:v>
                </c:pt>
                <c:pt idx="33">
                  <c:v>0.0806984740158724</c:v>
                </c:pt>
                <c:pt idx="34">
                  <c:v>0.0751529808408403</c:v>
                </c:pt>
                <c:pt idx="35">
                  <c:v>0.0699981851640964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"Practique"</c:f>
              <c:strCache>
                <c:ptCount val="1"/>
                <c:pt idx="0">
                  <c:v>Practique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'Sea Lamprey'!$Q$9:$Q$44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'Sea Lamprey'!$R$9:$R$44</c:f>
              <c:numCache>
                <c:formatCode>General</c:formatCode>
                <c:ptCount val="36"/>
                <c:pt idx="0">
                  <c:v>1</c:v>
                </c:pt>
                <c:pt idx="1">
                  <c:v>0.758487184114629</c:v>
                </c:pt>
                <c:pt idx="2">
                  <c:v>0.589634007655124</c:v>
                </c:pt>
                <c:pt idx="3">
                  <c:v>0.462293088427815</c:v>
                </c:pt>
                <c:pt idx="4">
                  <c:v>0.364406339669898</c:v>
                </c:pt>
                <c:pt idx="5">
                  <c:v>0.288373772660319</c:v>
                </c:pt>
                <c:pt idx="6">
                  <c:v>0.22890808188528</c:v>
                </c:pt>
                <c:pt idx="7">
                  <c:v>0.182164468148592</c:v>
                </c:pt>
                <c:pt idx="8">
                  <c:v>0.145276677829911</c:v>
                </c:pt>
                <c:pt idx="9">
                  <c:v>0.116073688610079</c:v>
                </c:pt>
                <c:pt idx="10">
                  <c:v>0.0928927586381259</c:v>
                </c:pt>
                <c:pt idx="11">
                  <c:v>0.0744499519438415</c:v>
                </c:pt>
                <c:pt idx="12">
                  <c:v>0.0597475369218562</c:v>
                </c:pt>
                <c:pt idx="13">
                  <c:v>0.0480062454811814</c:v>
                </c:pt>
                <c:pt idx="14">
                  <c:v>0.0386148937429284</c:v>
                </c:pt>
                <c:pt idx="15">
                  <c:v>0.0310924429092668</c:v>
                </c:pt>
                <c:pt idx="16">
                  <c:v>0.0250591479688742</c:v>
                </c:pt>
                <c:pt idx="17">
                  <c:v>0.0202144450707226</c:v>
                </c:pt>
                <c:pt idx="18">
                  <c:v>0.0163198948503456</c:v>
                </c:pt>
                <c:pt idx="19">
                  <c:v>0.0131859553501092</c:v>
                </c:pt>
                <c:pt idx="20">
                  <c:v>0.010661678299442</c:v>
                </c:pt>
                <c:pt idx="21">
                  <c:v>0.00862665149155714</c:v>
                </c:pt>
                <c:pt idx="22">
                  <c:v>0.00698467638277062</c:v>
                </c:pt>
                <c:pt idx="23">
                  <c:v>0.00565879254353968</c:v>
                </c:pt>
                <c:pt idx="24">
                  <c:v>0.00458735176907115</c:v>
                </c:pt>
                <c:pt idx="25">
                  <c:v>0.00372091314573712</c:v>
                </c:pt>
                <c:pt idx="26">
                  <c:v>0.00301978221602518</c:v>
                </c:pt>
                <c:pt idx="27">
                  <c:v>0.00245205689588315</c:v>
                </c:pt>
                <c:pt idx="28">
                  <c:v>0.00199207308322164</c:v>
                </c:pt>
                <c:pt idx="29">
                  <c:v>0.00161916622655998</c:v>
                </c:pt>
                <c:pt idx="30">
                  <c:v>0.00131668317509563</c:v>
                </c:pt>
                <c:pt idx="31">
                  <c:v>0.00107119265463284</c:v>
                </c:pt>
                <c:pt idx="32">
                  <c:v>0.000871853645143669</c:v>
                </c:pt>
                <c:pt idx="33">
                  <c:v>0.000709909483601833</c:v>
                </c:pt>
                <c:pt idx="34">
                  <c:v>0.000578282218671965</c:v>
                </c:pt>
                <c:pt idx="35">
                  <c:v>0.000471247013479437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"Average"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'Sea Lamprey'!$T$9:$T$44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'Sea Lamprey'!$U$9:$U$44</c:f>
              <c:numCache>
                <c:formatCode>General</c:formatCode>
                <c:ptCount val="36"/>
                <c:pt idx="0">
                  <c:v>1</c:v>
                </c:pt>
                <c:pt idx="1">
                  <c:v>0.471083510551741</c:v>
                </c:pt>
                <c:pt idx="2">
                  <c:v>0.220697618552787</c:v>
                </c:pt>
                <c:pt idx="3">
                  <c:v>0.103177762941714</c:v>
                </c:pt>
                <c:pt idx="4">
                  <c:v>0.0481705254371231</c:v>
                </c:pt>
                <c:pt idx="5">
                  <c:v>0.0224664715788775</c:v>
                </c:pt>
                <c:pt idx="6">
                  <c:v>0.0104697393023639</c:v>
                </c:pt>
                <c:pt idx="7">
                  <c:v>0.00487577265200282</c:v>
                </c:pt>
                <c:pt idx="8">
                  <c:v>0.00226934033172707</c:v>
                </c:pt>
                <c:pt idx="9">
                  <c:v>0.00105568868495702</c:v>
                </c:pt>
                <c:pt idx="10">
                  <c:v>0.000490881399887975</c:v>
                </c:pt>
                <c:pt idx="11">
                  <c:v>0.000228160933018773</c:v>
                </c:pt>
                <c:pt idx="12">
                  <c:v>0.000106009785464357</c:v>
                </c:pt>
                <c:pt idx="13">
                  <c:v>4.92383954505972E-005</c:v>
                </c:pt>
                <c:pt idx="14">
                  <c:v>2.28626383401252E-005</c:v>
                </c:pt>
                <c:pt idx="15">
                  <c:v>1.06126285498429E-005</c:v>
                </c:pt>
                <c:pt idx="16">
                  <c:v>4.92495315047626E-006</c:v>
                </c:pt>
                <c:pt idx="17">
                  <c:v>2.28492042621537E-006</c:v>
                </c:pt>
                <c:pt idx="18">
                  <c:v>1.05983034032408E-006</c:v>
                </c:pt>
                <c:pt idx="19">
                  <c:v>4.9147750596213E-007</c:v>
                </c:pt>
                <c:pt idx="20">
                  <c:v>2.2786525438316E-007</c:v>
                </c:pt>
                <c:pt idx="21">
                  <c:v>1.0562442448024E-007</c:v>
                </c:pt>
                <c:pt idx="22">
                  <c:v>4.89515639865324E-008</c:v>
                </c:pt>
                <c:pt idx="23">
                  <c:v>2.26823767217751E-008</c:v>
                </c:pt>
                <c:pt idx="24">
                  <c:v>1.05083321054876E-008</c:v>
                </c:pt>
                <c:pt idx="25">
                  <c:v>4.8674942513591E-009</c:v>
                </c:pt>
                <c:pt idx="26">
                  <c:v>2.25427274849021E-009</c:v>
                </c:pt>
                <c:pt idx="27">
                  <c:v>1.04385346018865E-009</c:v>
                </c:pt>
                <c:pt idx="28">
                  <c:v>4.8328929366821E-010</c:v>
                </c:pt>
                <c:pt idx="29">
                  <c:v>2.23723551135912E-010</c:v>
                </c:pt>
                <c:pt idx="30">
                  <c:v>1.03551236861005E-010</c:v>
                </c:pt>
                <c:pt idx="31">
                  <c:v>4.79225539865382E-011</c:v>
                </c:pt>
                <c:pt idx="32">
                  <c:v>2.21752022555587E-011</c:v>
                </c:pt>
                <c:pt idx="33">
                  <c:v>1.02598253309637E-011</c:v>
                </c:pt>
                <c:pt idx="34">
                  <c:v>4.74633900377655E-012</c:v>
                </c:pt>
                <c:pt idx="35">
                  <c:v>2.19545995008698E-012</c:v>
                </c:pt>
              </c:numCache>
            </c:numRef>
          </c:yVal>
          <c:smooth val="1"/>
        </c:ser>
        <c:axId val="12739105"/>
        <c:axId val="84494131"/>
      </c:scatterChart>
      <c:valAx>
        <c:axId val="127391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494131"/>
        <c:crosses val="autoZero"/>
        <c:crossBetween val="midCat"/>
      </c:valAx>
      <c:valAx>
        <c:axId val="844941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73910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466560</xdr:colOff>
      <xdr:row>7</xdr:row>
      <xdr:rowOff>22320</xdr:rowOff>
    </xdr:from>
    <xdr:to>
      <xdr:col>12</xdr:col>
      <xdr:colOff>485280</xdr:colOff>
      <xdr:row>22</xdr:row>
      <xdr:rowOff>2880</xdr:rowOff>
    </xdr:to>
    <xdr:graphicFrame>
      <xdr:nvGraphicFramePr>
        <xdr:cNvPr id="0" name="Graphique 1"/>
        <xdr:cNvGraphicFramePr/>
      </xdr:nvGraphicFramePr>
      <xdr:xfrm>
        <a:off x="8871840" y="1355760"/>
        <a:ext cx="476424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946080</xdr:colOff>
      <xdr:row>23</xdr:row>
      <xdr:rowOff>177840</xdr:rowOff>
    </xdr:from>
    <xdr:to>
      <xdr:col>12</xdr:col>
      <xdr:colOff>507600</xdr:colOff>
      <xdr:row>42</xdr:row>
      <xdr:rowOff>69480</xdr:rowOff>
    </xdr:to>
    <xdr:graphicFrame>
      <xdr:nvGraphicFramePr>
        <xdr:cNvPr id="1" name="Graphique 2"/>
        <xdr:cNvGraphicFramePr/>
      </xdr:nvGraphicFramePr>
      <xdr:xfrm>
        <a:off x="7738560" y="4559040"/>
        <a:ext cx="591984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48</xdr:row>
      <xdr:rowOff>0</xdr:rowOff>
    </xdr:from>
    <xdr:to>
      <xdr:col>11</xdr:col>
      <xdr:colOff>323640</xdr:colOff>
      <xdr:row>66</xdr:row>
      <xdr:rowOff>75960</xdr:rowOff>
    </xdr:to>
    <xdr:graphicFrame>
      <xdr:nvGraphicFramePr>
        <xdr:cNvPr id="2" name="Graphique 3"/>
        <xdr:cNvGraphicFramePr/>
      </xdr:nvGraphicFramePr>
      <xdr:xfrm>
        <a:off x="6792480" y="9144000"/>
        <a:ext cx="5875920" cy="350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866880</xdr:colOff>
      <xdr:row>6</xdr:row>
      <xdr:rowOff>155520</xdr:rowOff>
    </xdr:from>
    <xdr:to>
      <xdr:col>7</xdr:col>
      <xdr:colOff>460080</xdr:colOff>
      <xdr:row>21</xdr:row>
      <xdr:rowOff>136080</xdr:rowOff>
    </xdr:to>
    <xdr:graphicFrame>
      <xdr:nvGraphicFramePr>
        <xdr:cNvPr id="20" name="Graphique 1"/>
        <xdr:cNvGraphicFramePr/>
      </xdr:nvGraphicFramePr>
      <xdr:xfrm>
        <a:off x="4020840" y="1298520"/>
        <a:ext cx="462312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714240</xdr:colOff>
      <xdr:row>32</xdr:row>
      <xdr:rowOff>133200</xdr:rowOff>
    </xdr:from>
    <xdr:to>
      <xdr:col>7</xdr:col>
      <xdr:colOff>1393200</xdr:colOff>
      <xdr:row>47</xdr:row>
      <xdr:rowOff>113760</xdr:rowOff>
    </xdr:to>
    <xdr:graphicFrame>
      <xdr:nvGraphicFramePr>
        <xdr:cNvPr id="21" name="Graphique 2"/>
        <xdr:cNvGraphicFramePr/>
      </xdr:nvGraphicFramePr>
      <xdr:xfrm>
        <a:off x="4966560" y="6229080"/>
        <a:ext cx="461052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987480</xdr:colOff>
      <xdr:row>7</xdr:row>
      <xdr:rowOff>9360</xdr:rowOff>
    </xdr:from>
    <xdr:to>
      <xdr:col>7</xdr:col>
      <xdr:colOff>542520</xdr:colOff>
      <xdr:row>21</xdr:row>
      <xdr:rowOff>174240</xdr:rowOff>
    </xdr:to>
    <xdr:graphicFrame>
      <xdr:nvGraphicFramePr>
        <xdr:cNvPr id="22" name="Graphique 1"/>
        <xdr:cNvGraphicFramePr/>
      </xdr:nvGraphicFramePr>
      <xdr:xfrm>
        <a:off x="4141440" y="1342800"/>
        <a:ext cx="4624920" cy="283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352440</xdr:colOff>
      <xdr:row>31</xdr:row>
      <xdr:rowOff>181080</xdr:rowOff>
    </xdr:from>
    <xdr:to>
      <xdr:col>7</xdr:col>
      <xdr:colOff>993600</xdr:colOff>
      <xdr:row>46</xdr:row>
      <xdr:rowOff>161640</xdr:rowOff>
    </xdr:to>
    <xdr:graphicFrame>
      <xdr:nvGraphicFramePr>
        <xdr:cNvPr id="23" name="Graphique 2"/>
        <xdr:cNvGraphicFramePr/>
      </xdr:nvGraphicFramePr>
      <xdr:xfrm>
        <a:off x="4604760" y="6086520"/>
        <a:ext cx="461268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466560</xdr:colOff>
      <xdr:row>7</xdr:row>
      <xdr:rowOff>22320</xdr:rowOff>
    </xdr:from>
    <xdr:to>
      <xdr:col>12</xdr:col>
      <xdr:colOff>485280</xdr:colOff>
      <xdr:row>22</xdr:row>
      <xdr:rowOff>2880</xdr:rowOff>
    </xdr:to>
    <xdr:graphicFrame>
      <xdr:nvGraphicFramePr>
        <xdr:cNvPr id="24" name="Graphique 1"/>
        <xdr:cNvGraphicFramePr/>
      </xdr:nvGraphicFramePr>
      <xdr:xfrm>
        <a:off x="8831880" y="1355760"/>
        <a:ext cx="460404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946080</xdr:colOff>
      <xdr:row>23</xdr:row>
      <xdr:rowOff>177840</xdr:rowOff>
    </xdr:from>
    <xdr:to>
      <xdr:col>12</xdr:col>
      <xdr:colOff>507600</xdr:colOff>
      <xdr:row>42</xdr:row>
      <xdr:rowOff>69480</xdr:rowOff>
    </xdr:to>
    <xdr:graphicFrame>
      <xdr:nvGraphicFramePr>
        <xdr:cNvPr id="25" name="Graphique 2"/>
        <xdr:cNvGraphicFramePr/>
      </xdr:nvGraphicFramePr>
      <xdr:xfrm>
        <a:off x="7698600" y="4559040"/>
        <a:ext cx="575964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48</xdr:row>
      <xdr:rowOff>0</xdr:rowOff>
    </xdr:from>
    <xdr:to>
      <xdr:col>11</xdr:col>
      <xdr:colOff>323640</xdr:colOff>
      <xdr:row>66</xdr:row>
      <xdr:rowOff>75960</xdr:rowOff>
    </xdr:to>
    <xdr:graphicFrame>
      <xdr:nvGraphicFramePr>
        <xdr:cNvPr id="26" name="Graphique 3"/>
        <xdr:cNvGraphicFramePr/>
      </xdr:nvGraphicFramePr>
      <xdr:xfrm>
        <a:off x="6752520" y="9144000"/>
        <a:ext cx="5756040" cy="350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111240</xdr:colOff>
      <xdr:row>7</xdr:row>
      <xdr:rowOff>31680</xdr:rowOff>
    </xdr:from>
    <xdr:to>
      <xdr:col>7</xdr:col>
      <xdr:colOff>981000</xdr:colOff>
      <xdr:row>22</xdr:row>
      <xdr:rowOff>12240</xdr:rowOff>
    </xdr:to>
    <xdr:graphicFrame>
      <xdr:nvGraphicFramePr>
        <xdr:cNvPr id="3" name="Graphique 2"/>
        <xdr:cNvGraphicFramePr/>
      </xdr:nvGraphicFramePr>
      <xdr:xfrm>
        <a:off x="4716720" y="1365120"/>
        <a:ext cx="498276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955800</xdr:colOff>
      <xdr:row>32</xdr:row>
      <xdr:rowOff>108000</xdr:rowOff>
    </xdr:from>
    <xdr:to>
      <xdr:col>7</xdr:col>
      <xdr:colOff>1456920</xdr:colOff>
      <xdr:row>47</xdr:row>
      <xdr:rowOff>88560</xdr:rowOff>
    </xdr:to>
    <xdr:graphicFrame>
      <xdr:nvGraphicFramePr>
        <xdr:cNvPr id="4" name="Graphique 3"/>
        <xdr:cNvGraphicFramePr/>
      </xdr:nvGraphicFramePr>
      <xdr:xfrm>
        <a:off x="5561280" y="6203880"/>
        <a:ext cx="461412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66600</xdr:colOff>
      <xdr:row>7</xdr:row>
      <xdr:rowOff>15840</xdr:rowOff>
    </xdr:from>
    <xdr:to>
      <xdr:col>7</xdr:col>
      <xdr:colOff>1069560</xdr:colOff>
      <xdr:row>21</xdr:row>
      <xdr:rowOff>180720</xdr:rowOff>
    </xdr:to>
    <xdr:graphicFrame>
      <xdr:nvGraphicFramePr>
        <xdr:cNvPr id="5" name="Graphique 1"/>
        <xdr:cNvGraphicFramePr/>
      </xdr:nvGraphicFramePr>
      <xdr:xfrm>
        <a:off x="4400280" y="1349280"/>
        <a:ext cx="4640760" cy="283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689040</xdr:colOff>
      <xdr:row>32</xdr:row>
      <xdr:rowOff>174600</xdr:rowOff>
    </xdr:from>
    <xdr:to>
      <xdr:col>8</xdr:col>
      <xdr:colOff>225000</xdr:colOff>
      <xdr:row>47</xdr:row>
      <xdr:rowOff>155160</xdr:rowOff>
    </xdr:to>
    <xdr:graphicFrame>
      <xdr:nvGraphicFramePr>
        <xdr:cNvPr id="6" name="Graphique 2"/>
        <xdr:cNvGraphicFramePr/>
      </xdr:nvGraphicFramePr>
      <xdr:xfrm>
        <a:off x="5022720" y="6270480"/>
        <a:ext cx="465552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1069920</xdr:colOff>
      <xdr:row>7</xdr:row>
      <xdr:rowOff>0</xdr:rowOff>
    </xdr:from>
    <xdr:to>
      <xdr:col>7</xdr:col>
      <xdr:colOff>1012320</xdr:colOff>
      <xdr:row>21</xdr:row>
      <xdr:rowOff>164880</xdr:rowOff>
    </xdr:to>
    <xdr:graphicFrame>
      <xdr:nvGraphicFramePr>
        <xdr:cNvPr id="7" name="Graphique 1"/>
        <xdr:cNvGraphicFramePr/>
      </xdr:nvGraphicFramePr>
      <xdr:xfrm>
        <a:off x="4294440" y="1333440"/>
        <a:ext cx="4648680" cy="283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47520</xdr:colOff>
      <xdr:row>32</xdr:row>
      <xdr:rowOff>0</xdr:rowOff>
    </xdr:from>
    <xdr:to>
      <xdr:col>7</xdr:col>
      <xdr:colOff>1076040</xdr:colOff>
      <xdr:row>46</xdr:row>
      <xdr:rowOff>164880</xdr:rowOff>
    </xdr:to>
    <xdr:graphicFrame>
      <xdr:nvGraphicFramePr>
        <xdr:cNvPr id="8" name="Graphique 2"/>
        <xdr:cNvGraphicFramePr/>
      </xdr:nvGraphicFramePr>
      <xdr:xfrm>
        <a:off x="4370400" y="6095880"/>
        <a:ext cx="4636440" cy="283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1069920</xdr:colOff>
      <xdr:row>7</xdr:row>
      <xdr:rowOff>15840</xdr:rowOff>
    </xdr:from>
    <xdr:to>
      <xdr:col>7</xdr:col>
      <xdr:colOff>936360</xdr:colOff>
      <xdr:row>21</xdr:row>
      <xdr:rowOff>180720</xdr:rowOff>
    </xdr:to>
    <xdr:graphicFrame>
      <xdr:nvGraphicFramePr>
        <xdr:cNvPr id="9" name="Graphique 1"/>
        <xdr:cNvGraphicFramePr/>
      </xdr:nvGraphicFramePr>
      <xdr:xfrm>
        <a:off x="4223880" y="1349280"/>
        <a:ext cx="4653720" cy="283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181080</xdr:colOff>
      <xdr:row>31</xdr:row>
      <xdr:rowOff>54000</xdr:rowOff>
    </xdr:from>
    <xdr:to>
      <xdr:col>7</xdr:col>
      <xdr:colOff>1133280</xdr:colOff>
      <xdr:row>46</xdr:row>
      <xdr:rowOff>34560</xdr:rowOff>
    </xdr:to>
    <xdr:graphicFrame>
      <xdr:nvGraphicFramePr>
        <xdr:cNvPr id="10" name="Graphique 2"/>
        <xdr:cNvGraphicFramePr/>
      </xdr:nvGraphicFramePr>
      <xdr:xfrm>
        <a:off x="4433400" y="5959440"/>
        <a:ext cx="464112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961920</xdr:colOff>
      <xdr:row>6</xdr:row>
      <xdr:rowOff>130320</xdr:rowOff>
    </xdr:from>
    <xdr:to>
      <xdr:col>7</xdr:col>
      <xdr:colOff>650520</xdr:colOff>
      <xdr:row>21</xdr:row>
      <xdr:rowOff>110880</xdr:rowOff>
    </xdr:to>
    <xdr:graphicFrame>
      <xdr:nvGraphicFramePr>
        <xdr:cNvPr id="11" name="Graphique 1"/>
        <xdr:cNvGraphicFramePr/>
      </xdr:nvGraphicFramePr>
      <xdr:xfrm>
        <a:off x="4115880" y="1273320"/>
        <a:ext cx="461736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593640</xdr:colOff>
      <xdr:row>32</xdr:row>
      <xdr:rowOff>50760</xdr:rowOff>
    </xdr:from>
    <xdr:to>
      <xdr:col>7</xdr:col>
      <xdr:colOff>1368000</xdr:colOff>
      <xdr:row>47</xdr:row>
      <xdr:rowOff>31320</xdr:rowOff>
    </xdr:to>
    <xdr:graphicFrame>
      <xdr:nvGraphicFramePr>
        <xdr:cNvPr id="12" name="Graphique 2"/>
        <xdr:cNvGraphicFramePr/>
      </xdr:nvGraphicFramePr>
      <xdr:xfrm>
        <a:off x="4845960" y="6146640"/>
        <a:ext cx="460476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390600</xdr:colOff>
      <xdr:row>7</xdr:row>
      <xdr:rowOff>69840</xdr:rowOff>
    </xdr:from>
    <xdr:to>
      <xdr:col>7</xdr:col>
      <xdr:colOff>123480</xdr:colOff>
      <xdr:row>22</xdr:row>
      <xdr:rowOff>50400</xdr:rowOff>
    </xdr:to>
    <xdr:graphicFrame>
      <xdr:nvGraphicFramePr>
        <xdr:cNvPr id="13" name="Graphique 1"/>
        <xdr:cNvGraphicFramePr/>
      </xdr:nvGraphicFramePr>
      <xdr:xfrm>
        <a:off x="3544560" y="1403280"/>
        <a:ext cx="465084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111240</xdr:colOff>
      <xdr:row>31</xdr:row>
      <xdr:rowOff>158760</xdr:rowOff>
    </xdr:from>
    <xdr:to>
      <xdr:col>7</xdr:col>
      <xdr:colOff>929880</xdr:colOff>
      <xdr:row>46</xdr:row>
      <xdr:rowOff>139320</xdr:rowOff>
    </xdr:to>
    <xdr:graphicFrame>
      <xdr:nvGraphicFramePr>
        <xdr:cNvPr id="14" name="Graphique 2"/>
        <xdr:cNvGraphicFramePr/>
      </xdr:nvGraphicFramePr>
      <xdr:xfrm>
        <a:off x="4363560" y="6064200"/>
        <a:ext cx="463824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51</xdr:row>
      <xdr:rowOff>0</xdr:rowOff>
    </xdr:from>
    <xdr:to>
      <xdr:col>7</xdr:col>
      <xdr:colOff>818640</xdr:colOff>
      <xdr:row>65</xdr:row>
      <xdr:rowOff>164880</xdr:rowOff>
    </xdr:to>
    <xdr:graphicFrame>
      <xdr:nvGraphicFramePr>
        <xdr:cNvPr id="15" name="Graphique 3"/>
        <xdr:cNvGraphicFramePr/>
      </xdr:nvGraphicFramePr>
      <xdr:xfrm>
        <a:off x="4252320" y="9715320"/>
        <a:ext cx="4638240" cy="283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1000080</xdr:colOff>
      <xdr:row>6</xdr:row>
      <xdr:rowOff>177840</xdr:rowOff>
    </xdr:from>
    <xdr:to>
      <xdr:col>7</xdr:col>
      <xdr:colOff>732960</xdr:colOff>
      <xdr:row>21</xdr:row>
      <xdr:rowOff>158400</xdr:rowOff>
    </xdr:to>
    <xdr:graphicFrame>
      <xdr:nvGraphicFramePr>
        <xdr:cNvPr id="16" name="Graphique 1"/>
        <xdr:cNvGraphicFramePr/>
      </xdr:nvGraphicFramePr>
      <xdr:xfrm>
        <a:off x="4154040" y="1320840"/>
        <a:ext cx="461160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828720</xdr:colOff>
      <xdr:row>32</xdr:row>
      <xdr:rowOff>82440</xdr:rowOff>
    </xdr:from>
    <xdr:to>
      <xdr:col>7</xdr:col>
      <xdr:colOff>561600</xdr:colOff>
      <xdr:row>47</xdr:row>
      <xdr:rowOff>63000</xdr:rowOff>
    </xdr:to>
    <xdr:graphicFrame>
      <xdr:nvGraphicFramePr>
        <xdr:cNvPr id="17" name="Graphique 2"/>
        <xdr:cNvGraphicFramePr/>
      </xdr:nvGraphicFramePr>
      <xdr:xfrm>
        <a:off x="3982680" y="6178320"/>
        <a:ext cx="461160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1069920</xdr:colOff>
      <xdr:row>7</xdr:row>
      <xdr:rowOff>9360</xdr:rowOff>
    </xdr:from>
    <xdr:to>
      <xdr:col>7</xdr:col>
      <xdr:colOff>764640</xdr:colOff>
      <xdr:row>21</xdr:row>
      <xdr:rowOff>174240</xdr:rowOff>
    </xdr:to>
    <xdr:graphicFrame>
      <xdr:nvGraphicFramePr>
        <xdr:cNvPr id="18" name="Graphique 1"/>
        <xdr:cNvGraphicFramePr/>
      </xdr:nvGraphicFramePr>
      <xdr:xfrm>
        <a:off x="4223880" y="1342800"/>
        <a:ext cx="4613400" cy="283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333360</xdr:colOff>
      <xdr:row>34</xdr:row>
      <xdr:rowOff>3240</xdr:rowOff>
    </xdr:from>
    <xdr:to>
      <xdr:col>7</xdr:col>
      <xdr:colOff>1114200</xdr:colOff>
      <xdr:row>48</xdr:row>
      <xdr:rowOff>168120</xdr:rowOff>
    </xdr:to>
    <xdr:graphicFrame>
      <xdr:nvGraphicFramePr>
        <xdr:cNvPr id="19" name="Graphique 2"/>
        <xdr:cNvGraphicFramePr/>
      </xdr:nvGraphicFramePr>
      <xdr:xfrm>
        <a:off x="4585680" y="6480000"/>
        <a:ext cx="4601160" cy="283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tmp/mozilla_patrick0/Calculating%20parameters%20for%20A.%20fallax%20from%20questionnair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osa"/>
      <sheetName val="Fallax"/>
      <sheetName val="RiverLamprey"/>
      <sheetName val="SeaLamprey"/>
      <sheetName val="Salmon"/>
      <sheetName val="SeaTrout"/>
      <sheetName val="Smelt"/>
      <sheetName val="Fecundity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16.42"/>
    <col collapsed="false" customWidth="true" hidden="false" outlineLevel="0" max="3" min="3" style="0" width="16.86"/>
    <col collapsed="false" customWidth="true" hidden="false" outlineLevel="0" max="4" min="4" style="0" width="15.57"/>
    <col collapsed="false" customWidth="true" hidden="false" outlineLevel="0" max="5" min="5" style="0" width="18.42"/>
    <col collapsed="false" customWidth="true" hidden="false" outlineLevel="0" max="6" min="6" style="0" width="17.58"/>
    <col collapsed="false" customWidth="true" hidden="false" outlineLevel="0" max="7" min="7" style="0" width="22.86"/>
    <col collapsed="false" customWidth="true" hidden="false" outlineLevel="0" max="8" min="8" style="0" width="21.5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  <c r="S2" s="0" t="n">
        <f aca="false">SUM(R5:R1008)</f>
        <v>96.546055621196</v>
      </c>
    </row>
    <row r="3" customFormat="false" ht="15" hidden="false" customHeight="false" outlineLevel="0" collapsed="false">
      <c r="A3" s="0" t="s">
        <v>15</v>
      </c>
      <c r="B3" s="0" t="n">
        <v>19</v>
      </c>
      <c r="C3" s="0" t="n">
        <v>100</v>
      </c>
      <c r="D3" s="0" t="n">
        <v>145</v>
      </c>
      <c r="E3" s="0" t="n">
        <v>43</v>
      </c>
      <c r="F3" s="0" t="n">
        <v>9</v>
      </c>
      <c r="G3" s="1" t="n">
        <v>2E-005</v>
      </c>
      <c r="H3" s="0" t="n">
        <v>5663</v>
      </c>
      <c r="O3" s="0" t="s">
        <v>16</v>
      </c>
    </row>
    <row r="4" customFormat="false" ht="15" hidden="false" customHeight="false" outlineLevel="0" collapsed="false">
      <c r="B4" s="0" t="s">
        <v>17</v>
      </c>
      <c r="C4" s="0" t="s">
        <v>18</v>
      </c>
      <c r="G4" s="0" t="s">
        <v>19</v>
      </c>
      <c r="N4" s="0" t="s">
        <v>20</v>
      </c>
      <c r="O4" s="0" t="s">
        <v>21</v>
      </c>
      <c r="P4" s="0" t="s">
        <v>22</v>
      </c>
      <c r="Q4" s="0" t="s">
        <v>23</v>
      </c>
      <c r="R4" s="0" t="s">
        <v>21</v>
      </c>
    </row>
    <row r="5" customFormat="false" ht="15" hidden="false" customHeight="false" outlineLevel="0" collapsed="false">
      <c r="B5" s="2" t="s">
        <v>24</v>
      </c>
      <c r="C5" s="0" t="n">
        <v>1</v>
      </c>
      <c r="N5" s="0" t="n">
        <v>0</v>
      </c>
      <c r="O5" s="0" t="n">
        <f aca="false">EXP(-$B$39*N5^$C$39)</f>
        <v>1</v>
      </c>
      <c r="P5" s="0" t="n">
        <f aca="false">O5/$S$2</f>
        <v>0.010357750956948</v>
      </c>
      <c r="Q5" s="0" t="n">
        <v>0</v>
      </c>
      <c r="R5" s="3" t="n">
        <f aca="false">EXP(-$B$39*Q5^$C$39)</f>
        <v>1</v>
      </c>
    </row>
    <row r="6" customFormat="false" ht="15" hidden="false" customHeight="false" outlineLevel="0" collapsed="false">
      <c r="A6" s="0" t="s">
        <v>25</v>
      </c>
      <c r="B6" s="4" t="s">
        <v>26</v>
      </c>
      <c r="C6" s="4" t="s">
        <v>27</v>
      </c>
      <c r="D6" s="4" t="s">
        <v>28</v>
      </c>
      <c r="E6" s="4" t="s">
        <v>29</v>
      </c>
      <c r="F6" s="0" t="s">
        <v>30</v>
      </c>
      <c r="G6" s="4" t="s">
        <v>31</v>
      </c>
      <c r="H6" s="4" t="s">
        <v>32</v>
      </c>
      <c r="N6" s="0" t="n">
        <v>10</v>
      </c>
      <c r="O6" s="0" t="n">
        <f aca="false">EXP(-$B$39*N6^$C$39)</f>
        <v>0.759650507741437</v>
      </c>
      <c r="P6" s="3" t="n">
        <f aca="false">O6/$S$2</f>
        <v>0.00786827077350492</v>
      </c>
      <c r="Q6" s="0" t="n">
        <v>1</v>
      </c>
      <c r="R6" s="3" t="n">
        <f aca="false">EXP(-$B$39*Q6^$C$39)</f>
        <v>0.941037055597338</v>
      </c>
    </row>
    <row r="7" customFormat="false" ht="15" hidden="false" customHeight="false" outlineLevel="0" collapsed="false">
      <c r="A7" s="5" t="n">
        <v>37865</v>
      </c>
      <c r="B7" s="2"/>
      <c r="N7" s="0" t="n">
        <v>20</v>
      </c>
      <c r="O7" s="0" t="n">
        <f aca="false">EXP(-$B$39*N7^$C$39)</f>
        <v>0.648563631648023</v>
      </c>
      <c r="P7" s="3" t="n">
        <f aca="false">O7/$S$2</f>
        <v>0.006717660576344</v>
      </c>
      <c r="Q7" s="3" t="n">
        <v>2</v>
      </c>
      <c r="R7" s="3" t="n">
        <f aca="false">EXP(-$B$39*Q7^$C$39)</f>
        <v>0.908714491946005</v>
      </c>
    </row>
    <row r="8" customFormat="false" ht="15" hidden="false" customHeight="false" outlineLevel="0" collapsed="false">
      <c r="B8" s="2"/>
      <c r="N8" s="0" t="n">
        <v>30</v>
      </c>
      <c r="O8" s="0" t="n">
        <f aca="false">EXP(-$B$39*N8^$C$39)</f>
        <v>0.56846698575501</v>
      </c>
      <c r="P8" s="3" t="n">
        <f aca="false">O8/$S$2</f>
        <v>0.00588803946569731</v>
      </c>
      <c r="Q8" s="3" t="n">
        <v>3</v>
      </c>
      <c r="R8" s="3" t="n">
        <f aca="false">EXP(-$B$39*Q8^$C$39)</f>
        <v>0.882615414885677</v>
      </c>
    </row>
    <row r="9" customFormat="false" ht="15" hidden="false" customHeight="false" outlineLevel="0" collapsed="false">
      <c r="B9" s="2"/>
      <c r="N9" s="0" t="n">
        <v>40</v>
      </c>
      <c r="O9" s="0" t="n">
        <f aca="false">EXP(-$B$39*N9^$C$39)</f>
        <v>0.505595237641509</v>
      </c>
      <c r="P9" s="3" t="n">
        <f aca="false">O9/$S$2</f>
        <v>0.0052368295565097</v>
      </c>
      <c r="Q9" s="3" t="n">
        <v>4</v>
      </c>
      <c r="R9" s="3" t="n">
        <f aca="false">EXP(-$B$39*Q9^$C$39)</f>
        <v>0.860039300986296</v>
      </c>
    </row>
    <row r="10" customFormat="false" ht="15" hidden="false" customHeight="false" outlineLevel="0" collapsed="false">
      <c r="N10" s="0" t="n">
        <v>50</v>
      </c>
      <c r="O10" s="0" t="n">
        <f aca="false">EXP(-$B$39*N10^$C$39)</f>
        <v>0.454100702069314</v>
      </c>
      <c r="P10" s="3" t="n">
        <f aca="false">O10/$S$2</f>
        <v>0.00470346198140921</v>
      </c>
      <c r="Q10" s="3" t="n">
        <v>5</v>
      </c>
      <c r="R10" s="3" t="n">
        <f aca="false">EXP(-$B$39*Q10^$C$39)</f>
        <v>0.839856292239686</v>
      </c>
    </row>
    <row r="11" customFormat="false" ht="15" hidden="false" customHeight="false" outlineLevel="0" collapsed="false">
      <c r="N11" s="0" t="n">
        <v>60</v>
      </c>
      <c r="O11" s="0" t="n">
        <f aca="false">EXP(-$B$39*N11^$C$39)</f>
        <v>0.410801103135526</v>
      </c>
      <c r="P11" s="3" t="n">
        <f aca="false">O11/$S$2</f>
        <v>0.0042549755191173</v>
      </c>
      <c r="Q11" s="3" t="n">
        <v>6</v>
      </c>
      <c r="R11" s="3" t="n">
        <f aca="false">EXP(-$B$39*Q11^$C$39)</f>
        <v>0.821454811771913</v>
      </c>
    </row>
    <row r="12" customFormat="false" ht="15" hidden="false" customHeight="false" outlineLevel="0" collapsed="false">
      <c r="C12" s="0" t="s">
        <v>33</v>
      </c>
      <c r="D12" s="0" t="s">
        <v>34</v>
      </c>
      <c r="N12" s="0" t="n">
        <v>70</v>
      </c>
      <c r="O12" s="0" t="n">
        <f aca="false">EXP(-$B$39*N12^$C$39)</f>
        <v>0.373725462954547</v>
      </c>
      <c r="P12" s="3" t="n">
        <f aca="false">O12/$S$2</f>
        <v>0.0038709552715533</v>
      </c>
      <c r="Q12" s="3" t="n">
        <v>7</v>
      </c>
      <c r="R12" s="3" t="n">
        <f aca="false">EXP(-$B$39*Q12^$C$39)</f>
        <v>0.80445575865652</v>
      </c>
    </row>
    <row r="13" customFormat="false" ht="15" hidden="false" customHeight="false" outlineLevel="0" collapsed="false">
      <c r="C13" s="0" t="n">
        <v>0</v>
      </c>
      <c r="D13" s="0" t="n">
        <v>1</v>
      </c>
      <c r="N13" s="0" t="n">
        <v>80</v>
      </c>
      <c r="O13" s="0" t="n">
        <f aca="false">EXP(-$B$39*N13^$C$39)</f>
        <v>0.341550141001964</v>
      </c>
      <c r="P13" s="3" t="n">
        <f aca="false">O13/$S$2</f>
        <v>0.00353769129980882</v>
      </c>
      <c r="Q13" s="3" t="n">
        <v>8</v>
      </c>
      <c r="R13" s="3" t="n">
        <f aca="false">EXP(-$B$39*Q13^$C$39)</f>
        <v>0.788603196800366</v>
      </c>
    </row>
    <row r="14" customFormat="false" ht="15" hidden="false" customHeight="false" outlineLevel="0" collapsed="false">
      <c r="C14" s="0" t="n">
        <v>41</v>
      </c>
      <c r="D14" s="0" t="n">
        <v>0.5</v>
      </c>
      <c r="N14" s="0" t="n">
        <v>90</v>
      </c>
      <c r="O14" s="0" t="n">
        <f aca="false">EXP(-$B$39*N14^$C$39)</f>
        <v>0.313335298137407</v>
      </c>
      <c r="P14" s="3" t="n">
        <f aca="false">O14/$S$2</f>
        <v>0.00324544898412832</v>
      </c>
      <c r="Q14" s="3" t="n">
        <v>9</v>
      </c>
      <c r="R14" s="3" t="n">
        <f aca="false">EXP(-$B$39*Q14^$C$39)</f>
        <v>0.773713820233662</v>
      </c>
    </row>
    <row r="15" customFormat="false" ht="15" hidden="false" customHeight="false" outlineLevel="0" collapsed="false">
      <c r="C15" s="0" t="n">
        <v>256</v>
      </c>
      <c r="D15" s="0" t="n">
        <v>0.1</v>
      </c>
      <c r="N15" s="0" t="n">
        <v>100</v>
      </c>
      <c r="O15" s="0" t="n">
        <f aca="false">EXP(-$B$39*N15^$C$39)</f>
        <v>0.288385825574452</v>
      </c>
      <c r="P15" s="3" t="n">
        <f aca="false">O15/$S$2</f>
        <v>0.00298702856081403</v>
      </c>
      <c r="Q15" s="3" t="n">
        <v>10</v>
      </c>
      <c r="R15" s="3" t="n">
        <f aca="false">EXP(-$B$39*Q15^$C$39)</f>
        <v>0.759650507741437</v>
      </c>
    </row>
    <row r="16" customFormat="false" ht="15" hidden="false" customHeight="false" outlineLevel="0" collapsed="false">
      <c r="N16" s="0" t="n">
        <v>110</v>
      </c>
      <c r="O16" s="0" t="n">
        <f aca="false">EXP(-$B$39*N16^$C$39)</f>
        <v>0.266171327028816</v>
      </c>
      <c r="P16" s="3" t="n">
        <f aca="false">O16/$S$2</f>
        <v>0.00275693631724485</v>
      </c>
      <c r="Q16" s="3" t="n">
        <v>11</v>
      </c>
      <c r="R16" s="3" t="n">
        <f aca="false">EXP(-$B$39*Q16^$C$39)</f>
        <v>0.74630720490451</v>
      </c>
    </row>
    <row r="17" customFormat="false" ht="15" hidden="false" customHeight="false" outlineLevel="0" collapsed="false">
      <c r="N17" s="0" t="n">
        <v>120</v>
      </c>
      <c r="O17" s="0" t="n">
        <f aca="false">EXP(-$B$39*N17^$C$39)</f>
        <v>0.246276988905869</v>
      </c>
      <c r="P17" s="3" t="n">
        <f aca="false">O17/$S$2</f>
        <v>0.00255087571751405</v>
      </c>
      <c r="Q17" s="3" t="n">
        <v>12</v>
      </c>
      <c r="R17" s="3" t="n">
        <f aca="false">EXP(-$B$39*Q17^$C$39)</f>
        <v>0.733599686754744</v>
      </c>
    </row>
    <row r="18" customFormat="false" ht="15" hidden="false" customHeight="false" outlineLevel="0" collapsed="false">
      <c r="N18" s="0" t="n">
        <v>130</v>
      </c>
      <c r="O18" s="0" t="n">
        <f aca="false">EXP(-$B$39*N18^$C$39)</f>
        <v>0.228371846612027</v>
      </c>
      <c r="P18" s="3" t="n">
        <f aca="false">O18/$S$2</f>
        <v>0.00236541871278571</v>
      </c>
      <c r="Q18" s="3" t="n">
        <v>13</v>
      </c>
      <c r="R18" s="3" t="n">
        <f aca="false">EXP(-$B$39*Q18^$C$39)</f>
        <v>0.7214596117044</v>
      </c>
    </row>
    <row r="19" customFormat="false" ht="15" hidden="false" customHeight="false" outlineLevel="0" collapsed="false">
      <c r="N19" s="0" t="n">
        <v>140</v>
      </c>
      <c r="O19" s="0" t="n">
        <f aca="false">EXP(-$B$39*N19^$C$39)</f>
        <v>0.212187435381021</v>
      </c>
      <c r="P19" s="3" t="n">
        <f aca="false">O19/$S$2</f>
        <v>0.00219778461187012</v>
      </c>
      <c r="Q19" s="3" t="n">
        <v>14</v>
      </c>
      <c r="R19" s="3" t="n">
        <f aca="false">EXP(-$B$39*Q19^$C$39)</f>
        <v>0.709830530001654</v>
      </c>
    </row>
    <row r="20" customFormat="false" ht="15" hidden="false" customHeight="false" outlineLevel="0" collapsed="false">
      <c r="C20" s="0" t="n">
        <f aca="false">EXP(-1.151)</f>
        <v>0.316320290875299</v>
      </c>
      <c r="N20" s="0" t="n">
        <v>150</v>
      </c>
      <c r="O20" s="0" t="n">
        <f aca="false">EXP(-$B$39*N20^$C$39)</f>
        <v>0.197502938846081</v>
      </c>
      <c r="P20" s="3" t="n">
        <f aca="false">O20/$S$2</f>
        <v>0.00204568625383304</v>
      </c>
      <c r="Q20" s="3" t="n">
        <v>15</v>
      </c>
      <c r="R20" s="3" t="n">
        <f aca="false">EXP(-$B$39*Q20^$C$39)</f>
        <v>0.698665109983111</v>
      </c>
    </row>
    <row r="21" customFormat="false" ht="15" hidden="false" customHeight="false" outlineLevel="0" collapsed="false">
      <c r="C21" s="0" t="n">
        <f aca="false">368.4*EXP(-1.151*200)</f>
        <v>3.9059788504075E-098</v>
      </c>
      <c r="N21" s="0" t="n">
        <v>160</v>
      </c>
      <c r="O21" s="0" t="n">
        <f aca="false">EXP(-$B$39*N21^$C$39)</f>
        <v>0.184134564640571</v>
      </c>
      <c r="P21" s="3" t="n">
        <f aca="false">O21/$S$2</f>
        <v>0.00190721996311308</v>
      </c>
      <c r="Q21" s="3" t="n">
        <v>16</v>
      </c>
      <c r="R21" s="3" t="n">
        <f aca="false">EXP(-$B$39*Q21^$C$39)</f>
        <v>0.687923153872802</v>
      </c>
    </row>
    <row r="22" customFormat="false" ht="15" hidden="false" customHeight="false" outlineLevel="0" collapsed="false">
      <c r="N22" s="0" t="n">
        <v>170</v>
      </c>
      <c r="O22" s="0" t="n">
        <f aca="false">EXP(-$B$39*N22^$C$39)</f>
        <v>0.171927761288454</v>
      </c>
      <c r="P22" s="3" t="n">
        <f aca="false">O22/$S$2</f>
        <v>0.00178078493401142</v>
      </c>
      <c r="Q22" s="3" t="n">
        <v>17</v>
      </c>
      <c r="R22" s="3" t="n">
        <f aca="false">EXP(-$B$39*Q22^$C$39)</f>
        <v>0.677570142915349</v>
      </c>
    </row>
    <row r="23" customFormat="false" ht="15" hidden="false" customHeight="false" outlineLevel="0" collapsed="false">
      <c r="N23" s="0" t="n">
        <v>180</v>
      </c>
      <c r="O23" s="0" t="n">
        <f aca="false">EXP(-$B$39*N23^$C$39)</f>
        <v>0.16075139897411</v>
      </c>
      <c r="P23" s="3" t="n">
        <f aca="false">O23/$S$2</f>
        <v>0.00166502295655482</v>
      </c>
      <c r="Q23" s="3" t="n">
        <v>18</v>
      </c>
      <c r="R23" s="3" t="n">
        <f aca="false">EXP(-$B$39*Q23^$C$39)</f>
        <v>0.667576147696876</v>
      </c>
    </row>
    <row r="24" customFormat="false" ht="15" hidden="false" customHeight="false" outlineLevel="0" collapsed="false">
      <c r="B24" s="0" t="s">
        <v>35</v>
      </c>
      <c r="D24" s="0" t="s">
        <v>36</v>
      </c>
      <c r="N24" s="0" t="n">
        <v>190</v>
      </c>
      <c r="O24" s="0" t="n">
        <f aca="false">EXP(-$B$39*N24^$C$39)</f>
        <v>0.15049334082669</v>
      </c>
      <c r="P24" s="3" t="n">
        <f aca="false">O24/$S$2</f>
        <v>0.00155877254496195</v>
      </c>
      <c r="Q24" s="3" t="n">
        <v>19</v>
      </c>
      <c r="R24" s="3" t="n">
        <f aca="false">EXP(-$B$39*Q24^$C$39)</f>
        <v>0.657914996725632</v>
      </c>
    </row>
    <row r="25" customFormat="false" ht="15" hidden="false" customHeight="false" outlineLevel="0" collapsed="false">
      <c r="B25" s="0" t="s">
        <v>37</v>
      </c>
      <c r="C25" s="0" t="s">
        <v>38</v>
      </c>
      <c r="D25" s="0" t="s">
        <v>39</v>
      </c>
      <c r="E25" s="0" t="s">
        <v>40</v>
      </c>
      <c r="F25" s="0" t="s">
        <v>41</v>
      </c>
      <c r="N25" s="0" t="n">
        <v>200</v>
      </c>
      <c r="O25" s="0" t="n">
        <f aca="false">EXP(-$B$39*N25^$C$39)</f>
        <v>0.1410570196525</v>
      </c>
      <c r="P25" s="3" t="n">
        <f aca="false">O25/$S$2</f>
        <v>0.00146103348028992</v>
      </c>
      <c r="Q25" s="3" t="n">
        <v>20</v>
      </c>
      <c r="R25" s="3" t="n">
        <f aca="false">EXP(-$B$39*Q25^$C$39)</f>
        <v>0.648563631648023</v>
      </c>
    </row>
    <row r="26" customFormat="false" ht="15" hidden="false" customHeight="false" outlineLevel="0" collapsed="false">
      <c r="B26" s="0" t="n">
        <v>0</v>
      </c>
      <c r="C26" s="0" t="n">
        <v>1</v>
      </c>
      <c r="D26" s="0" t="n">
        <f aca="false">EXP(-$B$39*B26^$C$39)</f>
        <v>1</v>
      </c>
      <c r="E26" s="0" t="n">
        <f aca="false">C26-D26</f>
        <v>0</v>
      </c>
      <c r="F26" s="0" t="n">
        <f aca="false">E26^2</f>
        <v>0</v>
      </c>
      <c r="N26" s="0" t="n">
        <v>210</v>
      </c>
      <c r="O26" s="0" t="n">
        <f aca="false">EXP(-$B$39*N26^$C$39)</f>
        <v>0.132358755245108</v>
      </c>
      <c r="P26" s="3" t="n">
        <f aca="false">O26/$S$2</f>
        <v>0.00137093902380046</v>
      </c>
      <c r="Q26" s="3" t="n">
        <v>21</v>
      </c>
      <c r="R26" s="3" t="n">
        <f aca="false">EXP(-$B$39*Q26^$C$39)</f>
        <v>0.63950159993688</v>
      </c>
    </row>
    <row r="27" customFormat="false" ht="15" hidden="false" customHeight="false" outlineLevel="0" collapsed="false">
      <c r="B27" s="0" t="n">
        <v>41</v>
      </c>
      <c r="C27" s="0" t="n">
        <v>0.5</v>
      </c>
      <c r="D27" s="0" t="n">
        <f aca="false">EXP(-$B$39*B27^$C$39)</f>
        <v>0.500000005479738</v>
      </c>
      <c r="E27" s="0" t="n">
        <f aca="false">C27-D27</f>
        <v>-5.47973832976112E-009</v>
      </c>
      <c r="F27" s="0" t="n">
        <f aca="false">E27^2</f>
        <v>3.00275321626532E-017</v>
      </c>
      <c r="N27" s="0" t="n">
        <v>220</v>
      </c>
      <c r="O27" s="0" t="n">
        <f aca="false">EXP(-$B$39*N27^$C$39)</f>
        <v>0.124325626191752</v>
      </c>
      <c r="P27" s="3" t="n">
        <f aca="false">O27/$S$2</f>
        <v>0.00128773387366078</v>
      </c>
      <c r="Q27" s="3" t="n">
        <v>22</v>
      </c>
      <c r="R27" s="3" t="n">
        <f aca="false">EXP(-$B$39*Q27^$C$39)</f>
        <v>0.630710650569663</v>
      </c>
    </row>
    <row r="28" customFormat="false" ht="15" hidden="false" customHeight="false" outlineLevel="0" collapsed="false">
      <c r="B28" s="0" t="n">
        <v>256</v>
      </c>
      <c r="C28" s="0" t="n">
        <v>0.1</v>
      </c>
      <c r="D28" s="0" t="n">
        <f aca="false">EXP(-$B$39*B28^$C$39)</f>
        <v>0.099999995944822</v>
      </c>
      <c r="E28" s="0" t="n">
        <f aca="false">C28-D28</f>
        <v>4.05517795731836E-009</v>
      </c>
      <c r="F28" s="0" t="n">
        <f aca="false">E28^2</f>
        <v>1.64444682655207E-017</v>
      </c>
      <c r="N28" s="0" t="n">
        <v>230</v>
      </c>
      <c r="O28" s="0" t="n">
        <f aca="false">EXP(-$B$39*N28^$C$39)</f>
        <v>0.116893762968535</v>
      </c>
      <c r="P28" s="3" t="n">
        <f aca="false">O28/$S$2</f>
        <v>0.0012107564852486</v>
      </c>
      <c r="Q28" s="3" t="n">
        <v>23</v>
      </c>
      <c r="R28" s="3" t="n">
        <f aca="false">EXP(-$B$39*Q28^$C$39)</f>
        <v>0.622174408041753</v>
      </c>
    </row>
    <row r="29" customFormat="false" ht="15" hidden="false" customHeight="false" outlineLevel="0" collapsed="false">
      <c r="F29" s="0" t="s">
        <v>42</v>
      </c>
      <c r="N29" s="0" t="n">
        <v>240</v>
      </c>
      <c r="O29" s="0" t="n">
        <f aca="false">EXP(-$B$39*N29^$C$39)</f>
        <v>0.110006965350627</v>
      </c>
      <c r="P29" s="3" t="n">
        <f aca="false">O29/$S$2</f>
        <v>0.00113942475063141</v>
      </c>
      <c r="Q29" s="3" t="n">
        <v>24</v>
      </c>
      <c r="R29" s="3" t="n">
        <f aca="false">EXP(-$B$39*Q29^$C$39)</f>
        <v>0.613878106780178</v>
      </c>
    </row>
    <row r="30" customFormat="false" ht="15" hidden="false" customHeight="false" outlineLevel="0" collapsed="false">
      <c r="F30" s="0" t="n">
        <f aca="false">SUM(F26:F28)</f>
        <v>4.64720004281739E-017</v>
      </c>
      <c r="N30" s="0" t="n">
        <v>250</v>
      </c>
      <c r="O30" s="0" t="n">
        <f aca="false">EXP(-$B$39*N30^$C$39)</f>
        <v>0.103615572465083</v>
      </c>
      <c r="P30" s="3" t="n">
        <f aca="false">O30/$S$2</f>
        <v>0.00107322429485493</v>
      </c>
      <c r="Q30" s="3" t="n">
        <v>25</v>
      </c>
      <c r="R30" s="3" t="n">
        <f aca="false">EXP(-$B$39*Q30^$C$39)</f>
        <v>0.605808372707384</v>
      </c>
    </row>
    <row r="31" customFormat="false" ht="15" hidden="false" customHeight="false" outlineLevel="0" collapsed="false">
      <c r="N31" s="0" t="n">
        <v>260</v>
      </c>
      <c r="O31" s="0" t="n">
        <f aca="false">EXP(-$B$39*N31^$C$39)</f>
        <v>0.0976755317833778</v>
      </c>
      <c r="P31" s="3" t="n">
        <f aca="false">O31/$S$2</f>
        <v>0.00101169883279969</v>
      </c>
      <c r="Q31" s="3" t="n">
        <v>26</v>
      </c>
      <c r="R31" s="3" t="n">
        <f aca="false">EXP(-$B$39*Q31^$C$39)</f>
        <v>0.597953042026581</v>
      </c>
    </row>
    <row r="32" customFormat="false" ht="15" hidden="false" customHeight="false" outlineLevel="0" collapsed="false">
      <c r="N32" s="0" t="n">
        <v>270</v>
      </c>
      <c r="O32" s="0" t="n">
        <f aca="false">EXP(-$B$39*N32^$C$39)</f>
        <v>0.0921476263107657</v>
      </c>
      <c r="P32" s="3" t="n">
        <f aca="false">O32/$S$2</f>
        <v>0.000954442164600823</v>
      </c>
      <c r="Q32" s="3" t="n">
        <v>27</v>
      </c>
      <c r="R32" s="3" t="n">
        <f aca="false">EXP(-$B$39*Q32^$C$39)</f>
        <v>0.590301009693352</v>
      </c>
    </row>
    <row r="33" customFormat="false" ht="15" hidden="false" customHeight="false" outlineLevel="0" collapsed="false">
      <c r="N33" s="0" t="n">
        <v>280</v>
      </c>
      <c r="O33" s="0" t="n">
        <f aca="false">EXP(-$B$39*N33^$C$39)</f>
        <v>0.0869968287083832</v>
      </c>
      <c r="P33" s="3" t="n">
        <f aca="false">O33/$S$2</f>
        <v>0.0009010914858057</v>
      </c>
      <c r="Q33" s="3" t="n">
        <v>28</v>
      </c>
      <c r="R33" s="3" t="n">
        <f aca="false">EXP(-$B$39*Q33^$C$39)</f>
        <v>0.58284210178702</v>
      </c>
    </row>
    <row r="34" customFormat="false" ht="15" hidden="false" customHeight="false" outlineLevel="0" collapsed="false">
      <c r="A34" s="0" t="s">
        <v>43</v>
      </c>
      <c r="B34" s="0" t="s">
        <v>17</v>
      </c>
      <c r="C34" s="0" t="s">
        <v>18</v>
      </c>
      <c r="N34" s="0" t="n">
        <v>290</v>
      </c>
      <c r="O34" s="0" t="n">
        <f aca="false">EXP(-$B$39*N34^$C$39)</f>
        <v>0.0821917581061434</v>
      </c>
      <c r="P34" s="3" t="n">
        <f aca="false">O34/$S$2</f>
        <v>0.000851321761177148</v>
      </c>
      <c r="Q34" s="3" t="n">
        <v>29</v>
      </c>
      <c r="R34" s="3" t="n">
        <f aca="false">EXP(-$B$39*Q34^$C$39)</f>
        <v>0.575566967290165</v>
      </c>
    </row>
    <row r="35" customFormat="false" ht="15" hidden="false" customHeight="false" outlineLevel="0" collapsed="false">
      <c r="B35" s="2" t="s">
        <v>44</v>
      </c>
      <c r="C35" s="0" t="n">
        <v>1</v>
      </c>
      <c r="N35" s="0" t="n">
        <v>300</v>
      </c>
      <c r="O35" s="0" t="n">
        <f aca="false">EXP(-$B$39*N35^$C$39)</f>
        <v>0.0777042206281855</v>
      </c>
      <c r="P35" s="3" t="n">
        <f aca="false">O35/$S$2</f>
        <v>0.000804840965570489</v>
      </c>
      <c r="Q35" s="3" t="n">
        <v>30</v>
      </c>
      <c r="R35" s="3" t="n">
        <f aca="false">EXP(-$B$39*Q35^$C$39)</f>
        <v>0.56846698575501</v>
      </c>
    </row>
    <row r="36" customFormat="false" ht="15" hidden="false" customHeight="false" outlineLevel="0" collapsed="false">
      <c r="N36" s="0" t="n">
        <v>310</v>
      </c>
      <c r="O36" s="0" t="n">
        <f aca="false">EXP(-$B$39*N36^$C$39)</f>
        <v>0.0735088186412706</v>
      </c>
      <c r="P36" s="3" t="n">
        <f aca="false">O36/$S$2</f>
        <v>0.000761386036625739</v>
      </c>
      <c r="Q36" s="3" t="n">
        <v>31</v>
      </c>
      <c r="R36" s="3" t="n">
        <f aca="false">EXP(-$B$39*Q36^$C$39)</f>
        <v>0.561534188070708</v>
      </c>
    </row>
    <row r="37" customFormat="false" ht="15" hidden="false" customHeight="false" outlineLevel="0" collapsed="false">
      <c r="N37" s="3" t="n">
        <v>320</v>
      </c>
      <c r="O37" s="3" t="n">
        <f aca="false">EXP(-$B$39*N37^$C$39)</f>
        <v>0.0695826167893863</v>
      </c>
      <c r="P37" s="3" t="n">
        <f aca="false">O37/$S$2</f>
        <v>0.000720719415637214</v>
      </c>
      <c r="Q37" s="3" t="n">
        <v>32</v>
      </c>
      <c r="R37" s="3" t="n">
        <f aca="false">EXP(-$B$39*Q37^$C$39)</f>
        <v>0.554761188108481</v>
      </c>
    </row>
    <row r="38" customFormat="false" ht="15" hidden="false" customHeight="false" outlineLevel="0" collapsed="false">
      <c r="A38" s="0" t="s">
        <v>45</v>
      </c>
      <c r="B38" s="0" t="s">
        <v>17</v>
      </c>
      <c r="C38" s="0" t="s">
        <v>18</v>
      </c>
      <c r="N38" s="3" t="n">
        <v>330</v>
      </c>
      <c r="O38" s="3" t="n">
        <f aca="false">EXP(-$B$39*N38^$C$39)</f>
        <v>0.0659048552362881</v>
      </c>
      <c r="P38" s="3" t="n">
        <f aca="false">O38/$S$2</f>
        <v>0.000682626077391184</v>
      </c>
      <c r="Q38" s="3" t="n">
        <v>33</v>
      </c>
      <c r="R38" s="3" t="n">
        <f aca="false">EXP(-$B$39*Q38^$C$39)</f>
        <v>0.548141123456673</v>
      </c>
    </row>
    <row r="39" customFormat="false" ht="15" hidden="false" customHeight="false" outlineLevel="0" collapsed="false">
      <c r="B39" s="6" t="n">
        <v>0.0607727612163624</v>
      </c>
      <c r="C39" s="0" t="n">
        <v>0.655460730689954</v>
      </c>
      <c r="N39" s="3" t="n">
        <v>340</v>
      </c>
      <c r="O39" s="3" t="n">
        <f aca="false">EXP(-$B$39*N39^$C$39)</f>
        <v>0.0624567023755158</v>
      </c>
      <c r="P39" s="3" t="n">
        <f aca="false">O39/$S$2</f>
        <v>0.000646910968797816</v>
      </c>
      <c r="Q39" s="3" t="n">
        <v>34</v>
      </c>
      <c r="R39" s="3" t="n">
        <f aca="false">EXP(-$B$39*Q39^$C$39)</f>
        <v>0.541667603797115</v>
      </c>
    </row>
    <row r="40" customFormat="false" ht="15" hidden="false" customHeight="false" outlineLevel="0" collapsed="false">
      <c r="N40" s="3" t="n">
        <v>350</v>
      </c>
      <c r="O40" s="3" t="n">
        <f aca="false">EXP(-$B$39*N40^$C$39)</f>
        <v>0.0592210407111067</v>
      </c>
      <c r="P40" s="3" t="n">
        <f aca="false">O40/$S$2</f>
        <v>0.000613396791096923</v>
      </c>
      <c r="Q40" s="3" t="n">
        <v>35</v>
      </c>
      <c r="R40" s="3" t="n">
        <f aca="false">EXP(-$B$39*Q40^$C$39)</f>
        <v>0.53533466574097</v>
      </c>
    </row>
    <row r="41" customFormat="false" ht="15" hidden="false" customHeight="false" outlineLevel="0" collapsed="false">
      <c r="N41" s="3" t="n">
        <v>360</v>
      </c>
      <c r="O41" s="3" t="n">
        <f aca="false">EXP(-$B$39*N41^$C$39)</f>
        <v>0.0561822807548644</v>
      </c>
      <c r="P41" s="3" t="n">
        <f aca="false">O41/$S$2</f>
        <v>0.000581922072252219</v>
      </c>
      <c r="Q41" s="3" t="n">
        <v>36</v>
      </c>
      <c r="R41" s="3" t="n">
        <f aca="false">EXP(-$B$39*Q41^$C$39)</f>
        <v>0.529136733153694</v>
      </c>
    </row>
    <row r="42" customFormat="false" ht="15" hidden="false" customHeight="false" outlineLevel="0" collapsed="false">
      <c r="B42" s="0" t="n">
        <f aca="false">EXP(-B39*(41^C39))</f>
        <v>0.500000005479738</v>
      </c>
      <c r="N42" s="3" t="n">
        <v>370</v>
      </c>
      <c r="O42" s="3" t="n">
        <f aca="false">EXP(-$B$39*N42^$C$39)</f>
        <v>0.0533261986968016</v>
      </c>
      <c r="P42" s="3" t="n">
        <f aca="false">O42/$S$2</f>
        <v>0.000552339485582197</v>
      </c>
      <c r="Q42" s="3" t="n">
        <v>37</v>
      </c>
      <c r="R42" s="3" t="n">
        <f aca="false">EXP(-$B$39*Q42^$C$39)</f>
        <v>0.523068582167487</v>
      </c>
    </row>
    <row r="43" customFormat="false" ht="15" hidden="false" customHeight="false" outlineLevel="0" collapsed="false">
      <c r="B43" s="0" t="n">
        <f aca="false">EXP(-B39*(255^C39))</f>
        <v>0.100591689370683</v>
      </c>
      <c r="N43" s="3" t="n">
        <v>380</v>
      </c>
      <c r="O43" s="3" t="n">
        <f aca="false">EXP(-$B$39*N43^$C$39)</f>
        <v>0.0506397943361321</v>
      </c>
      <c r="P43" s="3" t="n">
        <f aca="false">O43/$S$2</f>
        <v>0.000524514378244723</v>
      </c>
      <c r="Q43" s="3" t="n">
        <v>38</v>
      </c>
      <c r="R43" s="3" t="n">
        <f aca="false">EXP(-$B$39*Q43^$C$39)</f>
        <v>0.517125310215258</v>
      </c>
    </row>
    <row r="44" customFormat="false" ht="15" hidden="false" customHeight="false" outlineLevel="0" collapsed="false">
      <c r="N44" s="3" t="n">
        <v>390</v>
      </c>
      <c r="O44" s="3" t="n">
        <f aca="false">EXP(-$B$39*N44^$C$39)</f>
        <v>0.0481111663501651</v>
      </c>
      <c r="P44" s="3" t="n">
        <f aca="false">O44/$S$2</f>
        <v>0.000498323479303308</v>
      </c>
      <c r="Q44" s="3" t="n">
        <v>39</v>
      </c>
      <c r="R44" s="3" t="n">
        <f aca="false">EXP(-$B$39*Q44^$C$39)</f>
        <v>0.511302308529848</v>
      </c>
    </row>
    <row r="45" customFormat="false" ht="15" hidden="false" customHeight="false" outlineLevel="0" collapsed="false">
      <c r="N45" s="3" t="n">
        <v>400</v>
      </c>
      <c r="O45" s="3" t="n">
        <f aca="false">EXP(-$B$39*N45^$C$39)</f>
        <v>0.0457294024575727</v>
      </c>
      <c r="P45" s="3" t="n">
        <f aca="false">O45/$S$2</f>
        <v>0.000473653762065585</v>
      </c>
      <c r="Q45" s="3" t="n">
        <v>40</v>
      </c>
      <c r="R45" s="3" t="n">
        <f aca="false">EXP(-$B$39*Q45^$C$39)</f>
        <v>0.505595237641509</v>
      </c>
    </row>
    <row r="46" customFormat="false" ht="15" hidden="false" customHeight="false" outlineLevel="0" collapsed="false">
      <c r="N46" s="3" t="n">
        <v>410</v>
      </c>
      <c r="O46" s="3" t="n">
        <f aca="false">EXP(-$B$39*N46^$C$39)</f>
        <v>0.0434844824237441</v>
      </c>
      <c r="P46" s="3" t="n">
        <f aca="false">O46/$S$2</f>
        <v>0.000450401439436925</v>
      </c>
      <c r="Q46" s="3" t="n">
        <v>41</v>
      </c>
      <c r="R46" s="3" t="n">
        <f aca="false">EXP(-$B$39*Q46^$C$39)</f>
        <v>0.500000005479738</v>
      </c>
    </row>
    <row r="47" customFormat="false" ht="15" hidden="false" customHeight="false" outlineLevel="0" collapsed="false">
      <c r="N47" s="3" t="n">
        <v>420</v>
      </c>
      <c r="O47" s="3" t="n">
        <f aca="false">EXP(-$B$39*N47^$C$39)</f>
        <v>0.0413671921770955</v>
      </c>
      <c r="P47" s="3" t="n">
        <f aca="false">O47/$S$2</f>
        <v>0.000428471074358563</v>
      </c>
      <c r="Q47" s="3" t="n">
        <v>42</v>
      </c>
      <c r="R47" s="3" t="n">
        <f aca="false">EXP(-$B$39*Q47^$C$39)</f>
        <v>0.494512747745683</v>
      </c>
    </row>
    <row r="48" customFormat="false" ht="15" hidden="false" customHeight="false" outlineLevel="0" collapsed="false">
      <c r="N48" s="3" t="n">
        <v>430</v>
      </c>
      <c r="O48" s="3" t="n">
        <f aca="false">EXP(-$B$39*N48^$C$39)</f>
        <v>0.0393690475701302</v>
      </c>
      <c r="P48" s="3" t="n">
        <f aca="false">O48/$S$2</f>
        <v>0.000407774790143649</v>
      </c>
      <c r="Q48" s="3" t="n">
        <v>43</v>
      </c>
      <c r="R48" s="3" t="n">
        <f aca="false">EXP(-$B$39*Q48^$C$39)</f>
        <v>0.489129810271051</v>
      </c>
    </row>
    <row r="49" customFormat="false" ht="15" hidden="false" customHeight="false" outlineLevel="0" collapsed="false">
      <c r="N49" s="3" t="n">
        <v>440</v>
      </c>
      <c r="O49" s="3" t="n">
        <f aca="false">EXP(-$B$39*N49^$C$39)</f>
        <v>0.0374822265386153</v>
      </c>
      <c r="P49" s="3" t="n">
        <f aca="false">O49/$S$2</f>
        <v>0.000388231567798885</v>
      </c>
      <c r="Q49" s="3" t="n">
        <v>44</v>
      </c>
      <c r="R49" s="3" t="n">
        <f aca="false">EXP(-$B$39*Q49^$C$39)</f>
        <v>0.483847733120838</v>
      </c>
    </row>
    <row r="50" customFormat="false" ht="15" hidden="false" customHeight="false" outlineLevel="0" collapsed="false">
      <c r="N50" s="3" t="n">
        <v>450</v>
      </c>
      <c r="O50" s="3" t="n">
        <f aca="false">EXP(-$B$39*N50^$C$39)</f>
        <v>0.0356995085950213</v>
      </c>
      <c r="P50" s="3" t="n">
        <f aca="false">O50/$S$2</f>
        <v>0.000369766619312656</v>
      </c>
      <c r="Q50" s="3" t="n">
        <v>45</v>
      </c>
      <c r="R50" s="3" t="n">
        <f aca="false">EXP(-$B$39*Q50^$C$39)</f>
        <v>0.478663236231643</v>
      </c>
    </row>
    <row r="51" customFormat="false" ht="15" hidden="false" customHeight="false" outlineLevel="0" collapsed="false">
      <c r="N51" s="3" t="n">
        <v>460</v>
      </c>
      <c r="O51" s="3" t="n">
        <f aca="false">EXP(-$B$39*N51^$C$39)</f>
        <v>0.0340142207451851</v>
      </c>
      <c r="P51" s="3" t="n">
        <f aca="false">O51/$S$2</f>
        <v>0.000352310827473283</v>
      </c>
      <c r="Q51" s="3" t="n">
        <v>46</v>
      </c>
      <c r="R51" s="3" t="n">
        <f aca="false">EXP(-$B$39*Q51^$C$39)</f>
        <v>0.47357320640635</v>
      </c>
    </row>
    <row r="52" customFormat="false" ht="15" hidden="false" customHeight="false" outlineLevel="0" collapsed="false">
      <c r="N52" s="3" t="n">
        <v>470</v>
      </c>
      <c r="O52" s="3" t="n">
        <f aca="false">EXP(-$B$39*N52^$C$39)</f>
        <v>0.0324201890454104</v>
      </c>
      <c r="P52" s="3" t="n">
        <f aca="false">O52/$S$2</f>
        <v>0.000335800244109535</v>
      </c>
      <c r="Q52" s="3" t="n">
        <v>47</v>
      </c>
      <c r="R52" s="3" t="n">
        <f aca="false">EXP(-$B$39*Q52^$C$39)</f>
        <v>0.468574685510277</v>
      </c>
    </row>
    <row r="53" customFormat="false" ht="15" hidden="false" customHeight="false" outlineLevel="0" collapsed="false">
      <c r="N53" s="3" t="n">
        <v>480</v>
      </c>
      <c r="O53" s="3" t="n">
        <f aca="false">EXP(-$B$39*N53^$C$39)</f>
        <v>0.0309116951252918</v>
      </c>
      <c r="P53" s="3" t="n">
        <f aca="false">O53/$S$2</f>
        <v>0.000320175639764877</v>
      </c>
      <c r="Q53" s="3" t="n">
        <v>48</v>
      </c>
      <c r="R53" s="3" t="n">
        <f aca="false">EXP(-$B$39*Q53^$C$39)</f>
        <v>0.463664859734555</v>
      </c>
    </row>
    <row r="54" customFormat="false" ht="15" hidden="false" customHeight="false" outlineLevel="0" collapsed="false">
      <c r="N54" s="3" t="n">
        <v>490</v>
      </c>
      <c r="O54" s="3" t="n">
        <f aca="false">EXP(-$B$39*N54^$C$39)</f>
        <v>0.0294834370929347</v>
      </c>
      <c r="P54" s="3" t="n">
        <f aca="false">O54/$S$2</f>
        <v>0.000305382098763461</v>
      </c>
      <c r="Q54" s="3" t="n">
        <v>49</v>
      </c>
      <c r="R54" s="3" t="n">
        <f aca="false">EXP(-$B$39*Q54^$C$39)</f>
        <v>0.458841049809955</v>
      </c>
    </row>
    <row r="55" customFormat="false" ht="15" hidden="false" customHeight="false" outlineLevel="0" collapsed="false">
      <c r="D55" s="0" t="n">
        <f aca="false">-B39*(5000^C39)</f>
        <v>-16.1524554113817</v>
      </c>
      <c r="N55" s="3" t="n">
        <v>500</v>
      </c>
      <c r="O55" s="3" t="n">
        <f aca="false">EXP(-$B$39*N55^$C$39)</f>
        <v>0.0281304943167925</v>
      </c>
      <c r="P55" s="3" t="n">
        <f aca="false">O55/$S$2</f>
        <v>0.000291368654429179</v>
      </c>
      <c r="Q55" s="3" t="n">
        <v>50</v>
      </c>
      <c r="R55" s="3" t="n">
        <f aca="false">EXP(-$B$39*Q55^$C$39)</f>
        <v>0.454100702069314</v>
      </c>
    </row>
    <row r="56" customFormat="false" ht="15" hidden="false" customHeight="false" outlineLevel="0" collapsed="false">
      <c r="N56" s="3" t="n">
        <v>510</v>
      </c>
      <c r="O56" s="3" t="n">
        <f aca="false">EXP(-$B$39*N56^$C$39)</f>
        <v>0.0268482956443743</v>
      </c>
      <c r="P56" s="3" t="n">
        <f aca="false">O56/$S$2</f>
        <v>0.000278087959902941</v>
      </c>
      <c r="Q56" s="3" t="n">
        <v>51</v>
      </c>
      <c r="R56" s="3" t="n">
        <f aca="false">EXP(-$B$39*Q56^$C$39)</f>
        <v>0.449441380269451</v>
      </c>
    </row>
    <row r="57" customFormat="false" ht="15" hidden="false" customHeight="false" outlineLevel="0" collapsed="false">
      <c r="N57" s="3" t="n">
        <v>520</v>
      </c>
      <c r="O57" s="3" t="n">
        <f aca="false">EXP(-$B$39*N57^$C$39)</f>
        <v>0.0256325906744692</v>
      </c>
      <c r="P57" s="3" t="n">
        <f aca="false">O57/$S$2</f>
        <v>0.00026549599058754</v>
      </c>
      <c r="Q57" s="3" t="n">
        <v>52</v>
      </c>
      <c r="R57" s="3" t="n">
        <f aca="false">EXP(-$B$39*Q57^$C$39)</f>
        <v>0.444860758094361</v>
      </c>
    </row>
    <row r="58" customFormat="false" ht="15" hidden="false" customHeight="false" outlineLevel="0" collapsed="false">
      <c r="D58" s="0" t="n">
        <f aca="false">0^C39</f>
        <v>0</v>
      </c>
      <c r="N58" s="3" t="n">
        <v>530</v>
      </c>
      <c r="O58" s="3" t="n">
        <f aca="false">EXP(-$B$39*N58^$C$39)</f>
        <v>0.0244794237478548</v>
      </c>
      <c r="P58" s="3" t="n">
        <f aca="false">O58/$S$2</f>
        <v>0.000253551774749879</v>
      </c>
      <c r="Q58" s="3" t="n">
        <v>53</v>
      </c>
      <c r="R58" s="3" t="n">
        <f aca="false">EXP(-$B$39*Q58^$C$39)</f>
        <v>0.440356612270928</v>
      </c>
    </row>
    <row r="59" customFormat="false" ht="15" hidden="false" customHeight="false" outlineLevel="0" collapsed="false">
      <c r="N59" s="3" t="n">
        <v>540</v>
      </c>
      <c r="O59" s="3" t="n">
        <f aca="false">EXP(-$B$39*N59^$C$39)</f>
        <v>0.0233851103629703</v>
      </c>
      <c r="P59" s="3" t="n">
        <f aca="false">O59/$S$2</f>
        <v>0.00024221714924039</v>
      </c>
      <c r="Q59" s="3" t="n">
        <v>54</v>
      </c>
      <c r="R59" s="3" t="n">
        <f aca="false">EXP(-$B$39*Q59^$C$39)</f>
        <v>0.435926816236464</v>
      </c>
    </row>
    <row r="60" customFormat="false" ht="15" hidden="false" customHeight="false" outlineLevel="0" collapsed="false">
      <c r="N60" s="3" t="n">
        <v>550</v>
      </c>
      <c r="O60" s="3" t="n">
        <f aca="false">EXP(-$B$39*N60^$C$39)</f>
        <v>0.0223462157588095</v>
      </c>
      <c r="P60" s="3" t="n">
        <f aca="false">O60/$S$2</f>
        <v>0.000231456537659976</v>
      </c>
      <c r="Q60" s="3" t="n">
        <v>55</v>
      </c>
      <c r="R60" s="3" t="n">
        <f aca="false">EXP(-$B$39*Q60^$C$39)</f>
        <v>0.431569334304442</v>
      </c>
    </row>
    <row r="61" customFormat="false" ht="15" hidden="false" customHeight="false" outlineLevel="0" collapsed="false">
      <c r="N61" s="3" t="n">
        <v>560</v>
      </c>
      <c r="O61" s="3" t="n">
        <f aca="false">EXP(-$B$39*N61^$C$39)</f>
        <v>0.0213595354381947</v>
      </c>
      <c r="P61" s="3" t="n">
        <f aca="false">O61/$S$2</f>
        <v>0.000221236748624927</v>
      </c>
      <c r="Q61" s="3" t="n">
        <v>56</v>
      </c>
      <c r="R61" s="3" t="n">
        <f aca="false">EXP(-$B$39*Q61^$C$39)</f>
        <v>0.427282216280874</v>
      </c>
    </row>
    <row r="62" customFormat="false" ht="15" hidden="false" customHeight="false" outlineLevel="0" collapsed="false">
      <c r="N62" s="3" t="n">
        <v>570</v>
      </c>
      <c r="O62" s="3" t="n">
        <f aca="false">EXP(-$B$39*N62^$C$39)</f>
        <v>0.0204220774313624</v>
      </c>
      <c r="P62" s="3" t="n">
        <f aca="false">O62/$S$2</f>
        <v>0.000211526792057561</v>
      </c>
      <c r="Q62" s="3" t="n">
        <v>57</v>
      </c>
      <c r="R62" s="3" t="n">
        <f aca="false">EXP(-$B$39*Q62^$C$39)</f>
        <v>0.423063592489094</v>
      </c>
    </row>
    <row r="63" customFormat="false" ht="15" hidden="false" customHeight="false" outlineLevel="0" collapsed="false">
      <c r="N63" s="3" t="n">
        <v>580</v>
      </c>
      <c r="O63" s="3" t="n">
        <f aca="false">EXP(-$B$39*N63^$C$39)</f>
        <v>0.01953104612304</v>
      </c>
      <c r="P63" s="3" t="n">
        <f aca="false">O63/$S$2</f>
        <v>0.000202297711671114</v>
      </c>
      <c r="Q63" s="3" t="n">
        <v>58</v>
      </c>
      <c r="R63" s="3" t="n">
        <f aca="false">EXP(-$B$39*Q63^$C$39)</f>
        <v>0.418911669165336</v>
      </c>
    </row>
    <row r="64" customFormat="false" ht="15" hidden="false" customHeight="false" outlineLevel="0" collapsed="false">
      <c r="N64" s="3" t="n">
        <v>590</v>
      </c>
      <c r="O64" s="3" t="n">
        <f aca="false">EXP(-$B$39*N64^$C$39)</f>
        <v>0.0186838274864263</v>
      </c>
      <c r="P64" s="3" t="n">
        <f aca="false">O64/$S$2</f>
        <v>0.000193522432026984</v>
      </c>
      <c r="Q64" s="3" t="n">
        <v>59</v>
      </c>
      <c r="R64" s="3" t="n">
        <f aca="false">EXP(-$B$39*Q64^$C$39)</f>
        <v>0.414824724191558</v>
      </c>
    </row>
    <row r="65" customFormat="false" ht="15" hidden="false" customHeight="false" outlineLevel="0" collapsed="false">
      <c r="N65" s="3" t="n">
        <v>600</v>
      </c>
      <c r="O65" s="3" t="n">
        <f aca="false">EXP(-$B$39*N65^$C$39)</f>
        <v>0.0178779755851416</v>
      </c>
      <c r="P65" s="3" t="n">
        <f aca="false">O65/$S$2</f>
        <v>0.000185175618725294</v>
      </c>
      <c r="Q65" s="3" t="n">
        <v>60</v>
      </c>
      <c r="R65" s="3" t="n">
        <f aca="false">EXP(-$B$39*Q65^$C$39)</f>
        <v>0.410801103135526</v>
      </c>
    </row>
    <row r="66" customFormat="false" ht="15" hidden="false" customHeight="false" outlineLevel="0" collapsed="false">
      <c r="N66" s="3" t="n">
        <v>610</v>
      </c>
      <c r="O66" s="3" t="n">
        <f aca="false">EXP(-$B$39*N66^$C$39)</f>
        <v>0.0171112002196488</v>
      </c>
      <c r="P66" s="3" t="n">
        <f aca="false">O66/$S$2</f>
        <v>0.000177233550449596</v>
      </c>
      <c r="Q66" s="3" t="n">
        <v>61</v>
      </c>
      <c r="R66" s="3" t="n">
        <f aca="false">EXP(-$B$39*Q66^$C$39)</f>
        <v>0.406839215571253</v>
      </c>
    </row>
    <row r="67" customFormat="false" ht="15" hidden="false" customHeight="false" outlineLevel="0" collapsed="false">
      <c r="N67" s="3" t="n">
        <v>620</v>
      </c>
      <c r="O67" s="3" t="n">
        <f aca="false">EXP(-$B$39*N67^$C$39)</f>
        <v>0.0163813556081713</v>
      </c>
      <c r="P67" s="3" t="n">
        <f aca="false">O67/$S$2</f>
        <v>0.000169674001726643</v>
      </c>
      <c r="Q67" s="3" t="n">
        <v>62</v>
      </c>
      <c r="R67" s="3" t="n">
        <f aca="false">EXP(-$B$39*Q67^$C$39)</f>
        <v>0.402937531655716</v>
      </c>
    </row>
    <row r="68" customFormat="false" ht="15" hidden="false" customHeight="false" outlineLevel="0" collapsed="false">
      <c r="N68" s="3" t="n">
        <v>630</v>
      </c>
      <c r="O68" s="3" t="n">
        <f aca="false">EXP(-$B$39*N68^$C$39)</f>
        <v>0.0156864300040104</v>
      </c>
      <c r="P68" s="3" t="n">
        <f aca="false">O68/$S$2</f>
        <v>0.000162476135385137</v>
      </c>
      <c r="Q68" s="3" t="n">
        <v>63</v>
      </c>
      <c r="R68" s="3" t="n">
        <f aca="false">EXP(-$B$39*Q68^$C$39)</f>
        <v>0.39909457894012</v>
      </c>
      <c r="T68" s="3" t="n">
        <f aca="false">SUM(P5:P68)</f>
        <v>0.10206254990156</v>
      </c>
    </row>
    <row r="69" customFormat="false" ht="15" hidden="false" customHeight="false" outlineLevel="0" collapsed="false">
      <c r="Q69" s="3" t="n">
        <v>64</v>
      </c>
      <c r="R69" s="3" t="n">
        <f aca="false">EXP(-$B$39*Q69^$C$39)</f>
        <v>0.395308939396212</v>
      </c>
    </row>
    <row r="70" customFormat="false" ht="15" hidden="false" customHeight="false" outlineLevel="0" collapsed="false">
      <c r="P70" s="3" t="n">
        <f aca="false">O70/$S$2</f>
        <v>0</v>
      </c>
      <c r="Q70" s="3" t="n">
        <v>65</v>
      </c>
      <c r="R70" s="3" t="n">
        <f aca="false">EXP(-$B$39*Q70^$C$39)</f>
        <v>0.391579246639984</v>
      </c>
    </row>
    <row r="71" customFormat="false" ht="15" hidden="false" customHeight="false" outlineLevel="0" collapsed="false">
      <c r="P71" s="3" t="n">
        <f aca="false">O71/$S$2</f>
        <v>0</v>
      </c>
      <c r="Q71" s="3" t="n">
        <v>66</v>
      </c>
      <c r="R71" s="3" t="n">
        <f aca="false">EXP(-$B$39*Q71^$C$39)</f>
        <v>0.38790418333685</v>
      </c>
    </row>
    <row r="72" customFormat="false" ht="15" hidden="false" customHeight="false" outlineLevel="0" collapsed="false">
      <c r="P72" s="3" t="n">
        <f aca="false">O72/$S$2</f>
        <v>0</v>
      </c>
      <c r="Q72" s="3" t="n">
        <v>67</v>
      </c>
      <c r="R72" s="3" t="n">
        <f aca="false">EXP(-$B$39*Q72^$C$39)</f>
        <v>0.384282478773864</v>
      </c>
    </row>
    <row r="73" customFormat="false" ht="15" hidden="false" customHeight="false" outlineLevel="0" collapsed="false">
      <c r="P73" s="3" t="n">
        <f aca="false">O73/$S$2</f>
        <v>0</v>
      </c>
      <c r="Q73" s="3" t="n">
        <v>68</v>
      </c>
      <c r="R73" s="3" t="n">
        <f aca="false">EXP(-$B$39*Q73^$C$39)</f>
        <v>0.380712906585903</v>
      </c>
    </row>
    <row r="74" customFormat="false" ht="15" hidden="false" customHeight="false" outlineLevel="0" collapsed="false">
      <c r="P74" s="3" t="n">
        <f aca="false">O74/$S$2</f>
        <v>0</v>
      </c>
      <c r="Q74" s="3" t="n">
        <v>69</v>
      </c>
      <c r="R74" s="3" t="n">
        <f aca="false">EXP(-$B$39*Q74^$C$39)</f>
        <v>0.377194282623932</v>
      </c>
    </row>
    <row r="75" customFormat="false" ht="15" hidden="false" customHeight="false" outlineLevel="0" collapsed="false">
      <c r="P75" s="3" t="n">
        <f aca="false">O75/$S$2</f>
        <v>0</v>
      </c>
      <c r="Q75" s="3" t="n">
        <v>70</v>
      </c>
      <c r="R75" s="3" t="n">
        <f aca="false">EXP(-$B$39*Q75^$C$39)</f>
        <v>0.373725462954547</v>
      </c>
    </row>
    <row r="76" customFormat="false" ht="15" hidden="false" customHeight="false" outlineLevel="0" collapsed="false">
      <c r="P76" s="3" t="n">
        <f aca="false">O76/$S$2</f>
        <v>0</v>
      </c>
      <c r="Q76" s="3" t="n">
        <v>71</v>
      </c>
      <c r="R76" s="3" t="n">
        <f aca="false">EXP(-$B$39*Q76^$C$39)</f>
        <v>0.370305341980968</v>
      </c>
    </row>
    <row r="77" customFormat="false" ht="15" hidden="false" customHeight="false" outlineLevel="0" collapsed="false">
      <c r="P77" s="3" t="n">
        <f aca="false">O77/$S$2</f>
        <v>0</v>
      </c>
      <c r="Q77" s="3" t="n">
        <v>72</v>
      </c>
      <c r="R77" s="3" t="n">
        <f aca="false">EXP(-$B$39*Q77^$C$39)</f>
        <v>0.366932850676499</v>
      </c>
    </row>
    <row r="78" customFormat="false" ht="15" hidden="false" customHeight="false" outlineLevel="0" collapsed="false">
      <c r="P78" s="3" t="n">
        <f aca="false">O78/$S$2</f>
        <v>0</v>
      </c>
      <c r="Q78" s="3" t="n">
        <v>73</v>
      </c>
      <c r="R78" s="3" t="n">
        <f aca="false">EXP(-$B$39*Q78^$C$39)</f>
        <v>0.363606954922257</v>
      </c>
    </row>
    <row r="79" customFormat="false" ht="15" hidden="false" customHeight="false" outlineLevel="0" collapsed="false">
      <c r="P79" s="3" t="n">
        <f aca="false">O79/$S$2</f>
        <v>0</v>
      </c>
      <c r="Q79" s="3" t="n">
        <v>74</v>
      </c>
      <c r="R79" s="3" t="n">
        <f aca="false">EXP(-$B$39*Q79^$C$39)</f>
        <v>0.360326653941693</v>
      </c>
    </row>
    <row r="80" customFormat="false" ht="15" hidden="false" customHeight="false" outlineLevel="0" collapsed="false">
      <c r="P80" s="3" t="n">
        <f aca="false">O80/$S$2</f>
        <v>0</v>
      </c>
      <c r="Q80" s="3" t="n">
        <v>75</v>
      </c>
      <c r="R80" s="3" t="n">
        <f aca="false">EXP(-$B$39*Q80^$C$39)</f>
        <v>0.357090978825029</v>
      </c>
    </row>
    <row r="81" customFormat="false" ht="15" hidden="false" customHeight="false" outlineLevel="0" collapsed="false">
      <c r="P81" s="3" t="n">
        <f aca="false">O81/$S$2</f>
        <v>0</v>
      </c>
      <c r="Q81" s="3" t="n">
        <v>76</v>
      </c>
      <c r="R81" s="3" t="n">
        <f aca="false">EXP(-$B$39*Q81^$C$39)</f>
        <v>0.35389899113733</v>
      </c>
    </row>
    <row r="82" customFormat="false" ht="15" hidden="false" customHeight="false" outlineLevel="0" collapsed="false">
      <c r="P82" s="3" t="n">
        <f aca="false">O82/$S$2</f>
        <v>0</v>
      </c>
      <c r="Q82" s="3" t="n">
        <v>77</v>
      </c>
      <c r="R82" s="3" t="n">
        <f aca="false">EXP(-$B$39*Q82^$C$39)</f>
        <v>0.350749781604432</v>
      </c>
    </row>
    <row r="83" customFormat="false" ht="15" hidden="false" customHeight="false" outlineLevel="0" collapsed="false">
      <c r="P83" s="3" t="n">
        <f aca="false">O83/$S$2</f>
        <v>0</v>
      </c>
      <c r="Q83" s="3" t="n">
        <v>78</v>
      </c>
      <c r="R83" s="3" t="n">
        <f aca="false">EXP(-$B$39*Q83^$C$39)</f>
        <v>0.347642468871431</v>
      </c>
    </row>
    <row r="84" customFormat="false" ht="15" hidden="false" customHeight="false" outlineLevel="0" collapsed="false">
      <c r="P84" s="3" t="n">
        <f aca="false">O84/$S$2</f>
        <v>0</v>
      </c>
      <c r="Q84" s="3" t="n">
        <v>79</v>
      </c>
      <c r="R84" s="3" t="n">
        <f aca="false">EXP(-$B$39*Q84^$C$39)</f>
        <v>0.344576198328846</v>
      </c>
    </row>
    <row r="85" customFormat="false" ht="15" hidden="false" customHeight="false" outlineLevel="0" collapsed="false">
      <c r="P85" s="3" t="n">
        <f aca="false">O85/$S$2</f>
        <v>0</v>
      </c>
      <c r="Q85" s="3" t="n">
        <v>80</v>
      </c>
      <c r="R85" s="3" t="n">
        <f aca="false">EXP(-$B$39*Q85^$C$39)</f>
        <v>0.341550141001964</v>
      </c>
    </row>
    <row r="86" customFormat="false" ht="15" hidden="false" customHeight="false" outlineLevel="0" collapsed="false">
      <c r="P86" s="3" t="n">
        <f aca="false">O86/$S$2</f>
        <v>0</v>
      </c>
      <c r="Q86" s="3" t="n">
        <v>81</v>
      </c>
      <c r="R86" s="3" t="n">
        <f aca="false">EXP(-$B$39*Q86^$C$39)</f>
        <v>0.338563492499227</v>
      </c>
    </row>
    <row r="87" customFormat="false" ht="15" hidden="false" customHeight="false" outlineLevel="0" collapsed="false">
      <c r="P87" s="3" t="n">
        <f aca="false">O87/$S$2</f>
        <v>0</v>
      </c>
      <c r="Q87" s="3" t="n">
        <v>82</v>
      </c>
      <c r="R87" s="3" t="n">
        <f aca="false">EXP(-$B$39*Q87^$C$39)</f>
        <v>0.335615472015838</v>
      </c>
    </row>
    <row r="88" customFormat="false" ht="15" hidden="false" customHeight="false" outlineLevel="0" collapsed="false">
      <c r="P88" s="3" t="n">
        <f aca="false">O88/$S$2</f>
        <v>0</v>
      </c>
      <c r="Q88" s="3" t="n">
        <v>83</v>
      </c>
      <c r="R88" s="3" t="n">
        <f aca="false">EXP(-$B$39*Q88^$C$39)</f>
        <v>0.332705321389044</v>
      </c>
    </row>
    <row r="89" customFormat="false" ht="15" hidden="false" customHeight="false" outlineLevel="0" collapsed="false">
      <c r="P89" s="3" t="n">
        <f aca="false">O89/$S$2</f>
        <v>0</v>
      </c>
      <c r="Q89" s="3" t="n">
        <v>84</v>
      </c>
      <c r="R89" s="3" t="n">
        <f aca="false">EXP(-$B$39*Q89^$C$39)</f>
        <v>0.329832304201846</v>
      </c>
    </row>
    <row r="90" customFormat="false" ht="15" hidden="false" customHeight="false" outlineLevel="0" collapsed="false">
      <c r="P90" s="3" t="n">
        <f aca="false">O90/$S$2</f>
        <v>0</v>
      </c>
      <c r="Q90" s="3" t="n">
        <v>85</v>
      </c>
      <c r="R90" s="3" t="n">
        <f aca="false">EXP(-$B$39*Q90^$C$39)</f>
        <v>0.326995704932097</v>
      </c>
    </row>
    <row r="91" customFormat="false" ht="15" hidden="false" customHeight="false" outlineLevel="0" collapsed="false">
      <c r="P91" s="3" t="n">
        <f aca="false">O91/$S$2</f>
        <v>0</v>
      </c>
      <c r="Q91" s="3" t="n">
        <v>86</v>
      </c>
      <c r="R91" s="3" t="n">
        <f aca="false">EXP(-$B$39*Q91^$C$39)</f>
        <v>0.324194828144199</v>
      </c>
    </row>
    <row r="92" customFormat="false" ht="15" hidden="false" customHeight="false" outlineLevel="0" collapsed="false">
      <c r="P92" s="3" t="n">
        <f aca="false">O92/$S$2</f>
        <v>0</v>
      </c>
      <c r="Q92" s="3" t="n">
        <v>87</v>
      </c>
      <c r="R92" s="3" t="n">
        <f aca="false">EXP(-$B$39*Q92^$C$39)</f>
        <v>0.321428997720787</v>
      </c>
    </row>
    <row r="93" customFormat="false" ht="15" hidden="false" customHeight="false" outlineLevel="0" collapsed="false">
      <c r="P93" s="3" t="n">
        <f aca="false">O93/$S$2</f>
        <v>0</v>
      </c>
      <c r="Q93" s="3" t="n">
        <v>88</v>
      </c>
      <c r="R93" s="3" t="n">
        <f aca="false">EXP(-$B$39*Q93^$C$39)</f>
        <v>0.318697556132006</v>
      </c>
    </row>
    <row r="94" customFormat="false" ht="15" hidden="false" customHeight="false" outlineLevel="0" collapsed="false">
      <c r="P94" s="3" t="n">
        <f aca="false">O94/$S$2</f>
        <v>0</v>
      </c>
      <c r="Q94" s="3" t="n">
        <v>89</v>
      </c>
      <c r="R94" s="3" t="n">
        <f aca="false">EXP(-$B$39*Q94^$C$39)</f>
        <v>0.315999863740123</v>
      </c>
    </row>
    <row r="95" customFormat="false" ht="15" hidden="false" customHeight="false" outlineLevel="0" collapsed="false">
      <c r="P95" s="3" t="n">
        <f aca="false">O95/$S$2</f>
        <v>0</v>
      </c>
      <c r="Q95" s="3" t="n">
        <v>90</v>
      </c>
      <c r="R95" s="3" t="n">
        <f aca="false">EXP(-$B$39*Q95^$C$39)</f>
        <v>0.313335298137407</v>
      </c>
    </row>
    <row r="96" customFormat="false" ht="15" hidden="false" customHeight="false" outlineLevel="0" collapsed="false">
      <c r="P96" s="3" t="n">
        <f aca="false">O96/$S$2</f>
        <v>0</v>
      </c>
      <c r="Q96" s="3" t="n">
        <v>91</v>
      </c>
      <c r="R96" s="3" t="n">
        <f aca="false">EXP(-$B$39*Q96^$C$39)</f>
        <v>0.310703253515318</v>
      </c>
    </row>
    <row r="97" customFormat="false" ht="15" hidden="false" customHeight="false" outlineLevel="0" collapsed="false">
      <c r="P97" s="3" t="n">
        <f aca="false">O97/$S$2</f>
        <v>0</v>
      </c>
      <c r="Q97" s="3" t="n">
        <v>92</v>
      </c>
      <c r="R97" s="3" t="n">
        <f aca="false">EXP(-$B$39*Q97^$C$39)</f>
        <v>0.308103140063225</v>
      </c>
    </row>
    <row r="98" customFormat="false" ht="15" hidden="false" customHeight="false" outlineLevel="0" collapsed="false">
      <c r="P98" s="3" t="n">
        <f aca="false">O98/$S$2</f>
        <v>0</v>
      </c>
      <c r="Q98" s="3" t="n">
        <v>93</v>
      </c>
      <c r="R98" s="3" t="n">
        <f aca="false">EXP(-$B$39*Q98^$C$39)</f>
        <v>0.30553438339495</v>
      </c>
    </row>
    <row r="99" customFormat="false" ht="15" hidden="false" customHeight="false" outlineLevel="0" collapsed="false">
      <c r="P99" s="3" t="n">
        <f aca="false">O99/$S$2</f>
        <v>0</v>
      </c>
      <c r="Q99" s="3" t="n">
        <v>94</v>
      </c>
      <c r="R99" s="3" t="n">
        <f aca="false">EXP(-$B$39*Q99^$C$39)</f>
        <v>0.302996424001569</v>
      </c>
    </row>
    <row r="100" customFormat="false" ht="15" hidden="false" customHeight="false" outlineLevel="0" collapsed="false">
      <c r="P100" s="3" t="n">
        <f aca="false">O100/$S$2</f>
        <v>0</v>
      </c>
      <c r="Q100" s="3" t="n">
        <v>95</v>
      </c>
      <c r="R100" s="3" t="n">
        <f aca="false">EXP(-$B$39*Q100^$C$39)</f>
        <v>0.300488716729023</v>
      </c>
    </row>
    <row r="101" customFormat="false" ht="15" hidden="false" customHeight="false" outlineLevel="0" collapsed="false">
      <c r="P101" s="3" t="n">
        <f aca="false">O101/$S$2</f>
        <v>0</v>
      </c>
      <c r="Q101" s="3" t="n">
        <v>96</v>
      </c>
      <c r="R101" s="3" t="n">
        <f aca="false">EXP(-$B$39*Q101^$C$39)</f>
        <v>0.298010730279138</v>
      </c>
    </row>
    <row r="102" customFormat="false" ht="15" hidden="false" customHeight="false" outlineLevel="0" collapsed="false">
      <c r="P102" s="3" t="n">
        <f aca="false">O102/$S$2</f>
        <v>0</v>
      </c>
      <c r="Q102" s="3" t="n">
        <v>97</v>
      </c>
      <c r="R102" s="3" t="n">
        <f aca="false">EXP(-$B$39*Q102^$C$39)</f>
        <v>0.29556194673281</v>
      </c>
    </row>
    <row r="103" customFormat="false" ht="15" hidden="false" customHeight="false" outlineLevel="0" collapsed="false">
      <c r="P103" s="3" t="n">
        <f aca="false">O103/$S$2</f>
        <v>0</v>
      </c>
      <c r="Q103" s="3" t="n">
        <v>98</v>
      </c>
      <c r="R103" s="3" t="n">
        <f aca="false">EXP(-$B$39*Q103^$C$39)</f>
        <v>0.293141861094124</v>
      </c>
    </row>
    <row r="104" customFormat="false" ht="15" hidden="false" customHeight="false" outlineLevel="0" collapsed="false">
      <c r="P104" s="3" t="n">
        <f aca="false">O104/$S$2</f>
        <v>0</v>
      </c>
      <c r="Q104" s="3" t="n">
        <v>99</v>
      </c>
      <c r="R104" s="3" t="n">
        <f aca="false">EXP(-$B$39*Q104^$C$39)</f>
        <v>0.290749980854306</v>
      </c>
    </row>
    <row r="105" customFormat="false" ht="15" hidden="false" customHeight="false" outlineLevel="0" collapsed="false">
      <c r="P105" s="3" t="n">
        <f aca="false">O105/$S$2</f>
        <v>0</v>
      </c>
      <c r="Q105" s="3" t="n">
        <v>100</v>
      </c>
      <c r="R105" s="3" t="n">
        <f aca="false">EXP(-$B$39*Q105^$C$39)</f>
        <v>0.288385825574452</v>
      </c>
    </row>
    <row r="106" customFormat="false" ht="15" hidden="false" customHeight="false" outlineLevel="0" collapsed="false">
      <c r="P106" s="3" t="n">
        <f aca="false">O106/$S$2</f>
        <v>0</v>
      </c>
      <c r="Q106" s="3" t="n">
        <v>101</v>
      </c>
      <c r="R106" s="3" t="n">
        <f aca="false">EXP(-$B$39*Q106^$C$39)</f>
        <v>0.286048926486045</v>
      </c>
    </row>
    <row r="107" customFormat="false" ht="15" hidden="false" customHeight="false" outlineLevel="0" collapsed="false">
      <c r="P107" s="3" t="n">
        <f aca="false">O107/$S$2</f>
        <v>0</v>
      </c>
      <c r="Q107" s="3" t="n">
        <v>102</v>
      </c>
      <c r="R107" s="3" t="n">
        <f aca="false">EXP(-$B$39*Q107^$C$39)</f>
        <v>0.283738826108334</v>
      </c>
    </row>
    <row r="108" customFormat="false" ht="15" hidden="false" customHeight="false" outlineLevel="0" collapsed="false">
      <c r="P108" s="3" t="n">
        <f aca="false">O108/$S$2</f>
        <v>0</v>
      </c>
      <c r="Q108" s="3" t="n">
        <v>103</v>
      </c>
      <c r="R108" s="3" t="n">
        <f aca="false">EXP(-$B$39*Q108^$C$39)</f>
        <v>0.281455077881726</v>
      </c>
    </row>
    <row r="109" customFormat="false" ht="15" hidden="false" customHeight="false" outlineLevel="0" collapsed="false">
      <c r="P109" s="3" t="n">
        <f aca="false">O109/$S$2</f>
        <v>0</v>
      </c>
      <c r="Q109" s="3" t="n">
        <v>104</v>
      </c>
      <c r="R109" s="3" t="n">
        <f aca="false">EXP(-$B$39*Q109^$C$39)</f>
        <v>0.279197245816341</v>
      </c>
    </row>
    <row r="110" customFormat="false" ht="15" hidden="false" customHeight="false" outlineLevel="0" collapsed="false">
      <c r="P110" s="3" t="n">
        <f aca="false">O110/$S$2</f>
        <v>0</v>
      </c>
      <c r="Q110" s="3" t="n">
        <v>105</v>
      </c>
      <c r="R110" s="3" t="n">
        <f aca="false">EXP(-$B$39*Q110^$C$39)</f>
        <v>0.276964904154999</v>
      </c>
    </row>
    <row r="111" customFormat="false" ht="15" hidden="false" customHeight="false" outlineLevel="0" collapsed="false">
      <c r="P111" s="3" t="n">
        <f aca="false">O111/$S$2</f>
        <v>0</v>
      </c>
      <c r="Q111" s="3" t="n">
        <v>106</v>
      </c>
      <c r="R111" s="3" t="n">
        <f aca="false">EXP(-$B$39*Q111^$C$39)</f>
        <v>0.274757637049896</v>
      </c>
    </row>
    <row r="112" customFormat="false" ht="15" hidden="false" customHeight="false" outlineLevel="0" collapsed="false">
      <c r="P112" s="3" t="n">
        <f aca="false">O112/$S$2</f>
        <v>0</v>
      </c>
      <c r="Q112" s="3" t="n">
        <v>107</v>
      </c>
      <c r="R112" s="3" t="n">
        <f aca="false">EXP(-$B$39*Q112^$C$39)</f>
        <v>0.272575038252304</v>
      </c>
    </row>
    <row r="113" customFormat="false" ht="15" hidden="false" customHeight="false" outlineLevel="0" collapsed="false">
      <c r="P113" s="3" t="n">
        <f aca="false">O113/$S$2</f>
        <v>0</v>
      </c>
      <c r="Q113" s="3" t="n">
        <v>108</v>
      </c>
      <c r="R113" s="3" t="n">
        <f aca="false">EXP(-$B$39*Q113^$C$39)</f>
        <v>0.270416710814637</v>
      </c>
    </row>
    <row r="114" customFormat="false" ht="15" hidden="false" customHeight="false" outlineLevel="0" collapsed="false">
      <c r="P114" s="3" t="n">
        <f aca="false">O114/$S$2</f>
        <v>0</v>
      </c>
      <c r="Q114" s="3" t="n">
        <v>109</v>
      </c>
      <c r="R114" s="3" t="n">
        <f aca="false">EXP(-$B$39*Q114^$C$39)</f>
        <v>0.268282266804315</v>
      </c>
    </row>
    <row r="115" customFormat="false" ht="15" hidden="false" customHeight="false" outlineLevel="0" collapsed="false">
      <c r="P115" s="3" t="n">
        <f aca="false">O115/$S$2</f>
        <v>0</v>
      </c>
      <c r="Q115" s="3" t="n">
        <v>110</v>
      </c>
      <c r="R115" s="3" t="n">
        <f aca="false">EXP(-$B$39*Q115^$C$39)</f>
        <v>0.266171327028816</v>
      </c>
    </row>
    <row r="116" customFormat="false" ht="15" hidden="false" customHeight="false" outlineLevel="0" collapsed="false">
      <c r="P116" s="3" t="n">
        <f aca="false">O116/$S$2</f>
        <v>0</v>
      </c>
      <c r="Q116" s="3" t="n">
        <v>111</v>
      </c>
      <c r="R116" s="3" t="n">
        <f aca="false">EXP(-$B$39*Q116^$C$39)</f>
        <v>0.26408352077142</v>
      </c>
    </row>
    <row r="117" customFormat="false" ht="15" hidden="false" customHeight="false" outlineLevel="0" collapsed="false">
      <c r="P117" s="3" t="n">
        <f aca="false">O117/$S$2</f>
        <v>0</v>
      </c>
      <c r="Q117" s="3" t="n">
        <v>112</v>
      </c>
      <c r="R117" s="3" t="n">
        <f aca="false">EXP(-$B$39*Q117^$C$39)</f>
        <v>0.262018485537113</v>
      </c>
    </row>
    <row r="118" customFormat="false" ht="15" hidden="false" customHeight="false" outlineLevel="0" collapsed="false">
      <c r="P118" s="3" t="n">
        <f aca="false">O118/$S$2</f>
        <v>0</v>
      </c>
      <c r="Q118" s="3" t="n">
        <v>113</v>
      </c>
      <c r="R118" s="3" t="n">
        <f aca="false">EXP(-$B$39*Q118^$C$39)</f>
        <v>0.259975866808191</v>
      </c>
    </row>
    <row r="119" customFormat="false" ht="15" hidden="false" customHeight="false" outlineLevel="0" collapsed="false">
      <c r="P119" s="3" t="n">
        <f aca="false">O119/$S$2</f>
        <v>0</v>
      </c>
      <c r="Q119" s="3" t="n">
        <v>114</v>
      </c>
      <c r="R119" s="3" t="n">
        <f aca="false">EXP(-$B$39*Q119^$C$39)</f>
        <v>0.257955317809102</v>
      </c>
    </row>
    <row r="120" customFormat="false" ht="15" hidden="false" customHeight="false" outlineLevel="0" collapsed="false">
      <c r="P120" s="3" t="n">
        <f aca="false">O120/$S$2</f>
        <v>0</v>
      </c>
      <c r="Q120" s="3" t="n">
        <v>115</v>
      </c>
      <c r="R120" s="3" t="n">
        <f aca="false">EXP(-$B$39*Q120^$C$39)</f>
        <v>0.255956499280104</v>
      </c>
    </row>
    <row r="121" customFormat="false" ht="15" hidden="false" customHeight="false" outlineLevel="0" collapsed="false">
      <c r="P121" s="3" t="n">
        <f aca="false">O121/$S$2</f>
        <v>0</v>
      </c>
      <c r="Q121" s="3" t="n">
        <v>116</v>
      </c>
      <c r="R121" s="3" t="n">
        <f aca="false">EXP(-$B$39*Q121^$C$39)</f>
        <v>0.253979079259346</v>
      </c>
    </row>
    <row r="122" customFormat="false" ht="15" hidden="false" customHeight="false" outlineLevel="0" collapsed="false">
      <c r="P122" s="3" t="n">
        <f aca="false">O122/$S$2</f>
        <v>0</v>
      </c>
      <c r="Q122" s="3" t="n">
        <v>117</v>
      </c>
      <c r="R122" s="3" t="n">
        <f aca="false">EXP(-$B$39*Q122^$C$39)</f>
        <v>0.252022732872969</v>
      </c>
    </row>
    <row r="123" customFormat="false" ht="15" hidden="false" customHeight="false" outlineLevel="0" collapsed="false">
      <c r="P123" s="3" t="n">
        <f aca="false">O123/$S$2</f>
        <v>0</v>
      </c>
      <c r="Q123" s="3" t="n">
        <v>118</v>
      </c>
      <c r="R123" s="3" t="n">
        <f aca="false">EXP(-$B$39*Q123^$C$39)</f>
        <v>0.250087142132892</v>
      </c>
    </row>
    <row r="124" customFormat="false" ht="15" hidden="false" customHeight="false" outlineLevel="0" collapsed="false">
      <c r="P124" s="3" t="n">
        <f aca="false">O124/$S$2</f>
        <v>0</v>
      </c>
      <c r="Q124" s="3" t="n">
        <v>119</v>
      </c>
      <c r="R124" s="3" t="n">
        <f aca="false">EXP(-$B$39*Q124^$C$39)</f>
        <v>0.248171995741921</v>
      </c>
    </row>
    <row r="125" customFormat="false" ht="15" hidden="false" customHeight="false" outlineLevel="0" collapsed="false">
      <c r="P125" s="3" t="n">
        <f aca="false">O125/$S$2</f>
        <v>0</v>
      </c>
      <c r="Q125" s="3" t="n">
        <v>120</v>
      </c>
      <c r="R125" s="3" t="n">
        <f aca="false">EXP(-$B$39*Q125^$C$39)</f>
        <v>0.246276988905869</v>
      </c>
    </row>
    <row r="126" customFormat="false" ht="15" hidden="false" customHeight="false" outlineLevel="0" collapsed="false">
      <c r="P126" s="3" t="n">
        <f aca="false">O126/$S$2</f>
        <v>0</v>
      </c>
      <c r="Q126" s="3" t="n">
        <v>121</v>
      </c>
      <c r="R126" s="3" t="n">
        <f aca="false">EXP(-$B$39*Q126^$C$39)</f>
        <v>0.244401823152375</v>
      </c>
    </row>
    <row r="127" customFormat="false" ht="15" hidden="false" customHeight="false" outlineLevel="0" collapsed="false">
      <c r="P127" s="3" t="n">
        <f aca="false">O127/$S$2</f>
        <v>0</v>
      </c>
      <c r="Q127" s="3" t="n">
        <v>122</v>
      </c>
      <c r="R127" s="3" t="n">
        <f aca="false">EXP(-$B$39*Q127^$C$39)</f>
        <v>0.242546206156132</v>
      </c>
    </row>
    <row r="128" customFormat="false" ht="15" hidden="false" customHeight="false" outlineLevel="0" collapsed="false">
      <c r="P128" s="3" t="n">
        <f aca="false">O128/$S$2</f>
        <v>0</v>
      </c>
      <c r="Q128" s="3" t="n">
        <v>123</v>
      </c>
      <c r="R128" s="3" t="n">
        <f aca="false">EXP(-$B$39*Q128^$C$39)</f>
        <v>0.240709851570253</v>
      </c>
    </row>
    <row r="129" customFormat="false" ht="15" hidden="false" customHeight="false" outlineLevel="0" collapsed="false">
      <c r="P129" s="3" t="n">
        <f aca="false">O129/$S$2</f>
        <v>0</v>
      </c>
      <c r="Q129" s="3" t="n">
        <v>124</v>
      </c>
      <c r="R129" s="3" t="n">
        <f aca="false">EXP(-$B$39*Q129^$C$39)</f>
        <v>0.238892478863502</v>
      </c>
    </row>
    <row r="130" customFormat="false" ht="15" hidden="false" customHeight="false" outlineLevel="0" collapsed="false">
      <c r="P130" s="3" t="n">
        <f aca="false">O130/$S$2</f>
        <v>0</v>
      </c>
      <c r="Q130" s="3" t="n">
        <v>125</v>
      </c>
      <c r="R130" s="3" t="n">
        <f aca="false">EXP(-$B$39*Q130^$C$39)</f>
        <v>0.237093813163152</v>
      </c>
    </row>
    <row r="131" customFormat="false" ht="15" hidden="false" customHeight="false" outlineLevel="0" collapsed="false">
      <c r="P131" s="3" t="n">
        <f aca="false">O131/$S$2</f>
        <v>0</v>
      </c>
      <c r="Q131" s="3" t="n">
        <v>126</v>
      </c>
      <c r="R131" s="3" t="n">
        <f aca="false">EXP(-$B$39*Q131^$C$39)</f>
        <v>0.235313585103224</v>
      </c>
    </row>
    <row r="132" customFormat="false" ht="15" hidden="false" customHeight="false" outlineLevel="0" collapsed="false">
      <c r="P132" s="3" t="n">
        <f aca="false">O132/$S$2</f>
        <v>0</v>
      </c>
      <c r="Q132" s="3" t="n">
        <v>127</v>
      </c>
      <c r="R132" s="3" t="n">
        <f aca="false">EXP(-$B$39*Q132^$C$39)</f>
        <v>0.233551530677898</v>
      </c>
    </row>
    <row r="133" customFormat="false" ht="15" hidden="false" customHeight="false" outlineLevel="0" collapsed="false">
      <c r="P133" s="3" t="n">
        <f aca="false">O133/$S$2</f>
        <v>0</v>
      </c>
      <c r="Q133" s="3" t="n">
        <v>128</v>
      </c>
      <c r="R133" s="3" t="n">
        <f aca="false">EXP(-$B$39*Q133^$C$39)</f>
        <v>0.231807391099856</v>
      </c>
    </row>
    <row r="134" customFormat="false" ht="15" hidden="false" customHeight="false" outlineLevel="0" collapsed="false">
      <c r="P134" s="3" t="n">
        <f aca="false">O134/$S$2</f>
        <v>0</v>
      </c>
      <c r="Q134" s="3" t="n">
        <v>129</v>
      </c>
      <c r="R134" s="3" t="n">
        <f aca="false">EXP(-$B$39*Q134^$C$39)</f>
        <v>0.230080912663387</v>
      </c>
    </row>
    <row r="135" customFormat="false" ht="15" hidden="false" customHeight="false" outlineLevel="0" collapsed="false">
      <c r="P135" s="3" t="n">
        <f aca="false">O135/$S$2</f>
        <v>0</v>
      </c>
      <c r="Q135" s="3" t="n">
        <v>130</v>
      </c>
      <c r="R135" s="3" t="n">
        <f aca="false">EXP(-$B$39*Q135^$C$39)</f>
        <v>0.228371846612027</v>
      </c>
    </row>
    <row r="136" customFormat="false" ht="15" hidden="false" customHeight="false" outlineLevel="0" collapsed="false">
      <c r="P136" s="3" t="n">
        <f aca="false">O136/$S$2</f>
        <v>0</v>
      </c>
      <c r="Q136" s="3" t="n">
        <v>131</v>
      </c>
      <c r="R136" s="3" t="n">
        <f aca="false">EXP(-$B$39*Q136^$C$39)</f>
        <v>0.226679949010578</v>
      </c>
    </row>
    <row r="137" customFormat="false" ht="15" hidden="false" customHeight="false" outlineLevel="0" collapsed="false">
      <c r="P137" s="3" t="n">
        <f aca="false">O137/$S$2</f>
        <v>0</v>
      </c>
      <c r="Q137" s="3" t="n">
        <v>132</v>
      </c>
      <c r="R137" s="3" t="n">
        <f aca="false">EXP(-$B$39*Q137^$C$39)</f>
        <v>0.22500498062131</v>
      </c>
    </row>
    <row r="138" customFormat="false" ht="15" hidden="false" customHeight="false" outlineLevel="0" collapsed="false">
      <c r="P138" s="3" t="n">
        <f aca="false">O138/$S$2</f>
        <v>0</v>
      </c>
      <c r="Q138" s="3" t="n">
        <v>133</v>
      </c>
      <c r="R138" s="3" t="n">
        <f aca="false">EXP(-$B$39*Q138^$C$39)</f>
        <v>0.223346706784197</v>
      </c>
    </row>
    <row r="139" customFormat="false" ht="15" hidden="false" customHeight="false" outlineLevel="0" collapsed="false">
      <c r="P139" s="3" t="n">
        <f aca="false">O139/$S$2</f>
        <v>0</v>
      </c>
      <c r="Q139" s="3" t="n">
        <v>134</v>
      </c>
      <c r="R139" s="3" t="n">
        <f aca="false">EXP(-$B$39*Q139^$C$39)</f>
        <v>0.221704897301007</v>
      </c>
    </row>
    <row r="140" customFormat="false" ht="15" hidden="false" customHeight="false" outlineLevel="0" collapsed="false">
      <c r="P140" s="3" t="n">
        <f aca="false">O140/$S$2</f>
        <v>0</v>
      </c>
      <c r="Q140" s="3" t="n">
        <v>135</v>
      </c>
      <c r="R140" s="3" t="n">
        <f aca="false">EXP(-$B$39*Q140^$C$39)</f>
        <v>0.220079326323117</v>
      </c>
    </row>
    <row r="141" customFormat="false" ht="15" hidden="false" customHeight="false" outlineLevel="0" collapsed="false">
      <c r="P141" s="3" t="n">
        <f aca="false">O141/$S$2</f>
        <v>0</v>
      </c>
      <c r="Q141" s="3" t="n">
        <v>136</v>
      </c>
      <c r="R141" s="3" t="n">
        <f aca="false">EXP(-$B$39*Q141^$C$39)</f>
        <v>0.218469772242888</v>
      </c>
    </row>
    <row r="142" customFormat="false" ht="15" hidden="false" customHeight="false" outlineLevel="0" collapsed="false">
      <c r="P142" s="3" t="n">
        <f aca="false">O142/$S$2</f>
        <v>0</v>
      </c>
      <c r="Q142" s="3" t="n">
        <v>137</v>
      </c>
      <c r="R142" s="3" t="n">
        <f aca="false">EXP(-$B$39*Q142^$C$39)</f>
        <v>0.216876017588477</v>
      </c>
    </row>
    <row r="143" customFormat="false" ht="15" hidden="false" customHeight="false" outlineLevel="0" collapsed="false">
      <c r="P143" s="3" t="n">
        <f aca="false">O143/$S$2</f>
        <v>0</v>
      </c>
      <c r="Q143" s="3" t="n">
        <v>138</v>
      </c>
      <c r="R143" s="3" t="n">
        <f aca="false">EXP(-$B$39*Q143^$C$39)</f>
        <v>0.215297848921944</v>
      </c>
    </row>
    <row r="144" customFormat="false" ht="15" hidden="false" customHeight="false" outlineLevel="0" collapsed="false">
      <c r="P144" s="3" t="n">
        <f aca="false">O144/$S$2</f>
        <v>0</v>
      </c>
      <c r="Q144" s="3" t="n">
        <v>139</v>
      </c>
      <c r="R144" s="3" t="n">
        <f aca="false">EXP(-$B$39*Q144^$C$39)</f>
        <v>0.213735056740536</v>
      </c>
    </row>
    <row r="145" customFormat="false" ht="15" hidden="false" customHeight="false" outlineLevel="0" collapsed="false">
      <c r="P145" s="3" t="n">
        <f aca="false">O145/$S$2</f>
        <v>0</v>
      </c>
      <c r="Q145" s="3" t="n">
        <v>140</v>
      </c>
      <c r="R145" s="3" t="n">
        <f aca="false">EXP(-$B$39*Q145^$C$39)</f>
        <v>0.212187435381021</v>
      </c>
    </row>
    <row r="146" customFormat="false" ht="15" hidden="false" customHeight="false" outlineLevel="0" collapsed="false">
      <c r="P146" s="3" t="n">
        <f aca="false">O146/$S$2</f>
        <v>0</v>
      </c>
      <c r="Q146" s="3" t="n">
        <v>141</v>
      </c>
      <c r="R146" s="3" t="n">
        <f aca="false">EXP(-$B$39*Q146^$C$39)</f>
        <v>0.210654782926964</v>
      </c>
    </row>
    <row r="147" customFormat="false" ht="15" hidden="false" customHeight="false" outlineLevel="0" collapsed="false">
      <c r="P147" s="3" t="n">
        <f aca="false">O147/$S$2</f>
        <v>0</v>
      </c>
      <c r="Q147" s="3" t="n">
        <v>142</v>
      </c>
      <c r="R147" s="3" t="n">
        <f aca="false">EXP(-$B$39*Q147^$C$39)</f>
        <v>0.209136901118822</v>
      </c>
    </row>
    <row r="148" customFormat="false" ht="15" hidden="false" customHeight="false" outlineLevel="0" collapsed="false">
      <c r="P148" s="3" t="n">
        <f aca="false">O148/$S$2</f>
        <v>0</v>
      </c>
      <c r="Q148" s="3" t="n">
        <v>143</v>
      </c>
      <c r="R148" s="3" t="n">
        <f aca="false">EXP(-$B$39*Q148^$C$39)</f>
        <v>0.20763359526678</v>
      </c>
    </row>
    <row r="149" customFormat="false" ht="15" hidden="false" customHeight="false" outlineLevel="0" collapsed="false">
      <c r="P149" s="3" t="n">
        <f aca="false">O149/$S$2</f>
        <v>0</v>
      </c>
      <c r="Q149" s="3" t="n">
        <v>144</v>
      </c>
      <c r="R149" s="3" t="n">
        <f aca="false">EXP(-$B$39*Q149^$C$39)</f>
        <v>0.206144674166193</v>
      </c>
    </row>
    <row r="150" customFormat="false" ht="15" hidden="false" customHeight="false" outlineLevel="0" collapsed="false">
      <c r="P150" s="3" t="n">
        <f aca="false">O150/$S$2</f>
        <v>0</v>
      </c>
      <c r="Q150" s="3" t="n">
        <v>145</v>
      </c>
      <c r="R150" s="3" t="n">
        <f aca="false">EXP(-$B$39*Q150^$C$39)</f>
        <v>0.204669950015565</v>
      </c>
    </row>
    <row r="151" customFormat="false" ht="15" hidden="false" customHeight="false" outlineLevel="0" collapsed="false">
      <c r="P151" s="3" t="n">
        <f aca="false">O151/$S$2</f>
        <v>0</v>
      </c>
      <c r="Q151" s="3" t="n">
        <v>146</v>
      </c>
      <c r="R151" s="3" t="n">
        <f aca="false">EXP(-$B$39*Q151^$C$39)</f>
        <v>0.203209238336961</v>
      </c>
    </row>
    <row r="152" customFormat="false" ht="15" hidden="false" customHeight="false" outlineLevel="0" collapsed="false">
      <c r="P152" s="3" t="n">
        <f aca="false">O152/$S$2</f>
        <v>0</v>
      </c>
      <c r="Q152" s="3" t="n">
        <v>147</v>
      </c>
      <c r="R152" s="3" t="n">
        <f aca="false">EXP(-$B$39*Q152^$C$39)</f>
        <v>0.20176235789877</v>
      </c>
    </row>
    <row r="153" customFormat="false" ht="15" hidden="false" customHeight="false" outlineLevel="0" collapsed="false">
      <c r="P153" s="3" t="n">
        <f aca="false">O153/$S$2</f>
        <v>0</v>
      </c>
      <c r="Q153" s="3" t="n">
        <v>148</v>
      </c>
      <c r="R153" s="3" t="n">
        <f aca="false">EXP(-$B$39*Q153^$C$39)</f>
        <v>0.200329130640725</v>
      </c>
    </row>
    <row r="154" customFormat="false" ht="15" hidden="false" customHeight="false" outlineLevel="0" collapsed="false">
      <c r="P154" s="3" t="n">
        <f aca="false">O154/$S$2</f>
        <v>0</v>
      </c>
      <c r="Q154" s="3" t="n">
        <v>149</v>
      </c>
      <c r="R154" s="3" t="n">
        <f aca="false">EXP(-$B$39*Q154^$C$39)</f>
        <v>0.198909381601111</v>
      </c>
    </row>
    <row r="155" customFormat="false" ht="15" hidden="false" customHeight="false" outlineLevel="0" collapsed="false">
      <c r="P155" s="3" t="n">
        <f aca="false">O155/$S$2</f>
        <v>0</v>
      </c>
      <c r="Q155" s="3" t="n">
        <v>150</v>
      </c>
      <c r="R155" s="3" t="n">
        <f aca="false">EXP(-$B$39*Q155^$C$39)</f>
        <v>0.197502938846081</v>
      </c>
    </row>
    <row r="156" customFormat="false" ht="15" hidden="false" customHeight="false" outlineLevel="0" collapsed="false">
      <c r="P156" s="3" t="n">
        <f aca="false">O156/$S$2</f>
        <v>0</v>
      </c>
      <c r="Q156" s="3" t="n">
        <v>151</v>
      </c>
      <c r="R156" s="3" t="n">
        <f aca="false">EXP(-$B$39*Q156^$C$39)</f>
        <v>0.196109633400996</v>
      </c>
    </row>
    <row r="157" customFormat="false" ht="15" hidden="false" customHeight="false" outlineLevel="0" collapsed="false">
      <c r="P157" s="3" t="n">
        <f aca="false">O157/$S$2</f>
        <v>0</v>
      </c>
      <c r="Q157" s="3" t="n">
        <v>152</v>
      </c>
      <c r="R157" s="3" t="n">
        <f aca="false">EXP(-$B$39*Q157^$C$39)</f>
        <v>0.194729299183734</v>
      </c>
    </row>
    <row r="158" customFormat="false" ht="15" hidden="false" customHeight="false" outlineLevel="0" collapsed="false">
      <c r="P158" s="3" t="n">
        <f aca="false">O158/$S$2</f>
        <v>0</v>
      </c>
      <c r="Q158" s="3" t="n">
        <v>153</v>
      </c>
      <c r="R158" s="3" t="n">
        <f aca="false">EXP(-$B$39*Q158^$C$39)</f>
        <v>0.193361772939888</v>
      </c>
    </row>
    <row r="159" customFormat="false" ht="15" hidden="false" customHeight="false" outlineLevel="0" collapsed="false">
      <c r="P159" s="3" t="n">
        <f aca="false">O159/$S$2</f>
        <v>0</v>
      </c>
      <c r="Q159" s="3" t="n">
        <v>154</v>
      </c>
      <c r="R159" s="3" t="n">
        <f aca="false">EXP(-$B$39*Q159^$C$39)</f>
        <v>0.19200689417979</v>
      </c>
    </row>
    <row r="160" customFormat="false" ht="15" hidden="false" customHeight="false" outlineLevel="0" collapsed="false">
      <c r="P160" s="3" t="n">
        <f aca="false">O160/$S$2</f>
        <v>0</v>
      </c>
      <c r="Q160" s="3" t="n">
        <v>155</v>
      </c>
      <c r="R160" s="3" t="n">
        <f aca="false">EXP(-$B$39*Q160^$C$39)</f>
        <v>0.190664505117305</v>
      </c>
    </row>
    <row r="161" customFormat="false" ht="15" hidden="false" customHeight="false" outlineLevel="0" collapsed="false">
      <c r="P161" s="3" t="n">
        <f aca="false">O161/$S$2</f>
        <v>0</v>
      </c>
      <c r="Q161" s="3" t="n">
        <v>156</v>
      </c>
      <c r="R161" s="3" t="n">
        <f aca="false">EXP(-$B$39*Q161^$C$39)</f>
        <v>0.189334450610327</v>
      </c>
    </row>
    <row r="162" customFormat="false" ht="15" hidden="false" customHeight="false" outlineLevel="0" collapsed="false">
      <c r="P162" s="3" t="n">
        <f aca="false">O162/$S$2</f>
        <v>0</v>
      </c>
      <c r="Q162" s="3" t="n">
        <v>157</v>
      </c>
      <c r="R162" s="3" t="n">
        <f aca="false">EXP(-$B$39*Q162^$C$39)</f>
        <v>0.188016578102922</v>
      </c>
    </row>
    <row r="163" customFormat="false" ht="15" hidden="false" customHeight="false" outlineLevel="0" collapsed="false">
      <c r="P163" s="3" t="n">
        <f aca="false">O163/$S$2</f>
        <v>0</v>
      </c>
      <c r="Q163" s="3" t="n">
        <v>158</v>
      </c>
      <c r="R163" s="3" t="n">
        <f aca="false">EXP(-$B$39*Q163^$C$39)</f>
        <v>0.186710737569065</v>
      </c>
    </row>
    <row r="164" customFormat="false" ht="15" hidden="false" customHeight="false" outlineLevel="0" collapsed="false">
      <c r="P164" s="3" t="n">
        <f aca="false">O164/$S$2</f>
        <v>0</v>
      </c>
      <c r="Q164" s="3" t="n">
        <v>159</v>
      </c>
      <c r="R164" s="3" t="n">
        <f aca="false">EXP(-$B$39*Q164^$C$39)</f>
        <v>0.185416781457913</v>
      </c>
    </row>
    <row r="165" customFormat="false" ht="15" hidden="false" customHeight="false" outlineLevel="0" collapsed="false">
      <c r="P165" s="3" t="n">
        <f aca="false">O165/$S$2</f>
        <v>0</v>
      </c>
      <c r="Q165" s="3" t="n">
        <v>160</v>
      </c>
      <c r="R165" s="3" t="n">
        <f aca="false">EXP(-$B$39*Q165^$C$39)</f>
        <v>0.184134564640571</v>
      </c>
    </row>
    <row r="166" customFormat="false" ht="15" hidden="false" customHeight="false" outlineLevel="0" collapsed="false">
      <c r="P166" s="3" t="n">
        <f aca="false">O166/$S$2</f>
        <v>0</v>
      </c>
      <c r="Q166" s="3" t="n">
        <v>161</v>
      </c>
      <c r="R166" s="3" t="n">
        <f aca="false">EXP(-$B$39*Q166^$C$39)</f>
        <v>0.182863944358289</v>
      </c>
    </row>
    <row r="167" customFormat="false" ht="15" hidden="false" customHeight="false" outlineLevel="0" collapsed="false">
      <c r="P167" s="3" t="n">
        <f aca="false">O167/$S$2</f>
        <v>0</v>
      </c>
      <c r="Q167" s="3" t="n">
        <v>162</v>
      </c>
      <c r="R167" s="3" t="n">
        <f aca="false">EXP(-$B$39*Q167^$C$39)</f>
        <v>0.181604780172057</v>
      </c>
    </row>
    <row r="168" customFormat="false" ht="15" hidden="false" customHeight="false" outlineLevel="0" collapsed="false">
      <c r="P168" s="3" t="n">
        <f aca="false">O168/$S$2</f>
        <v>0</v>
      </c>
      <c r="Q168" s="3" t="n">
        <v>163</v>
      </c>
      <c r="R168" s="3" t="n">
        <f aca="false">EXP(-$B$39*Q168^$C$39)</f>
        <v>0.180356933913549</v>
      </c>
    </row>
    <row r="169" customFormat="false" ht="15" hidden="false" customHeight="false" outlineLevel="0" collapsed="false">
      <c r="P169" s="3" t="n">
        <f aca="false">O169/$S$2</f>
        <v>0</v>
      </c>
      <c r="Q169" s="3" t="n">
        <v>164</v>
      </c>
      <c r="R169" s="3" t="n">
        <f aca="false">EXP(-$B$39*Q169^$C$39)</f>
        <v>0.179120269637355</v>
      </c>
    </row>
    <row r="170" customFormat="false" ht="15" hidden="false" customHeight="false" outlineLevel="0" collapsed="false">
      <c r="P170" s="3" t="n">
        <f aca="false">O170/$S$2</f>
        <v>0</v>
      </c>
      <c r="Q170" s="3" t="n">
        <v>165</v>
      </c>
      <c r="R170" s="3" t="n">
        <f aca="false">EXP(-$B$39*Q170^$C$39)</f>
        <v>0.177894653574493</v>
      </c>
    </row>
    <row r="171" customFormat="false" ht="15" hidden="false" customHeight="false" outlineLevel="0" collapsed="false">
      <c r="P171" s="3" t="n">
        <f aca="false">O171/$S$2</f>
        <v>0</v>
      </c>
      <c r="Q171" s="3" t="n">
        <v>166</v>
      </c>
      <c r="R171" s="3" t="n">
        <f aca="false">EXP(-$B$39*Q171^$C$39)</f>
        <v>0.176679954087126</v>
      </c>
    </row>
    <row r="172" customFormat="false" ht="15" hidden="false" customHeight="false" outlineLevel="0" collapsed="false">
      <c r="P172" s="3" t="n">
        <f aca="false">O172/$S$2</f>
        <v>0</v>
      </c>
      <c r="Q172" s="3" t="n">
        <v>167</v>
      </c>
      <c r="R172" s="3" t="n">
        <f aca="false">EXP(-$B$39*Q172^$C$39)</f>
        <v>0.175476041624471</v>
      </c>
    </row>
    <row r="173" customFormat="false" ht="15" hidden="false" customHeight="false" outlineLevel="0" collapsed="false">
      <c r="P173" s="3" t="n">
        <f aca="false">O173/$S$2</f>
        <v>0</v>
      </c>
      <c r="Q173" s="3" t="n">
        <v>168</v>
      </c>
      <c r="R173" s="3" t="n">
        <f aca="false">EXP(-$B$39*Q173^$C$39)</f>
        <v>0.174282788679844</v>
      </c>
    </row>
    <row r="174" customFormat="false" ht="15" hidden="false" customHeight="false" outlineLevel="0" collapsed="false">
      <c r="P174" s="3" t="n">
        <f aca="false">O174/$S$2</f>
        <v>0</v>
      </c>
      <c r="Q174" s="3" t="n">
        <v>169</v>
      </c>
      <c r="R174" s="3" t="n">
        <f aca="false">EXP(-$B$39*Q174^$C$39)</f>
        <v>0.173100069748818</v>
      </c>
    </row>
    <row r="175" customFormat="false" ht="15" hidden="false" customHeight="false" outlineLevel="0" collapsed="false">
      <c r="P175" s="3" t="n">
        <f aca="false">O175/$S$2</f>
        <v>0</v>
      </c>
      <c r="Q175" s="3" t="n">
        <v>170</v>
      </c>
      <c r="R175" s="3" t="n">
        <f aca="false">EXP(-$B$39*Q175^$C$39)</f>
        <v>0.171927761288454</v>
      </c>
    </row>
    <row r="176" customFormat="false" ht="15" hidden="false" customHeight="false" outlineLevel="0" collapsed="false">
      <c r="P176" s="3" t="n">
        <f aca="false">O176/$S$2</f>
        <v>0</v>
      </c>
      <c r="Q176" s="3" t="n">
        <v>171</v>
      </c>
      <c r="R176" s="3" t="n">
        <f aca="false">EXP(-$B$39*Q176^$C$39)</f>
        <v>0.170765741677573</v>
      </c>
    </row>
    <row r="177" customFormat="false" ht="15" hidden="false" customHeight="false" outlineLevel="0" collapsed="false">
      <c r="P177" s="3" t="n">
        <f aca="false">O177/$S$2</f>
        <v>0</v>
      </c>
      <c r="Q177" s="3" t="n">
        <v>172</v>
      </c>
      <c r="R177" s="3" t="n">
        <f aca="false">EXP(-$B$39*Q177^$C$39)</f>
        <v>0.16961389117803</v>
      </c>
    </row>
    <row r="178" customFormat="false" ht="15" hidden="false" customHeight="false" outlineLevel="0" collapsed="false">
      <c r="P178" s="3" t="n">
        <f aca="false">O178/$S$2</f>
        <v>0</v>
      </c>
      <c r="Q178" s="3" t="n">
        <v>173</v>
      </c>
      <c r="R178" s="3" t="n">
        <f aca="false">EXP(-$B$39*Q178^$C$39)</f>
        <v>0.168472091896975</v>
      </c>
    </row>
    <row r="179" customFormat="false" ht="15" hidden="false" customHeight="false" outlineLevel="0" collapsed="false">
      <c r="P179" s="3" t="n">
        <f aca="false">O179/$S$2</f>
        <v>0</v>
      </c>
      <c r="Q179" s="3" t="n">
        <v>174</v>
      </c>
      <c r="R179" s="3" t="n">
        <f aca="false">EXP(-$B$39*Q179^$C$39)</f>
        <v>0.167340227750051</v>
      </c>
    </row>
    <row r="180" customFormat="false" ht="15" hidden="false" customHeight="false" outlineLevel="0" collapsed="false">
      <c r="P180" s="3" t="n">
        <f aca="false">O180/$S$2</f>
        <v>0</v>
      </c>
      <c r="Q180" s="3" t="n">
        <v>175</v>
      </c>
      <c r="R180" s="3" t="n">
        <f aca="false">EXP(-$B$39*Q180^$C$39)</f>
        <v>0.166218184425519</v>
      </c>
    </row>
    <row r="181" customFormat="false" ht="15" hidden="false" customHeight="false" outlineLevel="0" collapsed="false">
      <c r="P181" s="3" t="n">
        <f aca="false">O181/$S$2</f>
        <v>0</v>
      </c>
      <c r="Q181" s="3" t="n">
        <v>176</v>
      </c>
      <c r="R181" s="3" t="n">
        <f aca="false">EXP(-$B$39*Q181^$C$39)</f>
        <v>0.165105849349267</v>
      </c>
    </row>
    <row r="182" customFormat="false" ht="15" hidden="false" customHeight="false" outlineLevel="0" collapsed="false">
      <c r="P182" s="3" t="n">
        <f aca="false">O182/$S$2</f>
        <v>0</v>
      </c>
      <c r="Q182" s="3" t="n">
        <v>177</v>
      </c>
      <c r="R182" s="3" t="n">
        <f aca="false">EXP(-$B$39*Q182^$C$39)</f>
        <v>0.164003111650687</v>
      </c>
    </row>
    <row r="183" customFormat="false" ht="15" hidden="false" customHeight="false" outlineLevel="0" collapsed="false">
      <c r="P183" s="3" t="n">
        <f aca="false">O183/$S$2</f>
        <v>0</v>
      </c>
      <c r="Q183" s="3" t="n">
        <v>178</v>
      </c>
      <c r="R183" s="3" t="n">
        <f aca="false">EXP(-$B$39*Q183^$C$39)</f>
        <v>0.162909862129388</v>
      </c>
    </row>
    <row r="184" customFormat="false" ht="15" hidden="false" customHeight="false" outlineLevel="0" collapsed="false">
      <c r="P184" s="3" t="n">
        <f aca="false">O184/$S$2</f>
        <v>0</v>
      </c>
      <c r="Q184" s="3" t="n">
        <v>179</v>
      </c>
      <c r="R184" s="3" t="n">
        <f aca="false">EXP(-$B$39*Q184^$C$39)</f>
        <v>0.161825993222725</v>
      </c>
    </row>
    <row r="185" customFormat="false" ht="15" hidden="false" customHeight="false" outlineLevel="0" collapsed="false">
      <c r="P185" s="3" t="n">
        <f aca="false">O185/$S$2</f>
        <v>0</v>
      </c>
      <c r="Q185" s="3" t="n">
        <v>180</v>
      </c>
      <c r="R185" s="3" t="n">
        <f aca="false">EXP(-$B$39*Q185^$C$39)</f>
        <v>0.16075139897411</v>
      </c>
    </row>
    <row r="186" customFormat="false" ht="15" hidden="false" customHeight="false" outlineLevel="0" collapsed="false">
      <c r="P186" s="3" t="n">
        <f aca="false">O186/$S$2</f>
        <v>0</v>
      </c>
      <c r="Q186" s="3" t="n">
        <v>181</v>
      </c>
      <c r="R186" s="3" t="n">
        <f aca="false">EXP(-$B$39*Q186^$C$39)</f>
        <v>0.159685975002098</v>
      </c>
    </row>
    <row r="187" customFormat="false" ht="15" hidden="false" customHeight="false" outlineLevel="0" collapsed="false">
      <c r="P187" s="3" t="n">
        <f aca="false">O187/$S$2</f>
        <v>0</v>
      </c>
      <c r="Q187" s="3" t="n">
        <v>182</v>
      </c>
      <c r="R187" s="3" t="n">
        <f aca="false">EXP(-$B$39*Q187^$C$39)</f>
        <v>0.158629618470211</v>
      </c>
    </row>
    <row r="188" customFormat="false" ht="15" hidden="false" customHeight="false" outlineLevel="0" collapsed="false">
      <c r="P188" s="3" t="n">
        <f aca="false">O188/$S$2</f>
        <v>0</v>
      </c>
      <c r="Q188" s="3" t="n">
        <v>183</v>
      </c>
      <c r="R188" s="3" t="n">
        <f aca="false">EXP(-$B$39*Q188^$C$39)</f>
        <v>0.157582228057486</v>
      </c>
    </row>
    <row r="189" customFormat="false" ht="15" hidden="false" customHeight="false" outlineLevel="0" collapsed="false">
      <c r="P189" s="3" t="n">
        <f aca="false">O189/$S$2</f>
        <v>0</v>
      </c>
      <c r="Q189" s="3" t="n">
        <v>184</v>
      </c>
      <c r="R189" s="3" t="n">
        <f aca="false">EXP(-$B$39*Q189^$C$39)</f>
        <v>0.156543703929721</v>
      </c>
    </row>
    <row r="190" customFormat="false" ht="15" hidden="false" customHeight="false" outlineLevel="0" collapsed="false">
      <c r="P190" s="3" t="n">
        <f aca="false">O190/$S$2</f>
        <v>0</v>
      </c>
      <c r="Q190" s="3" t="n">
        <v>185</v>
      </c>
      <c r="R190" s="3" t="n">
        <f aca="false">EXP(-$B$39*Q190^$C$39)</f>
        <v>0.155513947711404</v>
      </c>
    </row>
    <row r="191" customFormat="false" ht="15" hidden="false" customHeight="false" outlineLevel="0" collapsed="false">
      <c r="P191" s="3" t="n">
        <f aca="false">O191/$S$2</f>
        <v>0</v>
      </c>
      <c r="Q191" s="3" t="n">
        <v>186</v>
      </c>
      <c r="R191" s="3" t="n">
        <f aca="false">EXP(-$B$39*Q191^$C$39)</f>
        <v>0.154492862458305</v>
      </c>
    </row>
    <row r="192" customFormat="false" ht="15" hidden="false" customHeight="false" outlineLevel="0" collapsed="false">
      <c r="P192" s="3" t="n">
        <f aca="false">O192/$S$2</f>
        <v>0</v>
      </c>
      <c r="Q192" s="3" t="n">
        <v>187</v>
      </c>
      <c r="R192" s="3" t="n">
        <f aca="false">EXP(-$B$39*Q192^$C$39)</f>
        <v>0.153480352630709</v>
      </c>
    </row>
    <row r="193" customFormat="false" ht="15" hidden="false" customHeight="false" outlineLevel="0" collapsed="false">
      <c r="P193" s="3" t="n">
        <f aca="false">O193/$S$2</f>
        <v>0</v>
      </c>
      <c r="Q193" s="3" t="n">
        <v>188</v>
      </c>
      <c r="R193" s="3" t="n">
        <f aca="false">EXP(-$B$39*Q193^$C$39)</f>
        <v>0.152476324067267</v>
      </c>
    </row>
    <row r="194" customFormat="false" ht="15" hidden="false" customHeight="false" outlineLevel="0" collapsed="false">
      <c r="P194" s="3" t="n">
        <f aca="false">O194/$S$2</f>
        <v>0</v>
      </c>
      <c r="Q194" s="3" t="n">
        <v>189</v>
      </c>
      <c r="R194" s="3" t="n">
        <f aca="false">EXP(-$B$39*Q194^$C$39)</f>
        <v>0.15148068395947</v>
      </c>
    </row>
    <row r="195" customFormat="false" ht="15" hidden="false" customHeight="false" outlineLevel="0" collapsed="false">
      <c r="P195" s="3" t="n">
        <f aca="false">O195/$S$2</f>
        <v>0</v>
      </c>
      <c r="Q195" s="3" t="n">
        <v>190</v>
      </c>
      <c r="R195" s="3" t="n">
        <f aca="false">EXP(-$B$39*Q195^$C$39)</f>
        <v>0.15049334082669</v>
      </c>
    </row>
    <row r="196" customFormat="false" ht="15" hidden="false" customHeight="false" outlineLevel="0" collapsed="false">
      <c r="P196" s="3" t="n">
        <f aca="false">O196/$S$2</f>
        <v>0</v>
      </c>
      <c r="Q196" s="3" t="n">
        <v>191</v>
      </c>
      <c r="R196" s="3" t="n">
        <f aca="false">EXP(-$B$39*Q196^$C$39)</f>
        <v>0.149514204491816</v>
      </c>
    </row>
    <row r="197" customFormat="false" ht="15" hidden="false" customHeight="false" outlineLevel="0" collapsed="false">
      <c r="P197" s="3" t="n">
        <f aca="false">O197/$S$2</f>
        <v>0</v>
      </c>
      <c r="Q197" s="3" t="n">
        <v>192</v>
      </c>
      <c r="R197" s="3" t="n">
        <f aca="false">EXP(-$B$39*Q197^$C$39)</f>
        <v>0.148543186057434</v>
      </c>
    </row>
    <row r="198" customFormat="false" ht="15" hidden="false" customHeight="false" outlineLevel="0" collapsed="false">
      <c r="P198" s="3" t="n">
        <f aca="false">O198/$S$2</f>
        <v>0</v>
      </c>
      <c r="Q198" s="3" t="n">
        <v>193</v>
      </c>
      <c r="R198" s="3" t="n">
        <f aca="false">EXP(-$B$39*Q198^$C$39)</f>
        <v>0.147580197882549</v>
      </c>
    </row>
    <row r="199" customFormat="false" ht="15" hidden="false" customHeight="false" outlineLevel="0" collapsed="false">
      <c r="P199" s="3" t="n">
        <f aca="false">O199/$S$2</f>
        <v>0</v>
      </c>
      <c r="Q199" s="3" t="n">
        <v>194</v>
      </c>
      <c r="R199" s="3" t="n">
        <f aca="false">EXP(-$B$39*Q199^$C$39)</f>
        <v>0.146625153559845</v>
      </c>
    </row>
    <row r="200" customFormat="false" ht="15" hidden="false" customHeight="false" outlineLevel="0" collapsed="false">
      <c r="P200" s="3" t="n">
        <f aca="false">O200/$S$2</f>
        <v>0</v>
      </c>
      <c r="Q200" s="3" t="n">
        <v>195</v>
      </c>
      <c r="R200" s="3" t="n">
        <f aca="false">EXP(-$B$39*Q200^$C$39)</f>
        <v>0.145677967893443</v>
      </c>
    </row>
    <row r="201" customFormat="false" ht="15" hidden="false" customHeight="false" outlineLevel="0" collapsed="false">
      <c r="P201" s="3" t="n">
        <f aca="false">O201/$S$2</f>
        <v>0</v>
      </c>
      <c r="Q201" s="3" t="n">
        <v>196</v>
      </c>
      <c r="R201" s="3" t="n">
        <f aca="false">EXP(-$B$39*Q201^$C$39)</f>
        <v>0.144738556877167</v>
      </c>
    </row>
    <row r="202" customFormat="false" ht="15" hidden="false" customHeight="false" outlineLevel="0" collapsed="false">
      <c r="P202" s="3" t="n">
        <f aca="false">O202/$S$2</f>
        <v>0</v>
      </c>
      <c r="Q202" s="3" t="n">
        <v>197</v>
      </c>
      <c r="R202" s="3" t="n">
        <f aca="false">EXP(-$B$39*Q202^$C$39)</f>
        <v>0.143806837673296</v>
      </c>
    </row>
    <row r="203" customFormat="false" ht="15" hidden="false" customHeight="false" outlineLevel="0" collapsed="false">
      <c r="P203" s="3" t="n">
        <f aca="false">O203/$S$2</f>
        <v>0</v>
      </c>
      <c r="Q203" s="3" t="n">
        <v>198</v>
      </c>
      <c r="R203" s="3" t="n">
        <f aca="false">EXP(-$B$39*Q203^$C$39)</f>
        <v>0.142882728591778</v>
      </c>
    </row>
    <row r="204" customFormat="false" ht="15" hidden="false" customHeight="false" outlineLevel="0" collapsed="false">
      <c r="P204" s="3" t="n">
        <f aca="false">O204/$S$2</f>
        <v>0</v>
      </c>
      <c r="Q204" s="3" t="n">
        <v>199</v>
      </c>
      <c r="R204" s="3" t="n">
        <f aca="false">EXP(-$B$39*Q204^$C$39)</f>
        <v>0.141966149069919</v>
      </c>
    </row>
    <row r="205" customFormat="false" ht="15" hidden="false" customHeight="false" outlineLevel="0" collapsed="false">
      <c r="P205" s="3" t="n">
        <f aca="false">O205/$S$2</f>
        <v>0</v>
      </c>
      <c r="Q205" s="3" t="n">
        <v>200</v>
      </c>
      <c r="R205" s="3" t="n">
        <f aca="false">EXP(-$B$39*Q205^$C$39)</f>
        <v>0.1410570196525</v>
      </c>
    </row>
    <row r="206" customFormat="false" ht="15" hidden="false" customHeight="false" outlineLevel="0" collapsed="false">
      <c r="P206" s="3" t="n">
        <f aca="false">O206/$S$2</f>
        <v>0</v>
      </c>
      <c r="Q206" s="3" t="n">
        <v>201</v>
      </c>
      <c r="R206" s="3" t="n">
        <f aca="false">EXP(-$B$39*Q206^$C$39)</f>
        <v>0.140155261972349</v>
      </c>
    </row>
    <row r="207" customFormat="false" ht="15" hidden="false" customHeight="false" outlineLevel="0" collapsed="false">
      <c r="P207" s="3" t="n">
        <f aca="false">O207/$S$2</f>
        <v>0</v>
      </c>
      <c r="Q207" s="3" t="n">
        <v>202</v>
      </c>
      <c r="R207" s="3" t="n">
        <f aca="false">EXP(-$B$39*Q207^$C$39)</f>
        <v>0.139260798731323</v>
      </c>
    </row>
    <row r="208" customFormat="false" ht="15" hidden="false" customHeight="false" outlineLevel="0" collapsed="false">
      <c r="P208" s="3" t="n">
        <f aca="false">O208/$S$2</f>
        <v>0</v>
      </c>
      <c r="Q208" s="3" t="n">
        <v>203</v>
      </c>
      <c r="R208" s="3" t="n">
        <f aca="false">EXP(-$B$39*Q208^$C$39)</f>
        <v>0.138373553681705</v>
      </c>
    </row>
    <row r="209" customFormat="false" ht="15" hidden="false" customHeight="false" outlineLevel="0" collapsed="false">
      <c r="P209" s="3" t="n">
        <f aca="false">O209/$S$2</f>
        <v>0</v>
      </c>
      <c r="Q209" s="3" t="n">
        <v>204</v>
      </c>
      <c r="R209" s="3" t="n">
        <f aca="false">EXP(-$B$39*Q209^$C$39)</f>
        <v>0.137493451608008</v>
      </c>
    </row>
    <row r="210" customFormat="false" ht="15" hidden="false" customHeight="false" outlineLevel="0" collapsed="false">
      <c r="P210" s="3" t="n">
        <f aca="false">O210/$S$2</f>
        <v>0</v>
      </c>
      <c r="Q210" s="3" t="n">
        <v>205</v>
      </c>
      <c r="R210" s="3" t="n">
        <f aca="false">EXP(-$B$39*Q210^$C$39)</f>
        <v>0.136620418309169</v>
      </c>
    </row>
    <row r="211" customFormat="false" ht="15" hidden="false" customHeight="false" outlineLevel="0" collapsed="false">
      <c r="P211" s="3" t="n">
        <f aca="false">O211/$S$2</f>
        <v>0</v>
      </c>
      <c r="Q211" s="3" t="n">
        <v>206</v>
      </c>
      <c r="R211" s="3" t="n">
        <f aca="false">EXP(-$B$39*Q211^$C$39)</f>
        <v>0.135754380581115</v>
      </c>
    </row>
    <row r="212" customFormat="false" ht="15" hidden="false" customHeight="false" outlineLevel="0" collapsed="false">
      <c r="P212" s="3" t="n">
        <f aca="false">O212/$S$2</f>
        <v>0</v>
      </c>
      <c r="Q212" s="3" t="n">
        <v>207</v>
      </c>
      <c r="R212" s="3" t="n">
        <f aca="false">EXP(-$B$39*Q212^$C$39)</f>
        <v>0.134895266199716</v>
      </c>
    </row>
    <row r="213" customFormat="false" ht="15" hidden="false" customHeight="false" outlineLevel="0" collapsed="false">
      <c r="P213" s="3" t="n">
        <f aca="false">O213/$S$2</f>
        <v>0</v>
      </c>
      <c r="Q213" s="3" t="n">
        <v>208</v>
      </c>
      <c r="R213" s="3" t="n">
        <f aca="false">EXP(-$B$39*Q213^$C$39)</f>
        <v>0.134043003904085</v>
      </c>
    </row>
    <row r="214" customFormat="false" ht="15" hidden="false" customHeight="false" outlineLevel="0" collapsed="false">
      <c r="P214" s="3" t="n">
        <f aca="false">O214/$S$2</f>
        <v>0</v>
      </c>
      <c r="Q214" s="3" t="n">
        <v>209</v>
      </c>
      <c r="R214" s="3" t="n">
        <f aca="false">EXP(-$B$39*Q214^$C$39)</f>
        <v>0.13319752338024</v>
      </c>
    </row>
    <row r="215" customFormat="false" ht="15" hidden="false" customHeight="false" outlineLevel="0" collapsed="false">
      <c r="P215" s="3" t="n">
        <f aca="false">O215/$S$2</f>
        <v>0</v>
      </c>
      <c r="Q215" s="3" t="n">
        <v>210</v>
      </c>
      <c r="R215" s="3" t="n">
        <f aca="false">EXP(-$B$39*Q215^$C$39)</f>
        <v>0.132358755245108</v>
      </c>
    </row>
    <row r="216" customFormat="false" ht="15" hidden="false" customHeight="false" outlineLevel="0" collapsed="false">
      <c r="P216" s="3" t="n">
        <f aca="false">O216/$S$2</f>
        <v>0</v>
      </c>
      <c r="Q216" s="3" t="n">
        <v>211</v>
      </c>
      <c r="R216" s="3" t="n">
        <f aca="false">EXP(-$B$39*Q216^$C$39)</f>
        <v>0.131526631030858</v>
      </c>
    </row>
    <row r="217" customFormat="false" ht="15" hidden="false" customHeight="false" outlineLevel="0" collapsed="false">
      <c r="P217" s="3" t="n">
        <f aca="false">O217/$S$2</f>
        <v>0</v>
      </c>
      <c r="Q217" s="3" t="n">
        <v>212</v>
      </c>
      <c r="R217" s="3" t="n">
        <f aca="false">EXP(-$B$39*Q217^$C$39)</f>
        <v>0.13070108316957</v>
      </c>
    </row>
    <row r="218" customFormat="false" ht="15" hidden="false" customHeight="false" outlineLevel="0" collapsed="false">
      <c r="P218" s="3" t="n">
        <f aca="false">O218/$S$2</f>
        <v>0</v>
      </c>
      <c r="Q218" s="3" t="n">
        <v>213</v>
      </c>
      <c r="R218" s="3" t="n">
        <f aca="false">EXP(-$B$39*Q218^$C$39)</f>
        <v>0.129882044978213</v>
      </c>
    </row>
    <row r="219" customFormat="false" ht="15" hidden="false" customHeight="false" outlineLevel="0" collapsed="false">
      <c r="P219" s="3" t="n">
        <f aca="false">O219/$S$2</f>
        <v>0</v>
      </c>
      <c r="Q219" s="3" t="n">
        <v>214</v>
      </c>
      <c r="R219" s="3" t="n">
        <f aca="false">EXP(-$B$39*Q219^$C$39)</f>
        <v>0.12906945064394</v>
      </c>
    </row>
    <row r="220" customFormat="false" ht="15" hidden="false" customHeight="false" outlineLevel="0" collapsed="false">
      <c r="P220" s="3" t="n">
        <f aca="false">O220/$S$2</f>
        <v>0</v>
      </c>
      <c r="Q220" s="3" t="n">
        <v>215</v>
      </c>
      <c r="R220" s="3" t="n">
        <f aca="false">EXP(-$B$39*Q220^$C$39)</f>
        <v>0.128263235209683</v>
      </c>
    </row>
    <row r="221" customFormat="false" ht="15" hidden="false" customHeight="false" outlineLevel="0" collapsed="false">
      <c r="P221" s="3" t="n">
        <f aca="false">O221/$S$2</f>
        <v>0</v>
      </c>
      <c r="Q221" s="3" t="n">
        <v>216</v>
      </c>
      <c r="R221" s="3" t="n">
        <f aca="false">EXP(-$B$39*Q221^$C$39)</f>
        <v>0.12746333456004</v>
      </c>
    </row>
    <row r="222" customFormat="false" ht="15" hidden="false" customHeight="false" outlineLevel="0" collapsed="false">
      <c r="P222" s="3" t="n">
        <f aca="false">O222/$S$2</f>
        <v>0</v>
      </c>
      <c r="Q222" s="3" t="n">
        <v>217</v>
      </c>
      <c r="R222" s="3" t="n">
        <f aca="false">EXP(-$B$39*Q222^$C$39)</f>
        <v>0.126669685407457</v>
      </c>
    </row>
    <row r="223" customFormat="false" ht="15" hidden="false" customHeight="false" outlineLevel="0" collapsed="false">
      <c r="P223" s="3" t="n">
        <f aca="false">O223/$S$2</f>
        <v>0</v>
      </c>
      <c r="Q223" s="3" t="n">
        <v>218</v>
      </c>
      <c r="R223" s="3" t="n">
        <f aca="false">EXP(-$B$39*Q223^$C$39)</f>
        <v>0.125882225278684</v>
      </c>
    </row>
    <row r="224" customFormat="false" ht="15" hidden="false" customHeight="false" outlineLevel="0" collapsed="false">
      <c r="P224" s="3" t="n">
        <f aca="false">O224/$S$2</f>
        <v>0</v>
      </c>
      <c r="Q224" s="3" t="n">
        <v>219</v>
      </c>
      <c r="R224" s="3" t="n">
        <f aca="false">EXP(-$B$39*Q224^$C$39)</f>
        <v>0.125100892501508</v>
      </c>
    </row>
    <row r="225" customFormat="false" ht="15" hidden="false" customHeight="false" outlineLevel="0" collapsed="false">
      <c r="P225" s="3" t="n">
        <f aca="false">O225/$S$2</f>
        <v>0</v>
      </c>
      <c r="Q225" s="3" t="n">
        <v>220</v>
      </c>
      <c r="R225" s="3" t="n">
        <f aca="false">EXP(-$B$39*Q225^$C$39)</f>
        <v>0.124325626191752</v>
      </c>
    </row>
    <row r="226" customFormat="false" ht="15" hidden="false" customHeight="false" outlineLevel="0" collapsed="false">
      <c r="P226" s="3" t="n">
        <f aca="false">O226/$S$2</f>
        <v>0</v>
      </c>
      <c r="Q226" s="3" t="n">
        <v>221</v>
      </c>
      <c r="R226" s="3" t="n">
        <f aca="false">EXP(-$B$39*Q226^$C$39)</f>
        <v>0.123556366240538</v>
      </c>
    </row>
    <row r="227" customFormat="false" ht="15" hidden="false" customHeight="false" outlineLevel="0" collapsed="false">
      <c r="P227" s="3" t="n">
        <f aca="false">O227/$S$2</f>
        <v>0</v>
      </c>
      <c r="Q227" s="3" t="n">
        <v>222</v>
      </c>
      <c r="R227" s="3" t="n">
        <f aca="false">EXP(-$B$39*Q227^$C$39)</f>
        <v>0.122793053301797</v>
      </c>
    </row>
    <row r="228" customFormat="false" ht="15" hidden="false" customHeight="false" outlineLevel="0" collapsed="false">
      <c r="P228" s="3" t="n">
        <f aca="false">O228/$S$2</f>
        <v>0</v>
      </c>
      <c r="Q228" s="3" t="n">
        <v>223</v>
      </c>
      <c r="R228" s="3" t="n">
        <f aca="false">EXP(-$B$39*Q228^$C$39)</f>
        <v>0.122035628780038</v>
      </c>
    </row>
    <row r="229" customFormat="false" ht="15" hidden="false" customHeight="false" outlineLevel="0" collapsed="false">
      <c r="P229" s="3" t="n">
        <f aca="false">O229/$S$2</f>
        <v>0</v>
      </c>
      <c r="Q229" s="3" t="n">
        <v>224</v>
      </c>
      <c r="R229" s="3" t="n">
        <f aca="false">EXP(-$B$39*Q229^$C$39)</f>
        <v>0.121284034818347</v>
      </c>
    </row>
    <row r="230" customFormat="false" ht="15" hidden="false" customHeight="false" outlineLevel="0" collapsed="false">
      <c r="P230" s="3" t="n">
        <f aca="false">O230/$S$2</f>
        <v>0</v>
      </c>
      <c r="Q230" s="3" t="n">
        <v>225</v>
      </c>
      <c r="R230" s="3" t="n">
        <f aca="false">EXP(-$B$39*Q230^$C$39)</f>
        <v>0.120538214286636</v>
      </c>
    </row>
    <row r="231" customFormat="false" ht="15" hidden="false" customHeight="false" outlineLevel="0" collapsed="false">
      <c r="P231" s="3" t="n">
        <f aca="false">O231/$S$2</f>
        <v>0</v>
      </c>
      <c r="Q231" s="3" t="n">
        <v>226</v>
      </c>
      <c r="R231" s="3" t="n">
        <f aca="false">EXP(-$B$39*Q231^$C$39)</f>
        <v>0.119798110770109</v>
      </c>
    </row>
    <row r="232" customFormat="false" ht="15" hidden="false" customHeight="false" outlineLevel="0" collapsed="false">
      <c r="P232" s="3" t="n">
        <f aca="false">O232/$S$2</f>
        <v>0</v>
      </c>
      <c r="Q232" s="3" t="n">
        <v>227</v>
      </c>
      <c r="R232" s="3" t="n">
        <f aca="false">EXP(-$B$39*Q232^$C$39)</f>
        <v>0.119063668557965</v>
      </c>
    </row>
    <row r="233" customFormat="false" ht="15" hidden="false" customHeight="false" outlineLevel="0" collapsed="false">
      <c r="P233" s="3" t="n">
        <f aca="false">O233/$S$2</f>
        <v>0</v>
      </c>
      <c r="Q233" s="3" t="n">
        <v>228</v>
      </c>
      <c r="R233" s="3" t="n">
        <f aca="false">EXP(-$B$39*Q233^$C$39)</f>
        <v>0.118334832632317</v>
      </c>
    </row>
    <row r="234" customFormat="false" ht="15" hidden="false" customHeight="false" outlineLevel="0" collapsed="false">
      <c r="P234" s="3" t="n">
        <f aca="false">O234/$S$2</f>
        <v>0</v>
      </c>
      <c r="Q234" s="3" t="n">
        <v>229</v>
      </c>
      <c r="R234" s="3" t="n">
        <f aca="false">EXP(-$B$39*Q234^$C$39)</f>
        <v>0.117611548657324</v>
      </c>
    </row>
    <row r="235" customFormat="false" ht="15" hidden="false" customHeight="false" outlineLevel="0" collapsed="false">
      <c r="P235" s="3" t="n">
        <f aca="false">O235/$S$2</f>
        <v>0</v>
      </c>
      <c r="Q235" s="3" t="n">
        <v>230</v>
      </c>
      <c r="R235" s="3" t="n">
        <f aca="false">EXP(-$B$39*Q235^$C$39)</f>
        <v>0.116893762968535</v>
      </c>
    </row>
    <row r="236" customFormat="false" ht="15" hidden="false" customHeight="false" outlineLevel="0" collapsed="false">
      <c r="P236" s="3" t="n">
        <f aca="false">O236/$S$2</f>
        <v>0</v>
      </c>
      <c r="Q236" s="3" t="n">
        <v>231</v>
      </c>
      <c r="R236" s="3" t="n">
        <f aca="false">EXP(-$B$39*Q236^$C$39)</f>
        <v>0.116181422562439</v>
      </c>
    </row>
    <row r="237" customFormat="false" ht="15" hidden="false" customHeight="false" outlineLevel="0" collapsed="false">
      <c r="P237" s="3" t="n">
        <f aca="false">O237/$S$2</f>
        <v>0</v>
      </c>
      <c r="Q237" s="3" t="n">
        <v>232</v>
      </c>
      <c r="R237" s="3" t="n">
        <f aca="false">EXP(-$B$39*Q237^$C$39)</f>
        <v>0.115474475086213</v>
      </c>
    </row>
    <row r="238" customFormat="false" ht="15" hidden="false" customHeight="false" outlineLevel="0" collapsed="false">
      <c r="P238" s="3" t="n">
        <f aca="false">O238/$S$2</f>
        <v>0</v>
      </c>
      <c r="Q238" s="3" t="n">
        <v>233</v>
      </c>
      <c r="R238" s="3" t="n">
        <f aca="false">EXP(-$B$39*Q238^$C$39)</f>
        <v>0.114772868827671</v>
      </c>
    </row>
    <row r="239" customFormat="false" ht="15" hidden="false" customHeight="false" outlineLevel="0" collapsed="false">
      <c r="P239" s="3" t="n">
        <f aca="false">O239/$S$2</f>
        <v>0</v>
      </c>
      <c r="Q239" s="3" t="n">
        <v>234</v>
      </c>
      <c r="R239" s="3" t="n">
        <f aca="false">EXP(-$B$39*Q239^$C$39)</f>
        <v>0.114076552705396</v>
      </c>
    </row>
    <row r="240" customFormat="false" ht="15" hidden="false" customHeight="false" outlineLevel="0" collapsed="false">
      <c r="P240" s="3" t="n">
        <f aca="false">O240/$S$2</f>
        <v>0</v>
      </c>
      <c r="Q240" s="3" t="n">
        <v>235</v>
      </c>
      <c r="R240" s="3" t="n">
        <f aca="false">EXP(-$B$39*Q240^$C$39)</f>
        <v>0.113385476259066</v>
      </c>
    </row>
    <row r="241" customFormat="false" ht="15" hidden="false" customHeight="false" outlineLevel="0" collapsed="false">
      <c r="P241" s="3" t="n">
        <f aca="false">O241/$S$2</f>
        <v>0</v>
      </c>
      <c r="Q241" s="3" t="n">
        <v>236</v>
      </c>
      <c r="R241" s="3" t="n">
        <f aca="false">EXP(-$B$39*Q241^$C$39)</f>
        <v>0.112699589639962</v>
      </c>
    </row>
    <row r="242" customFormat="false" ht="15" hidden="false" customHeight="false" outlineLevel="0" collapsed="false">
      <c r="P242" s="3" t="n">
        <f aca="false">O242/$S$2</f>
        <v>0</v>
      </c>
      <c r="Q242" s="3" t="n">
        <v>237</v>
      </c>
      <c r="R242" s="3" t="n">
        <f aca="false">EXP(-$B$39*Q242^$C$39)</f>
        <v>0.112018843601648</v>
      </c>
    </row>
    <row r="243" customFormat="false" ht="15" hidden="false" customHeight="false" outlineLevel="0" collapsed="false">
      <c r="P243" s="3" t="n">
        <f aca="false">O243/$S$2</f>
        <v>0</v>
      </c>
      <c r="Q243" s="3" t="n">
        <v>238</v>
      </c>
      <c r="R243" s="3" t="n">
        <f aca="false">EXP(-$B$39*Q243^$C$39)</f>
        <v>0.111343189490835</v>
      </c>
    </row>
    <row r="244" customFormat="false" ht="15" hidden="false" customHeight="false" outlineLevel="0" collapsed="false">
      <c r="P244" s="3" t="n">
        <f aca="false">O244/$S$2</f>
        <v>0</v>
      </c>
      <c r="Q244" s="3" t="n">
        <v>239</v>
      </c>
      <c r="R244" s="3" t="n">
        <f aca="false">EXP(-$B$39*Q244^$C$39)</f>
        <v>0.110672579238409</v>
      </c>
    </row>
    <row r="245" customFormat="false" ht="15" hidden="false" customHeight="false" outlineLevel="0" collapsed="false">
      <c r="P245" s="3" t="n">
        <f aca="false">O245/$S$2</f>
        <v>0</v>
      </c>
      <c r="Q245" s="3" t="n">
        <v>240</v>
      </c>
      <c r="R245" s="3" t="n">
        <f aca="false">EXP(-$B$39*Q245^$C$39)</f>
        <v>0.110006965350627</v>
      </c>
    </row>
    <row r="246" customFormat="false" ht="15" hidden="false" customHeight="false" outlineLevel="0" collapsed="false">
      <c r="P246" s="3" t="n">
        <f aca="false">O246/$S$2</f>
        <v>0</v>
      </c>
      <c r="Q246" s="3" t="n">
        <v>241</v>
      </c>
      <c r="R246" s="3" t="n">
        <f aca="false">EXP(-$B$39*Q246^$C$39)</f>
        <v>0.10934630090048</v>
      </c>
    </row>
    <row r="247" customFormat="false" ht="15" hidden="false" customHeight="false" outlineLevel="0" collapsed="false">
      <c r="P247" s="3" t="n">
        <f aca="false">O247/$S$2</f>
        <v>0</v>
      </c>
      <c r="Q247" s="3" t="n">
        <v>242</v>
      </c>
      <c r="R247" s="3" t="n">
        <f aca="false">EXP(-$B$39*Q247^$C$39)</f>
        <v>0.108690539519206</v>
      </c>
    </row>
    <row r="248" customFormat="false" ht="15" hidden="false" customHeight="false" outlineLevel="0" collapsed="false">
      <c r="P248" s="3" t="n">
        <f aca="false">O248/$S$2</f>
        <v>0</v>
      </c>
      <c r="Q248" s="3" t="n">
        <v>243</v>
      </c>
      <c r="R248" s="3" t="n">
        <f aca="false">EXP(-$B$39*Q248^$C$39)</f>
        <v>0.108039635387972</v>
      </c>
    </row>
    <row r="249" customFormat="false" ht="15" hidden="false" customHeight="false" outlineLevel="0" collapsed="false">
      <c r="P249" s="3" t="n">
        <f aca="false">O249/$S$2</f>
        <v>0</v>
      </c>
      <c r="Q249" s="3" t="n">
        <v>244</v>
      </c>
      <c r="R249" s="3" t="n">
        <f aca="false">EXP(-$B$39*Q249^$C$39)</f>
        <v>0.107393543229699</v>
      </c>
    </row>
    <row r="250" customFormat="false" ht="15" hidden="false" customHeight="false" outlineLevel="0" collapsed="false">
      <c r="P250" s="3" t="n">
        <f aca="false">O250/$S$2</f>
        <v>0</v>
      </c>
      <c r="Q250" s="3" t="n">
        <v>245</v>
      </c>
      <c r="R250" s="3" t="n">
        <f aca="false">EXP(-$B$39*Q250^$C$39)</f>
        <v>0.106752218301036</v>
      </c>
    </row>
    <row r="251" customFormat="false" ht="15" hidden="false" customHeight="false" outlineLevel="0" collapsed="false">
      <c r="P251" s="3" t="n">
        <f aca="false">O251/$S$2</f>
        <v>0</v>
      </c>
      <c r="Q251" s="3" t="n">
        <v>246</v>
      </c>
      <c r="R251" s="3" t="n">
        <f aca="false">EXP(-$B$39*Q251^$C$39)</f>
        <v>0.106115616384487</v>
      </c>
    </row>
    <row r="252" customFormat="false" ht="15" hidden="false" customHeight="false" outlineLevel="0" collapsed="false">
      <c r="P252" s="3" t="n">
        <f aca="false">O252/$S$2</f>
        <v>0</v>
      </c>
      <c r="Q252" s="3" t="n">
        <v>247</v>
      </c>
      <c r="R252" s="3" t="n">
        <f aca="false">EXP(-$B$39*Q252^$C$39)</f>
        <v>0.105483693780674</v>
      </c>
    </row>
    <row r="253" customFormat="false" ht="15" hidden="false" customHeight="false" outlineLevel="0" collapsed="false">
      <c r="P253" s="3" t="n">
        <f aca="false">O253/$S$2</f>
        <v>0</v>
      </c>
      <c r="Q253" s="3" t="n">
        <v>248</v>
      </c>
      <c r="R253" s="3" t="n">
        <f aca="false">EXP(-$B$39*Q253^$C$39)</f>
        <v>0.10485640730074</v>
      </c>
    </row>
    <row r="254" customFormat="false" ht="15" hidden="false" customHeight="false" outlineLevel="0" collapsed="false">
      <c r="P254" s="3" t="n">
        <f aca="false">O254/$S$2</f>
        <v>0</v>
      </c>
      <c r="Q254" s="3" t="n">
        <v>249</v>
      </c>
      <c r="R254" s="3" t="n">
        <f aca="false">EXP(-$B$39*Q254^$C$39)</f>
        <v>0.104233714258893</v>
      </c>
    </row>
    <row r="255" customFormat="false" ht="15" hidden="false" customHeight="false" outlineLevel="0" collapsed="false">
      <c r="P255" s="3" t="n">
        <f aca="false">O255/$S$2</f>
        <v>0</v>
      </c>
      <c r="Q255" s="3" t="n">
        <v>250</v>
      </c>
      <c r="R255" s="3" t="n">
        <f aca="false">EXP(-$B$39*Q255^$C$39)</f>
        <v>0.103615572465083</v>
      </c>
    </row>
    <row r="256" customFormat="false" ht="15" hidden="false" customHeight="false" outlineLevel="0" collapsed="false">
      <c r="P256" s="3" t="n">
        <f aca="false">O256/$S$2</f>
        <v>0</v>
      </c>
      <c r="Q256" s="3" t="n">
        <v>251</v>
      </c>
      <c r="R256" s="3" t="n">
        <f aca="false">EXP(-$B$39*Q256^$C$39)</f>
        <v>0.103001940217802</v>
      </c>
    </row>
    <row r="257" customFormat="false" ht="15" hidden="false" customHeight="false" outlineLevel="0" collapsed="false">
      <c r="P257" s="3" t="n">
        <f aca="false">O257/$S$2</f>
        <v>0</v>
      </c>
      <c r="Q257" s="3" t="n">
        <v>252</v>
      </c>
      <c r="R257" s="3" t="n">
        <f aca="false">EXP(-$B$39*Q257^$C$39)</f>
        <v>0.102392776297022</v>
      </c>
    </row>
    <row r="258" customFormat="false" ht="15" hidden="false" customHeight="false" outlineLevel="0" collapsed="false">
      <c r="P258" s="3" t="n">
        <f aca="false">O258/$S$2</f>
        <v>0</v>
      </c>
      <c r="Q258" s="3" t="n">
        <v>253</v>
      </c>
      <c r="R258" s="3" t="n">
        <f aca="false">EXP(-$B$39*Q258^$C$39)</f>
        <v>0.101788039957253</v>
      </c>
    </row>
    <row r="259" customFormat="false" ht="15" hidden="false" customHeight="false" outlineLevel="0" collapsed="false">
      <c r="P259" s="3" t="n">
        <f aca="false">O259/$S$2</f>
        <v>0</v>
      </c>
      <c r="Q259" s="3" t="n">
        <v>254</v>
      </c>
      <c r="R259" s="3" t="n">
        <f aca="false">EXP(-$B$39*Q259^$C$39)</f>
        <v>0.101187690920724</v>
      </c>
    </row>
    <row r="260" customFormat="false" ht="15" hidden="false" customHeight="false" outlineLevel="0" collapsed="false">
      <c r="P260" s="3" t="n">
        <f aca="false">O260/$S$2</f>
        <v>0</v>
      </c>
      <c r="Q260" s="3" t="n">
        <v>255</v>
      </c>
      <c r="R260" s="3" t="n">
        <f aca="false">EXP(-$B$39*Q260^$C$39)</f>
        <v>0.100591689370683</v>
      </c>
    </row>
    <row r="261" customFormat="false" ht="15" hidden="false" customHeight="false" outlineLevel="0" collapsed="false">
      <c r="P261" s="3" t="n">
        <f aca="false">O261/$S$2</f>
        <v>0</v>
      </c>
      <c r="Q261" s="3" t="n">
        <v>256</v>
      </c>
      <c r="R261" s="3" t="n">
        <f aca="false">EXP(-$B$39*Q261^$C$39)</f>
        <v>0.099999995944822</v>
      </c>
    </row>
    <row r="262" customFormat="false" ht="15" hidden="false" customHeight="false" outlineLevel="0" collapsed="false">
      <c r="P262" s="3" t="n">
        <f aca="false">O262/$S$2</f>
        <v>0</v>
      </c>
      <c r="Q262" s="3" t="n">
        <v>257</v>
      </c>
      <c r="R262" s="3" t="n">
        <f aca="false">EXP(-$B$39*Q262^$C$39)</f>
        <v>0.0994125717288025</v>
      </c>
    </row>
    <row r="263" customFormat="false" ht="15" hidden="false" customHeight="false" outlineLevel="0" collapsed="false">
      <c r="P263" s="3" t="n">
        <f aca="false">O263/$S$2</f>
        <v>0</v>
      </c>
      <c r="Q263" s="3" t="n">
        <v>258</v>
      </c>
      <c r="R263" s="3" t="n">
        <f aca="false">EXP(-$B$39*Q263^$C$39)</f>
        <v>0.0988293782499082</v>
      </c>
    </row>
    <row r="264" customFormat="false" ht="15" hidden="false" customHeight="false" outlineLevel="0" collapsed="false">
      <c r="P264" s="3" t="n">
        <f aca="false">O264/$S$2</f>
        <v>0</v>
      </c>
      <c r="Q264" s="3" t="n">
        <v>259</v>
      </c>
      <c r="R264" s="3" t="n">
        <f aca="false">EXP(-$B$39*Q264^$C$39)</f>
        <v>0.0982503774707993</v>
      </c>
    </row>
    <row r="265" customFormat="false" ht="15" hidden="false" customHeight="false" outlineLevel="0" collapsed="false">
      <c r="P265" s="3" t="n">
        <f aca="false">O265/$S$2</f>
        <v>0</v>
      </c>
      <c r="Q265" s="3" t="n">
        <v>260</v>
      </c>
      <c r="R265" s="3" t="n">
        <f aca="false">EXP(-$B$39*Q265^$C$39)</f>
        <v>0.0976755317833778</v>
      </c>
    </row>
    <row r="266" customFormat="false" ht="15" hidden="false" customHeight="false" outlineLevel="0" collapsed="false">
      <c r="P266" s="3" t="n">
        <f aca="false">O266/$S$2</f>
        <v>0</v>
      </c>
      <c r="Q266" s="3" t="n">
        <v>261</v>
      </c>
      <c r="R266" s="3" t="n">
        <f aca="false">EXP(-$B$39*Q266^$C$39)</f>
        <v>0.0971048040027576</v>
      </c>
    </row>
    <row r="267" customFormat="false" ht="15" hidden="false" customHeight="false" outlineLevel="0" collapsed="false">
      <c r="P267" s="3" t="n">
        <f aca="false">O267/$S$2</f>
        <v>0</v>
      </c>
      <c r="Q267" s="3" t="n">
        <v>262</v>
      </c>
      <c r="R267" s="3" t="n">
        <f aca="false">EXP(-$B$39*Q267^$C$39)</f>
        <v>0.0965381573613388</v>
      </c>
    </row>
    <row r="268" customFormat="false" ht="15" hidden="false" customHeight="false" outlineLevel="0" collapsed="false">
      <c r="P268" s="3" t="n">
        <f aca="false">O268/$S$2</f>
        <v>0</v>
      </c>
      <c r="Q268" s="3" t="n">
        <v>263</v>
      </c>
      <c r="R268" s="3" t="n">
        <f aca="false">EXP(-$B$39*Q268^$C$39)</f>
        <v>0.0959755555029829</v>
      </c>
    </row>
    <row r="269" customFormat="false" ht="15" hidden="false" customHeight="false" outlineLevel="0" collapsed="false">
      <c r="P269" s="3" t="n">
        <f aca="false">O269/$S$2</f>
        <v>0</v>
      </c>
      <c r="Q269" s="3" t="n">
        <v>264</v>
      </c>
      <c r="R269" s="3" t="n">
        <f aca="false">EXP(-$B$39*Q269^$C$39)</f>
        <v>0.0954169624772877</v>
      </c>
    </row>
    <row r="270" customFormat="false" ht="15" hidden="false" customHeight="false" outlineLevel="0" collapsed="false">
      <c r="P270" s="3" t="n">
        <f aca="false">O270/$S$2</f>
        <v>0</v>
      </c>
      <c r="Q270" s="3" t="n">
        <v>265</v>
      </c>
      <c r="R270" s="3" t="n">
        <f aca="false">EXP(-$B$39*Q270^$C$39)</f>
        <v>0.0948623427339591</v>
      </c>
    </row>
    <row r="271" customFormat="false" ht="15" hidden="false" customHeight="false" outlineLevel="0" collapsed="false">
      <c r="P271" s="3" t="n">
        <f aca="false">O271/$S$2</f>
        <v>0</v>
      </c>
      <c r="Q271" s="3" t="n">
        <v>266</v>
      </c>
      <c r="R271" s="3" t="n">
        <f aca="false">EXP(-$B$39*Q271^$C$39)</f>
        <v>0.0943116611172787</v>
      </c>
    </row>
    <row r="272" customFormat="false" ht="15" hidden="false" customHeight="false" outlineLevel="0" collapsed="false">
      <c r="P272" s="3" t="n">
        <f aca="false">O272/$S$2</f>
        <v>0</v>
      </c>
      <c r="Q272" s="3" t="n">
        <v>267</v>
      </c>
      <c r="R272" s="3" t="n">
        <f aca="false">EXP(-$B$39*Q272^$C$39)</f>
        <v>0.0937648828606642</v>
      </c>
    </row>
    <row r="273" customFormat="false" ht="15" hidden="false" customHeight="false" outlineLevel="0" collapsed="false">
      <c r="P273" s="3" t="n">
        <f aca="false">O273/$S$2</f>
        <v>0</v>
      </c>
      <c r="Q273" s="3" t="n">
        <v>268</v>
      </c>
      <c r="R273" s="3" t="n">
        <f aca="false">EXP(-$B$39*Q273^$C$39)</f>
        <v>0.0932219735813224</v>
      </c>
    </row>
    <row r="274" customFormat="false" ht="15" hidden="false" customHeight="false" outlineLevel="0" collapsed="false">
      <c r="P274" s="3" t="n">
        <f aca="false">O274/$S$2</f>
        <v>0</v>
      </c>
      <c r="Q274" s="3" t="n">
        <v>269</v>
      </c>
      <c r="R274" s="3" t="n">
        <f aca="false">EXP(-$B$39*Q274^$C$39)</f>
        <v>0.0926828992749904</v>
      </c>
    </row>
    <row r="275" customFormat="false" ht="15" hidden="false" customHeight="false" outlineLevel="0" collapsed="false">
      <c r="P275" s="3" t="n">
        <f aca="false">O275/$S$2</f>
        <v>0</v>
      </c>
      <c r="Q275" s="3" t="n">
        <v>270</v>
      </c>
      <c r="R275" s="3" t="n">
        <f aca="false">EXP(-$B$39*Q275^$C$39)</f>
        <v>0.0921476263107657</v>
      </c>
    </row>
    <row r="276" customFormat="false" ht="15" hidden="false" customHeight="false" outlineLevel="0" collapsed="false">
      <c r="P276" s="3" t="n">
        <f aca="false">O276/$S$2</f>
        <v>0</v>
      </c>
      <c r="Q276" s="3" t="n">
        <v>271</v>
      </c>
      <c r="R276" s="3" t="n">
        <f aca="false">EXP(-$B$39*Q276^$C$39)</f>
        <v>0.0916161214260228</v>
      </c>
    </row>
    <row r="277" customFormat="false" ht="15" hidden="false" customHeight="false" outlineLevel="0" collapsed="false">
      <c r="P277" s="3" t="n">
        <f aca="false">O277/$S$2</f>
        <v>0</v>
      </c>
      <c r="Q277" s="3" t="n">
        <v>272</v>
      </c>
      <c r="R277" s="3" t="n">
        <f aca="false">EXP(-$B$39*Q277^$C$39)</f>
        <v>0.0910883517214127</v>
      </c>
    </row>
    <row r="278" customFormat="false" ht="15" hidden="false" customHeight="false" outlineLevel="0" collapsed="false">
      <c r="P278" s="3" t="n">
        <f aca="false">O278/$S$2</f>
        <v>0</v>
      </c>
      <c r="Q278" s="3" t="n">
        <v>273</v>
      </c>
      <c r="R278" s="3" t="n">
        <f aca="false">EXP(-$B$39*Q278^$C$39)</f>
        <v>0.0905642846559467</v>
      </c>
    </row>
    <row r="279" customFormat="false" ht="15" hidden="false" customHeight="false" outlineLevel="0" collapsed="false">
      <c r="P279" s="3" t="n">
        <f aca="false">O279/$S$2</f>
        <v>0</v>
      </c>
      <c r="Q279" s="3" t="n">
        <v>274</v>
      </c>
      <c r="R279" s="3" t="n">
        <f aca="false">EXP(-$B$39*Q279^$C$39)</f>
        <v>0.0900438880421601</v>
      </c>
    </row>
    <row r="280" customFormat="false" ht="15" hidden="false" customHeight="false" outlineLevel="0" collapsed="false">
      <c r="P280" s="3" t="n">
        <f aca="false">O280/$S$2</f>
        <v>0</v>
      </c>
      <c r="Q280" s="3" t="n">
        <v>275</v>
      </c>
      <c r="R280" s="3" t="n">
        <f aca="false">EXP(-$B$39*Q280^$C$39)</f>
        <v>0.0895271300413566</v>
      </c>
    </row>
    <row r="281" customFormat="false" ht="15" hidden="false" customHeight="false" outlineLevel="0" collapsed="false">
      <c r="P281" s="3" t="n">
        <f aca="false">O281/$S$2</f>
        <v>0</v>
      </c>
      <c r="Q281" s="3" t="n">
        <v>276</v>
      </c>
      <c r="R281" s="3" t="n">
        <f aca="false">EXP(-$B$39*Q281^$C$39)</f>
        <v>0.0890139791589297</v>
      </c>
    </row>
    <row r="282" customFormat="false" ht="15" hidden="false" customHeight="false" outlineLevel="0" collapsed="false">
      <c r="P282" s="3" t="n">
        <f aca="false">O282/$S$2</f>
        <v>0</v>
      </c>
      <c r="Q282" s="3" t="n">
        <v>277</v>
      </c>
      <c r="R282" s="3" t="n">
        <f aca="false">EXP(-$B$39*Q282^$C$39)</f>
        <v>0.0885044042397608</v>
      </c>
    </row>
    <row r="283" customFormat="false" ht="15" hidden="false" customHeight="false" outlineLevel="0" collapsed="false">
      <c r="P283" s="3" t="n">
        <f aca="false">O283/$S$2</f>
        <v>0</v>
      </c>
      <c r="Q283" s="3" t="n">
        <v>278</v>
      </c>
      <c r="R283" s="3" t="n">
        <f aca="false">EXP(-$B$39*Q283^$C$39)</f>
        <v>0.0879983744636923</v>
      </c>
    </row>
    <row r="284" customFormat="false" ht="15" hidden="false" customHeight="false" outlineLevel="0" collapsed="false">
      <c r="P284" s="3" t="n">
        <f aca="false">O284/$S$2</f>
        <v>0</v>
      </c>
      <c r="Q284" s="3" t="n">
        <v>279</v>
      </c>
      <c r="R284" s="3" t="n">
        <f aca="false">EXP(-$B$39*Q284^$C$39)</f>
        <v>0.0874958593410744</v>
      </c>
    </row>
    <row r="285" customFormat="false" ht="15" hidden="false" customHeight="false" outlineLevel="0" collapsed="false">
      <c r="P285" s="3" t="n">
        <f aca="false">O285/$S$2</f>
        <v>0</v>
      </c>
      <c r="Q285" s="3" t="n">
        <v>280</v>
      </c>
      <c r="R285" s="3" t="n">
        <f aca="false">EXP(-$B$39*Q285^$C$39)</f>
        <v>0.0869968287083832</v>
      </c>
    </row>
    <row r="286" customFormat="false" ht="15" hidden="false" customHeight="false" outlineLevel="0" collapsed="false">
      <c r="P286" s="3" t="n">
        <f aca="false">O286/$S$2</f>
        <v>0</v>
      </c>
      <c r="Q286" s="3" t="n">
        <v>281</v>
      </c>
      <c r="R286" s="3" t="n">
        <f aca="false">EXP(-$B$39*Q286^$C$39)</f>
        <v>0.086501252723911</v>
      </c>
    </row>
    <row r="287" customFormat="false" ht="15" hidden="false" customHeight="false" outlineLevel="0" collapsed="false">
      <c r="P287" s="3" t="n">
        <f aca="false">O287/$S$2</f>
        <v>0</v>
      </c>
      <c r="Q287" s="3" t="n">
        <v>282</v>
      </c>
      <c r="R287" s="3" t="n">
        <f aca="false">EXP(-$B$39*Q287^$C$39)</f>
        <v>0.0860091018635235</v>
      </c>
    </row>
    <row r="288" customFormat="false" ht="15" hidden="false" customHeight="false" outlineLevel="0" collapsed="false">
      <c r="P288" s="3" t="n">
        <f aca="false">O288/$S$2</f>
        <v>0</v>
      </c>
      <c r="Q288" s="3" t="n">
        <v>283</v>
      </c>
      <c r="R288" s="3" t="n">
        <f aca="false">EXP(-$B$39*Q288^$C$39)</f>
        <v>0.0855203469164876</v>
      </c>
    </row>
    <row r="289" customFormat="false" ht="15" hidden="false" customHeight="false" outlineLevel="0" collapsed="false">
      <c r="P289" s="3" t="n">
        <f aca="false">O289/$S$2</f>
        <v>0</v>
      </c>
      <c r="Q289" s="3" t="n">
        <v>284</v>
      </c>
      <c r="R289" s="3" t="n">
        <f aca="false">EXP(-$B$39*Q289^$C$39)</f>
        <v>0.085034958981364</v>
      </c>
    </row>
    <row r="290" customFormat="false" ht="15" hidden="false" customHeight="false" outlineLevel="0" collapsed="false">
      <c r="P290" s="3" t="n">
        <f aca="false">O290/$S$2</f>
        <v>0</v>
      </c>
      <c r="Q290" s="3" t="n">
        <v>285</v>
      </c>
      <c r="R290" s="3" t="n">
        <f aca="false">EXP(-$B$39*Q290^$C$39)</f>
        <v>0.0845529094619662</v>
      </c>
    </row>
    <row r="291" customFormat="false" ht="15" hidden="false" customHeight="false" outlineLevel="0" collapsed="false">
      <c r="P291" s="3" t="n">
        <f aca="false">O291/$S$2</f>
        <v>0</v>
      </c>
      <c r="Q291" s="3" t="n">
        <v>286</v>
      </c>
      <c r="R291" s="3" t="n">
        <f aca="false">EXP(-$B$39*Q291^$C$39)</f>
        <v>0.0840741700633831</v>
      </c>
    </row>
    <row r="292" customFormat="false" ht="15" hidden="false" customHeight="false" outlineLevel="0" collapsed="false">
      <c r="P292" s="3" t="n">
        <f aca="false">O292/$S$2</f>
        <v>0</v>
      </c>
      <c r="Q292" s="3" t="n">
        <v>287</v>
      </c>
      <c r="R292" s="3" t="n">
        <f aca="false">EXP(-$B$39*Q292^$C$39)</f>
        <v>0.0835987127880648</v>
      </c>
    </row>
    <row r="293" customFormat="false" ht="15" hidden="false" customHeight="false" outlineLevel="0" collapsed="false">
      <c r="P293" s="3" t="n">
        <f aca="false">O293/$S$2</f>
        <v>0</v>
      </c>
      <c r="Q293" s="3" t="n">
        <v>288</v>
      </c>
      <c r="R293" s="3" t="n">
        <f aca="false">EXP(-$B$39*Q293^$C$39)</f>
        <v>0.0831265099319706</v>
      </c>
    </row>
    <row r="294" customFormat="false" ht="15" hidden="false" customHeight="false" outlineLevel="0" collapsed="false">
      <c r="P294" s="3" t="n">
        <f aca="false">O294/$S$2</f>
        <v>0</v>
      </c>
      <c r="Q294" s="3" t="n">
        <v>289</v>
      </c>
      <c r="R294" s="3" t="n">
        <f aca="false">EXP(-$B$39*Q294^$C$39)</f>
        <v>0.0826575340807765</v>
      </c>
    </row>
    <row r="295" customFormat="false" ht="15" hidden="false" customHeight="false" outlineLevel="0" collapsed="false">
      <c r="P295" s="3" t="n">
        <f aca="false">O295/$S$2</f>
        <v>0</v>
      </c>
      <c r="Q295" s="3" t="n">
        <v>290</v>
      </c>
      <c r="R295" s="3" t="n">
        <f aca="false">EXP(-$B$39*Q295^$C$39)</f>
        <v>0.0821917581061434</v>
      </c>
    </row>
    <row r="296" customFormat="false" ht="15" hidden="false" customHeight="false" outlineLevel="0" collapsed="false">
      <c r="P296" s="3" t="n">
        <f aca="false">O296/$S$2</f>
        <v>0</v>
      </c>
      <c r="Q296" s="3" t="n">
        <v>291</v>
      </c>
      <c r="R296" s="3" t="n">
        <f aca="false">EXP(-$B$39*Q296^$C$39)</f>
        <v>0.0817291551620428</v>
      </c>
    </row>
    <row r="297" customFormat="false" ht="15" hidden="false" customHeight="false" outlineLevel="0" collapsed="false">
      <c r="P297" s="3" t="n">
        <f aca="false">O297/$S$2</f>
        <v>0</v>
      </c>
      <c r="Q297" s="3" t="n">
        <v>292</v>
      </c>
      <c r="R297" s="3" t="n">
        <f aca="false">EXP(-$B$39*Q297^$C$39)</f>
        <v>0.0812696986811403</v>
      </c>
    </row>
    <row r="298" customFormat="false" ht="15" hidden="false" customHeight="false" outlineLevel="0" collapsed="false">
      <c r="P298" s="3" t="n">
        <f aca="false">O298/$S$2</f>
        <v>0</v>
      </c>
      <c r="Q298" s="3" t="n">
        <v>293</v>
      </c>
      <c r="R298" s="3" t="n">
        <f aca="false">EXP(-$B$39*Q298^$C$39)</f>
        <v>0.0808133623712347</v>
      </c>
    </row>
    <row r="299" customFormat="false" ht="15" hidden="false" customHeight="false" outlineLevel="0" collapsed="false">
      <c r="P299" s="3" t="n">
        <f aca="false">O299/$S$2</f>
        <v>0</v>
      </c>
      <c r="Q299" s="3" t="n">
        <v>294</v>
      </c>
      <c r="R299" s="3" t="n">
        <f aca="false">EXP(-$B$39*Q299^$C$39)</f>
        <v>0.0803601202117533</v>
      </c>
    </row>
    <row r="300" customFormat="false" ht="15" hidden="false" customHeight="false" outlineLevel="0" collapsed="false">
      <c r="P300" s="3" t="n">
        <f aca="false">O300/$S$2</f>
        <v>0</v>
      </c>
      <c r="Q300" s="3" t="n">
        <v>295</v>
      </c>
      <c r="R300" s="3" t="n">
        <f aca="false">EXP(-$B$39*Q300^$C$39)</f>
        <v>0.0799099464503001</v>
      </c>
    </row>
    <row r="301" customFormat="false" ht="15" hidden="false" customHeight="false" outlineLevel="0" collapsed="false">
      <c r="P301" s="3" t="n">
        <f aca="false">O301/$S$2</f>
        <v>0</v>
      </c>
      <c r="Q301" s="3" t="n">
        <v>296</v>
      </c>
      <c r="R301" s="3" t="n">
        <f aca="false">EXP(-$B$39*Q301^$C$39)</f>
        <v>0.0794628155992581</v>
      </c>
    </row>
    <row r="302" customFormat="false" ht="15" hidden="false" customHeight="false" outlineLevel="0" collapsed="false">
      <c r="P302" s="3" t="n">
        <f aca="false">O302/$S$2</f>
        <v>0</v>
      </c>
      <c r="Q302" s="3" t="n">
        <v>297</v>
      </c>
      <c r="R302" s="3" t="n">
        <f aca="false">EXP(-$B$39*Q302^$C$39)</f>
        <v>0.0790187024324434</v>
      </c>
    </row>
    <row r="303" customFormat="false" ht="15" hidden="false" customHeight="false" outlineLevel="0" collapsed="false">
      <c r="P303" s="3" t="n">
        <f aca="false">O303/$S$2</f>
        <v>0</v>
      </c>
      <c r="Q303" s="3" t="n">
        <v>298</v>
      </c>
      <c r="R303" s="3" t="n">
        <f aca="false">EXP(-$B$39*Q303^$C$39)</f>
        <v>0.0785775819818107</v>
      </c>
    </row>
    <row r="304" customFormat="false" ht="15" hidden="false" customHeight="false" outlineLevel="0" collapsed="false">
      <c r="P304" s="3" t="n">
        <f aca="false">O304/$S$2</f>
        <v>0</v>
      </c>
      <c r="Q304" s="3" t="n">
        <v>299</v>
      </c>
      <c r="R304" s="3" t="n">
        <f aca="false">EXP(-$B$39*Q304^$C$39)</f>
        <v>0.0781394295342087</v>
      </c>
    </row>
    <row r="305" customFormat="false" ht="15" hidden="false" customHeight="false" outlineLevel="0" collapsed="false">
      <c r="P305" s="3" t="n">
        <f aca="false">O305/$S$2</f>
        <v>0</v>
      </c>
      <c r="Q305" s="3" t="n">
        <v>300</v>
      </c>
      <c r="R305" s="3" t="n">
        <f aca="false">EXP(-$B$39*Q305^$C$39)</f>
        <v>0.0777042206281855</v>
      </c>
    </row>
    <row r="306" customFormat="false" ht="15" hidden="false" customHeight="false" outlineLevel="0" collapsed="false">
      <c r="P306" s="3" t="n">
        <f aca="false">O306/$S$2</f>
        <v>0</v>
      </c>
      <c r="Q306" s="3" t="n">
        <v>301</v>
      </c>
      <c r="R306" s="3" t="n">
        <f aca="false">EXP(-$B$39*Q306^$C$39)</f>
        <v>0.0772719310508419</v>
      </c>
    </row>
    <row r="307" customFormat="false" ht="15" hidden="false" customHeight="false" outlineLevel="0" collapsed="false">
      <c r="P307" s="3" t="n">
        <f aca="false">O307/$S$2</f>
        <v>0</v>
      </c>
      <c r="Q307" s="3" t="n">
        <v>302</v>
      </c>
      <c r="R307" s="3" t="n">
        <f aca="false">EXP(-$B$39*Q307^$C$39)</f>
        <v>0.0768425368347328</v>
      </c>
    </row>
    <row r="308" customFormat="false" ht="15" hidden="false" customHeight="false" outlineLevel="0" collapsed="false">
      <c r="P308" s="3" t="n">
        <f aca="false">O308/$S$2</f>
        <v>0</v>
      </c>
      <c r="Q308" s="3" t="n">
        <v>303</v>
      </c>
      <c r="R308" s="3" t="n">
        <f aca="false">EXP(-$B$39*Q308^$C$39)</f>
        <v>0.076416014254815</v>
      </c>
    </row>
    <row r="309" customFormat="false" ht="15" hidden="false" customHeight="false" outlineLevel="0" collapsed="false">
      <c r="P309" s="3" t="n">
        <f aca="false">O309/$S$2</f>
        <v>0</v>
      </c>
      <c r="Q309" s="3" t="n">
        <v>304</v>
      </c>
      <c r="R309" s="3" t="n">
        <f aca="false">EXP(-$B$39*Q309^$C$39)</f>
        <v>0.0759923398254412</v>
      </c>
    </row>
    <row r="310" customFormat="false" ht="15" hidden="false" customHeight="false" outlineLevel="0" collapsed="false">
      <c r="P310" s="3" t="n">
        <f aca="false">O310/$S$2</f>
        <v>0</v>
      </c>
      <c r="Q310" s="3" t="n">
        <v>305</v>
      </c>
      <c r="R310" s="3" t="n">
        <f aca="false">EXP(-$B$39*Q310^$C$39)</f>
        <v>0.0755714902973988</v>
      </c>
    </row>
    <row r="311" customFormat="false" ht="15" hidden="false" customHeight="false" outlineLevel="0" collapsed="false">
      <c r="P311" s="3" t="n">
        <f aca="false">O311/$S$2</f>
        <v>0</v>
      </c>
      <c r="Q311" s="3" t="n">
        <v>306</v>
      </c>
      <c r="R311" s="3" t="n">
        <f aca="false">EXP(-$B$39*Q311^$C$39)</f>
        <v>0.0751534426549933</v>
      </c>
    </row>
    <row r="312" customFormat="false" ht="15" hidden="false" customHeight="false" outlineLevel="0" collapsed="false">
      <c r="P312" s="3" t="n">
        <f aca="false">O312/$S$2</f>
        <v>0</v>
      </c>
      <c r="Q312" s="3" t="n">
        <v>307</v>
      </c>
      <c r="R312" s="3" t="n">
        <f aca="false">EXP(-$B$39*Q312^$C$39)</f>
        <v>0.0747381741131749</v>
      </c>
    </row>
    <row r="313" customFormat="false" ht="15" hidden="false" customHeight="false" outlineLevel="0" collapsed="false">
      <c r="P313" s="3" t="n">
        <f aca="false">O313/$S$2</f>
        <v>0</v>
      </c>
      <c r="Q313" s="3" t="n">
        <v>308</v>
      </c>
      <c r="R313" s="3" t="n">
        <f aca="false">EXP(-$B$39*Q313^$C$39)</f>
        <v>0.0743256621147083</v>
      </c>
    </row>
    <row r="314" customFormat="false" ht="15" hidden="false" customHeight="false" outlineLevel="0" collapsed="false">
      <c r="P314" s="3" t="n">
        <f aca="false">O314/$S$2</f>
        <v>0</v>
      </c>
      <c r="Q314" s="3" t="n">
        <v>309</v>
      </c>
      <c r="R314" s="3" t="n">
        <f aca="false">EXP(-$B$39*Q314^$C$39)</f>
        <v>0.0739158843273838</v>
      </c>
    </row>
    <row r="315" customFormat="false" ht="15" hidden="false" customHeight="false" outlineLevel="0" collapsed="false">
      <c r="P315" s="3" t="n">
        <f aca="false">O315/$S$2</f>
        <v>0</v>
      </c>
      <c r="Q315" s="3" t="n">
        <v>310</v>
      </c>
      <c r="R315" s="3" t="n">
        <f aca="false">EXP(-$B$39*Q315^$C$39)</f>
        <v>0.0735088186412706</v>
      </c>
    </row>
    <row r="316" customFormat="false" ht="15" hidden="false" customHeight="false" outlineLevel="0" collapsed="false">
      <c r="P316" s="3" t="n">
        <f aca="false">O316/$S$2</f>
        <v>0</v>
      </c>
      <c r="Q316" s="3" t="n">
        <v>311</v>
      </c>
      <c r="R316" s="3" t="n">
        <f aca="false">EXP(-$B$39*Q316^$C$39)</f>
        <v>0.0731044431660092</v>
      </c>
    </row>
    <row r="317" customFormat="false" ht="15" hidden="false" customHeight="false" outlineLevel="0" collapsed="false">
      <c r="P317" s="3" t="n">
        <f aca="false">O317/$S$2</f>
        <v>0</v>
      </c>
      <c r="Q317" s="3" t="n">
        <v>312</v>
      </c>
      <c r="R317" s="3" t="n">
        <f aca="false">EXP(-$B$39*Q317^$C$39)</f>
        <v>0.0727027362281454</v>
      </c>
    </row>
    <row r="318" customFormat="false" ht="15" hidden="false" customHeight="false" outlineLevel="0" collapsed="false">
      <c r="P318" s="3" t="n">
        <f aca="false">O318/$S$2</f>
        <v>0</v>
      </c>
      <c r="Q318" s="3" t="n">
        <v>313</v>
      </c>
      <c r="R318" s="3" t="n">
        <f aca="false">EXP(-$B$39*Q318^$C$39)</f>
        <v>0.0723036763685018</v>
      </c>
    </row>
    <row r="319" customFormat="false" ht="15" hidden="false" customHeight="false" outlineLevel="0" collapsed="false">
      <c r="P319" s="3" t="n">
        <f aca="false">O319/$S$2</f>
        <v>0</v>
      </c>
      <c r="Q319" s="3" t="n">
        <v>314</v>
      </c>
      <c r="R319" s="3" t="n">
        <f aca="false">EXP(-$B$39*Q319^$C$39)</f>
        <v>0.0719072423395889</v>
      </c>
    </row>
    <row r="320" customFormat="false" ht="15" hidden="false" customHeight="false" outlineLevel="0" collapsed="false">
      <c r="P320" s="3" t="n">
        <f aca="false">O320/$S$2</f>
        <v>0</v>
      </c>
      <c r="Q320" s="3" t="n">
        <v>315</v>
      </c>
      <c r="R320" s="3" t="n">
        <f aca="false">EXP(-$B$39*Q320^$C$39)</f>
        <v>0.0715134131030528</v>
      </c>
    </row>
    <row r="321" customFormat="false" ht="15" hidden="false" customHeight="false" outlineLevel="0" collapsed="false">
      <c r="P321" s="3" t="n">
        <f aca="false">O321/$S$2</f>
        <v>0</v>
      </c>
      <c r="Q321" s="3" t="n">
        <v>316</v>
      </c>
      <c r="R321" s="3" t="n">
        <f aca="false">EXP(-$B$39*Q321^$C$39)</f>
        <v>0.0711221678271616</v>
      </c>
    </row>
    <row r="322" customFormat="false" ht="15" hidden="false" customHeight="false" outlineLevel="0" collapsed="false">
      <c r="P322" s="3" t="n">
        <f aca="false">O322/$S$2</f>
        <v>0</v>
      </c>
      <c r="Q322" s="3" t="n">
        <v>317</v>
      </c>
      <c r="R322" s="3" t="n">
        <f aca="false">EXP(-$B$39*Q322^$C$39)</f>
        <v>0.0707334858843267</v>
      </c>
    </row>
    <row r="323" customFormat="false" ht="15" hidden="false" customHeight="false" outlineLevel="0" collapsed="false">
      <c r="P323" s="3" t="n">
        <f aca="false">O323/$S$2</f>
        <v>0</v>
      </c>
      <c r="Q323" s="3" t="n">
        <v>318</v>
      </c>
      <c r="R323" s="3" t="n">
        <f aca="false">EXP(-$B$39*Q323^$C$39)</f>
        <v>0.0703473468486608</v>
      </c>
    </row>
    <row r="324" customFormat="false" ht="15" hidden="false" customHeight="false" outlineLevel="0" collapsed="false">
      <c r="P324" s="3" t="n">
        <f aca="false">O324/$S$2</f>
        <v>0</v>
      </c>
      <c r="Q324" s="3" t="n">
        <v>319</v>
      </c>
      <c r="R324" s="3" t="n">
        <f aca="false">EXP(-$B$39*Q324^$C$39)</f>
        <v>0.069963730493571</v>
      </c>
    </row>
    <row r="325" customFormat="false" ht="15" hidden="false" customHeight="false" outlineLevel="0" collapsed="false">
      <c r="P325" s="3" t="n">
        <f aca="false">O325/$S$2</f>
        <v>0</v>
      </c>
      <c r="Q325" s="3" t="n">
        <v>320</v>
      </c>
      <c r="R325" s="3" t="n">
        <f aca="false">EXP(-$B$39*Q325^$C$39)</f>
        <v>0.0695826167893863</v>
      </c>
    </row>
    <row r="326" customFormat="false" ht="15" hidden="false" customHeight="false" outlineLevel="0" collapsed="false">
      <c r="P326" s="3" t="n">
        <f aca="false">O326/$S$2</f>
        <v>0</v>
      </c>
      <c r="Q326" s="3" t="n">
        <v>321</v>
      </c>
      <c r="R326" s="3" t="n">
        <f aca="false">EXP(-$B$39*Q326^$C$39)</f>
        <v>0.0692039859010196</v>
      </c>
    </row>
    <row r="327" customFormat="false" ht="15" hidden="false" customHeight="false" outlineLevel="0" collapsed="false">
      <c r="P327" s="3" t="n">
        <f aca="false">O327/$S$2</f>
        <v>0</v>
      </c>
      <c r="Q327" s="3" t="n">
        <v>322</v>
      </c>
      <c r="R327" s="3" t="n">
        <f aca="false">EXP(-$B$39*Q327^$C$39)</f>
        <v>0.0688278181856628</v>
      </c>
    </row>
    <row r="328" customFormat="false" ht="15" hidden="false" customHeight="false" outlineLevel="0" collapsed="false">
      <c r="P328" s="3" t="n">
        <f aca="false">O328/$S$2</f>
        <v>0</v>
      </c>
      <c r="Q328" s="3" t="n">
        <v>323</v>
      </c>
      <c r="R328" s="3" t="n">
        <f aca="false">EXP(-$B$39*Q328^$C$39)</f>
        <v>0.0684540941905145</v>
      </c>
    </row>
    <row r="329" customFormat="false" ht="15" hidden="false" customHeight="false" outlineLevel="0" collapsed="false">
      <c r="P329" s="3" t="n">
        <f aca="false">O329/$S$2</f>
        <v>0</v>
      </c>
      <c r="Q329" s="3" t="n">
        <v>324</v>
      </c>
      <c r="R329" s="3" t="n">
        <f aca="false">EXP(-$B$39*Q329^$C$39)</f>
        <v>0.0680827946505407</v>
      </c>
    </row>
    <row r="330" customFormat="false" ht="15" hidden="false" customHeight="false" outlineLevel="0" collapsed="false">
      <c r="P330" s="3" t="n">
        <f aca="false">O330/$S$2</f>
        <v>0</v>
      </c>
      <c r="Q330" s="3" t="n">
        <v>325</v>
      </c>
      <c r="R330" s="3" t="n">
        <f aca="false">EXP(-$B$39*Q330^$C$39)</f>
        <v>0.0677139004862674</v>
      </c>
    </row>
    <row r="331" customFormat="false" ht="15" hidden="false" customHeight="false" outlineLevel="0" collapsed="false">
      <c r="P331" s="3" t="n">
        <f aca="false">O331/$S$2</f>
        <v>0</v>
      </c>
      <c r="Q331" s="3" t="n">
        <v>326</v>
      </c>
      <c r="R331" s="3" t="n">
        <f aca="false">EXP(-$B$39*Q331^$C$39)</f>
        <v>0.0673473928016029</v>
      </c>
    </row>
    <row r="332" customFormat="false" ht="15" hidden="false" customHeight="false" outlineLevel="0" collapsed="false">
      <c r="P332" s="3" t="n">
        <f aca="false">O332/$S$2</f>
        <v>0</v>
      </c>
      <c r="Q332" s="3" t="n">
        <v>327</v>
      </c>
      <c r="R332" s="3" t="n">
        <f aca="false">EXP(-$B$39*Q332^$C$39)</f>
        <v>0.0669832528816931</v>
      </c>
    </row>
    <row r="333" customFormat="false" ht="15" hidden="false" customHeight="false" outlineLevel="0" collapsed="false">
      <c r="P333" s="3" t="n">
        <f aca="false">O333/$S$2</f>
        <v>0</v>
      </c>
      <c r="Q333" s="3" t="n">
        <v>328</v>
      </c>
      <c r="R333" s="3" t="n">
        <f aca="false">EXP(-$B$39*Q333^$C$39)</f>
        <v>0.0666214621908056</v>
      </c>
    </row>
    <row r="334" customFormat="false" ht="15" hidden="false" customHeight="false" outlineLevel="0" collapsed="false">
      <c r="P334" s="3" t="n">
        <f aca="false">O334/$S$2</f>
        <v>0</v>
      </c>
      <c r="Q334" s="3" t="n">
        <v>329</v>
      </c>
      <c r="R334" s="3" t="n">
        <f aca="false">EXP(-$B$39*Q334^$C$39)</f>
        <v>0.0662620023702432</v>
      </c>
    </row>
    <row r="335" customFormat="false" ht="15" hidden="false" customHeight="false" outlineLevel="0" collapsed="false">
      <c r="P335" s="3" t="n">
        <f aca="false">O335/$S$2</f>
        <v>0</v>
      </c>
      <c r="Q335" s="3" t="n">
        <v>330</v>
      </c>
      <c r="R335" s="3" t="n">
        <f aca="false">EXP(-$B$39*Q335^$C$39)</f>
        <v>0.0659048552362881</v>
      </c>
    </row>
    <row r="336" customFormat="false" ht="15" hidden="false" customHeight="false" outlineLevel="0" collapsed="false">
      <c r="P336" s="3" t="n">
        <f aca="false">O336/$S$2</f>
        <v>0</v>
      </c>
      <c r="Q336" s="3" t="n">
        <v>331</v>
      </c>
      <c r="R336" s="3" t="n">
        <f aca="false">EXP(-$B$39*Q336^$C$39)</f>
        <v>0.0655500027781733</v>
      </c>
    </row>
    <row r="337" customFormat="false" ht="15" hidden="false" customHeight="false" outlineLevel="0" collapsed="false">
      <c r="P337" s="3" t="n">
        <f aca="false">O337/$S$2</f>
        <v>0</v>
      </c>
      <c r="Q337" s="3" t="n">
        <v>332</v>
      </c>
      <c r="R337" s="3" t="n">
        <f aca="false">EXP(-$B$39*Q337^$C$39)</f>
        <v>0.0651974271560833</v>
      </c>
    </row>
    <row r="338" customFormat="false" ht="15" hidden="false" customHeight="false" outlineLevel="0" collapsed="false">
      <c r="P338" s="3" t="n">
        <f aca="false">O338/$S$2</f>
        <v>0</v>
      </c>
      <c r="Q338" s="3" t="n">
        <v>333</v>
      </c>
      <c r="R338" s="3" t="n">
        <f aca="false">EXP(-$B$39*Q338^$C$39)</f>
        <v>0.0648471106991821</v>
      </c>
    </row>
    <row r="339" customFormat="false" ht="15" hidden="false" customHeight="false" outlineLevel="0" collapsed="false">
      <c r="P339" s="3" t="n">
        <f aca="false">O339/$S$2</f>
        <v>0</v>
      </c>
      <c r="Q339" s="3" t="n">
        <v>334</v>
      </c>
      <c r="R339" s="3" t="n">
        <f aca="false">EXP(-$B$39*Q339^$C$39)</f>
        <v>0.0644990359036684</v>
      </c>
    </row>
    <row r="340" customFormat="false" ht="15" hidden="false" customHeight="false" outlineLevel="0" collapsed="false">
      <c r="P340" s="3" t="n">
        <f aca="false">O340/$S$2</f>
        <v>0</v>
      </c>
      <c r="Q340" s="3" t="n">
        <v>335</v>
      </c>
      <c r="R340" s="3" t="n">
        <f aca="false">EXP(-$B$39*Q340^$C$39)</f>
        <v>0.0641531854308584</v>
      </c>
    </row>
    <row r="341" customFormat="false" ht="15" hidden="false" customHeight="false" outlineLevel="0" collapsed="false">
      <c r="P341" s="3" t="n">
        <f aca="false">O341/$S$2</f>
        <v>0</v>
      </c>
      <c r="Q341" s="3" t="n">
        <v>336</v>
      </c>
      <c r="R341" s="3" t="n">
        <f aca="false">EXP(-$B$39*Q341^$C$39)</f>
        <v>0.0638095421052944</v>
      </c>
    </row>
    <row r="342" customFormat="false" ht="15" hidden="false" customHeight="false" outlineLevel="0" collapsed="false">
      <c r="P342" s="3" t="n">
        <f aca="false">O342/$S$2</f>
        <v>0</v>
      </c>
      <c r="Q342" s="3" t="n">
        <v>337</v>
      </c>
      <c r="R342" s="3" t="n">
        <f aca="false">EXP(-$B$39*Q342^$C$39)</f>
        <v>0.0634680889128793</v>
      </c>
    </row>
    <row r="343" customFormat="false" ht="15" hidden="false" customHeight="false" outlineLevel="0" collapsed="false">
      <c r="P343" s="3" t="n">
        <f aca="false">O343/$S$2</f>
        <v>0</v>
      </c>
      <c r="Q343" s="3" t="n">
        <v>338</v>
      </c>
      <c r="R343" s="3" t="n">
        <f aca="false">EXP(-$B$39*Q343^$C$39)</f>
        <v>0.0631288089990376</v>
      </c>
    </row>
    <row r="344" customFormat="false" ht="15" hidden="false" customHeight="false" outlineLevel="0" collapsed="false">
      <c r="P344" s="3" t="n">
        <f aca="false">O344/$S$2</f>
        <v>0</v>
      </c>
      <c r="Q344" s="3" t="n">
        <v>339</v>
      </c>
      <c r="R344" s="3" t="n">
        <f aca="false">EXP(-$B$39*Q344^$C$39)</f>
        <v>0.0627916856669003</v>
      </c>
    </row>
    <row r="345" customFormat="false" ht="15" hidden="false" customHeight="false" outlineLevel="0" collapsed="false">
      <c r="P345" s="3" t="n">
        <f aca="false">O345/$S$2</f>
        <v>0</v>
      </c>
      <c r="Q345" s="3" t="n">
        <v>340</v>
      </c>
      <c r="R345" s="3" t="n">
        <f aca="false">EXP(-$B$39*Q345^$C$39)</f>
        <v>0.0624567023755158</v>
      </c>
    </row>
    <row r="346" customFormat="false" ht="15" hidden="false" customHeight="false" outlineLevel="0" collapsed="false">
      <c r="P346" s="3" t="n">
        <f aca="false">O346/$S$2</f>
        <v>0</v>
      </c>
      <c r="Q346" s="3" t="n">
        <v>341</v>
      </c>
      <c r="R346" s="3" t="n">
        <f aca="false">EXP(-$B$39*Q346^$C$39)</f>
        <v>0.0621238427380842</v>
      </c>
    </row>
    <row r="347" customFormat="false" ht="15" hidden="false" customHeight="false" outlineLevel="0" collapsed="false">
      <c r="P347" s="3" t="n">
        <f aca="false">O347/$S$2</f>
        <v>0</v>
      </c>
      <c r="Q347" s="3" t="n">
        <v>342</v>
      </c>
      <c r="R347" s="3" t="n">
        <f aca="false">EXP(-$B$39*Q347^$C$39)</f>
        <v>0.0617930905202164</v>
      </c>
    </row>
    <row r="348" customFormat="false" ht="15" hidden="false" customHeight="false" outlineLevel="0" collapsed="false">
      <c r="P348" s="3" t="n">
        <f aca="false">O348/$S$2</f>
        <v>0</v>
      </c>
      <c r="Q348" s="3" t="n">
        <v>343</v>
      </c>
      <c r="R348" s="3" t="n">
        <f aca="false">EXP(-$B$39*Q348^$C$39)</f>
        <v>0.0614644296382162</v>
      </c>
    </row>
    <row r="349" customFormat="false" ht="15" hidden="false" customHeight="false" outlineLevel="0" collapsed="false">
      <c r="P349" s="3" t="n">
        <f aca="false">O349/$S$2</f>
        <v>0</v>
      </c>
      <c r="Q349" s="3" t="n">
        <v>344</v>
      </c>
      <c r="R349" s="3" t="n">
        <f aca="false">EXP(-$B$39*Q349^$C$39)</f>
        <v>0.0611378441573856</v>
      </c>
    </row>
    <row r="350" customFormat="false" ht="15" hidden="false" customHeight="false" outlineLevel="0" collapsed="false">
      <c r="P350" s="3" t="n">
        <f aca="false">O350/$S$2</f>
        <v>0</v>
      </c>
      <c r="Q350" s="3" t="n">
        <v>345</v>
      </c>
      <c r="R350" s="3" t="n">
        <f aca="false">EXP(-$B$39*Q350^$C$39)</f>
        <v>0.0608133182903536</v>
      </c>
    </row>
    <row r="351" customFormat="false" ht="15" hidden="false" customHeight="false" outlineLevel="0" collapsed="false">
      <c r="P351" s="3" t="n">
        <f aca="false">O351/$S$2</f>
        <v>0</v>
      </c>
      <c r="Q351" s="3" t="n">
        <v>346</v>
      </c>
      <c r="R351" s="3" t="n">
        <f aca="false">EXP(-$B$39*Q351^$C$39)</f>
        <v>0.0604908363954266</v>
      </c>
    </row>
    <row r="352" customFormat="false" ht="15" hidden="false" customHeight="false" outlineLevel="0" collapsed="false">
      <c r="P352" s="3" t="n">
        <f aca="false">O352/$S$2</f>
        <v>0</v>
      </c>
      <c r="Q352" s="3" t="n">
        <v>347</v>
      </c>
      <c r="R352" s="3" t="n">
        <f aca="false">EXP(-$B$39*Q352^$C$39)</f>
        <v>0.0601703829749616</v>
      </c>
    </row>
    <row r="353" customFormat="false" ht="15" hidden="false" customHeight="false" outlineLevel="0" collapsed="false">
      <c r="P353" s="3" t="n">
        <f aca="false">O353/$S$2</f>
        <v>0</v>
      </c>
      <c r="Q353" s="3" t="n">
        <v>348</v>
      </c>
      <c r="R353" s="3" t="n">
        <f aca="false">EXP(-$B$39*Q353^$C$39)</f>
        <v>0.0598519426737609</v>
      </c>
    </row>
    <row r="354" customFormat="false" ht="15" hidden="false" customHeight="false" outlineLevel="0" collapsed="false">
      <c r="P354" s="3" t="n">
        <f aca="false">O354/$S$2</f>
        <v>0</v>
      </c>
      <c r="Q354" s="3" t="n">
        <v>349</v>
      </c>
      <c r="R354" s="3" t="n">
        <f aca="false">EXP(-$B$39*Q354^$C$39)</f>
        <v>0.0595355002774885</v>
      </c>
    </row>
    <row r="355" customFormat="false" ht="15" hidden="false" customHeight="false" outlineLevel="0" collapsed="false">
      <c r="P355" s="3" t="n">
        <f aca="false">O355/$S$2</f>
        <v>0</v>
      </c>
      <c r="Q355" s="3" t="n">
        <v>350</v>
      </c>
      <c r="R355" s="3" t="n">
        <f aca="false">EXP(-$B$39*Q355^$C$39)</f>
        <v>0.0592210407111067</v>
      </c>
    </row>
    <row r="356" customFormat="false" ht="15" hidden="false" customHeight="false" outlineLevel="0" collapsed="false">
      <c r="P356" s="3" t="n">
        <f aca="false">O356/$S$2</f>
        <v>0</v>
      </c>
      <c r="Q356" s="3" t="n">
        <v>351</v>
      </c>
      <c r="R356" s="3" t="n">
        <f aca="false">EXP(-$B$39*Q356^$C$39)</f>
        <v>0.0589085490373348</v>
      </c>
    </row>
    <row r="357" customFormat="false" ht="15" hidden="false" customHeight="false" outlineLevel="0" collapsed="false">
      <c r="P357" s="3" t="n">
        <f aca="false">O357/$S$2</f>
        <v>0</v>
      </c>
      <c r="Q357" s="3" t="n">
        <v>352</v>
      </c>
      <c r="R357" s="3" t="n">
        <f aca="false">EXP(-$B$39*Q357^$C$39)</f>
        <v>0.0585980104551274</v>
      </c>
    </row>
    <row r="358" customFormat="false" ht="15" hidden="false" customHeight="false" outlineLevel="0" collapsed="false">
      <c r="P358" s="3" t="n">
        <f aca="false">O358/$S$2</f>
        <v>0</v>
      </c>
      <c r="Q358" s="3" t="n">
        <v>353</v>
      </c>
      <c r="R358" s="3" t="n">
        <f aca="false">EXP(-$B$39*Q358^$C$39)</f>
        <v>0.0582894102981725</v>
      </c>
    </row>
    <row r="359" customFormat="false" ht="15" hidden="false" customHeight="false" outlineLevel="0" collapsed="false">
      <c r="P359" s="3" t="n">
        <f aca="false">O359/$S$2</f>
        <v>0</v>
      </c>
      <c r="Q359" s="3" t="n">
        <v>354</v>
      </c>
      <c r="R359" s="3" t="n">
        <f aca="false">EXP(-$B$39*Q359^$C$39)</f>
        <v>0.0579827340334107</v>
      </c>
    </row>
    <row r="360" customFormat="false" ht="15" hidden="false" customHeight="false" outlineLevel="0" collapsed="false">
      <c r="P360" s="3" t="n">
        <f aca="false">O360/$S$2</f>
        <v>0</v>
      </c>
      <c r="Q360" s="3" t="n">
        <v>355</v>
      </c>
      <c r="R360" s="3" t="n">
        <f aca="false">EXP(-$B$39*Q360^$C$39)</f>
        <v>0.0576779672595724</v>
      </c>
    </row>
    <row r="361" customFormat="false" ht="15" hidden="false" customHeight="false" outlineLevel="0" collapsed="false">
      <c r="P361" s="3" t="n">
        <f aca="false">O361/$S$2</f>
        <v>0</v>
      </c>
      <c r="Q361" s="3" t="n">
        <v>356</v>
      </c>
      <c r="R361" s="3" t="n">
        <f aca="false">EXP(-$B$39*Q361^$C$39)</f>
        <v>0.0573750957057349</v>
      </c>
    </row>
    <row r="362" customFormat="false" ht="15" hidden="false" customHeight="false" outlineLevel="0" collapsed="false">
      <c r="P362" s="3" t="n">
        <f aca="false">O362/$S$2</f>
        <v>0</v>
      </c>
      <c r="Q362" s="3" t="n">
        <v>357</v>
      </c>
      <c r="R362" s="3" t="n">
        <f aca="false">EXP(-$B$39*Q362^$C$39)</f>
        <v>0.057074105229899</v>
      </c>
    </row>
    <row r="363" customFormat="false" ht="15" hidden="false" customHeight="false" outlineLevel="0" collapsed="false">
      <c r="P363" s="3" t="n">
        <f aca="false">O363/$S$2</f>
        <v>0</v>
      </c>
      <c r="Q363" s="3" t="n">
        <v>358</v>
      </c>
      <c r="R363" s="3" t="n">
        <f aca="false">EXP(-$B$39*Q363^$C$39)</f>
        <v>0.0567749818175826</v>
      </c>
    </row>
    <row r="364" customFormat="false" ht="15" hidden="false" customHeight="false" outlineLevel="0" collapsed="false">
      <c r="P364" s="3" t="n">
        <f aca="false">O364/$S$2</f>
        <v>0</v>
      </c>
      <c r="Q364" s="3" t="n">
        <v>359</v>
      </c>
      <c r="R364" s="3" t="n">
        <f aca="false">EXP(-$B$39*Q364^$C$39)</f>
        <v>0.0564777115804344</v>
      </c>
    </row>
    <row r="365" customFormat="false" ht="15" hidden="false" customHeight="false" outlineLevel="0" collapsed="false">
      <c r="P365" s="3" t="n">
        <f aca="false">O365/$S$2</f>
        <v>0</v>
      </c>
      <c r="Q365" s="3" t="n">
        <v>360</v>
      </c>
      <c r="R365" s="3" t="n">
        <f aca="false">EXP(-$B$39*Q365^$C$39)</f>
        <v>0.0561822807548644</v>
      </c>
    </row>
    <row r="366" customFormat="false" ht="15" hidden="false" customHeight="false" outlineLevel="0" collapsed="false">
      <c r="P366" s="3" t="n">
        <f aca="false">O366/$S$2</f>
        <v>0</v>
      </c>
      <c r="Q366" s="3" t="n">
        <v>361</v>
      </c>
      <c r="R366" s="3" t="n">
        <f aca="false">EXP(-$B$39*Q366^$C$39)</f>
        <v>0.0558886757006927</v>
      </c>
    </row>
    <row r="367" customFormat="false" ht="15" hidden="false" customHeight="false" outlineLevel="0" collapsed="false">
      <c r="P367" s="3" t="n">
        <f aca="false">O367/$S$2</f>
        <v>0</v>
      </c>
      <c r="Q367" s="3" t="n">
        <v>362</v>
      </c>
      <c r="R367" s="3" t="n">
        <f aca="false">EXP(-$B$39*Q367^$C$39)</f>
        <v>0.0555968828998154</v>
      </c>
    </row>
    <row r="368" customFormat="false" ht="15" hidden="false" customHeight="false" outlineLevel="0" collapsed="false">
      <c r="P368" s="3" t="n">
        <f aca="false">O368/$S$2</f>
        <v>0</v>
      </c>
      <c r="Q368" s="3" t="n">
        <v>363</v>
      </c>
      <c r="R368" s="3" t="n">
        <f aca="false">EXP(-$B$39*Q368^$C$39)</f>
        <v>0.0553068889548885</v>
      </c>
    </row>
    <row r="369" customFormat="false" ht="15" hidden="false" customHeight="false" outlineLevel="0" collapsed="false">
      <c r="P369" s="3" t="n">
        <f aca="false">O369/$S$2</f>
        <v>0</v>
      </c>
      <c r="Q369" s="3" t="n">
        <v>364</v>
      </c>
      <c r="R369" s="3" t="n">
        <f aca="false">EXP(-$B$39*Q369^$C$39)</f>
        <v>0.0550186805880277</v>
      </c>
    </row>
    <row r="370" customFormat="false" ht="15" hidden="false" customHeight="false" outlineLevel="0" collapsed="false">
      <c r="P370" s="3" t="n">
        <f aca="false">O370/$S$2</f>
        <v>0</v>
      </c>
      <c r="Q370" s="3" t="n">
        <v>365</v>
      </c>
      <c r="R370" s="3" t="n">
        <f aca="false">EXP(-$B$39*Q370^$C$39)</f>
        <v>0.0547322446395257</v>
      </c>
    </row>
    <row r="371" customFormat="false" ht="15" hidden="false" customHeight="false" outlineLevel="0" collapsed="false">
      <c r="P371" s="3" t="n">
        <f aca="false">O371/$S$2</f>
        <v>0</v>
      </c>
      <c r="Q371" s="3" t="n">
        <v>366</v>
      </c>
      <c r="R371" s="3" t="n">
        <f aca="false">EXP(-$B$39*Q371^$C$39)</f>
        <v>0.0544475680665856</v>
      </c>
    </row>
    <row r="372" customFormat="false" ht="15" hidden="false" customHeight="false" outlineLevel="0" collapsed="false">
      <c r="P372" s="3" t="n">
        <f aca="false">O372/$S$2</f>
        <v>0</v>
      </c>
      <c r="Q372" s="3" t="n">
        <v>367</v>
      </c>
      <c r="R372" s="3" t="n">
        <f aca="false">EXP(-$B$39*Q372^$C$39)</f>
        <v>0.0541646379420709</v>
      </c>
    </row>
    <row r="373" customFormat="false" ht="15" hidden="false" customHeight="false" outlineLevel="0" collapsed="false">
      <c r="P373" s="3" t="n">
        <f aca="false">O373/$S$2</f>
        <v>0</v>
      </c>
      <c r="Q373" s="3" t="n">
        <v>368</v>
      </c>
      <c r="R373" s="3" t="n">
        <f aca="false">EXP(-$B$39*Q373^$C$39)</f>
        <v>0.0538834414532705</v>
      </c>
    </row>
    <row r="374" customFormat="false" ht="15" hidden="false" customHeight="false" outlineLevel="0" collapsed="false">
      <c r="P374" s="3" t="n">
        <f aca="false">O374/$S$2</f>
        <v>0</v>
      </c>
      <c r="Q374" s="3" t="n">
        <v>369</v>
      </c>
      <c r="R374" s="3" t="n">
        <f aca="false">EXP(-$B$39*Q374^$C$39)</f>
        <v>0.0536039659006807</v>
      </c>
    </row>
    <row r="375" customFormat="false" ht="15" hidden="false" customHeight="false" outlineLevel="0" collapsed="false">
      <c r="P375" s="3" t="n">
        <f aca="false">O375/$S$2</f>
        <v>0</v>
      </c>
      <c r="Q375" s="3" t="n">
        <v>370</v>
      </c>
      <c r="R375" s="3" t="n">
        <f aca="false">EXP(-$B$39*Q375^$C$39)</f>
        <v>0.0533261986968016</v>
      </c>
    </row>
    <row r="376" customFormat="false" ht="15" hidden="false" customHeight="false" outlineLevel="0" collapsed="false">
      <c r="P376" s="3" t="n">
        <f aca="false">O376/$S$2</f>
        <v>0</v>
      </c>
      <c r="Q376" s="3" t="n">
        <v>371</v>
      </c>
      <c r="R376" s="3" t="n">
        <f aca="false">EXP(-$B$39*Q376^$C$39)</f>
        <v>0.0530501273649495</v>
      </c>
    </row>
    <row r="377" customFormat="false" ht="15" hidden="false" customHeight="false" outlineLevel="0" collapsed="false">
      <c r="P377" s="3" t="n">
        <f aca="false">O377/$S$2</f>
        <v>0</v>
      </c>
      <c r="Q377" s="3" t="n">
        <v>372</v>
      </c>
      <c r="R377" s="3" t="n">
        <f aca="false">EXP(-$B$39*Q377^$C$39)</f>
        <v>0.0527757395380837</v>
      </c>
    </row>
    <row r="378" customFormat="false" ht="15" hidden="false" customHeight="false" outlineLevel="0" collapsed="false">
      <c r="P378" s="3" t="n">
        <f aca="false">O378/$S$2</f>
        <v>0</v>
      </c>
      <c r="Q378" s="3" t="n">
        <v>373</v>
      </c>
      <c r="R378" s="3" t="n">
        <f aca="false">EXP(-$B$39*Q378^$C$39)</f>
        <v>0.0525030229576487</v>
      </c>
    </row>
    <row r="379" customFormat="false" ht="15" hidden="false" customHeight="false" outlineLevel="0" collapsed="false">
      <c r="P379" s="3" t="n">
        <f aca="false">O379/$S$2</f>
        <v>0</v>
      </c>
      <c r="Q379" s="3" t="n">
        <v>374</v>
      </c>
      <c r="R379" s="3" t="n">
        <f aca="false">EXP(-$B$39*Q379^$C$39)</f>
        <v>0.0522319654724306</v>
      </c>
    </row>
    <row r="380" customFormat="false" ht="15" hidden="false" customHeight="false" outlineLevel="0" collapsed="false">
      <c r="P380" s="3" t="n">
        <f aca="false">O380/$S$2</f>
        <v>0</v>
      </c>
      <c r="Q380" s="3" t="n">
        <v>375</v>
      </c>
      <c r="R380" s="3" t="n">
        <f aca="false">EXP(-$B$39*Q380^$C$39)</f>
        <v>0.0519625550374277</v>
      </c>
    </row>
    <row r="381" customFormat="false" ht="15" hidden="false" customHeight="false" outlineLevel="0" collapsed="false">
      <c r="P381" s="3" t="n">
        <f aca="false">O381/$S$2</f>
        <v>0</v>
      </c>
      <c r="Q381" s="3" t="n">
        <v>376</v>
      </c>
      <c r="R381" s="3" t="n">
        <f aca="false">EXP(-$B$39*Q381^$C$39)</f>
        <v>0.0516947797127361</v>
      </c>
    </row>
    <row r="382" customFormat="false" ht="15" hidden="false" customHeight="false" outlineLevel="0" collapsed="false">
      <c r="P382" s="3" t="n">
        <f aca="false">O382/$S$2</f>
        <v>0</v>
      </c>
      <c r="Q382" s="3" t="n">
        <v>377</v>
      </c>
      <c r="R382" s="3" t="n">
        <f aca="false">EXP(-$B$39*Q382^$C$39)</f>
        <v>0.0514286276624479</v>
      </c>
    </row>
    <row r="383" customFormat="false" ht="15" hidden="false" customHeight="false" outlineLevel="0" collapsed="false">
      <c r="P383" s="3" t="n">
        <f aca="false">O383/$S$2</f>
        <v>0</v>
      </c>
      <c r="Q383" s="3" t="n">
        <v>378</v>
      </c>
      <c r="R383" s="3" t="n">
        <f aca="false">EXP(-$B$39*Q383^$C$39)</f>
        <v>0.0511640871535643</v>
      </c>
    </row>
    <row r="384" customFormat="false" ht="15" hidden="false" customHeight="false" outlineLevel="0" collapsed="false">
      <c r="P384" s="3" t="n">
        <f aca="false">O384/$S$2</f>
        <v>0</v>
      </c>
      <c r="Q384" s="3" t="n">
        <v>379</v>
      </c>
      <c r="R384" s="3" t="n">
        <f aca="false">EXP(-$B$39*Q384^$C$39)</f>
        <v>0.0509011465549219</v>
      </c>
    </row>
    <row r="385" customFormat="false" ht="15" hidden="false" customHeight="false" outlineLevel="0" collapsed="false">
      <c r="P385" s="3" t="n">
        <f aca="false">O385/$S$2</f>
        <v>0</v>
      </c>
      <c r="Q385" s="3" t="n">
        <v>380</v>
      </c>
      <c r="R385" s="3" t="n">
        <f aca="false">EXP(-$B$39*Q385^$C$39)</f>
        <v>0.0506397943361321</v>
      </c>
    </row>
    <row r="386" customFormat="false" ht="15" hidden="false" customHeight="false" outlineLevel="0" collapsed="false">
      <c r="P386" s="3" t="n">
        <f aca="false">O386/$S$2</f>
        <v>0</v>
      </c>
      <c r="Q386" s="3" t="n">
        <v>381</v>
      </c>
      <c r="R386" s="3" t="n">
        <f aca="false">EXP(-$B$39*Q386^$C$39)</f>
        <v>0.0503800190665336</v>
      </c>
    </row>
    <row r="387" customFormat="false" ht="15" hidden="false" customHeight="false" outlineLevel="0" collapsed="false">
      <c r="P387" s="3" t="n">
        <f aca="false">O387/$S$2</f>
        <v>0</v>
      </c>
      <c r="Q387" s="3" t="n">
        <v>382</v>
      </c>
      <c r="R387" s="3" t="n">
        <f aca="false">EXP(-$B$39*Q387^$C$39)</f>
        <v>0.0501218094141585</v>
      </c>
    </row>
    <row r="388" customFormat="false" ht="15" hidden="false" customHeight="false" outlineLevel="0" collapsed="false">
      <c r="P388" s="3" t="n">
        <f aca="false">O388/$S$2</f>
        <v>0</v>
      </c>
      <c r="Q388" s="3" t="n">
        <v>383</v>
      </c>
      <c r="R388" s="3" t="n">
        <f aca="false">EXP(-$B$39*Q388^$C$39)</f>
        <v>0.0498651541447104</v>
      </c>
    </row>
    <row r="389" customFormat="false" ht="15" hidden="false" customHeight="false" outlineLevel="0" collapsed="false">
      <c r="P389" s="3" t="n">
        <f aca="false">O389/$S$2</f>
        <v>0</v>
      </c>
      <c r="Q389" s="3" t="n">
        <v>384</v>
      </c>
      <c r="R389" s="3" t="n">
        <f aca="false">EXP(-$B$39*Q389^$C$39)</f>
        <v>0.0496100421205554</v>
      </c>
    </row>
    <row r="390" customFormat="false" ht="15" hidden="false" customHeight="false" outlineLevel="0" collapsed="false">
      <c r="P390" s="3" t="n">
        <f aca="false">O390/$S$2</f>
        <v>0</v>
      </c>
      <c r="Q390" s="3" t="n">
        <v>385</v>
      </c>
      <c r="R390" s="3" t="n">
        <f aca="false">EXP(-$B$39*Q390^$C$39)</f>
        <v>0.0493564622997256</v>
      </c>
    </row>
    <row r="391" customFormat="false" ht="15" hidden="false" customHeight="false" outlineLevel="0" collapsed="false">
      <c r="P391" s="3" t="n">
        <f aca="false">O391/$S$2</f>
        <v>0</v>
      </c>
      <c r="Q391" s="3" t="n">
        <v>386</v>
      </c>
      <c r="R391" s="3" t="n">
        <f aca="false">EXP(-$B$39*Q391^$C$39)</f>
        <v>0.0491044037349346</v>
      </c>
    </row>
    <row r="392" customFormat="false" ht="15" hidden="false" customHeight="false" outlineLevel="0" collapsed="false">
      <c r="P392" s="3" t="n">
        <f aca="false">O392/$S$2</f>
        <v>0</v>
      </c>
      <c r="Q392" s="3" t="n">
        <v>387</v>
      </c>
      <c r="R392" s="3" t="n">
        <f aca="false">EXP(-$B$39*Q392^$C$39)</f>
        <v>0.0488538555726053</v>
      </c>
    </row>
    <row r="393" customFormat="false" ht="15" hidden="false" customHeight="false" outlineLevel="0" collapsed="false">
      <c r="P393" s="3" t="n">
        <f aca="false">O393/$S$2</f>
        <v>0</v>
      </c>
      <c r="Q393" s="3" t="n">
        <v>388</v>
      </c>
      <c r="R393" s="3" t="n">
        <f aca="false">EXP(-$B$39*Q393^$C$39)</f>
        <v>0.0486048070519092</v>
      </c>
    </row>
    <row r="394" customFormat="false" ht="15" hidden="false" customHeight="false" outlineLevel="0" collapsed="false">
      <c r="P394" s="3" t="n">
        <f aca="false">O394/$S$2</f>
        <v>0</v>
      </c>
      <c r="Q394" s="3" t="n">
        <v>389</v>
      </c>
      <c r="R394" s="3" t="n">
        <f aca="false">EXP(-$B$39*Q394^$C$39)</f>
        <v>0.0483572475038177</v>
      </c>
    </row>
    <row r="395" customFormat="false" ht="15" hidden="false" customHeight="false" outlineLevel="0" collapsed="false">
      <c r="P395" s="3" t="n">
        <f aca="false">O395/$S$2</f>
        <v>0</v>
      </c>
      <c r="Q395" s="3" t="n">
        <v>390</v>
      </c>
      <c r="R395" s="3" t="n">
        <f aca="false">EXP(-$B$39*Q395^$C$39)</f>
        <v>0.0481111663501651</v>
      </c>
    </row>
    <row r="396" customFormat="false" ht="15" hidden="false" customHeight="false" outlineLevel="0" collapsed="false">
      <c r="P396" s="3" t="n">
        <f aca="false">O396/$S$2</f>
        <v>0</v>
      </c>
      <c r="Q396" s="3" t="n">
        <v>391</v>
      </c>
      <c r="R396" s="3" t="n">
        <f aca="false">EXP(-$B$39*Q396^$C$39)</f>
        <v>0.0478665531027221</v>
      </c>
    </row>
    <row r="397" customFormat="false" ht="15" hidden="false" customHeight="false" outlineLevel="0" collapsed="false">
      <c r="P397" s="3" t="n">
        <f aca="false">O397/$S$2</f>
        <v>0</v>
      </c>
      <c r="Q397" s="3" t="n">
        <v>392</v>
      </c>
      <c r="R397" s="3" t="n">
        <f aca="false">EXP(-$B$39*Q397^$C$39)</f>
        <v>0.0476233973622819</v>
      </c>
    </row>
    <row r="398" customFormat="false" ht="15" hidden="false" customHeight="false" outlineLevel="0" collapsed="false">
      <c r="P398" s="3" t="n">
        <f aca="false">O398/$S$2</f>
        <v>0</v>
      </c>
      <c r="Q398" s="3" t="n">
        <v>393</v>
      </c>
      <c r="R398" s="3" t="n">
        <f aca="false">EXP(-$B$39*Q398^$C$39)</f>
        <v>0.0473816888177559</v>
      </c>
    </row>
    <row r="399" customFormat="false" ht="15" hidden="false" customHeight="false" outlineLevel="0" collapsed="false">
      <c r="P399" s="3" t="n">
        <f aca="false">O399/$S$2</f>
        <v>0</v>
      </c>
      <c r="Q399" s="3" t="n">
        <v>394</v>
      </c>
      <c r="R399" s="3" t="n">
        <f aca="false">EXP(-$B$39*Q399^$C$39)</f>
        <v>0.0471414172452813</v>
      </c>
    </row>
    <row r="400" customFormat="false" ht="15" hidden="false" customHeight="false" outlineLevel="0" collapsed="false">
      <c r="P400" s="3" t="n">
        <f aca="false">O400/$S$2</f>
        <v>0</v>
      </c>
      <c r="Q400" s="3" t="n">
        <v>395</v>
      </c>
      <c r="R400" s="3" t="n">
        <f aca="false">EXP(-$B$39*Q400^$C$39)</f>
        <v>0.046902572507339</v>
      </c>
    </row>
    <row r="401" customFormat="false" ht="15" hidden="false" customHeight="false" outlineLevel="0" collapsed="false">
      <c r="P401" s="3" t="n">
        <f aca="false">O401/$S$2</f>
        <v>0</v>
      </c>
      <c r="Q401" s="3" t="n">
        <v>396</v>
      </c>
      <c r="R401" s="3" t="n">
        <f aca="false">EXP(-$B$39*Q401^$C$39)</f>
        <v>0.0466651445518821</v>
      </c>
    </row>
    <row r="402" customFormat="false" ht="15" hidden="false" customHeight="false" outlineLevel="0" collapsed="false">
      <c r="P402" s="3" t="n">
        <f aca="false">O402/$S$2</f>
        <v>0</v>
      </c>
      <c r="Q402" s="3" t="n">
        <v>397</v>
      </c>
      <c r="R402" s="3" t="n">
        <f aca="false">EXP(-$B$39*Q402^$C$39)</f>
        <v>0.046429123411475</v>
      </c>
    </row>
    <row r="403" customFormat="false" ht="15" hidden="false" customHeight="false" outlineLevel="0" collapsed="false">
      <c r="P403" s="3" t="n">
        <f aca="false">O403/$S$2</f>
        <v>0</v>
      </c>
      <c r="Q403" s="3" t="n">
        <v>398</v>
      </c>
      <c r="R403" s="3" t="n">
        <f aca="false">EXP(-$B$39*Q403^$C$39)</f>
        <v>0.0461944992024429</v>
      </c>
    </row>
    <row r="404" customFormat="false" ht="15" hidden="false" customHeight="false" outlineLevel="0" collapsed="false">
      <c r="P404" s="3" t="n">
        <f aca="false">O404/$S$2</f>
        <v>0</v>
      </c>
      <c r="Q404" s="3" t="n">
        <v>399</v>
      </c>
      <c r="R404" s="3" t="n">
        <f aca="false">EXP(-$B$39*Q404^$C$39)</f>
        <v>0.0459612621240306</v>
      </c>
    </row>
    <row r="405" customFormat="false" ht="15" hidden="false" customHeight="false" outlineLevel="0" collapsed="false">
      <c r="P405" s="3" t="n">
        <f aca="false">O405/$S$2</f>
        <v>0</v>
      </c>
      <c r="Q405" s="3" t="n">
        <v>400</v>
      </c>
      <c r="R405" s="3" t="n">
        <f aca="false">EXP(-$B$39*Q405^$C$39)</f>
        <v>0.0457294024575727</v>
      </c>
    </row>
    <row r="406" customFormat="false" ht="15" hidden="false" customHeight="false" outlineLevel="0" collapsed="false">
      <c r="P406" s="3" t="n">
        <f aca="false">O406/$S$2</f>
        <v>0</v>
      </c>
      <c r="Q406" s="3" t="n">
        <v>401</v>
      </c>
      <c r="R406" s="3" t="n">
        <f aca="false">EXP(-$B$39*Q406^$C$39)</f>
        <v>0.0454989105656723</v>
      </c>
    </row>
    <row r="407" customFormat="false" ht="15" hidden="false" customHeight="false" outlineLevel="0" collapsed="false">
      <c r="P407" s="3" t="n">
        <f aca="false">O407/$S$2</f>
        <v>0</v>
      </c>
      <c r="Q407" s="3" t="n">
        <v>402</v>
      </c>
      <c r="R407" s="3" t="n">
        <f aca="false">EXP(-$B$39*Q407^$C$39)</f>
        <v>0.0452697768913905</v>
      </c>
    </row>
    <row r="408" customFormat="false" ht="15" hidden="false" customHeight="false" outlineLevel="0" collapsed="false">
      <c r="P408" s="3" t="n">
        <f aca="false">O408/$S$2</f>
        <v>0</v>
      </c>
      <c r="Q408" s="3" t="n">
        <v>403</v>
      </c>
      <c r="R408" s="3" t="n">
        <f aca="false">EXP(-$B$39*Q408^$C$39)</f>
        <v>0.0450419919574447</v>
      </c>
    </row>
    <row r="409" customFormat="false" ht="15" hidden="false" customHeight="false" outlineLevel="0" collapsed="false">
      <c r="P409" s="3" t="n">
        <f aca="false">O409/$S$2</f>
        <v>0</v>
      </c>
      <c r="Q409" s="3" t="n">
        <v>404</v>
      </c>
      <c r="R409" s="3" t="n">
        <f aca="false">EXP(-$B$39*Q409^$C$39)</f>
        <v>0.0448155463654169</v>
      </c>
    </row>
    <row r="410" customFormat="false" ht="15" hidden="false" customHeight="false" outlineLevel="0" collapsed="false">
      <c r="P410" s="3" t="n">
        <f aca="false">O410/$S$2</f>
        <v>0</v>
      </c>
      <c r="Q410" s="3" t="n">
        <v>405</v>
      </c>
      <c r="R410" s="3" t="n">
        <f aca="false">EXP(-$B$39*Q410^$C$39)</f>
        <v>0.0445904307949709</v>
      </c>
    </row>
    <row r="411" customFormat="false" ht="15" hidden="false" customHeight="false" outlineLevel="0" collapsed="false">
      <c r="P411" s="3" t="n">
        <f aca="false">O411/$S$2</f>
        <v>0</v>
      </c>
      <c r="Q411" s="3" t="n">
        <v>406</v>
      </c>
      <c r="R411" s="3" t="n">
        <f aca="false">EXP(-$B$39*Q411^$C$39)</f>
        <v>0.0443666360030789</v>
      </c>
    </row>
    <row r="412" customFormat="false" ht="15" hidden="false" customHeight="false" outlineLevel="0" collapsed="false">
      <c r="P412" s="3" t="n">
        <f aca="false">O412/$S$2</f>
        <v>0</v>
      </c>
      <c r="Q412" s="3" t="n">
        <v>407</v>
      </c>
      <c r="R412" s="3" t="n">
        <f aca="false">EXP(-$B$39*Q412^$C$39)</f>
        <v>0.0441441528232576</v>
      </c>
    </row>
    <row r="413" customFormat="false" ht="15" hidden="false" customHeight="false" outlineLevel="0" collapsed="false">
      <c r="P413" s="3" t="n">
        <f aca="false">O413/$S$2</f>
        <v>0</v>
      </c>
      <c r="Q413" s="3" t="n">
        <v>408</v>
      </c>
      <c r="R413" s="3" t="n">
        <f aca="false">EXP(-$B$39*Q413^$C$39)</f>
        <v>0.0439229721648122</v>
      </c>
    </row>
    <row r="414" customFormat="false" ht="15" hidden="false" customHeight="false" outlineLevel="0" collapsed="false">
      <c r="P414" s="3" t="n">
        <f aca="false">O414/$S$2</f>
        <v>0</v>
      </c>
      <c r="Q414" s="3" t="n">
        <v>409</v>
      </c>
      <c r="R414" s="3" t="n">
        <f aca="false">EXP(-$B$39*Q414^$C$39)</f>
        <v>0.0437030850120904</v>
      </c>
    </row>
    <row r="415" customFormat="false" ht="15" hidden="false" customHeight="false" outlineLevel="0" collapsed="false">
      <c r="P415" s="3" t="n">
        <f aca="false">O415/$S$2</f>
        <v>0</v>
      </c>
      <c r="Q415" s="3" t="n">
        <v>410</v>
      </c>
      <c r="R415" s="3" t="n">
        <f aca="false">EXP(-$B$39*Q415^$C$39)</f>
        <v>0.0434844824237441</v>
      </c>
    </row>
    <row r="416" customFormat="false" ht="15" hidden="false" customHeight="false" outlineLevel="0" collapsed="false">
      <c r="P416" s="3" t="n">
        <f aca="false">O416/$S$2</f>
        <v>0</v>
      </c>
      <c r="Q416" s="3" t="n">
        <v>411</v>
      </c>
      <c r="R416" s="3" t="n">
        <f aca="false">EXP(-$B$39*Q416^$C$39)</f>
        <v>0.0432671555320005</v>
      </c>
    </row>
    <row r="417" customFormat="false" ht="15" hidden="false" customHeight="false" outlineLevel="0" collapsed="false">
      <c r="P417" s="3" t="n">
        <f aca="false">O417/$S$2</f>
        <v>0</v>
      </c>
      <c r="Q417" s="3" t="n">
        <v>412</v>
      </c>
      <c r="R417" s="3" t="n">
        <f aca="false">EXP(-$B$39*Q417^$C$39)</f>
        <v>0.0430510955419412</v>
      </c>
    </row>
    <row r="418" customFormat="false" ht="15" hidden="false" customHeight="false" outlineLevel="0" collapsed="false">
      <c r="P418" s="3" t="n">
        <f aca="false">O418/$S$2</f>
        <v>0</v>
      </c>
      <c r="Q418" s="3" t="n">
        <v>413</v>
      </c>
      <c r="R418" s="3" t="n">
        <f aca="false">EXP(-$B$39*Q418^$C$39)</f>
        <v>0.0428362937307896</v>
      </c>
    </row>
    <row r="419" customFormat="false" ht="15" hidden="false" customHeight="false" outlineLevel="0" collapsed="false">
      <c r="P419" s="3" t="n">
        <f aca="false">O419/$S$2</f>
        <v>0</v>
      </c>
      <c r="Q419" s="3" t="n">
        <v>414</v>
      </c>
      <c r="R419" s="3" t="n">
        <f aca="false">EXP(-$B$39*Q419^$C$39)</f>
        <v>0.0426227414472068</v>
      </c>
    </row>
    <row r="420" customFormat="false" ht="15" hidden="false" customHeight="false" outlineLevel="0" collapsed="false">
      <c r="P420" s="3" t="n">
        <f aca="false">O420/$S$2</f>
        <v>0</v>
      </c>
      <c r="Q420" s="3" t="n">
        <v>415</v>
      </c>
      <c r="R420" s="3" t="n">
        <f aca="false">EXP(-$B$39*Q420^$C$39)</f>
        <v>0.0424104301105956</v>
      </c>
    </row>
    <row r="421" customFormat="false" ht="15" hidden="false" customHeight="false" outlineLevel="0" collapsed="false">
      <c r="P421" s="3" t="n">
        <f aca="false">O421/$S$2</f>
        <v>0</v>
      </c>
      <c r="Q421" s="3" t="n">
        <v>416</v>
      </c>
      <c r="R421" s="3" t="n">
        <f aca="false">EXP(-$B$39*Q421^$C$39)</f>
        <v>0.0421993512104126</v>
      </c>
    </row>
    <row r="422" customFormat="false" ht="15" hidden="false" customHeight="false" outlineLevel="0" collapsed="false">
      <c r="P422" s="3" t="n">
        <f aca="false">O422/$S$2</f>
        <v>0</v>
      </c>
      <c r="Q422" s="3" t="n">
        <v>417</v>
      </c>
      <c r="R422" s="3" t="n">
        <f aca="false">EXP(-$B$39*Q422^$C$39)</f>
        <v>0.0419894963054875</v>
      </c>
    </row>
    <row r="423" customFormat="false" ht="15" hidden="false" customHeight="false" outlineLevel="0" collapsed="false">
      <c r="P423" s="3" t="n">
        <f aca="false">O423/$S$2</f>
        <v>0</v>
      </c>
      <c r="Q423" s="3" t="n">
        <v>418</v>
      </c>
      <c r="R423" s="3" t="n">
        <f aca="false">EXP(-$B$39*Q423^$C$39)</f>
        <v>0.0417808570233514</v>
      </c>
    </row>
    <row r="424" customFormat="false" ht="15" hidden="false" customHeight="false" outlineLevel="0" collapsed="false">
      <c r="P424" s="3" t="n">
        <f aca="false">O424/$S$2</f>
        <v>0</v>
      </c>
      <c r="Q424" s="3" t="n">
        <v>419</v>
      </c>
      <c r="R424" s="3" t="n">
        <f aca="false">EXP(-$B$39*Q424^$C$39)</f>
        <v>0.0415734250595717</v>
      </c>
    </row>
    <row r="425" customFormat="false" ht="15" hidden="false" customHeight="false" outlineLevel="0" collapsed="false">
      <c r="P425" s="3" t="n">
        <f aca="false">O425/$S$2</f>
        <v>0</v>
      </c>
      <c r="Q425" s="3" t="n">
        <v>420</v>
      </c>
      <c r="R425" s="3" t="n">
        <f aca="false">EXP(-$B$39*Q425^$C$39)</f>
        <v>0.0413671921770955</v>
      </c>
    </row>
    <row r="426" customFormat="false" ht="15" hidden="false" customHeight="false" outlineLevel="0" collapsed="false">
      <c r="P426" s="3" t="n">
        <f aca="false">O426/$S$2</f>
        <v>0</v>
      </c>
      <c r="Q426" s="3" t="n">
        <v>421</v>
      </c>
      <c r="R426" s="3" t="n">
        <f aca="false">EXP(-$B$39*Q426^$C$39)</f>
        <v>0.0411621502055994</v>
      </c>
    </row>
    <row r="427" customFormat="false" ht="15" hidden="false" customHeight="false" outlineLevel="0" collapsed="false">
      <c r="P427" s="3" t="n">
        <f aca="false">O427/$S$2</f>
        <v>0</v>
      </c>
      <c r="Q427" s="3" t="n">
        <v>422</v>
      </c>
      <c r="R427" s="3" t="n">
        <f aca="false">EXP(-$B$39*Q427^$C$39)</f>
        <v>0.0409582910408482</v>
      </c>
    </row>
    <row r="428" customFormat="false" ht="15" hidden="false" customHeight="false" outlineLevel="0" collapsed="false">
      <c r="P428" s="3" t="n">
        <f aca="false">O428/$S$2</f>
        <v>0</v>
      </c>
      <c r="Q428" s="3" t="n">
        <v>423</v>
      </c>
      <c r="R428" s="3" t="n">
        <f aca="false">EXP(-$B$39*Q428^$C$39)</f>
        <v>0.0407556066440592</v>
      </c>
    </row>
    <row r="429" customFormat="false" ht="15" hidden="false" customHeight="false" outlineLevel="0" collapsed="false">
      <c r="P429" s="3" t="n">
        <f aca="false">O429/$S$2</f>
        <v>0</v>
      </c>
      <c r="Q429" s="3" t="n">
        <v>424</v>
      </c>
      <c r="R429" s="3" t="n">
        <f aca="false">EXP(-$B$39*Q429^$C$39)</f>
        <v>0.0405540890412752</v>
      </c>
    </row>
    <row r="430" customFormat="false" ht="15" hidden="false" customHeight="false" outlineLevel="0" collapsed="false">
      <c r="P430" s="3" t="n">
        <f aca="false">O430/$S$2</f>
        <v>0</v>
      </c>
      <c r="Q430" s="3" t="n">
        <v>425</v>
      </c>
      <c r="R430" s="3" t="n">
        <f aca="false">EXP(-$B$39*Q430^$C$39)</f>
        <v>0.0403537303227436</v>
      </c>
    </row>
    <row r="431" customFormat="false" ht="15" hidden="false" customHeight="false" outlineLevel="0" collapsed="false">
      <c r="P431" s="3" t="n">
        <f aca="false">O431/$S$2</f>
        <v>0</v>
      </c>
      <c r="Q431" s="3" t="n">
        <v>426</v>
      </c>
      <c r="R431" s="3" t="n">
        <f aca="false">EXP(-$B$39*Q431^$C$39)</f>
        <v>0.0401545226423029</v>
      </c>
    </row>
    <row r="432" customFormat="false" ht="15" hidden="false" customHeight="false" outlineLevel="0" collapsed="false">
      <c r="P432" s="3" t="n">
        <f aca="false">O432/$S$2</f>
        <v>0</v>
      </c>
      <c r="Q432" s="3" t="n">
        <v>427</v>
      </c>
      <c r="R432" s="3" t="n">
        <f aca="false">EXP(-$B$39*Q432^$C$39)</f>
        <v>0.0399564582167762</v>
      </c>
    </row>
    <row r="433" customFormat="false" ht="15" hidden="false" customHeight="false" outlineLevel="0" collapsed="false">
      <c r="P433" s="3" t="n">
        <f aca="false">O433/$S$2</f>
        <v>0</v>
      </c>
      <c r="Q433" s="3" t="n">
        <v>428</v>
      </c>
      <c r="R433" s="3" t="n">
        <f aca="false">EXP(-$B$39*Q433^$C$39)</f>
        <v>0.0397595293253713</v>
      </c>
    </row>
    <row r="434" customFormat="false" ht="15" hidden="false" customHeight="false" outlineLevel="0" collapsed="false">
      <c r="P434" s="3" t="n">
        <f aca="false">O434/$S$2</f>
        <v>0</v>
      </c>
      <c r="Q434" s="3" t="n">
        <v>429</v>
      </c>
      <c r="R434" s="3" t="n">
        <f aca="false">EXP(-$B$39*Q434^$C$39)</f>
        <v>0.0395637283090877</v>
      </c>
    </row>
    <row r="435" customFormat="false" ht="15" hidden="false" customHeight="false" outlineLevel="0" collapsed="false">
      <c r="P435" s="3" t="n">
        <f aca="false">O435/$S$2</f>
        <v>0</v>
      </c>
      <c r="Q435" s="3" t="n">
        <v>430</v>
      </c>
      <c r="R435" s="3" t="n">
        <f aca="false">EXP(-$B$39*Q435^$C$39)</f>
        <v>0.0393690475701302</v>
      </c>
    </row>
    <row r="436" customFormat="false" ht="15" hidden="false" customHeight="false" outlineLevel="0" collapsed="false">
      <c r="P436" s="3" t="n">
        <f aca="false">O436/$S$2</f>
        <v>0</v>
      </c>
      <c r="Q436" s="3" t="n">
        <v>431</v>
      </c>
      <c r="R436" s="3" t="n">
        <f aca="false">EXP(-$B$39*Q436^$C$39)</f>
        <v>0.039175479571329</v>
      </c>
    </row>
    <row r="437" customFormat="false" ht="15" hidden="false" customHeight="false" outlineLevel="0" collapsed="false">
      <c r="P437" s="3" t="n">
        <f aca="false">O437/$S$2</f>
        <v>0</v>
      </c>
      <c r="Q437" s="3" t="n">
        <v>432</v>
      </c>
      <c r="R437" s="3" t="n">
        <f aca="false">EXP(-$B$39*Q437^$C$39)</f>
        <v>0.0389830168355663</v>
      </c>
    </row>
    <row r="438" customFormat="false" ht="15" hidden="false" customHeight="false" outlineLevel="0" collapsed="false">
      <c r="P438" s="3" t="n">
        <f aca="false">O438/$S$2</f>
        <v>0</v>
      </c>
      <c r="Q438" s="3" t="n">
        <v>433</v>
      </c>
      <c r="R438" s="3" t="n">
        <f aca="false">EXP(-$B$39*Q438^$C$39)</f>
        <v>0.0387916519452094</v>
      </c>
    </row>
    <row r="439" customFormat="false" ht="15" hidden="false" customHeight="false" outlineLevel="0" collapsed="false">
      <c r="P439" s="3" t="n">
        <f aca="false">O439/$S$2</f>
        <v>0</v>
      </c>
      <c r="Q439" s="3" t="n">
        <v>434</v>
      </c>
      <c r="R439" s="3" t="n">
        <f aca="false">EXP(-$B$39*Q439^$C$39)</f>
        <v>0.03860137754155</v>
      </c>
    </row>
    <row r="440" customFormat="false" ht="15" hidden="false" customHeight="false" outlineLevel="0" collapsed="false">
      <c r="P440" s="3" t="n">
        <f aca="false">O440/$S$2</f>
        <v>0</v>
      </c>
      <c r="Q440" s="3" t="n">
        <v>435</v>
      </c>
      <c r="R440" s="3" t="n">
        <f aca="false">EXP(-$B$39*Q440^$C$39)</f>
        <v>0.0384121863242499</v>
      </c>
    </row>
    <row r="441" customFormat="false" ht="15" hidden="false" customHeight="false" outlineLevel="0" collapsed="false">
      <c r="P441" s="3" t="n">
        <f aca="false">O441/$S$2</f>
        <v>0</v>
      </c>
      <c r="Q441" s="3" t="n">
        <v>436</v>
      </c>
      <c r="R441" s="3" t="n">
        <f aca="false">EXP(-$B$39*Q441^$C$39)</f>
        <v>0.0382240710507924</v>
      </c>
    </row>
    <row r="442" customFormat="false" ht="15" hidden="false" customHeight="false" outlineLevel="0" collapsed="false">
      <c r="P442" s="3" t="n">
        <f aca="false">O442/$S$2</f>
        <v>0</v>
      </c>
      <c r="Q442" s="3" t="n">
        <v>437</v>
      </c>
      <c r="R442" s="3" t="n">
        <f aca="false">EXP(-$B$39*Q442^$C$39)</f>
        <v>0.0380370245359402</v>
      </c>
    </row>
    <row r="443" customFormat="false" ht="15" hidden="false" customHeight="false" outlineLevel="0" collapsed="false">
      <c r="P443" s="3" t="n">
        <f aca="false">O443/$S$2</f>
        <v>0</v>
      </c>
      <c r="Q443" s="3" t="n">
        <v>438</v>
      </c>
      <c r="R443" s="3" t="n">
        <f aca="false">EXP(-$B$39*Q443^$C$39)</f>
        <v>0.0378510396511993</v>
      </c>
    </row>
    <row r="444" customFormat="false" ht="15" hidden="false" customHeight="false" outlineLevel="0" collapsed="false">
      <c r="P444" s="3" t="n">
        <f aca="false">O444/$S$2</f>
        <v>0</v>
      </c>
      <c r="Q444" s="3" t="n">
        <v>439</v>
      </c>
      <c r="R444" s="3" t="n">
        <f aca="false">EXP(-$B$39*Q444^$C$39)</f>
        <v>0.0376661093242886</v>
      </c>
    </row>
    <row r="445" customFormat="false" ht="15" hidden="false" customHeight="false" outlineLevel="0" collapsed="false">
      <c r="P445" s="3" t="n">
        <f aca="false">O445/$S$2</f>
        <v>0</v>
      </c>
      <c r="Q445" s="3" t="n">
        <v>440</v>
      </c>
      <c r="R445" s="3" t="n">
        <f aca="false">EXP(-$B$39*Q445^$C$39)</f>
        <v>0.0374822265386153</v>
      </c>
    </row>
    <row r="446" customFormat="false" ht="15" hidden="false" customHeight="false" outlineLevel="0" collapsed="false">
      <c r="P446" s="3" t="n">
        <f aca="false">O446/$S$2</f>
        <v>0</v>
      </c>
      <c r="Q446" s="3" t="n">
        <v>441</v>
      </c>
      <c r="R446" s="3" t="n">
        <f aca="false">EXP(-$B$39*Q446^$C$39)</f>
        <v>0.0372993843327561</v>
      </c>
    </row>
    <row r="447" customFormat="false" ht="15" hidden="false" customHeight="false" outlineLevel="0" collapsed="false">
      <c r="P447" s="3" t="n">
        <f aca="false">O447/$S$2</f>
        <v>0</v>
      </c>
      <c r="Q447" s="3" t="n">
        <v>442</v>
      </c>
      <c r="R447" s="3" t="n">
        <f aca="false">EXP(-$B$39*Q447^$C$39)</f>
        <v>0.0371175757999446</v>
      </c>
    </row>
    <row r="448" customFormat="false" ht="15" hidden="false" customHeight="false" outlineLevel="0" collapsed="false">
      <c r="P448" s="3" t="n">
        <f aca="false">O448/$S$2</f>
        <v>0</v>
      </c>
      <c r="Q448" s="3" t="n">
        <v>443</v>
      </c>
      <c r="R448" s="3" t="n">
        <f aca="false">EXP(-$B$39*Q448^$C$39)</f>
        <v>0.0369367940875632</v>
      </c>
    </row>
    <row r="449" customFormat="false" ht="15" hidden="false" customHeight="false" outlineLevel="0" collapsed="false">
      <c r="P449" s="3" t="n">
        <f aca="false">O449/$S$2</f>
        <v>0</v>
      </c>
      <c r="Q449" s="3" t="n">
        <v>444</v>
      </c>
      <c r="R449" s="3" t="n">
        <f aca="false">EXP(-$B$39*Q449^$C$39)</f>
        <v>0.0367570323966417</v>
      </c>
    </row>
    <row r="450" customFormat="false" ht="15" hidden="false" customHeight="false" outlineLevel="0" collapsed="false">
      <c r="P450" s="3" t="n">
        <f aca="false">O450/$S$2</f>
        <v>0</v>
      </c>
      <c r="Q450" s="3" t="n">
        <v>445</v>
      </c>
      <c r="R450" s="3" t="n">
        <f aca="false">EXP(-$B$39*Q450^$C$39)</f>
        <v>0.0365782839813607</v>
      </c>
    </row>
    <row r="451" customFormat="false" ht="15" hidden="false" customHeight="false" outlineLevel="0" collapsed="false">
      <c r="P451" s="3" t="n">
        <f aca="false">O451/$S$2</f>
        <v>0</v>
      </c>
      <c r="Q451" s="3" t="n">
        <v>446</v>
      </c>
      <c r="R451" s="3" t="n">
        <f aca="false">EXP(-$B$39*Q451^$C$39)</f>
        <v>0.0364005421485608</v>
      </c>
    </row>
    <row r="452" customFormat="false" ht="15" hidden="false" customHeight="false" outlineLevel="0" collapsed="false">
      <c r="P452" s="3" t="n">
        <f aca="false">O452/$S$2</f>
        <v>0</v>
      </c>
      <c r="Q452" s="3" t="n">
        <v>447</v>
      </c>
      <c r="R452" s="3" t="n">
        <f aca="false">EXP(-$B$39*Q452^$C$39)</f>
        <v>0.0362238002572564</v>
      </c>
    </row>
    <row r="453" customFormat="false" ht="15" hidden="false" customHeight="false" outlineLevel="0" collapsed="false">
      <c r="P453" s="3" t="n">
        <f aca="false">O453/$S$2</f>
        <v>0</v>
      </c>
      <c r="Q453" s="3" t="n">
        <v>448</v>
      </c>
      <c r="R453" s="3" t="n">
        <f aca="false">EXP(-$B$39*Q453^$C$39)</f>
        <v>0.0360480517181558</v>
      </c>
    </row>
    <row r="454" customFormat="false" ht="15" hidden="false" customHeight="false" outlineLevel="0" collapsed="false">
      <c r="P454" s="3" t="n">
        <f aca="false">O454/$S$2</f>
        <v>0</v>
      </c>
      <c r="Q454" s="3" t="n">
        <v>449</v>
      </c>
      <c r="R454" s="3" t="n">
        <f aca="false">EXP(-$B$39*Q454^$C$39)</f>
        <v>0.0358732899931857</v>
      </c>
    </row>
    <row r="455" customFormat="false" ht="15" hidden="false" customHeight="false" outlineLevel="0" collapsed="false">
      <c r="P455" s="3" t="n">
        <f aca="false">O455/$S$2</f>
        <v>0</v>
      </c>
      <c r="Q455" s="3" t="n">
        <v>450</v>
      </c>
      <c r="R455" s="3" t="n">
        <f aca="false">EXP(-$B$39*Q455^$C$39)</f>
        <v>0.0356995085950213</v>
      </c>
    </row>
    <row r="456" customFormat="false" ht="15" hidden="false" customHeight="false" outlineLevel="0" collapsed="false">
      <c r="P456" s="3" t="n">
        <f aca="false">O456/$S$2</f>
        <v>0</v>
      </c>
      <c r="Q456" s="3" t="n">
        <v>451</v>
      </c>
      <c r="R456" s="3" t="n">
        <f aca="false">EXP(-$B$39*Q456^$C$39)</f>
        <v>0.0355267010866211</v>
      </c>
    </row>
    <row r="457" customFormat="false" ht="15" hidden="false" customHeight="false" outlineLevel="0" collapsed="false">
      <c r="P457" s="3" t="n">
        <f aca="false">O457/$S$2</f>
        <v>0</v>
      </c>
      <c r="Q457" s="3" t="n">
        <v>452</v>
      </c>
      <c r="R457" s="3" t="n">
        <f aca="false">EXP(-$B$39*Q457^$C$39)</f>
        <v>0.0353548610807671</v>
      </c>
    </row>
    <row r="458" customFormat="false" ht="15" hidden="false" customHeight="false" outlineLevel="0" collapsed="false">
      <c r="P458" s="3" t="n">
        <f aca="false">O458/$S$2</f>
        <v>0</v>
      </c>
      <c r="Q458" s="3" t="n">
        <v>453</v>
      </c>
      <c r="R458" s="3" t="n">
        <f aca="false">EXP(-$B$39*Q458^$C$39)</f>
        <v>0.0351839822396093</v>
      </c>
    </row>
    <row r="459" customFormat="false" ht="15" hidden="false" customHeight="false" outlineLevel="0" collapsed="false">
      <c r="P459" s="3" t="n">
        <f aca="false">O459/$S$2</f>
        <v>0</v>
      </c>
      <c r="Q459" s="3" t="n">
        <v>454</v>
      </c>
      <c r="R459" s="3" t="n">
        <f aca="false">EXP(-$B$39*Q459^$C$39)</f>
        <v>0.0350140582742161</v>
      </c>
    </row>
    <row r="460" customFormat="false" ht="15" hidden="false" customHeight="false" outlineLevel="0" collapsed="false">
      <c r="P460" s="3" t="n">
        <f aca="false">O460/$S$2</f>
        <v>0</v>
      </c>
      <c r="Q460" s="3" t="n">
        <v>455</v>
      </c>
      <c r="R460" s="3" t="n">
        <f aca="false">EXP(-$B$39*Q460^$C$39)</f>
        <v>0.0348450829441287</v>
      </c>
    </row>
    <row r="461" customFormat="false" ht="15" hidden="false" customHeight="false" outlineLevel="0" collapsed="false">
      <c r="P461" s="3" t="n">
        <f aca="false">O461/$S$2</f>
        <v>0</v>
      </c>
      <c r="Q461" s="3" t="n">
        <v>456</v>
      </c>
      <c r="R461" s="3" t="n">
        <f aca="false">EXP(-$B$39*Q461^$C$39)</f>
        <v>0.0346770500569203</v>
      </c>
    </row>
    <row r="462" customFormat="false" ht="15" hidden="false" customHeight="false" outlineLevel="0" collapsed="false">
      <c r="P462" s="3" t="n">
        <f aca="false">O462/$S$2</f>
        <v>0</v>
      </c>
      <c r="Q462" s="3" t="n">
        <v>457</v>
      </c>
      <c r="R462" s="3" t="n">
        <f aca="false">EXP(-$B$39*Q462^$C$39)</f>
        <v>0.0345099534677602</v>
      </c>
    </row>
    <row r="463" customFormat="false" ht="15" hidden="false" customHeight="false" outlineLevel="0" collapsed="false">
      <c r="P463" s="3" t="n">
        <f aca="false">O463/$S$2</f>
        <v>0</v>
      </c>
      <c r="Q463" s="3" t="n">
        <v>458</v>
      </c>
      <c r="R463" s="3" t="n">
        <f aca="false">EXP(-$B$39*Q463^$C$39)</f>
        <v>0.0343437870789832</v>
      </c>
    </row>
    <row r="464" customFormat="false" ht="15" hidden="false" customHeight="false" outlineLevel="0" collapsed="false">
      <c r="P464" s="3" t="n">
        <f aca="false">O464/$S$2</f>
        <v>0</v>
      </c>
      <c r="Q464" s="3" t="n">
        <v>459</v>
      </c>
      <c r="R464" s="3" t="n">
        <f aca="false">EXP(-$B$39*Q464^$C$39)</f>
        <v>0.0341785448396618</v>
      </c>
    </row>
    <row r="465" customFormat="false" ht="15" hidden="false" customHeight="false" outlineLevel="0" collapsed="false">
      <c r="P465" s="3" t="n">
        <f aca="false">O465/$S$2</f>
        <v>0</v>
      </c>
      <c r="Q465" s="3" t="n">
        <v>460</v>
      </c>
      <c r="R465" s="3" t="n">
        <f aca="false">EXP(-$B$39*Q465^$C$39)</f>
        <v>0.0340142207451851</v>
      </c>
    </row>
    <row r="466" customFormat="false" ht="15" hidden="false" customHeight="false" outlineLevel="0" collapsed="false">
      <c r="P466" s="3" t="n">
        <f aca="false">O466/$S$2</f>
        <v>0</v>
      </c>
      <c r="Q466" s="3" t="n">
        <v>461</v>
      </c>
      <c r="R466" s="3" t="n">
        <f aca="false">EXP(-$B$39*Q466^$C$39)</f>
        <v>0.0338508088368406</v>
      </c>
    </row>
    <row r="467" customFormat="false" ht="15" hidden="false" customHeight="false" outlineLevel="0" collapsed="false">
      <c r="P467" s="3" t="n">
        <f aca="false">O467/$S$2</f>
        <v>0</v>
      </c>
      <c r="Q467" s="3" t="n">
        <v>462</v>
      </c>
      <c r="R467" s="3" t="n">
        <f aca="false">EXP(-$B$39*Q467^$C$39)</f>
        <v>0.0336883032014009</v>
      </c>
    </row>
    <row r="468" customFormat="false" ht="15" hidden="false" customHeight="false" outlineLevel="0" collapsed="false">
      <c r="P468" s="3" t="n">
        <f aca="false">O468/$S$2</f>
        <v>0</v>
      </c>
      <c r="Q468" s="3" t="n">
        <v>463</v>
      </c>
      <c r="R468" s="3" t="n">
        <f aca="false">EXP(-$B$39*Q468^$C$39)</f>
        <v>0.0335266979707151</v>
      </c>
    </row>
    <row r="469" customFormat="false" ht="15" hidden="false" customHeight="false" outlineLevel="0" collapsed="false">
      <c r="P469" s="3" t="n">
        <f aca="false">O469/$S$2</f>
        <v>0</v>
      </c>
      <c r="Q469" s="3" t="n">
        <v>464</v>
      </c>
      <c r="R469" s="3" t="n">
        <f aca="false">EXP(-$B$39*Q469^$C$39)</f>
        <v>0.0333659873213041</v>
      </c>
    </row>
    <row r="470" customFormat="false" ht="15" hidden="false" customHeight="false" outlineLevel="0" collapsed="false">
      <c r="P470" s="3" t="n">
        <f aca="false">O470/$S$2</f>
        <v>0</v>
      </c>
      <c r="Q470" s="3" t="n">
        <v>465</v>
      </c>
      <c r="R470" s="3" t="n">
        <f aca="false">EXP(-$B$39*Q470^$C$39)</f>
        <v>0.03320616547396</v>
      </c>
    </row>
    <row r="471" customFormat="false" ht="15" hidden="false" customHeight="false" outlineLevel="0" collapsed="false">
      <c r="P471" s="3" t="n">
        <f aca="false">O471/$S$2</f>
        <v>0</v>
      </c>
      <c r="Q471" s="3" t="n">
        <v>466</v>
      </c>
      <c r="R471" s="3" t="n">
        <f aca="false">EXP(-$B$39*Q471^$C$39)</f>
        <v>0.0330472266933505</v>
      </c>
    </row>
    <row r="472" customFormat="false" ht="15" hidden="false" customHeight="false" outlineLevel="0" collapsed="false">
      <c r="P472" s="3" t="n">
        <f aca="false">O472/$S$2</f>
        <v>0</v>
      </c>
      <c r="Q472" s="3" t="n">
        <v>467</v>
      </c>
      <c r="R472" s="3" t="n">
        <f aca="false">EXP(-$B$39*Q472^$C$39)</f>
        <v>0.0328891652876265</v>
      </c>
    </row>
    <row r="473" customFormat="false" ht="15" hidden="false" customHeight="false" outlineLevel="0" collapsed="false">
      <c r="P473" s="3" t="n">
        <f aca="false">O473/$S$2</f>
        <v>0</v>
      </c>
      <c r="Q473" s="3" t="n">
        <v>468</v>
      </c>
      <c r="R473" s="3" t="n">
        <f aca="false">EXP(-$B$39*Q473^$C$39)</f>
        <v>0.0327319756080345</v>
      </c>
    </row>
    <row r="474" customFormat="false" ht="15" hidden="false" customHeight="false" outlineLevel="0" collapsed="false">
      <c r="P474" s="3" t="n">
        <f aca="false">O474/$S$2</f>
        <v>0</v>
      </c>
      <c r="Q474" s="3" t="n">
        <v>469</v>
      </c>
      <c r="R474" s="3" t="n">
        <f aca="false">EXP(-$B$39*Q474^$C$39)</f>
        <v>0.0325756520485324</v>
      </c>
    </row>
    <row r="475" customFormat="false" ht="15" hidden="false" customHeight="false" outlineLevel="0" collapsed="false">
      <c r="P475" s="3" t="n">
        <f aca="false">O475/$S$2</f>
        <v>0</v>
      </c>
      <c r="Q475" s="3" t="n">
        <v>470</v>
      </c>
      <c r="R475" s="3" t="n">
        <f aca="false">EXP(-$B$39*Q475^$C$39)</f>
        <v>0.0324201890454104</v>
      </c>
    </row>
    <row r="476" customFormat="false" ht="15" hidden="false" customHeight="false" outlineLevel="0" collapsed="false">
      <c r="P476" s="3" t="n">
        <f aca="false">O476/$S$2</f>
        <v>0</v>
      </c>
      <c r="Q476" s="3" t="n">
        <v>471</v>
      </c>
      <c r="R476" s="3" t="n">
        <f aca="false">EXP(-$B$39*Q476^$C$39)</f>
        <v>0.0322655810769144</v>
      </c>
    </row>
    <row r="477" customFormat="false" ht="15" hidden="false" customHeight="false" outlineLevel="0" collapsed="false">
      <c r="P477" s="3" t="n">
        <f aca="false">O477/$S$2</f>
        <v>0</v>
      </c>
      <c r="Q477" s="3" t="n">
        <v>472</v>
      </c>
      <c r="R477" s="3" t="n">
        <f aca="false">EXP(-$B$39*Q477^$C$39)</f>
        <v>0.0321118226628744</v>
      </c>
    </row>
    <row r="478" customFormat="false" ht="15" hidden="false" customHeight="false" outlineLevel="0" collapsed="false">
      <c r="P478" s="3" t="n">
        <f aca="false">O478/$S$2</f>
        <v>0</v>
      </c>
      <c r="Q478" s="3" t="n">
        <v>473</v>
      </c>
      <c r="R478" s="3" t="n">
        <f aca="false">EXP(-$B$39*Q478^$C$39)</f>
        <v>0.0319589083643365</v>
      </c>
    </row>
    <row r="479" customFormat="false" ht="15" hidden="false" customHeight="false" outlineLevel="0" collapsed="false">
      <c r="P479" s="3" t="n">
        <f aca="false">O479/$S$2</f>
        <v>0</v>
      </c>
      <c r="Q479" s="3" t="n">
        <v>474</v>
      </c>
      <c r="R479" s="3" t="n">
        <f aca="false">EXP(-$B$39*Q479^$C$39)</f>
        <v>0.0318068327831986</v>
      </c>
    </row>
    <row r="480" customFormat="false" ht="15" hidden="false" customHeight="false" outlineLevel="0" collapsed="false">
      <c r="P480" s="3" t="n">
        <f aca="false">O480/$S$2</f>
        <v>0</v>
      </c>
      <c r="Q480" s="3" t="n">
        <v>475</v>
      </c>
      <c r="R480" s="3" t="n">
        <f aca="false">EXP(-$B$39*Q480^$C$39)</f>
        <v>0.0316555905618495</v>
      </c>
    </row>
    <row r="481" customFormat="false" ht="15" hidden="false" customHeight="false" outlineLevel="0" collapsed="false">
      <c r="P481" s="3" t="n">
        <f aca="false">O481/$S$2</f>
        <v>0</v>
      </c>
      <c r="Q481" s="3" t="n">
        <v>476</v>
      </c>
      <c r="R481" s="3" t="n">
        <f aca="false">EXP(-$B$39*Q481^$C$39)</f>
        <v>0.0315051763828129</v>
      </c>
    </row>
    <row r="482" customFormat="false" ht="15" hidden="false" customHeight="false" outlineLevel="0" collapsed="false">
      <c r="P482" s="3" t="n">
        <f aca="false">O482/$S$2</f>
        <v>0</v>
      </c>
      <c r="Q482" s="3" t="n">
        <v>477</v>
      </c>
      <c r="R482" s="3" t="n">
        <f aca="false">EXP(-$B$39*Q482^$C$39)</f>
        <v>0.0313555849683933</v>
      </c>
    </row>
    <row r="483" customFormat="false" ht="15" hidden="false" customHeight="false" outlineLevel="0" collapsed="false">
      <c r="P483" s="3" t="n">
        <f aca="false">O483/$S$2</f>
        <v>0</v>
      </c>
      <c r="Q483" s="3" t="n">
        <v>478</v>
      </c>
      <c r="R483" s="3" t="n">
        <f aca="false">EXP(-$B$39*Q483^$C$39)</f>
        <v>0.0312068110803276</v>
      </c>
    </row>
    <row r="484" customFormat="false" ht="15" hidden="false" customHeight="false" outlineLevel="0" collapsed="false">
      <c r="P484" s="3" t="n">
        <f aca="false">O484/$S$2</f>
        <v>0</v>
      </c>
      <c r="Q484" s="3" t="n">
        <v>479</v>
      </c>
      <c r="R484" s="3" t="n">
        <f aca="false">EXP(-$B$39*Q484^$C$39)</f>
        <v>0.0310588495194383</v>
      </c>
    </row>
    <row r="485" customFormat="false" ht="15" hidden="false" customHeight="false" outlineLevel="0" collapsed="false">
      <c r="P485" s="3" t="n">
        <f aca="false">O485/$S$2</f>
        <v>0</v>
      </c>
      <c r="Q485" s="3" t="n">
        <v>480</v>
      </c>
      <c r="R485" s="3" t="n">
        <f aca="false">EXP(-$B$39*Q485^$C$39)</f>
        <v>0.0309116951252918</v>
      </c>
    </row>
    <row r="486" customFormat="false" ht="15" hidden="false" customHeight="false" outlineLevel="0" collapsed="false">
      <c r="P486" s="3" t="n">
        <f aca="false">O486/$S$2</f>
        <v>0</v>
      </c>
      <c r="Q486" s="3" t="n">
        <v>481</v>
      </c>
      <c r="R486" s="3" t="n">
        <f aca="false">EXP(-$B$39*Q486^$C$39)</f>
        <v>0.0307653427758593</v>
      </c>
    </row>
    <row r="487" customFormat="false" ht="15" hidden="false" customHeight="false" outlineLevel="0" collapsed="false">
      <c r="P487" s="3" t="n">
        <f aca="false">O487/$S$2</f>
        <v>0</v>
      </c>
      <c r="Q487" s="3" t="n">
        <v>482</v>
      </c>
      <c r="R487" s="3" t="n">
        <f aca="false">EXP(-$B$39*Q487^$C$39)</f>
        <v>0.0306197873871813</v>
      </c>
    </row>
    <row r="488" customFormat="false" ht="15" hidden="false" customHeight="false" outlineLevel="0" collapsed="false">
      <c r="P488" s="3" t="n">
        <f aca="false">O488/$S$2</f>
        <v>0</v>
      </c>
      <c r="Q488" s="3" t="n">
        <v>483</v>
      </c>
      <c r="R488" s="3" t="n">
        <f aca="false">EXP(-$B$39*Q488^$C$39)</f>
        <v>0.0304750239130362</v>
      </c>
    </row>
    <row r="489" customFormat="false" ht="15" hidden="false" customHeight="false" outlineLevel="0" collapsed="false">
      <c r="P489" s="3" t="n">
        <f aca="false">O489/$S$2</f>
        <v>0</v>
      </c>
      <c r="Q489" s="3" t="n">
        <v>484</v>
      </c>
      <c r="R489" s="3" t="n">
        <f aca="false">EXP(-$B$39*Q489^$C$39)</f>
        <v>0.0303310473446111</v>
      </c>
    </row>
    <row r="490" customFormat="false" ht="15" hidden="false" customHeight="false" outlineLevel="0" collapsed="false">
      <c r="P490" s="3" t="n">
        <f aca="false">O490/$S$2</f>
        <v>0</v>
      </c>
      <c r="Q490" s="3" t="n">
        <v>485</v>
      </c>
      <c r="R490" s="3" t="n">
        <f aca="false">EXP(-$B$39*Q490^$C$39)</f>
        <v>0.030187852710177</v>
      </c>
    </row>
    <row r="491" customFormat="false" ht="15" hidden="false" customHeight="false" outlineLevel="0" collapsed="false">
      <c r="P491" s="3" t="n">
        <f aca="false">O491/$S$2</f>
        <v>0</v>
      </c>
      <c r="Q491" s="3" t="n">
        <v>486</v>
      </c>
      <c r="R491" s="3" t="n">
        <f aca="false">EXP(-$B$39*Q491^$C$39)</f>
        <v>0.0300454350747669</v>
      </c>
    </row>
    <row r="492" customFormat="false" ht="15" hidden="false" customHeight="false" outlineLevel="0" collapsed="false">
      <c r="P492" s="3" t="n">
        <f aca="false">O492/$S$2</f>
        <v>0</v>
      </c>
      <c r="Q492" s="3" t="n">
        <v>487</v>
      </c>
      <c r="R492" s="3" t="n">
        <f aca="false">EXP(-$B$39*Q492^$C$39)</f>
        <v>0.0299037895398567</v>
      </c>
    </row>
    <row r="493" customFormat="false" ht="15" hidden="false" customHeight="false" outlineLevel="0" collapsed="false">
      <c r="P493" s="3" t="n">
        <f aca="false">O493/$S$2</f>
        <v>0</v>
      </c>
      <c r="Q493" s="3" t="n">
        <v>488</v>
      </c>
      <c r="R493" s="3" t="n">
        <f aca="false">EXP(-$B$39*Q493^$C$39)</f>
        <v>0.0297629112430505</v>
      </c>
    </row>
    <row r="494" customFormat="false" ht="15" hidden="false" customHeight="false" outlineLevel="0" collapsed="false">
      <c r="P494" s="3" t="n">
        <f aca="false">O494/$S$2</f>
        <v>0</v>
      </c>
      <c r="Q494" s="3" t="n">
        <v>489</v>
      </c>
      <c r="R494" s="3" t="n">
        <f aca="false">EXP(-$B$39*Q494^$C$39)</f>
        <v>0.0296227953577679</v>
      </c>
    </row>
    <row r="495" customFormat="false" ht="15" hidden="false" customHeight="false" outlineLevel="0" collapsed="false">
      <c r="P495" s="3" t="n">
        <f aca="false">O495/$S$2</f>
        <v>0</v>
      </c>
      <c r="Q495" s="3" t="n">
        <v>490</v>
      </c>
      <c r="R495" s="3" t="n">
        <f aca="false">EXP(-$B$39*Q495^$C$39)</f>
        <v>0.0294834370929347</v>
      </c>
    </row>
    <row r="496" customFormat="false" ht="15" hidden="false" customHeight="false" outlineLevel="0" collapsed="false">
      <c r="P496" s="3" t="n">
        <f aca="false">O496/$S$2</f>
        <v>0</v>
      </c>
      <c r="Q496" s="3" t="n">
        <v>491</v>
      </c>
      <c r="R496" s="3" t="n">
        <f aca="false">EXP(-$B$39*Q496^$C$39)</f>
        <v>0.0293448316926777</v>
      </c>
    </row>
    <row r="497" customFormat="false" ht="15" hidden="false" customHeight="false" outlineLevel="0" collapsed="false">
      <c r="P497" s="3" t="n">
        <f aca="false">O497/$S$2</f>
        <v>0</v>
      </c>
      <c r="Q497" s="3" t="n">
        <v>492</v>
      </c>
      <c r="R497" s="3" t="n">
        <f aca="false">EXP(-$B$39*Q497^$C$39)</f>
        <v>0.029206974436021</v>
      </c>
    </row>
    <row r="498" customFormat="false" ht="15" hidden="false" customHeight="false" outlineLevel="0" collapsed="false">
      <c r="P498" s="3" t="n">
        <f aca="false">O498/$S$2</f>
        <v>0</v>
      </c>
      <c r="Q498" s="3" t="n">
        <v>493</v>
      </c>
      <c r="R498" s="3" t="n">
        <f aca="false">EXP(-$B$39*Q498^$C$39)</f>
        <v>0.0290698606365868</v>
      </c>
    </row>
    <row r="499" customFormat="false" ht="15" hidden="false" customHeight="false" outlineLevel="0" collapsed="false">
      <c r="P499" s="3" t="n">
        <f aca="false">O499/$S$2</f>
        <v>0</v>
      </c>
      <c r="Q499" s="3" t="n">
        <v>494</v>
      </c>
      <c r="R499" s="3" t="n">
        <f aca="false">EXP(-$B$39*Q499^$C$39)</f>
        <v>0.0289334856422981</v>
      </c>
    </row>
    <row r="500" customFormat="false" ht="15" hidden="false" customHeight="false" outlineLevel="0" collapsed="false">
      <c r="P500" s="3" t="n">
        <f aca="false">O500/$S$2</f>
        <v>0</v>
      </c>
      <c r="Q500" s="3" t="n">
        <v>495</v>
      </c>
      <c r="R500" s="3" t="n">
        <f aca="false">EXP(-$B$39*Q500^$C$39)</f>
        <v>0.0287978448350851</v>
      </c>
    </row>
    <row r="501" customFormat="false" ht="15" hidden="false" customHeight="false" outlineLevel="0" collapsed="false">
      <c r="P501" s="3" t="n">
        <f aca="false">O501/$S$2</f>
        <v>0</v>
      </c>
      <c r="Q501" s="3" t="n">
        <v>496</v>
      </c>
      <c r="R501" s="3" t="n">
        <f aca="false">EXP(-$B$39*Q501^$C$39)</f>
        <v>0.028662933630594</v>
      </c>
    </row>
    <row r="502" customFormat="false" ht="15" hidden="false" customHeight="false" outlineLevel="0" collapsed="false">
      <c r="P502" s="3" t="n">
        <f aca="false">O502/$S$2</f>
        <v>0</v>
      </c>
      <c r="Q502" s="3" t="n">
        <v>497</v>
      </c>
      <c r="R502" s="3" t="n">
        <f aca="false">EXP(-$B$39*Q502^$C$39)</f>
        <v>0.0285287474778993</v>
      </c>
    </row>
    <row r="503" customFormat="false" ht="15" hidden="false" customHeight="false" outlineLevel="0" collapsed="false">
      <c r="P503" s="3" t="n">
        <f aca="false">O503/$S$2</f>
        <v>0</v>
      </c>
      <c r="Q503" s="3" t="n">
        <v>498</v>
      </c>
      <c r="R503" s="3" t="n">
        <f aca="false">EXP(-$B$39*Q503^$C$39)</f>
        <v>0.0283952818592186</v>
      </c>
    </row>
    <row r="504" customFormat="false" ht="15" hidden="false" customHeight="false" outlineLevel="0" collapsed="false">
      <c r="P504" s="3" t="n">
        <f aca="false">O504/$S$2</f>
        <v>0</v>
      </c>
      <c r="Q504" s="3" t="n">
        <v>499</v>
      </c>
      <c r="R504" s="3" t="n">
        <f aca="false">EXP(-$B$39*Q504^$C$39)</f>
        <v>0.0282625322896299</v>
      </c>
    </row>
    <row r="505" customFormat="false" ht="15" hidden="false" customHeight="false" outlineLevel="0" collapsed="false">
      <c r="P505" s="3" t="n">
        <f aca="false">O505/$S$2</f>
        <v>0</v>
      </c>
      <c r="Q505" s="3" t="n">
        <v>500</v>
      </c>
      <c r="R505" s="3" t="n">
        <f aca="false">EXP(-$B$39*Q505^$C$39)</f>
        <v>0.0281304943167925</v>
      </c>
    </row>
    <row r="506" customFormat="false" ht="15" hidden="false" customHeight="false" outlineLevel="0" collapsed="false">
      <c r="P506" s="3" t="n">
        <f aca="false">O506/$S$2</f>
        <v>0</v>
      </c>
      <c r="Q506" s="3" t="n">
        <v>501</v>
      </c>
      <c r="R506" s="3" t="n">
        <f aca="false">EXP(-$B$39*Q506^$C$39)</f>
        <v>0.0279991635206701</v>
      </c>
    </row>
    <row r="507" customFormat="false" ht="15" hidden="false" customHeight="false" outlineLevel="0" collapsed="false">
      <c r="P507" s="3" t="n">
        <f aca="false">O507/$S$2</f>
        <v>0</v>
      </c>
      <c r="Q507" s="3" t="n">
        <v>502</v>
      </c>
      <c r="R507" s="3" t="n">
        <f aca="false">EXP(-$B$39*Q507^$C$39)</f>
        <v>0.0278685355132568</v>
      </c>
    </row>
    <row r="508" customFormat="false" ht="15" hidden="false" customHeight="false" outlineLevel="0" collapsed="false">
      <c r="P508" s="3" t="n">
        <f aca="false">O508/$S$2</f>
        <v>0</v>
      </c>
      <c r="Q508" s="3" t="n">
        <v>503</v>
      </c>
      <c r="R508" s="3" t="n">
        <f aca="false">EXP(-$B$39*Q508^$C$39)</f>
        <v>0.0277386059383057</v>
      </c>
    </row>
    <row r="509" customFormat="false" ht="15" hidden="false" customHeight="false" outlineLevel="0" collapsed="false">
      <c r="P509" s="3" t="n">
        <f aca="false">O509/$S$2</f>
        <v>0</v>
      </c>
      <c r="Q509" s="3" t="n">
        <v>504</v>
      </c>
      <c r="R509" s="3" t="n">
        <f aca="false">EXP(-$B$39*Q509^$C$39)</f>
        <v>0.0276093704710604</v>
      </c>
    </row>
    <row r="510" customFormat="false" ht="15" hidden="false" customHeight="false" outlineLevel="0" collapsed="false">
      <c r="P510" s="3" t="n">
        <f aca="false">O510/$S$2</f>
        <v>0</v>
      </c>
      <c r="Q510" s="3" t="n">
        <v>505</v>
      </c>
      <c r="R510" s="3" t="n">
        <f aca="false">EXP(-$B$39*Q510^$C$39)</f>
        <v>0.0274808248179891</v>
      </c>
    </row>
    <row r="511" customFormat="false" ht="15" hidden="false" customHeight="false" outlineLevel="0" collapsed="false">
      <c r="P511" s="3" t="n">
        <f aca="false">O511/$S$2</f>
        <v>0</v>
      </c>
      <c r="Q511" s="3" t="n">
        <v>506</v>
      </c>
      <c r="R511" s="3" t="n">
        <f aca="false">EXP(-$B$39*Q511^$C$39)</f>
        <v>0.0273529647165211</v>
      </c>
    </row>
    <row r="512" customFormat="false" ht="15" hidden="false" customHeight="false" outlineLevel="0" collapsed="false">
      <c r="P512" s="3" t="n">
        <f aca="false">O512/$S$2</f>
        <v>0</v>
      </c>
      <c r="Q512" s="3" t="n">
        <v>507</v>
      </c>
      <c r="R512" s="3" t="n">
        <f aca="false">EXP(-$B$39*Q512^$C$39)</f>
        <v>0.0272257859347859</v>
      </c>
    </row>
    <row r="513" customFormat="false" ht="15" hidden="false" customHeight="false" outlineLevel="0" collapsed="false">
      <c r="P513" s="3" t="n">
        <f aca="false">O513/$S$2</f>
        <v>0</v>
      </c>
      <c r="Q513" s="3" t="n">
        <v>508</v>
      </c>
      <c r="R513" s="3" t="n">
        <f aca="false">EXP(-$B$39*Q513^$C$39)</f>
        <v>0.0270992842713553</v>
      </c>
    </row>
    <row r="514" customFormat="false" ht="15" hidden="false" customHeight="false" outlineLevel="0" collapsed="false">
      <c r="P514" s="3" t="n">
        <f aca="false">O514/$S$2</f>
        <v>0</v>
      </c>
      <c r="Q514" s="3" t="n">
        <v>509</v>
      </c>
      <c r="R514" s="3" t="n">
        <f aca="false">EXP(-$B$39*Q514^$C$39)</f>
        <v>0.0269734555549876</v>
      </c>
    </row>
    <row r="515" customFormat="false" ht="15" hidden="false" customHeight="false" outlineLevel="0" collapsed="false">
      <c r="P515" s="3" t="n">
        <f aca="false">O515/$S$2</f>
        <v>0</v>
      </c>
      <c r="Q515" s="3" t="n">
        <v>510</v>
      </c>
      <c r="R515" s="3" t="n">
        <f aca="false">EXP(-$B$39*Q515^$C$39)</f>
        <v>0.0268482956443743</v>
      </c>
    </row>
    <row r="516" customFormat="false" ht="15" hidden="false" customHeight="false" outlineLevel="0" collapsed="false">
      <c r="P516" s="3" t="n">
        <f aca="false">O516/$S$2</f>
        <v>0</v>
      </c>
      <c r="Q516" s="3" t="n">
        <v>511</v>
      </c>
      <c r="R516" s="3" t="n">
        <f aca="false">EXP(-$B$39*Q516^$C$39)</f>
        <v>0.0267238004278894</v>
      </c>
    </row>
    <row r="517" customFormat="false" ht="15" hidden="false" customHeight="false" outlineLevel="0" collapsed="false">
      <c r="P517" s="3" t="n">
        <f aca="false">O517/$S$2</f>
        <v>0</v>
      </c>
      <c r="Q517" s="3" t="n">
        <v>512</v>
      </c>
      <c r="R517" s="3" t="n">
        <f aca="false">EXP(-$B$39*Q517^$C$39)</f>
        <v>0.0265999658233413</v>
      </c>
    </row>
    <row r="518" customFormat="false" ht="15" hidden="false" customHeight="false" outlineLevel="0" collapsed="false">
      <c r="P518" s="3" t="n">
        <f aca="false">O518/$S$2</f>
        <v>0</v>
      </c>
      <c r="Q518" s="3" t="n">
        <v>513</v>
      </c>
      <c r="R518" s="3" t="n">
        <f aca="false">EXP(-$B$39*Q518^$C$39)</f>
        <v>0.0264767877777268</v>
      </c>
    </row>
    <row r="519" customFormat="false" ht="15" hidden="false" customHeight="false" outlineLevel="0" collapsed="false">
      <c r="P519" s="3" t="n">
        <f aca="false">O519/$S$2</f>
        <v>0</v>
      </c>
      <c r="Q519" s="3" t="n">
        <v>514</v>
      </c>
      <c r="R519" s="3" t="n">
        <f aca="false">EXP(-$B$39*Q519^$C$39)</f>
        <v>0.0263542622669877</v>
      </c>
    </row>
    <row r="520" customFormat="false" ht="15" hidden="false" customHeight="false" outlineLevel="0" collapsed="false">
      <c r="P520" s="3" t="n">
        <f aca="false">O520/$S$2</f>
        <v>0</v>
      </c>
      <c r="Q520" s="3" t="n">
        <v>515</v>
      </c>
      <c r="R520" s="3" t="n">
        <f aca="false">EXP(-$B$39*Q520^$C$39)</f>
        <v>0.0262323852957695</v>
      </c>
    </row>
    <row r="521" customFormat="false" ht="15" hidden="false" customHeight="false" outlineLevel="0" collapsed="false">
      <c r="P521" s="3" t="n">
        <f aca="false">O521/$S$2</f>
        <v>0</v>
      </c>
      <c r="Q521" s="3" t="n">
        <v>516</v>
      </c>
      <c r="R521" s="3" t="n">
        <f aca="false">EXP(-$B$39*Q521^$C$39)</f>
        <v>0.0261111528971831</v>
      </c>
    </row>
    <row r="522" customFormat="false" ht="15" hidden="false" customHeight="false" outlineLevel="0" collapsed="false">
      <c r="P522" s="3" t="n">
        <f aca="false">O522/$S$2</f>
        <v>0</v>
      </c>
      <c r="Q522" s="3" t="n">
        <v>517</v>
      </c>
      <c r="R522" s="3" t="n">
        <f aca="false">EXP(-$B$39*Q522^$C$39)</f>
        <v>0.0259905611325677</v>
      </c>
    </row>
    <row r="523" customFormat="false" ht="15" hidden="false" customHeight="false" outlineLevel="0" collapsed="false">
      <c r="P523" s="3" t="n">
        <f aca="false">O523/$S$2</f>
        <v>0</v>
      </c>
      <c r="Q523" s="3" t="n">
        <v>518</v>
      </c>
      <c r="R523" s="3" t="n">
        <f aca="false">EXP(-$B$39*Q523^$C$39)</f>
        <v>0.0258706060912572</v>
      </c>
    </row>
    <row r="524" customFormat="false" ht="15" hidden="false" customHeight="false" outlineLevel="0" collapsed="false">
      <c r="P524" s="3" t="n">
        <f aca="false">O524/$S$2</f>
        <v>0</v>
      </c>
      <c r="Q524" s="3" t="n">
        <v>519</v>
      </c>
      <c r="R524" s="3" t="n">
        <f aca="false">EXP(-$B$39*Q524^$C$39)</f>
        <v>0.0257512838903479</v>
      </c>
    </row>
    <row r="525" customFormat="false" ht="15" hidden="false" customHeight="false" outlineLevel="0" collapsed="false">
      <c r="P525" s="3" t="n">
        <f aca="false">O525/$S$2</f>
        <v>0</v>
      </c>
      <c r="Q525" s="3" t="n">
        <v>520</v>
      </c>
      <c r="R525" s="3" t="n">
        <f aca="false">EXP(-$B$39*Q525^$C$39)</f>
        <v>0.0256325906744692</v>
      </c>
    </row>
    <row r="526" customFormat="false" ht="15" hidden="false" customHeight="false" outlineLevel="0" collapsed="false">
      <c r="P526" s="3" t="n">
        <f aca="false">O526/$S$2</f>
        <v>0</v>
      </c>
      <c r="Q526" s="3" t="n">
        <v>521</v>
      </c>
      <c r="R526" s="3" t="n">
        <f aca="false">EXP(-$B$39*Q526^$C$39)</f>
        <v>0.0255145226155555</v>
      </c>
    </row>
    <row r="527" customFormat="false" ht="15" hidden="false" customHeight="false" outlineLevel="0" collapsed="false">
      <c r="P527" s="3" t="n">
        <f aca="false">O527/$S$2</f>
        <v>0</v>
      </c>
      <c r="Q527" s="3" t="n">
        <v>522</v>
      </c>
      <c r="R527" s="3" t="n">
        <f aca="false">EXP(-$B$39*Q527^$C$39)</f>
        <v>0.0253970759126216</v>
      </c>
    </row>
    <row r="528" customFormat="false" ht="15" hidden="false" customHeight="false" outlineLevel="0" collapsed="false">
      <c r="P528" s="3" t="n">
        <f aca="false">O528/$S$2</f>
        <v>0</v>
      </c>
      <c r="Q528" s="3" t="n">
        <v>523</v>
      </c>
      <c r="R528" s="3" t="n">
        <f aca="false">EXP(-$B$39*Q528^$C$39)</f>
        <v>0.0252802467915392</v>
      </c>
    </row>
    <row r="529" customFormat="false" ht="15" hidden="false" customHeight="false" outlineLevel="0" collapsed="false">
      <c r="P529" s="3" t="n">
        <f aca="false">O529/$S$2</f>
        <v>0</v>
      </c>
      <c r="Q529" s="3" t="n">
        <v>524</v>
      </c>
      <c r="R529" s="3" t="n">
        <f aca="false">EXP(-$B$39*Q529^$C$39)</f>
        <v>0.0251640315048159</v>
      </c>
    </row>
    <row r="530" customFormat="false" ht="15" hidden="false" customHeight="false" outlineLevel="0" collapsed="false">
      <c r="P530" s="3" t="n">
        <f aca="false">O530/$S$2</f>
        <v>0</v>
      </c>
      <c r="Q530" s="3" t="n">
        <v>525</v>
      </c>
      <c r="R530" s="3" t="n">
        <f aca="false">EXP(-$B$39*Q530^$C$39)</f>
        <v>0.0250484263313765</v>
      </c>
    </row>
    <row r="531" customFormat="false" ht="15" hidden="false" customHeight="false" outlineLevel="0" collapsed="false">
      <c r="P531" s="3" t="n">
        <f aca="false">O531/$S$2</f>
        <v>0</v>
      </c>
      <c r="Q531" s="3" t="n">
        <v>526</v>
      </c>
      <c r="R531" s="3" t="n">
        <f aca="false">EXP(-$B$39*Q531^$C$39)</f>
        <v>0.0249334275763459</v>
      </c>
    </row>
    <row r="532" customFormat="false" ht="15" hidden="false" customHeight="false" outlineLevel="0" collapsed="false">
      <c r="P532" s="3" t="n">
        <f aca="false">O532/$S$2</f>
        <v>0</v>
      </c>
      <c r="Q532" s="3" t="n">
        <v>527</v>
      </c>
      <c r="R532" s="3" t="n">
        <f aca="false">EXP(-$B$39*Q532^$C$39)</f>
        <v>0.0248190315708348</v>
      </c>
    </row>
    <row r="533" customFormat="false" ht="15" hidden="false" customHeight="false" outlineLevel="0" collapsed="false">
      <c r="P533" s="3" t="n">
        <f aca="false">O533/$S$2</f>
        <v>0</v>
      </c>
      <c r="Q533" s="3" t="n">
        <v>528</v>
      </c>
      <c r="R533" s="3" t="n">
        <f aca="false">EXP(-$B$39*Q533^$C$39)</f>
        <v>0.0247052346717265</v>
      </c>
    </row>
    <row r="534" customFormat="false" ht="15" hidden="false" customHeight="false" outlineLevel="0" collapsed="false">
      <c r="P534" s="3" t="n">
        <f aca="false">O534/$S$2</f>
        <v>0</v>
      </c>
      <c r="Q534" s="3" t="n">
        <v>529</v>
      </c>
      <c r="R534" s="3" t="n">
        <f aca="false">EXP(-$B$39*Q534^$C$39)</f>
        <v>0.0245920332614668</v>
      </c>
    </row>
    <row r="535" customFormat="false" ht="15" hidden="false" customHeight="false" outlineLevel="0" collapsed="false">
      <c r="P535" s="3" t="n">
        <f aca="false">O535/$S$2</f>
        <v>0</v>
      </c>
      <c r="Q535" s="3" t="n">
        <v>530</v>
      </c>
      <c r="R535" s="3" t="n">
        <f aca="false">EXP(-$B$39*Q535^$C$39)</f>
        <v>0.0244794237478548</v>
      </c>
    </row>
    <row r="536" customFormat="false" ht="15" hidden="false" customHeight="false" outlineLevel="0" collapsed="false">
      <c r="P536" s="3" t="n">
        <f aca="false">O536/$S$2</f>
        <v>0</v>
      </c>
      <c r="Q536" s="3" t="n">
        <v>531</v>
      </c>
      <c r="R536" s="3" t="n">
        <f aca="false">EXP(-$B$39*Q536^$C$39)</f>
        <v>0.0243674025638366</v>
      </c>
    </row>
    <row r="537" customFormat="false" ht="15" hidden="false" customHeight="false" outlineLevel="0" collapsed="false">
      <c r="P537" s="3" t="n">
        <f aca="false">O537/$S$2</f>
        <v>0</v>
      </c>
      <c r="Q537" s="3" t="n">
        <v>532</v>
      </c>
      <c r="R537" s="3" t="n">
        <f aca="false">EXP(-$B$39*Q537^$C$39)</f>
        <v>0.0242559661673003</v>
      </c>
    </row>
    <row r="538" customFormat="false" ht="15" hidden="false" customHeight="false" outlineLevel="0" collapsed="false">
      <c r="P538" s="3" t="n">
        <f aca="false">O538/$S$2</f>
        <v>0</v>
      </c>
      <c r="Q538" s="3" t="n">
        <v>533</v>
      </c>
      <c r="R538" s="3" t="n">
        <f aca="false">EXP(-$B$39*Q538^$C$39)</f>
        <v>0.0241451110408734</v>
      </c>
    </row>
    <row r="539" customFormat="false" ht="15" hidden="false" customHeight="false" outlineLevel="0" collapsed="false">
      <c r="P539" s="3" t="n">
        <f aca="false">O539/$S$2</f>
        <v>0</v>
      </c>
      <c r="Q539" s="3" t="n">
        <v>534</v>
      </c>
      <c r="R539" s="3" t="n">
        <f aca="false">EXP(-$B$39*Q539^$C$39)</f>
        <v>0.0240348336917219</v>
      </c>
    </row>
    <row r="540" customFormat="false" ht="15" hidden="false" customHeight="false" outlineLevel="0" collapsed="false">
      <c r="P540" s="3" t="n">
        <f aca="false">O540/$S$2</f>
        <v>0</v>
      </c>
      <c r="Q540" s="3" t="n">
        <v>535</v>
      </c>
      <c r="R540" s="3" t="n">
        <f aca="false">EXP(-$B$39*Q540^$C$39)</f>
        <v>0.023925130651351</v>
      </c>
    </row>
    <row r="541" customFormat="false" ht="15" hidden="false" customHeight="false" outlineLevel="0" collapsed="false">
      <c r="P541" s="3" t="n">
        <f aca="false">O541/$S$2</f>
        <v>0</v>
      </c>
      <c r="Q541" s="3" t="n">
        <v>536</v>
      </c>
      <c r="R541" s="3" t="n">
        <f aca="false">EXP(-$B$39*Q541^$C$39)</f>
        <v>0.0238159984754085</v>
      </c>
    </row>
    <row r="542" customFormat="false" ht="15" hidden="false" customHeight="false" outlineLevel="0" collapsed="false">
      <c r="P542" s="3" t="n">
        <f aca="false">O542/$S$2</f>
        <v>0</v>
      </c>
      <c r="Q542" s="3" t="n">
        <v>537</v>
      </c>
      <c r="R542" s="3" t="n">
        <f aca="false">EXP(-$B$39*Q542^$C$39)</f>
        <v>0.0237074337434888</v>
      </c>
    </row>
    <row r="543" customFormat="false" ht="15" hidden="false" customHeight="false" outlineLevel="0" collapsed="false">
      <c r="P543" s="3" t="n">
        <f aca="false">O543/$S$2</f>
        <v>0</v>
      </c>
      <c r="Q543" s="3" t="n">
        <v>538</v>
      </c>
      <c r="R543" s="3" t="n">
        <f aca="false">EXP(-$B$39*Q543^$C$39)</f>
        <v>0.0235994330589404</v>
      </c>
    </row>
    <row r="544" customFormat="false" ht="15" hidden="false" customHeight="false" outlineLevel="0" collapsed="false">
      <c r="P544" s="3" t="n">
        <f aca="false">O544/$S$2</f>
        <v>0</v>
      </c>
      <c r="Q544" s="3" t="n">
        <v>539</v>
      </c>
      <c r="R544" s="3" t="n">
        <f aca="false">EXP(-$B$39*Q544^$C$39)</f>
        <v>0.0234919930486735</v>
      </c>
    </row>
    <row r="545" customFormat="false" ht="15" hidden="false" customHeight="false" outlineLevel="0" collapsed="false">
      <c r="P545" s="3" t="n">
        <f aca="false">O545/$S$2</f>
        <v>0</v>
      </c>
      <c r="Q545" s="3" t="n">
        <v>540</v>
      </c>
      <c r="R545" s="3" t="n">
        <f aca="false">EXP(-$B$39*Q545^$C$39)</f>
        <v>0.0233851103629703</v>
      </c>
    </row>
    <row r="546" customFormat="false" ht="15" hidden="false" customHeight="false" outlineLevel="0" collapsed="false">
      <c r="P546" s="3" t="n">
        <f aca="false">O546/$S$2</f>
        <v>0</v>
      </c>
      <c r="Q546" s="3" t="n">
        <v>541</v>
      </c>
      <c r="R546" s="3" t="n">
        <f aca="false">EXP(-$B$39*Q546^$C$39)</f>
        <v>0.0232787816752972</v>
      </c>
    </row>
    <row r="547" customFormat="false" ht="15" hidden="false" customHeight="false" outlineLevel="0" collapsed="false">
      <c r="P547" s="3" t="n">
        <f aca="false">O547/$S$2</f>
        <v>0</v>
      </c>
      <c r="Q547" s="3" t="n">
        <v>542</v>
      </c>
      <c r="R547" s="3" t="n">
        <f aca="false">EXP(-$B$39*Q547^$C$39)</f>
        <v>0.0231730036821183</v>
      </c>
    </row>
    <row r="548" customFormat="false" ht="15" hidden="false" customHeight="false" outlineLevel="0" collapsed="false">
      <c r="P548" s="3" t="n">
        <f aca="false">O548/$S$2</f>
        <v>0</v>
      </c>
      <c r="Q548" s="3" t="n">
        <v>543</v>
      </c>
      <c r="R548" s="3" t="n">
        <f aca="false">EXP(-$B$39*Q548^$C$39)</f>
        <v>0.023067773102711</v>
      </c>
    </row>
    <row r="549" customFormat="false" ht="15" hidden="false" customHeight="false" outlineLevel="0" collapsed="false">
      <c r="P549" s="3" t="n">
        <f aca="false">O549/$S$2</f>
        <v>0</v>
      </c>
      <c r="Q549" s="3" t="n">
        <v>544</v>
      </c>
      <c r="R549" s="3" t="n">
        <f aca="false">EXP(-$B$39*Q549^$C$39)</f>
        <v>0.0229630866789827</v>
      </c>
    </row>
    <row r="550" customFormat="false" ht="15" hidden="false" customHeight="false" outlineLevel="0" collapsed="false">
      <c r="P550" s="3" t="n">
        <f aca="false">O550/$S$2</f>
        <v>0</v>
      </c>
      <c r="Q550" s="3" t="n">
        <v>545</v>
      </c>
      <c r="R550" s="3" t="n">
        <f aca="false">EXP(-$B$39*Q550^$C$39)</f>
        <v>0.0228589411752901</v>
      </c>
    </row>
    <row r="551" customFormat="false" ht="15" hidden="false" customHeight="false" outlineLevel="0" collapsed="false">
      <c r="P551" s="3" t="n">
        <f aca="false">O551/$S$2</f>
        <v>0</v>
      </c>
      <c r="Q551" s="3" t="n">
        <v>546</v>
      </c>
      <c r="R551" s="3" t="n">
        <f aca="false">EXP(-$B$39*Q551^$C$39)</f>
        <v>0.0227553333782596</v>
      </c>
    </row>
    <row r="552" customFormat="false" ht="15" hidden="false" customHeight="false" outlineLevel="0" collapsed="false">
      <c r="P552" s="3" t="n">
        <f aca="false">O552/$S$2</f>
        <v>0</v>
      </c>
      <c r="Q552" s="3" t="n">
        <v>547</v>
      </c>
      <c r="R552" s="3" t="n">
        <f aca="false">EXP(-$B$39*Q552^$C$39)</f>
        <v>0.0226522600966093</v>
      </c>
    </row>
    <row r="553" customFormat="false" ht="15" hidden="false" customHeight="false" outlineLevel="0" collapsed="false">
      <c r="P553" s="3" t="n">
        <f aca="false">O553/$S$2</f>
        <v>0</v>
      </c>
      <c r="Q553" s="3" t="n">
        <v>548</v>
      </c>
      <c r="R553" s="3" t="n">
        <f aca="false">EXP(-$B$39*Q553^$C$39)</f>
        <v>0.0225497181609729</v>
      </c>
    </row>
    <row r="554" customFormat="false" ht="15" hidden="false" customHeight="false" outlineLevel="0" collapsed="false">
      <c r="P554" s="3" t="n">
        <f aca="false">O554/$S$2</f>
        <v>0</v>
      </c>
      <c r="Q554" s="3" t="n">
        <v>549</v>
      </c>
      <c r="R554" s="3" t="n">
        <f aca="false">EXP(-$B$39*Q554^$C$39)</f>
        <v>0.0224477044237253</v>
      </c>
    </row>
    <row r="555" customFormat="false" ht="15" hidden="false" customHeight="false" outlineLevel="0" collapsed="false">
      <c r="P555" s="3" t="n">
        <f aca="false">O555/$S$2</f>
        <v>0</v>
      </c>
      <c r="Q555" s="3" t="n">
        <v>550</v>
      </c>
      <c r="R555" s="3" t="n">
        <f aca="false">EXP(-$B$39*Q555^$C$39)</f>
        <v>0.0223462157588095</v>
      </c>
    </row>
    <row r="556" customFormat="false" ht="15" hidden="false" customHeight="false" outlineLevel="0" collapsed="false">
      <c r="P556" s="3" t="n">
        <f aca="false">O556/$S$2</f>
        <v>0</v>
      </c>
      <c r="Q556" s="3" t="n">
        <v>551</v>
      </c>
      <c r="R556" s="3" t="n">
        <f aca="false">EXP(-$B$39*Q556^$C$39)</f>
        <v>0.0222452490615653</v>
      </c>
    </row>
    <row r="557" customFormat="false" ht="15" hidden="false" customHeight="false" outlineLevel="0" collapsed="false">
      <c r="P557" s="3" t="n">
        <f aca="false">O557/$S$2</f>
        <v>0</v>
      </c>
      <c r="Q557" s="3" t="n">
        <v>552</v>
      </c>
      <c r="R557" s="3" t="n">
        <f aca="false">EXP(-$B$39*Q557^$C$39)</f>
        <v>0.0221448012485593</v>
      </c>
    </row>
    <row r="558" customFormat="false" ht="15" hidden="false" customHeight="false" outlineLevel="0" collapsed="false">
      <c r="P558" s="3" t="n">
        <f aca="false">O558/$S$2</f>
        <v>0</v>
      </c>
      <c r="Q558" s="3" t="n">
        <v>553</v>
      </c>
      <c r="R558" s="3" t="n">
        <f aca="false">EXP(-$B$39*Q558^$C$39)</f>
        <v>0.0220448692574172</v>
      </c>
    </row>
    <row r="559" customFormat="false" ht="15" hidden="false" customHeight="false" outlineLevel="0" collapsed="false">
      <c r="P559" s="3" t="n">
        <f aca="false">O559/$S$2</f>
        <v>0</v>
      </c>
      <c r="Q559" s="3" t="n">
        <v>554</v>
      </c>
      <c r="R559" s="3" t="n">
        <f aca="false">EXP(-$B$39*Q559^$C$39)</f>
        <v>0.0219454500466566</v>
      </c>
    </row>
    <row r="560" customFormat="false" ht="15" hidden="false" customHeight="false" outlineLevel="0" collapsed="false">
      <c r="P560" s="3" t="n">
        <f aca="false">O560/$S$2</f>
        <v>0</v>
      </c>
      <c r="Q560" s="3" t="n">
        <v>555</v>
      </c>
      <c r="R560" s="3" t="n">
        <f aca="false">EXP(-$B$39*Q560^$C$39)</f>
        <v>0.0218465405955221</v>
      </c>
    </row>
    <row r="561" customFormat="false" ht="15" hidden="false" customHeight="false" outlineLevel="0" collapsed="false">
      <c r="P561" s="3" t="n">
        <f aca="false">O561/$S$2</f>
        <v>0</v>
      </c>
      <c r="Q561" s="3" t="n">
        <v>556</v>
      </c>
      <c r="R561" s="3" t="n">
        <f aca="false">EXP(-$B$39*Q561^$C$39)</f>
        <v>0.0217481379038216</v>
      </c>
    </row>
    <row r="562" customFormat="false" ht="15" hidden="false" customHeight="false" outlineLevel="0" collapsed="false">
      <c r="P562" s="3" t="n">
        <f aca="false">O562/$S$2</f>
        <v>0</v>
      </c>
      <c r="Q562" s="3" t="n">
        <v>557</v>
      </c>
      <c r="R562" s="3" t="n">
        <f aca="false">EXP(-$B$39*Q562^$C$39)</f>
        <v>0.0216502389917642</v>
      </c>
    </row>
    <row r="563" customFormat="false" ht="15" hidden="false" customHeight="false" outlineLevel="0" collapsed="false">
      <c r="P563" s="3" t="n">
        <f aca="false">O563/$S$2</f>
        <v>0</v>
      </c>
      <c r="Q563" s="3" t="n">
        <v>558</v>
      </c>
      <c r="R563" s="3" t="n">
        <f aca="false">EXP(-$B$39*Q563^$C$39)</f>
        <v>0.0215528408997994</v>
      </c>
    </row>
    <row r="564" customFormat="false" ht="15" hidden="false" customHeight="false" outlineLevel="0" collapsed="false">
      <c r="P564" s="3" t="n">
        <f aca="false">O564/$S$2</f>
        <v>0</v>
      </c>
      <c r="Q564" s="3" t="n">
        <v>559</v>
      </c>
      <c r="R564" s="3" t="n">
        <f aca="false">EXP(-$B$39*Q564^$C$39)</f>
        <v>0.0214559406884582</v>
      </c>
    </row>
    <row r="565" customFormat="false" ht="15" hidden="false" customHeight="false" outlineLevel="0" collapsed="false">
      <c r="P565" s="3" t="n">
        <f aca="false">O565/$S$2</f>
        <v>0</v>
      </c>
      <c r="Q565" s="3" t="n">
        <v>560</v>
      </c>
      <c r="R565" s="3" t="n">
        <f aca="false">EXP(-$B$39*Q565^$C$39)</f>
        <v>0.0213595354381947</v>
      </c>
    </row>
    <row r="566" customFormat="false" ht="15" hidden="false" customHeight="false" outlineLevel="0" collapsed="false">
      <c r="P566" s="3" t="n">
        <f aca="false">O566/$S$2</f>
        <v>0</v>
      </c>
      <c r="Q566" s="3" t="n">
        <v>561</v>
      </c>
      <c r="R566" s="3" t="n">
        <f aca="false">EXP(-$B$39*Q566^$C$39)</f>
        <v>0.0212636222492308</v>
      </c>
    </row>
    <row r="567" customFormat="false" ht="15" hidden="false" customHeight="false" outlineLevel="0" collapsed="false">
      <c r="P567" s="3" t="n">
        <f aca="false">O567/$S$2</f>
        <v>0</v>
      </c>
      <c r="Q567" s="3" t="n">
        <v>562</v>
      </c>
      <c r="R567" s="3" t="n">
        <f aca="false">EXP(-$B$39*Q567^$C$39)</f>
        <v>0.0211681982414001</v>
      </c>
    </row>
    <row r="568" customFormat="false" ht="15" hidden="false" customHeight="false" outlineLevel="0" collapsed="false">
      <c r="P568" s="3" t="n">
        <f aca="false">O568/$S$2</f>
        <v>0</v>
      </c>
      <c r="Q568" s="3" t="n">
        <v>563</v>
      </c>
      <c r="R568" s="3" t="n">
        <f aca="false">EXP(-$B$39*Q568^$C$39)</f>
        <v>0.0210732605539953</v>
      </c>
    </row>
    <row r="569" customFormat="false" ht="15" hidden="false" customHeight="false" outlineLevel="0" collapsed="false">
      <c r="P569" s="3" t="n">
        <f aca="false">O569/$S$2</f>
        <v>0</v>
      </c>
      <c r="Q569" s="3" t="n">
        <v>564</v>
      </c>
      <c r="R569" s="3" t="n">
        <f aca="false">EXP(-$B$39*Q569^$C$39)</f>
        <v>0.0209788063456157</v>
      </c>
    </row>
    <row r="570" customFormat="false" ht="15" hidden="false" customHeight="false" outlineLevel="0" collapsed="false">
      <c r="P570" s="3" t="n">
        <f aca="false">O570/$S$2</f>
        <v>0</v>
      </c>
      <c r="Q570" s="3" t="n">
        <v>565</v>
      </c>
      <c r="R570" s="3" t="n">
        <f aca="false">EXP(-$B$39*Q570^$C$39)</f>
        <v>0.0208848327940165</v>
      </c>
    </row>
    <row r="571" customFormat="false" ht="15" hidden="false" customHeight="false" outlineLevel="0" collapsed="false">
      <c r="P571" s="3" t="n">
        <f aca="false">O571/$S$2</f>
        <v>0</v>
      </c>
      <c r="Q571" s="3" t="n">
        <v>566</v>
      </c>
      <c r="R571" s="3" t="n">
        <f aca="false">EXP(-$B$39*Q571^$C$39)</f>
        <v>0.0207913370959595</v>
      </c>
    </row>
    <row r="572" customFormat="false" ht="15" hidden="false" customHeight="false" outlineLevel="0" collapsed="false">
      <c r="P572" s="3" t="n">
        <f aca="false">O572/$S$2</f>
        <v>0</v>
      </c>
      <c r="Q572" s="3" t="n">
        <v>567</v>
      </c>
      <c r="R572" s="3" t="n">
        <f aca="false">EXP(-$B$39*Q572^$C$39)</f>
        <v>0.0206983164670648</v>
      </c>
    </row>
    <row r="573" customFormat="false" ht="15" hidden="false" customHeight="false" outlineLevel="0" collapsed="false">
      <c r="P573" s="3" t="n">
        <f aca="false">O573/$S$2</f>
        <v>0</v>
      </c>
      <c r="Q573" s="3" t="n">
        <v>568</v>
      </c>
      <c r="R573" s="3" t="n">
        <f aca="false">EXP(-$B$39*Q573^$C$39)</f>
        <v>0.0206057681416645</v>
      </c>
    </row>
    <row r="574" customFormat="false" ht="15" hidden="false" customHeight="false" outlineLevel="0" collapsed="false">
      <c r="P574" s="3" t="n">
        <f aca="false">O574/$S$2</f>
        <v>0</v>
      </c>
      <c r="Q574" s="3" t="n">
        <v>569</v>
      </c>
      <c r="R574" s="3" t="n">
        <f aca="false">EXP(-$B$39*Q574^$C$39)</f>
        <v>0.0205136893726568</v>
      </c>
    </row>
    <row r="575" customFormat="false" ht="15" hidden="false" customHeight="false" outlineLevel="0" collapsed="false">
      <c r="P575" s="3" t="n">
        <f aca="false">O575/$S$2</f>
        <v>0</v>
      </c>
      <c r="Q575" s="3" t="n">
        <v>570</v>
      </c>
      <c r="R575" s="3" t="n">
        <f aca="false">EXP(-$B$39*Q575^$C$39)</f>
        <v>0.0204220774313624</v>
      </c>
    </row>
    <row r="576" customFormat="false" ht="15" hidden="false" customHeight="false" outlineLevel="0" collapsed="false">
      <c r="P576" s="3" t="n">
        <f aca="false">O576/$S$2</f>
        <v>0</v>
      </c>
      <c r="Q576" s="3" t="n">
        <v>571</v>
      </c>
      <c r="R576" s="3" t="n">
        <f aca="false">EXP(-$B$39*Q576^$C$39)</f>
        <v>0.0203309296073815</v>
      </c>
    </row>
    <row r="577" customFormat="false" ht="15" hidden="false" customHeight="false" outlineLevel="0" collapsed="false">
      <c r="P577" s="3" t="n">
        <f aca="false">O577/$S$2</f>
        <v>0</v>
      </c>
      <c r="Q577" s="3" t="n">
        <v>572</v>
      </c>
      <c r="R577" s="3" t="n">
        <f aca="false">EXP(-$B$39*Q577^$C$39)</f>
        <v>0.0202402432084522</v>
      </c>
    </row>
    <row r="578" customFormat="false" ht="15" hidden="false" customHeight="false" outlineLevel="0" collapsed="false">
      <c r="P578" s="3" t="n">
        <f aca="false">O578/$S$2</f>
        <v>0</v>
      </c>
      <c r="Q578" s="3" t="n">
        <v>573</v>
      </c>
      <c r="R578" s="3" t="n">
        <f aca="false">EXP(-$B$39*Q578^$C$39)</f>
        <v>0.0201500155603103</v>
      </c>
    </row>
    <row r="579" customFormat="false" ht="15" hidden="false" customHeight="false" outlineLevel="0" collapsed="false">
      <c r="P579" s="3" t="n">
        <f aca="false">O579/$S$2</f>
        <v>0</v>
      </c>
      <c r="Q579" s="3" t="n">
        <v>574</v>
      </c>
      <c r="R579" s="3" t="n">
        <f aca="false">EXP(-$B$39*Q579^$C$39)</f>
        <v>0.0200602440065503</v>
      </c>
    </row>
    <row r="580" customFormat="false" ht="15" hidden="false" customHeight="false" outlineLevel="0" collapsed="false">
      <c r="P580" s="3" t="n">
        <f aca="false">O580/$S$2</f>
        <v>0</v>
      </c>
      <c r="Q580" s="3" t="n">
        <v>575</v>
      </c>
      <c r="R580" s="3" t="n">
        <f aca="false">EXP(-$B$39*Q580^$C$39)</f>
        <v>0.0199709259084877</v>
      </c>
    </row>
    <row r="581" customFormat="false" ht="15" hidden="false" customHeight="false" outlineLevel="0" collapsed="false">
      <c r="P581" s="3" t="n">
        <f aca="false">O581/$S$2</f>
        <v>0</v>
      </c>
      <c r="Q581" s="3" t="n">
        <v>576</v>
      </c>
      <c r="R581" s="3" t="n">
        <f aca="false">EXP(-$B$39*Q581^$C$39)</f>
        <v>0.0198820586450224</v>
      </c>
    </row>
    <row r="582" customFormat="false" ht="15" hidden="false" customHeight="false" outlineLevel="0" collapsed="false">
      <c r="P582" s="3" t="n">
        <f aca="false">O582/$S$2</f>
        <v>0</v>
      </c>
      <c r="Q582" s="3" t="n">
        <v>577</v>
      </c>
      <c r="R582" s="3" t="n">
        <f aca="false">EXP(-$B$39*Q582^$C$39)</f>
        <v>0.0197936396125033</v>
      </c>
    </row>
    <row r="583" customFormat="false" ht="15" hidden="false" customHeight="false" outlineLevel="0" collapsed="false">
      <c r="P583" s="3" t="n">
        <f aca="false">O583/$S$2</f>
        <v>0</v>
      </c>
      <c r="Q583" s="3" t="n">
        <v>578</v>
      </c>
      <c r="R583" s="3" t="n">
        <f aca="false">EXP(-$B$39*Q583^$C$39)</f>
        <v>0.0197056662245942</v>
      </c>
    </row>
    <row r="584" customFormat="false" ht="15" hidden="false" customHeight="false" outlineLevel="0" collapsed="false">
      <c r="P584" s="3" t="n">
        <f aca="false">O584/$S$2</f>
        <v>0</v>
      </c>
      <c r="Q584" s="3" t="n">
        <v>579</v>
      </c>
      <c r="R584" s="3" t="n">
        <f aca="false">EXP(-$B$39*Q584^$C$39)</f>
        <v>0.0196181359121411</v>
      </c>
    </row>
    <row r="585" customFormat="false" ht="15" hidden="false" customHeight="false" outlineLevel="0" collapsed="false">
      <c r="P585" s="3" t="n">
        <f aca="false">O585/$S$2</f>
        <v>0</v>
      </c>
      <c r="Q585" s="3" t="n">
        <v>580</v>
      </c>
      <c r="R585" s="3" t="n">
        <f aca="false">EXP(-$B$39*Q585^$C$39)</f>
        <v>0.01953104612304</v>
      </c>
    </row>
    <row r="586" customFormat="false" ht="15" hidden="false" customHeight="false" outlineLevel="0" collapsed="false">
      <c r="P586" s="3" t="n">
        <f aca="false">O586/$S$2</f>
        <v>0</v>
      </c>
      <c r="Q586" s="3" t="n">
        <v>581</v>
      </c>
      <c r="R586" s="3" t="n">
        <f aca="false">EXP(-$B$39*Q586^$C$39)</f>
        <v>0.0194443943221068</v>
      </c>
    </row>
    <row r="587" customFormat="false" ht="15" hidden="false" customHeight="false" outlineLevel="0" collapsed="false">
      <c r="P587" s="3" t="n">
        <f aca="false">O587/$S$2</f>
        <v>0</v>
      </c>
      <c r="Q587" s="3" t="n">
        <v>582</v>
      </c>
      <c r="R587" s="3" t="n">
        <f aca="false">EXP(-$B$39*Q587^$C$39)</f>
        <v>0.0193581779909474</v>
      </c>
    </row>
    <row r="588" customFormat="false" ht="15" hidden="false" customHeight="false" outlineLevel="0" collapsed="false">
      <c r="P588" s="3" t="n">
        <f aca="false">O588/$S$2</f>
        <v>0</v>
      </c>
      <c r="Q588" s="3" t="n">
        <v>583</v>
      </c>
      <c r="R588" s="3" t="n">
        <f aca="false">EXP(-$B$39*Q588^$C$39)</f>
        <v>0.0192723946278296</v>
      </c>
    </row>
    <row r="589" customFormat="false" ht="15" hidden="false" customHeight="false" outlineLevel="0" collapsed="false">
      <c r="P589" s="3" t="n">
        <f aca="false">O589/$S$2</f>
        <v>0</v>
      </c>
      <c r="Q589" s="3" t="n">
        <v>584</v>
      </c>
      <c r="R589" s="3" t="n">
        <f aca="false">EXP(-$B$39*Q589^$C$39)</f>
        <v>0.019187041747556</v>
      </c>
    </row>
    <row r="590" customFormat="false" ht="15" hidden="false" customHeight="false" outlineLevel="0" collapsed="false">
      <c r="P590" s="3" t="n">
        <f aca="false">O590/$S$2</f>
        <v>0</v>
      </c>
      <c r="Q590" s="3" t="n">
        <v>585</v>
      </c>
      <c r="R590" s="3" t="n">
        <f aca="false">EXP(-$B$39*Q590^$C$39)</f>
        <v>0.0191021168813378</v>
      </c>
    </row>
    <row r="591" customFormat="false" ht="15" hidden="false" customHeight="false" outlineLevel="0" collapsed="false">
      <c r="P591" s="3" t="n">
        <f aca="false">O591/$S$2</f>
        <v>0</v>
      </c>
      <c r="Q591" s="3" t="n">
        <v>586</v>
      </c>
      <c r="R591" s="3" t="n">
        <f aca="false">EXP(-$B$39*Q591^$C$39)</f>
        <v>0.0190176175766701</v>
      </c>
    </row>
    <row r="592" customFormat="false" ht="15" hidden="false" customHeight="false" outlineLevel="0" collapsed="false">
      <c r="P592" s="3" t="n">
        <f aca="false">O592/$S$2</f>
        <v>0</v>
      </c>
      <c r="Q592" s="3" t="n">
        <v>587</v>
      </c>
      <c r="R592" s="3" t="n">
        <f aca="false">EXP(-$B$39*Q592^$C$39)</f>
        <v>0.0189335413972075</v>
      </c>
    </row>
    <row r="593" customFormat="false" ht="15" hidden="false" customHeight="false" outlineLevel="0" collapsed="false">
      <c r="P593" s="3" t="n">
        <f aca="false">O593/$S$2</f>
        <v>0</v>
      </c>
      <c r="Q593" s="3" t="n">
        <v>588</v>
      </c>
      <c r="R593" s="3" t="n">
        <f aca="false">EXP(-$B$39*Q593^$C$39)</f>
        <v>0.018849885922642</v>
      </c>
    </row>
    <row r="594" customFormat="false" ht="15" hidden="false" customHeight="false" outlineLevel="0" collapsed="false">
      <c r="P594" s="3" t="n">
        <f aca="false">O594/$S$2</f>
        <v>0</v>
      </c>
      <c r="Q594" s="3" t="n">
        <v>589</v>
      </c>
      <c r="R594" s="3" t="n">
        <f aca="false">EXP(-$B$39*Q594^$C$39)</f>
        <v>0.0187666487485809</v>
      </c>
    </row>
    <row r="595" customFormat="false" ht="15" hidden="false" customHeight="false" outlineLevel="0" collapsed="false">
      <c r="P595" s="3" t="n">
        <f aca="false">O595/$S$2</f>
        <v>0</v>
      </c>
      <c r="Q595" s="3" t="n">
        <v>590</v>
      </c>
      <c r="R595" s="3" t="n">
        <f aca="false">EXP(-$B$39*Q595^$C$39)</f>
        <v>0.0186838274864263</v>
      </c>
    </row>
    <row r="596" customFormat="false" ht="15" hidden="false" customHeight="false" outlineLevel="0" collapsed="false">
      <c r="P596" s="3" t="n">
        <f aca="false">O596/$S$2</f>
        <v>0</v>
      </c>
      <c r="Q596" s="3" t="n">
        <v>591</v>
      </c>
      <c r="R596" s="3" t="n">
        <f aca="false">EXP(-$B$39*Q596^$C$39)</f>
        <v>0.0186014197632554</v>
      </c>
    </row>
    <row r="597" customFormat="false" ht="15" hidden="false" customHeight="false" outlineLevel="0" collapsed="false">
      <c r="P597" s="3" t="n">
        <f aca="false">O597/$S$2</f>
        <v>0</v>
      </c>
      <c r="Q597" s="3" t="n">
        <v>592</v>
      </c>
      <c r="R597" s="3" t="n">
        <f aca="false">EXP(-$B$39*Q597^$C$39)</f>
        <v>0.018519423221702</v>
      </c>
    </row>
    <row r="598" customFormat="false" ht="15" hidden="false" customHeight="false" outlineLevel="0" collapsed="false">
      <c r="P598" s="3" t="n">
        <f aca="false">O598/$S$2</f>
        <v>0</v>
      </c>
      <c r="Q598" s="3" t="n">
        <v>593</v>
      </c>
      <c r="R598" s="3" t="n">
        <f aca="false">EXP(-$B$39*Q598^$C$39)</f>
        <v>0.0184378355198393</v>
      </c>
    </row>
    <row r="599" customFormat="false" ht="15" hidden="false" customHeight="false" outlineLevel="0" collapsed="false">
      <c r="P599" s="3" t="n">
        <f aca="false">O599/$S$2</f>
        <v>0</v>
      </c>
      <c r="Q599" s="3" t="n">
        <v>594</v>
      </c>
      <c r="R599" s="3" t="n">
        <f aca="false">EXP(-$B$39*Q599^$C$39)</f>
        <v>0.0183566543310629</v>
      </c>
    </row>
    <row r="600" customFormat="false" ht="15" hidden="false" customHeight="false" outlineLevel="0" collapsed="false">
      <c r="P600" s="3" t="n">
        <f aca="false">O600/$S$2</f>
        <v>0</v>
      </c>
      <c r="Q600" s="3" t="n">
        <v>595</v>
      </c>
      <c r="R600" s="3" t="n">
        <f aca="false">EXP(-$B$39*Q600^$C$39)</f>
        <v>0.0182758773439758</v>
      </c>
    </row>
    <row r="601" customFormat="false" ht="15" hidden="false" customHeight="false" outlineLevel="0" collapsed="false">
      <c r="P601" s="3" t="n">
        <f aca="false">O601/$S$2</f>
        <v>0</v>
      </c>
      <c r="Q601" s="3" t="n">
        <v>596</v>
      </c>
      <c r="R601" s="3" t="n">
        <f aca="false">EXP(-$B$39*Q601^$C$39)</f>
        <v>0.0181955022622734</v>
      </c>
    </row>
    <row r="602" customFormat="false" ht="15" hidden="false" customHeight="false" outlineLevel="0" collapsed="false">
      <c r="P602" s="3" t="n">
        <f aca="false">O602/$S$2</f>
        <v>0</v>
      </c>
      <c r="Q602" s="3" t="n">
        <v>597</v>
      </c>
      <c r="R602" s="3" t="n">
        <f aca="false">EXP(-$B$39*Q602^$C$39)</f>
        <v>0.0181155268046307</v>
      </c>
    </row>
    <row r="603" customFormat="false" ht="15" hidden="false" customHeight="false" outlineLevel="0" collapsed="false">
      <c r="P603" s="3" t="n">
        <f aca="false">O603/$S$2</f>
        <v>0</v>
      </c>
      <c r="Q603" s="3" t="n">
        <v>598</v>
      </c>
      <c r="R603" s="3" t="n">
        <f aca="false">EXP(-$B$39*Q603^$C$39)</f>
        <v>0.0180359487045892</v>
      </c>
    </row>
    <row r="604" customFormat="false" ht="15" hidden="false" customHeight="false" outlineLevel="0" collapsed="false">
      <c r="P604" s="3" t="n">
        <f aca="false">O604/$S$2</f>
        <v>0</v>
      </c>
      <c r="Q604" s="3" t="n">
        <v>599</v>
      </c>
      <c r="R604" s="3" t="n">
        <f aca="false">EXP(-$B$39*Q604^$C$39)</f>
        <v>0.0179567657104457</v>
      </c>
    </row>
    <row r="605" customFormat="false" ht="15" hidden="false" customHeight="false" outlineLevel="0" collapsed="false">
      <c r="P605" s="3" t="n">
        <f aca="false">O605/$S$2</f>
        <v>0</v>
      </c>
      <c r="Q605" s="3" t="n">
        <v>600</v>
      </c>
      <c r="R605" s="3" t="n">
        <f aca="false">EXP(-$B$39*Q605^$C$39)</f>
        <v>0.0178779755851416</v>
      </c>
    </row>
    <row r="606" customFormat="false" ht="15" hidden="false" customHeight="false" outlineLevel="0" collapsed="false">
      <c r="P606" s="3" t="n">
        <f aca="false">O606/$S$2</f>
        <v>0</v>
      </c>
      <c r="Q606" s="3" t="n">
        <v>601</v>
      </c>
      <c r="R606" s="3" t="n">
        <f aca="false">EXP(-$B$39*Q606^$C$39)</f>
        <v>0.0177995761061533</v>
      </c>
    </row>
    <row r="607" customFormat="false" ht="15" hidden="false" customHeight="false" outlineLevel="0" collapsed="false">
      <c r="P607" s="3" t="n">
        <f aca="false">O607/$S$2</f>
        <v>0</v>
      </c>
      <c r="Q607" s="3" t="n">
        <v>602</v>
      </c>
      <c r="R607" s="3" t="n">
        <f aca="false">EXP(-$B$39*Q607^$C$39)</f>
        <v>0.0177215650653837</v>
      </c>
    </row>
    <row r="608" customFormat="false" ht="15" hidden="false" customHeight="false" outlineLevel="0" collapsed="false">
      <c r="P608" s="3" t="n">
        <f aca="false">O608/$S$2</f>
        <v>0</v>
      </c>
      <c r="Q608" s="3" t="n">
        <v>603</v>
      </c>
      <c r="R608" s="3" t="n">
        <f aca="false">EXP(-$B$39*Q608^$C$39)</f>
        <v>0.017643940269054</v>
      </c>
    </row>
    <row r="609" customFormat="false" ht="15" hidden="false" customHeight="false" outlineLevel="0" collapsed="false">
      <c r="P609" s="3" t="n">
        <f aca="false">O609/$S$2</f>
        <v>0</v>
      </c>
      <c r="Q609" s="3" t="n">
        <v>604</v>
      </c>
      <c r="R609" s="3" t="n">
        <f aca="false">EXP(-$B$39*Q609^$C$39)</f>
        <v>0.0175666995375976</v>
      </c>
    </row>
    <row r="610" customFormat="false" ht="15" hidden="false" customHeight="false" outlineLevel="0" collapsed="false">
      <c r="P610" s="3" t="n">
        <f aca="false">O610/$S$2</f>
        <v>0</v>
      </c>
      <c r="Q610" s="3" t="n">
        <v>605</v>
      </c>
      <c r="R610" s="3" t="n">
        <f aca="false">EXP(-$B$39*Q610^$C$39)</f>
        <v>0.0174898407055536</v>
      </c>
    </row>
    <row r="611" customFormat="false" ht="15" hidden="false" customHeight="false" outlineLevel="0" collapsed="false">
      <c r="P611" s="3" t="n">
        <f aca="false">O611/$S$2</f>
        <v>0</v>
      </c>
      <c r="Q611" s="3" t="n">
        <v>606</v>
      </c>
      <c r="R611" s="3" t="n">
        <f aca="false">EXP(-$B$39*Q611^$C$39)</f>
        <v>0.017413361621462</v>
      </c>
    </row>
    <row r="612" customFormat="false" ht="15" hidden="false" customHeight="false" outlineLevel="0" collapsed="false">
      <c r="P612" s="3" t="n">
        <f aca="false">O612/$S$2</f>
        <v>0</v>
      </c>
      <c r="Q612" s="3" t="n">
        <v>607</v>
      </c>
      <c r="R612" s="3" t="n">
        <f aca="false">EXP(-$B$39*Q612^$C$39)</f>
        <v>0.0173372601477597</v>
      </c>
    </row>
    <row r="613" customFormat="false" ht="15" hidden="false" customHeight="false" outlineLevel="0" collapsed="false">
      <c r="P613" s="3" t="n">
        <f aca="false">O613/$S$2</f>
        <v>0</v>
      </c>
      <c r="Q613" s="3" t="n">
        <v>608</v>
      </c>
      <c r="R613" s="3" t="n">
        <f aca="false">EXP(-$B$39*Q613^$C$39)</f>
        <v>0.0172615341606773</v>
      </c>
    </row>
    <row r="614" customFormat="false" ht="15" hidden="false" customHeight="false" outlineLevel="0" collapsed="false">
      <c r="P614" s="3" t="n">
        <f aca="false">O614/$S$2</f>
        <v>0</v>
      </c>
      <c r="Q614" s="3" t="n">
        <v>609</v>
      </c>
      <c r="R614" s="3" t="n">
        <f aca="false">EXP(-$B$39*Q614^$C$39)</f>
        <v>0.0171861815501364</v>
      </c>
    </row>
    <row r="615" customFormat="false" ht="15" hidden="false" customHeight="false" outlineLevel="0" collapsed="false">
      <c r="P615" s="3" t="n">
        <f aca="false">O615/$S$2</f>
        <v>0</v>
      </c>
      <c r="Q615" s="3" t="n">
        <v>610</v>
      </c>
      <c r="R615" s="3" t="n">
        <f aca="false">EXP(-$B$39*Q615^$C$39)</f>
        <v>0.0171112002196488</v>
      </c>
    </row>
    <row r="616" customFormat="false" ht="15" hidden="false" customHeight="false" outlineLevel="0" collapsed="false">
      <c r="P616" s="3" t="n">
        <f aca="false">O616/$S$2</f>
        <v>0</v>
      </c>
      <c r="Q616" s="3" t="n">
        <v>611</v>
      </c>
      <c r="R616" s="3" t="n">
        <f aca="false">EXP(-$B$39*Q616^$C$39)</f>
        <v>0.0170365880862153</v>
      </c>
    </row>
    <row r="617" customFormat="false" ht="15" hidden="false" customHeight="false" outlineLevel="0" collapsed="false">
      <c r="P617" s="3" t="n">
        <f aca="false">O617/$S$2</f>
        <v>0</v>
      </c>
      <c r="Q617" s="3" t="n">
        <v>612</v>
      </c>
      <c r="R617" s="3" t="n">
        <f aca="false">EXP(-$B$39*Q617^$C$39)</f>
        <v>0.0169623430802265</v>
      </c>
    </row>
    <row r="618" customFormat="false" ht="15" hidden="false" customHeight="false" outlineLevel="0" collapsed="false">
      <c r="P618" s="3" t="n">
        <f aca="false">O618/$S$2</f>
        <v>0</v>
      </c>
      <c r="Q618" s="3" t="n">
        <v>613</v>
      </c>
      <c r="R618" s="3" t="n">
        <f aca="false">EXP(-$B$39*Q618^$C$39)</f>
        <v>0.0168884631453634</v>
      </c>
    </row>
    <row r="619" customFormat="false" ht="15" hidden="false" customHeight="false" outlineLevel="0" collapsed="false">
      <c r="P619" s="3" t="n">
        <f aca="false">O619/$S$2</f>
        <v>0</v>
      </c>
      <c r="Q619" s="3" t="n">
        <v>614</v>
      </c>
      <c r="R619" s="3" t="n">
        <f aca="false">EXP(-$B$39*Q619^$C$39)</f>
        <v>0.0168149462384998</v>
      </c>
    </row>
    <row r="620" customFormat="false" ht="15" hidden="false" customHeight="false" outlineLevel="0" collapsed="false">
      <c r="P620" s="3" t="n">
        <f aca="false">O620/$S$2</f>
        <v>0</v>
      </c>
      <c r="Q620" s="3" t="n">
        <v>615</v>
      </c>
      <c r="R620" s="3" t="n">
        <f aca="false">EXP(-$B$39*Q620^$C$39)</f>
        <v>0.0167417903296046</v>
      </c>
    </row>
    <row r="621" customFormat="false" ht="15" hidden="false" customHeight="false" outlineLevel="0" collapsed="false">
      <c r="P621" s="3" t="n">
        <f aca="false">O621/$S$2</f>
        <v>0</v>
      </c>
      <c r="Q621" s="3" t="n">
        <v>616</v>
      </c>
      <c r="R621" s="3" t="n">
        <f aca="false">EXP(-$B$39*Q621^$C$39)</f>
        <v>0.0166689934016459</v>
      </c>
    </row>
    <row r="622" customFormat="false" ht="15" hidden="false" customHeight="false" outlineLevel="0" collapsed="false">
      <c r="P622" s="3" t="n">
        <f aca="false">O622/$S$2</f>
        <v>0</v>
      </c>
      <c r="Q622" s="3" t="n">
        <v>617</v>
      </c>
      <c r="R622" s="3" t="n">
        <f aca="false">EXP(-$B$39*Q622^$C$39)</f>
        <v>0.0165965534504952</v>
      </c>
    </row>
    <row r="623" customFormat="false" ht="15" hidden="false" customHeight="false" outlineLevel="0" collapsed="false">
      <c r="P623" s="3" t="n">
        <f aca="false">O623/$S$2</f>
        <v>0</v>
      </c>
      <c r="Q623" s="3" t="n">
        <v>618</v>
      </c>
      <c r="R623" s="3" t="n">
        <f aca="false">EXP(-$B$39*Q623^$C$39)</f>
        <v>0.0165244684848324</v>
      </c>
    </row>
    <row r="624" customFormat="false" ht="15" hidden="false" customHeight="false" outlineLevel="0" collapsed="false">
      <c r="P624" s="3" t="n">
        <f aca="false">O624/$S$2</f>
        <v>0</v>
      </c>
      <c r="Q624" s="3" t="n">
        <v>619</v>
      </c>
      <c r="R624" s="3" t="n">
        <f aca="false">EXP(-$B$39*Q624^$C$39)</f>
        <v>0.0164527365260524</v>
      </c>
    </row>
    <row r="625" customFormat="false" ht="15" hidden="false" customHeight="false" outlineLevel="0" collapsed="false">
      <c r="P625" s="3" t="n">
        <f aca="false">O625/$S$2</f>
        <v>0</v>
      </c>
      <c r="Q625" s="3" t="n">
        <v>620</v>
      </c>
      <c r="R625" s="3" t="n">
        <f aca="false">EXP(-$B$39*Q625^$C$39)</f>
        <v>0.0163813556081713</v>
      </c>
    </row>
    <row r="626" customFormat="false" ht="15" hidden="false" customHeight="false" outlineLevel="0" collapsed="false">
      <c r="P626" s="3" t="n">
        <f aca="false">O626/$S$2</f>
        <v>0</v>
      </c>
      <c r="Q626" s="3" t="n">
        <v>621</v>
      </c>
      <c r="R626" s="3" t="n">
        <f aca="false">EXP(-$B$39*Q626^$C$39)</f>
        <v>0.0163103237777343</v>
      </c>
    </row>
    <row r="627" customFormat="false" ht="15" hidden="false" customHeight="false" outlineLevel="0" collapsed="false">
      <c r="P627" s="3" t="n">
        <f aca="false">O627/$S$2</f>
        <v>0</v>
      </c>
      <c r="Q627" s="3" t="n">
        <v>622</v>
      </c>
      <c r="R627" s="3" t="n">
        <f aca="false">EXP(-$B$39*Q627^$C$39)</f>
        <v>0.0162396390937241</v>
      </c>
    </row>
    <row r="628" customFormat="false" ht="15" hidden="false" customHeight="false" outlineLevel="0" collapsed="false">
      <c r="P628" s="3" t="n">
        <f aca="false">O628/$S$2</f>
        <v>0</v>
      </c>
      <c r="Q628" s="3" t="n">
        <v>623</v>
      </c>
      <c r="R628" s="3" t="n">
        <f aca="false">EXP(-$B$39*Q628^$C$39)</f>
        <v>0.0161692996274697</v>
      </c>
    </row>
    <row r="629" customFormat="false" ht="15" hidden="false" customHeight="false" outlineLevel="0" collapsed="false">
      <c r="P629" s="3" t="n">
        <f aca="false">O629/$S$2</f>
        <v>0</v>
      </c>
      <c r="Q629" s="3" t="n">
        <v>624</v>
      </c>
      <c r="R629" s="3" t="n">
        <f aca="false">EXP(-$B$39*Q629^$C$39)</f>
        <v>0.0160993034625571</v>
      </c>
    </row>
    <row r="630" customFormat="false" ht="15" hidden="false" customHeight="false" outlineLevel="0" collapsed="false">
      <c r="P630" s="3" t="n">
        <f aca="false">O630/$S$2</f>
        <v>0</v>
      </c>
      <c r="Q630" s="3" t="n">
        <v>625</v>
      </c>
      <c r="R630" s="3" t="n">
        <f aca="false">EXP(-$B$39*Q630^$C$39)</f>
        <v>0.0160296486947389</v>
      </c>
    </row>
    <row r="631" customFormat="false" ht="15" hidden="false" customHeight="false" outlineLevel="0" collapsed="false">
      <c r="P631" s="3" t="n">
        <f aca="false">O631/$S$2</f>
        <v>0</v>
      </c>
      <c r="Q631" s="3" t="n">
        <v>626</v>
      </c>
      <c r="R631" s="3" t="n">
        <f aca="false">EXP(-$B$39*Q631^$C$39)</f>
        <v>0.0159603334318465</v>
      </c>
    </row>
    <row r="632" customFormat="false" ht="15" hidden="false" customHeight="false" outlineLevel="0" collapsed="false">
      <c r="P632" s="3" t="n">
        <f aca="false">O632/$S$2</f>
        <v>0</v>
      </c>
      <c r="Q632" s="3" t="n">
        <v>627</v>
      </c>
      <c r="R632" s="3" t="n">
        <f aca="false">EXP(-$B$39*Q632^$C$39)</f>
        <v>0.0158913557937019</v>
      </c>
    </row>
    <row r="633" customFormat="false" ht="15" hidden="false" customHeight="false" outlineLevel="0" collapsed="false">
      <c r="P633" s="3" t="n">
        <f aca="false">O633/$S$2</f>
        <v>0</v>
      </c>
      <c r="Q633" s="3" t="n">
        <v>628</v>
      </c>
      <c r="R633" s="3" t="n">
        <f aca="false">EXP(-$B$39*Q633^$C$39)</f>
        <v>0.0158227139120306</v>
      </c>
    </row>
    <row r="634" customFormat="false" ht="15" hidden="false" customHeight="false" outlineLevel="0" collapsed="false">
      <c r="P634" s="3" t="n">
        <f aca="false">O634/$S$2</f>
        <v>0</v>
      </c>
      <c r="Q634" s="3" t="n">
        <v>629</v>
      </c>
      <c r="R634" s="3" t="n">
        <f aca="false">EXP(-$B$39*Q634^$C$39)</f>
        <v>0.0157544059303754</v>
      </c>
    </row>
    <row r="635" customFormat="false" ht="15" hidden="false" customHeight="false" outlineLevel="0" collapsed="false">
      <c r="P635" s="3" t="n">
        <f aca="false">O635/$S$2</f>
        <v>0</v>
      </c>
      <c r="Q635" s="3" t="n">
        <v>630</v>
      </c>
      <c r="R635" s="3" t="n">
        <f aca="false">EXP(-$B$39*Q635^$C$39)</f>
        <v>0.0156864300040104</v>
      </c>
    </row>
    <row r="636" customFormat="false" ht="15" hidden="false" customHeight="false" outlineLevel="0" collapsed="false">
      <c r="P636" s="3" t="n">
        <f aca="false">O636/$S$2</f>
        <v>0</v>
      </c>
      <c r="Q636" s="3" t="n">
        <v>631</v>
      </c>
      <c r="R636" s="3" t="n">
        <f aca="false">EXP(-$B$39*Q636^$C$39)</f>
        <v>0.0156187842998562</v>
      </c>
    </row>
    <row r="637" customFormat="false" ht="15" hidden="false" customHeight="false" outlineLevel="0" collapsed="false">
      <c r="P637" s="3" t="n">
        <f aca="false">O637/$S$2</f>
        <v>0</v>
      </c>
      <c r="Q637" s="3" t="n">
        <v>632</v>
      </c>
      <c r="R637" s="3" t="n">
        <f aca="false">EXP(-$B$39*Q637^$C$39)</f>
        <v>0.0155514669963958</v>
      </c>
    </row>
    <row r="638" customFormat="false" ht="15" hidden="false" customHeight="false" outlineLevel="0" collapsed="false">
      <c r="P638" s="3" t="n">
        <f aca="false">O638/$S$2</f>
        <v>0</v>
      </c>
      <c r="Q638" s="3" t="n">
        <v>633</v>
      </c>
      <c r="R638" s="3" t="n">
        <f aca="false">EXP(-$B$39*Q638^$C$39)</f>
        <v>0.0154844762835905</v>
      </c>
    </row>
    <row r="639" customFormat="false" ht="15" hidden="false" customHeight="false" outlineLevel="0" collapsed="false">
      <c r="P639" s="3" t="n">
        <f aca="false">O639/$S$2</f>
        <v>0</v>
      </c>
      <c r="Q639" s="3" t="n">
        <v>634</v>
      </c>
      <c r="R639" s="3" t="n">
        <f aca="false">EXP(-$B$39*Q639^$C$39)</f>
        <v>0.0154178103627976</v>
      </c>
    </row>
    <row r="640" customFormat="false" ht="15" hidden="false" customHeight="false" outlineLevel="0" collapsed="false">
      <c r="P640" s="3" t="n">
        <f aca="false">O640/$S$2</f>
        <v>0</v>
      </c>
      <c r="Q640" s="3" t="n">
        <v>635</v>
      </c>
      <c r="R640" s="3" t="n">
        <f aca="false">EXP(-$B$39*Q640^$C$39)</f>
        <v>0.0153514674466882</v>
      </c>
    </row>
    <row r="641" customFormat="false" ht="15" hidden="false" customHeight="false" outlineLevel="0" collapsed="false">
      <c r="P641" s="3" t="n">
        <f aca="false">O641/$S$2</f>
        <v>0</v>
      </c>
      <c r="Q641" s="3" t="n">
        <v>636</v>
      </c>
      <c r="R641" s="3" t="n">
        <f aca="false">EXP(-$B$39*Q641^$C$39)</f>
        <v>0.0152854457591651</v>
      </c>
    </row>
    <row r="642" customFormat="false" ht="15" hidden="false" customHeight="false" outlineLevel="0" collapsed="false">
      <c r="P642" s="3" t="n">
        <f aca="false">O642/$S$2</f>
        <v>0</v>
      </c>
      <c r="Q642" s="3" t="n">
        <v>637</v>
      </c>
      <c r="R642" s="3" t="n">
        <f aca="false">EXP(-$B$39*Q642^$C$39)</f>
        <v>0.0152197435352825</v>
      </c>
    </row>
    <row r="643" customFormat="false" ht="15" hidden="false" customHeight="false" outlineLevel="0" collapsed="false">
      <c r="P643" s="3" t="n">
        <f aca="false">O643/$S$2</f>
        <v>0</v>
      </c>
      <c r="Q643" s="3" t="n">
        <v>638</v>
      </c>
      <c r="R643" s="3" t="n">
        <f aca="false">EXP(-$B$39*Q643^$C$39)</f>
        <v>0.0151543590211657</v>
      </c>
    </row>
    <row r="644" customFormat="false" ht="15" hidden="false" customHeight="false" outlineLevel="0" collapsed="false">
      <c r="P644" s="3" t="n">
        <f aca="false">O644/$S$2</f>
        <v>0</v>
      </c>
      <c r="Q644" s="3" t="n">
        <v>639</v>
      </c>
      <c r="R644" s="3" t="n">
        <f aca="false">EXP(-$B$39*Q644^$C$39)</f>
        <v>0.0150892904739314</v>
      </c>
    </row>
    <row r="645" customFormat="false" ht="15" hidden="false" customHeight="false" outlineLevel="0" collapsed="false">
      <c r="P645" s="3" t="n">
        <f aca="false">O645/$S$2</f>
        <v>0</v>
      </c>
      <c r="Q645" s="3" t="n">
        <v>640</v>
      </c>
      <c r="R645" s="3" t="n">
        <f aca="false">EXP(-$B$39*Q645^$C$39)</f>
        <v>0.0150245361616091</v>
      </c>
    </row>
    <row r="646" customFormat="false" ht="15" hidden="false" customHeight="false" outlineLevel="0" collapsed="false">
      <c r="P646" s="3" t="n">
        <f aca="false">O646/$S$2</f>
        <v>0</v>
      </c>
      <c r="Q646" s="3" t="n">
        <v>641</v>
      </c>
      <c r="R646" s="3" t="n">
        <f aca="false">EXP(-$B$39*Q646^$C$39)</f>
        <v>0.0149600943630629</v>
      </c>
    </row>
    <row r="647" customFormat="false" ht="15" hidden="false" customHeight="false" outlineLevel="0" collapsed="false">
      <c r="P647" s="3" t="n">
        <f aca="false">O647/$S$2</f>
        <v>0</v>
      </c>
      <c r="Q647" s="3" t="n">
        <v>642</v>
      </c>
      <c r="R647" s="3" t="n">
        <f aca="false">EXP(-$B$39*Q647^$C$39)</f>
        <v>0.0148959633679134</v>
      </c>
    </row>
    <row r="648" customFormat="false" ht="15" hidden="false" customHeight="false" outlineLevel="0" collapsed="false">
      <c r="P648" s="3" t="n">
        <f aca="false">O648/$S$2</f>
        <v>0</v>
      </c>
      <c r="Q648" s="3" t="n">
        <v>643</v>
      </c>
      <c r="R648" s="3" t="n">
        <f aca="false">EXP(-$B$39*Q648^$C$39)</f>
        <v>0.0148321414764615</v>
      </c>
    </row>
    <row r="649" customFormat="false" ht="15" hidden="false" customHeight="false" outlineLevel="0" collapsed="false">
      <c r="P649" s="3" t="n">
        <f aca="false">O649/$S$2</f>
        <v>0</v>
      </c>
      <c r="Q649" s="3" t="n">
        <v>644</v>
      </c>
      <c r="R649" s="3" t="n">
        <f aca="false">EXP(-$B$39*Q649^$C$39)</f>
        <v>0.0147686269996117</v>
      </c>
    </row>
    <row r="650" customFormat="false" ht="15" hidden="false" customHeight="false" outlineLevel="0" collapsed="false">
      <c r="P650" s="3" t="n">
        <f aca="false">O650/$S$2</f>
        <v>0</v>
      </c>
      <c r="Q650" s="3" t="n">
        <v>645</v>
      </c>
      <c r="R650" s="3" t="n">
        <f aca="false">EXP(-$B$39*Q650^$C$39)</f>
        <v>0.0147054182587965</v>
      </c>
    </row>
    <row r="651" customFormat="false" ht="15" hidden="false" customHeight="false" outlineLevel="0" collapsed="false">
      <c r="P651" s="3" t="n">
        <f aca="false">O651/$S$2</f>
        <v>0</v>
      </c>
      <c r="Q651" s="3" t="n">
        <v>646</v>
      </c>
      <c r="R651" s="3" t="n">
        <f aca="false">EXP(-$B$39*Q651^$C$39)</f>
        <v>0.014642513585901</v>
      </c>
    </row>
    <row r="652" customFormat="false" ht="15" hidden="false" customHeight="false" outlineLevel="0" collapsed="false">
      <c r="P652" s="3" t="n">
        <f aca="false">O652/$S$2</f>
        <v>0</v>
      </c>
      <c r="Q652" s="3" t="n">
        <v>647</v>
      </c>
      <c r="R652" s="3" t="n">
        <f aca="false">EXP(-$B$39*Q652^$C$39)</f>
        <v>0.0145799113231892</v>
      </c>
    </row>
    <row r="653" customFormat="false" ht="15" hidden="false" customHeight="false" outlineLevel="0" collapsed="false">
      <c r="P653" s="3" t="n">
        <f aca="false">O653/$S$2</f>
        <v>0</v>
      </c>
      <c r="Q653" s="3" t="n">
        <v>648</v>
      </c>
      <c r="R653" s="3" t="n">
        <f aca="false">EXP(-$B$39*Q653^$C$39)</f>
        <v>0.0145176098232293</v>
      </c>
    </row>
    <row r="654" customFormat="false" ht="15" hidden="false" customHeight="false" outlineLevel="0" collapsed="false">
      <c r="P654" s="3" t="n">
        <f aca="false">O654/$S$2</f>
        <v>0</v>
      </c>
      <c r="Q654" s="3" t="n">
        <v>649</v>
      </c>
      <c r="R654" s="3" t="n">
        <f aca="false">EXP(-$B$39*Q654^$C$39)</f>
        <v>0.0144556074488211</v>
      </c>
    </row>
    <row r="655" customFormat="false" ht="15" hidden="false" customHeight="false" outlineLevel="0" collapsed="false">
      <c r="P655" s="3" t="n">
        <f aca="false">O655/$S$2</f>
        <v>0</v>
      </c>
      <c r="Q655" s="3" t="n">
        <v>650</v>
      </c>
      <c r="R655" s="3" t="n">
        <f aca="false">EXP(-$B$39*Q655^$C$39)</f>
        <v>0.0143939025729231</v>
      </c>
    </row>
    <row r="656" customFormat="false" ht="15" hidden="false" customHeight="false" outlineLevel="0" collapsed="false">
      <c r="P656" s="3" t="n">
        <f aca="false">O656/$S$2</f>
        <v>0</v>
      </c>
      <c r="Q656" s="3" t="n">
        <v>651</v>
      </c>
      <c r="R656" s="3" t="n">
        <f aca="false">EXP(-$B$39*Q656^$C$39)</f>
        <v>0.0143324935785803</v>
      </c>
    </row>
    <row r="657" customFormat="false" ht="15" hidden="false" customHeight="false" outlineLevel="0" collapsed="false">
      <c r="P657" s="3" t="n">
        <f aca="false">O657/$S$2</f>
        <v>0</v>
      </c>
      <c r="Q657" s="3" t="n">
        <v>652</v>
      </c>
      <c r="R657" s="3" t="n">
        <f aca="false">EXP(-$B$39*Q657^$C$39)</f>
        <v>0.0142713788588528</v>
      </c>
    </row>
    <row r="658" customFormat="false" ht="15" hidden="false" customHeight="false" outlineLevel="0" collapsed="false">
      <c r="P658" s="3" t="n">
        <f aca="false">O658/$S$2</f>
        <v>0</v>
      </c>
      <c r="Q658" s="3" t="n">
        <v>653</v>
      </c>
      <c r="R658" s="3" t="n">
        <f aca="false">EXP(-$B$39*Q658^$C$39)</f>
        <v>0.0142105568167453</v>
      </c>
    </row>
    <row r="659" customFormat="false" ht="15" hidden="false" customHeight="false" outlineLevel="0" collapsed="false">
      <c r="P659" s="3" t="n">
        <f aca="false">O659/$S$2</f>
        <v>0</v>
      </c>
      <c r="Q659" s="3" t="n">
        <v>654</v>
      </c>
      <c r="R659" s="3" t="n">
        <f aca="false">EXP(-$B$39*Q659^$C$39)</f>
        <v>0.014150025865136</v>
      </c>
    </row>
    <row r="660" customFormat="false" ht="15" hidden="false" customHeight="false" outlineLevel="0" collapsed="false">
      <c r="P660" s="3" t="n">
        <f aca="false">O660/$S$2</f>
        <v>0</v>
      </c>
      <c r="Q660" s="3" t="n">
        <v>655</v>
      </c>
      <c r="R660" s="3" t="n">
        <f aca="false">EXP(-$B$39*Q660^$C$39)</f>
        <v>0.0140897844267076</v>
      </c>
    </row>
    <row r="661" customFormat="false" ht="15" hidden="false" customHeight="false" outlineLevel="0" collapsed="false">
      <c r="P661" s="3" t="n">
        <f aca="false">O661/$S$2</f>
        <v>0</v>
      </c>
      <c r="Q661" s="3" t="n">
        <v>656</v>
      </c>
      <c r="R661" s="3" t="n">
        <f aca="false">EXP(-$B$39*Q661^$C$39)</f>
        <v>0.0140298309338776</v>
      </c>
    </row>
    <row r="662" customFormat="false" ht="15" hidden="false" customHeight="false" outlineLevel="0" collapsed="false">
      <c r="P662" s="3" t="n">
        <f aca="false">O662/$S$2</f>
        <v>0</v>
      </c>
      <c r="Q662" s="3" t="n">
        <v>657</v>
      </c>
      <c r="R662" s="3" t="n">
        <f aca="false">EXP(-$B$39*Q662^$C$39)</f>
        <v>0.01397016382873</v>
      </c>
    </row>
    <row r="663" customFormat="false" ht="15" hidden="false" customHeight="false" outlineLevel="0" collapsed="false">
      <c r="P663" s="3" t="n">
        <f aca="false">O663/$S$2</f>
        <v>0</v>
      </c>
      <c r="Q663" s="3" t="n">
        <v>658</v>
      </c>
      <c r="R663" s="3" t="n">
        <f aca="false">EXP(-$B$39*Q663^$C$39)</f>
        <v>0.0139107815629468</v>
      </c>
    </row>
    <row r="664" customFormat="false" ht="15" hidden="false" customHeight="false" outlineLevel="0" collapsed="false">
      <c r="P664" s="3" t="n">
        <f aca="false">O664/$S$2</f>
        <v>0</v>
      </c>
      <c r="Q664" s="3" t="n">
        <v>659</v>
      </c>
      <c r="R664" s="3" t="n">
        <f aca="false">EXP(-$B$39*Q664^$C$39)</f>
        <v>0.0138516825977408</v>
      </c>
    </row>
    <row r="665" customFormat="false" ht="15" hidden="false" customHeight="false" outlineLevel="0" collapsed="false">
      <c r="P665" s="3" t="n">
        <f aca="false">O665/$S$2</f>
        <v>0</v>
      </c>
      <c r="Q665" s="3" t="n">
        <v>660</v>
      </c>
      <c r="R665" s="3" t="n">
        <f aca="false">EXP(-$B$39*Q665^$C$39)</f>
        <v>0.0137928654037888</v>
      </c>
    </row>
    <row r="666" customFormat="false" ht="15" hidden="false" customHeight="false" outlineLevel="0" collapsed="false">
      <c r="P666" s="3" t="n">
        <f aca="false">O666/$S$2</f>
        <v>0</v>
      </c>
      <c r="Q666" s="3" t="n">
        <v>661</v>
      </c>
      <c r="R666" s="3" t="n">
        <f aca="false">EXP(-$B$39*Q666^$C$39)</f>
        <v>0.0137343284611646</v>
      </c>
    </row>
    <row r="667" customFormat="false" ht="15" hidden="false" customHeight="false" outlineLevel="0" collapsed="false">
      <c r="P667" s="3" t="n">
        <f aca="false">O667/$S$2</f>
        <v>0</v>
      </c>
      <c r="Q667" s="3" t="n">
        <v>662</v>
      </c>
      <c r="R667" s="3" t="n">
        <f aca="false">EXP(-$B$39*Q667^$C$39)</f>
        <v>0.0136760702592732</v>
      </c>
    </row>
    <row r="668" customFormat="false" ht="15" hidden="false" customHeight="false" outlineLevel="0" collapsed="false">
      <c r="P668" s="3" t="n">
        <f aca="false">O668/$S$2</f>
        <v>0</v>
      </c>
      <c r="Q668" s="3" t="n">
        <v>663</v>
      </c>
      <c r="R668" s="3" t="n">
        <f aca="false">EXP(-$B$39*Q668^$C$39)</f>
        <v>0.0136180892967859</v>
      </c>
    </row>
    <row r="669" customFormat="false" ht="15" hidden="false" customHeight="false" outlineLevel="0" collapsed="false">
      <c r="P669" s="3" t="n">
        <f aca="false">O669/$S$2</f>
        <v>0</v>
      </c>
      <c r="Q669" s="3" t="n">
        <v>664</v>
      </c>
      <c r="R669" s="3" t="n">
        <f aca="false">EXP(-$B$39*Q669^$C$39)</f>
        <v>0.0135603840815748</v>
      </c>
    </row>
    <row r="670" customFormat="false" ht="15" hidden="false" customHeight="false" outlineLevel="0" collapsed="false">
      <c r="P670" s="3" t="n">
        <f aca="false">O670/$S$2</f>
        <v>0</v>
      </c>
      <c r="Q670" s="3" t="n">
        <v>665</v>
      </c>
      <c r="R670" s="3" t="n">
        <f aca="false">EXP(-$B$39*Q670^$C$39)</f>
        <v>0.0135029531306489</v>
      </c>
    </row>
    <row r="671" customFormat="false" ht="15" hidden="false" customHeight="false" outlineLevel="0" collapsed="false">
      <c r="P671" s="3" t="n">
        <f aca="false">O671/$S$2</f>
        <v>0</v>
      </c>
      <c r="Q671" s="3" t="n">
        <v>666</v>
      </c>
      <c r="R671" s="3" t="n">
        <f aca="false">EXP(-$B$39*Q671^$C$39)</f>
        <v>0.0134457949700899</v>
      </c>
    </row>
    <row r="672" customFormat="false" ht="15" hidden="false" customHeight="false" outlineLevel="0" collapsed="false">
      <c r="P672" s="3" t="n">
        <f aca="false">O672/$S$2</f>
        <v>0</v>
      </c>
      <c r="Q672" s="3" t="n">
        <v>667</v>
      </c>
      <c r="R672" s="3" t="n">
        <f aca="false">EXP(-$B$39*Q672^$C$39)</f>
        <v>0.013388908134989</v>
      </c>
    </row>
    <row r="673" customFormat="false" ht="15" hidden="false" customHeight="false" outlineLevel="0" collapsed="false">
      <c r="P673" s="3" t="n">
        <f aca="false">O673/$S$2</f>
        <v>0</v>
      </c>
      <c r="Q673" s="3" t="n">
        <v>668</v>
      </c>
      <c r="R673" s="3" t="n">
        <f aca="false">EXP(-$B$39*Q673^$C$39)</f>
        <v>0.0133322911693844</v>
      </c>
    </row>
    <row r="674" customFormat="false" ht="15" hidden="false" customHeight="false" outlineLevel="0" collapsed="false">
      <c r="P674" s="3" t="n">
        <f aca="false">O674/$S$2</f>
        <v>0</v>
      </c>
      <c r="Q674" s="3" t="n">
        <v>669</v>
      </c>
      <c r="R674" s="3" t="n">
        <f aca="false">EXP(-$B$39*Q674^$C$39)</f>
        <v>0.0132759426261985</v>
      </c>
    </row>
    <row r="675" customFormat="false" ht="15" hidden="false" customHeight="false" outlineLevel="0" collapsed="false">
      <c r="P675" s="3" t="n">
        <f aca="false">O675/$S$2</f>
        <v>0</v>
      </c>
      <c r="Q675" s="3" t="n">
        <v>670</v>
      </c>
      <c r="R675" s="3" t="n">
        <f aca="false">EXP(-$B$39*Q675^$C$39)</f>
        <v>0.013219861067176</v>
      </c>
    </row>
    <row r="676" customFormat="false" ht="15" hidden="false" customHeight="false" outlineLevel="0" collapsed="false">
      <c r="P676" s="3" t="n">
        <f aca="false">O676/$S$2</f>
        <v>0</v>
      </c>
      <c r="Q676" s="3" t="n">
        <v>671</v>
      </c>
      <c r="R676" s="3" t="n">
        <f aca="false">EXP(-$B$39*Q676^$C$39)</f>
        <v>0.0131640450628233</v>
      </c>
    </row>
    <row r="677" customFormat="false" ht="15" hidden="false" customHeight="false" outlineLevel="0" collapsed="false">
      <c r="P677" s="3" t="n">
        <f aca="false">O677/$S$2</f>
        <v>0</v>
      </c>
      <c r="Q677" s="3" t="n">
        <v>672</v>
      </c>
      <c r="R677" s="3" t="n">
        <f aca="false">EXP(-$B$39*Q677^$C$39)</f>
        <v>0.0131084931923467</v>
      </c>
    </row>
    <row r="678" customFormat="false" ht="15" hidden="false" customHeight="false" outlineLevel="0" collapsed="false">
      <c r="P678" s="3" t="n">
        <f aca="false">O678/$S$2</f>
        <v>0</v>
      </c>
      <c r="Q678" s="3" t="n">
        <v>673</v>
      </c>
      <c r="R678" s="3" t="n">
        <f aca="false">EXP(-$B$39*Q678^$C$39)</f>
        <v>0.0130532040435927</v>
      </c>
    </row>
    <row r="679" customFormat="false" ht="15" hidden="false" customHeight="false" outlineLevel="0" collapsed="false">
      <c r="P679" s="3" t="n">
        <f aca="false">O679/$S$2</f>
        <v>0</v>
      </c>
      <c r="Q679" s="3" t="n">
        <v>674</v>
      </c>
      <c r="R679" s="3" t="n">
        <f aca="false">EXP(-$B$39*Q679^$C$39)</f>
        <v>0.0129981762129879</v>
      </c>
    </row>
    <row r="680" customFormat="false" ht="15" hidden="false" customHeight="false" outlineLevel="0" collapsed="false">
      <c r="P680" s="3" t="n">
        <f aca="false">O680/$S$2</f>
        <v>0</v>
      </c>
      <c r="Q680" s="3" t="n">
        <v>675</v>
      </c>
      <c r="R680" s="3" t="n">
        <f aca="false">EXP(-$B$39*Q680^$C$39)</f>
        <v>0.0129434083054794</v>
      </c>
    </row>
    <row r="681" customFormat="false" ht="15" hidden="false" customHeight="false" outlineLevel="0" collapsed="false">
      <c r="P681" s="3" t="n">
        <f aca="false">O681/$S$2</f>
        <v>0</v>
      </c>
      <c r="Q681" s="3" t="n">
        <v>676</v>
      </c>
      <c r="R681" s="3" t="n">
        <f aca="false">EXP(-$B$39*Q681^$C$39)</f>
        <v>0.012888898934476</v>
      </c>
    </row>
    <row r="682" customFormat="false" ht="15" hidden="false" customHeight="false" outlineLevel="0" collapsed="false">
      <c r="P682" s="3" t="n">
        <f aca="false">O682/$S$2</f>
        <v>0</v>
      </c>
      <c r="Q682" s="3" t="n">
        <v>677</v>
      </c>
      <c r="R682" s="3" t="n">
        <f aca="false">EXP(-$B$39*Q682^$C$39)</f>
        <v>0.0128346467217897</v>
      </c>
    </row>
    <row r="683" customFormat="false" ht="15" hidden="false" customHeight="false" outlineLevel="0" collapsed="false">
      <c r="P683" s="3" t="n">
        <f aca="false">O683/$S$2</f>
        <v>0</v>
      </c>
      <c r="Q683" s="3" t="n">
        <v>678</v>
      </c>
      <c r="R683" s="3" t="n">
        <f aca="false">EXP(-$B$39*Q683^$C$39)</f>
        <v>0.012780650297578</v>
      </c>
    </row>
    <row r="684" customFormat="false" ht="15" hidden="false" customHeight="false" outlineLevel="0" collapsed="false">
      <c r="P684" s="3" t="n">
        <f aca="false">O684/$S$2</f>
        <v>0</v>
      </c>
      <c r="Q684" s="3" t="n">
        <v>679</v>
      </c>
      <c r="R684" s="3" t="n">
        <f aca="false">EXP(-$B$39*Q684^$C$39)</f>
        <v>0.0127269083002855</v>
      </c>
    </row>
    <row r="685" customFormat="false" ht="15" hidden="false" customHeight="false" outlineLevel="0" collapsed="false">
      <c r="P685" s="3" t="n">
        <f aca="false">O685/$S$2</f>
        <v>0</v>
      </c>
      <c r="Q685" s="3" t="n">
        <v>680</v>
      </c>
      <c r="R685" s="3" t="n">
        <f aca="false">EXP(-$B$39*Q685^$C$39)</f>
        <v>0.0126734193765875</v>
      </c>
    </row>
    <row r="686" customFormat="false" ht="15" hidden="false" customHeight="false" outlineLevel="0" collapsed="false">
      <c r="P686" s="3" t="n">
        <f aca="false">O686/$S$2</f>
        <v>0</v>
      </c>
      <c r="Q686" s="3" t="n">
        <v>681</v>
      </c>
      <c r="R686" s="3" t="n">
        <f aca="false">EXP(-$B$39*Q686^$C$39)</f>
        <v>0.0126201821813332</v>
      </c>
    </row>
    <row r="687" customFormat="false" ht="15" hidden="false" customHeight="false" outlineLevel="0" collapsed="false">
      <c r="P687" s="3" t="n">
        <f aca="false">O687/$S$2</f>
        <v>0</v>
      </c>
      <c r="Q687" s="3" t="n">
        <v>682</v>
      </c>
      <c r="R687" s="3" t="n">
        <f aca="false">EXP(-$B$39*Q687^$C$39)</f>
        <v>0.0125671953774893</v>
      </c>
    </row>
    <row r="688" customFormat="false" ht="15" hidden="false" customHeight="false" outlineLevel="0" collapsed="false">
      <c r="P688" s="3" t="n">
        <f aca="false">O688/$S$2</f>
        <v>0</v>
      </c>
      <c r="Q688" s="3" t="n">
        <v>683</v>
      </c>
      <c r="R688" s="3" t="n">
        <f aca="false">EXP(-$B$39*Q688^$C$39)</f>
        <v>0.0125144576360842</v>
      </c>
    </row>
    <row r="689" customFormat="false" ht="15" hidden="false" customHeight="false" outlineLevel="0" collapsed="false">
      <c r="P689" s="3" t="n">
        <f aca="false">O689/$S$2</f>
        <v>0</v>
      </c>
      <c r="Q689" s="3" t="n">
        <v>684</v>
      </c>
      <c r="R689" s="3" t="n">
        <f aca="false">EXP(-$B$39*Q689^$C$39)</f>
        <v>0.0124619676361528</v>
      </c>
    </row>
    <row r="690" customFormat="false" ht="15" hidden="false" customHeight="false" outlineLevel="0" collapsed="false">
      <c r="P690" s="3" t="n">
        <f aca="false">O690/$S$2</f>
        <v>0</v>
      </c>
      <c r="Q690" s="3" t="n">
        <v>685</v>
      </c>
      <c r="R690" s="3" t="n">
        <f aca="false">EXP(-$B$39*Q690^$C$39)</f>
        <v>0.0124097240646816</v>
      </c>
    </row>
    <row r="691" customFormat="false" ht="15" hidden="false" customHeight="false" outlineLevel="0" collapsed="false">
      <c r="P691" s="3" t="n">
        <f aca="false">O691/$S$2</f>
        <v>0</v>
      </c>
      <c r="Q691" s="3" t="n">
        <v>686</v>
      </c>
      <c r="R691" s="3" t="n">
        <f aca="false">EXP(-$B$39*Q691^$C$39)</f>
        <v>0.0123577256165541</v>
      </c>
    </row>
    <row r="692" customFormat="false" ht="15" hidden="false" customHeight="false" outlineLevel="0" collapsed="false">
      <c r="P692" s="3" t="n">
        <f aca="false">O692/$S$2</f>
        <v>0</v>
      </c>
      <c r="Q692" s="3" t="n">
        <v>687</v>
      </c>
      <c r="R692" s="3" t="n">
        <f aca="false">EXP(-$B$39*Q692^$C$39)</f>
        <v>0.0123059709944966</v>
      </c>
    </row>
    <row r="693" customFormat="false" ht="15" hidden="false" customHeight="false" outlineLevel="0" collapsed="false">
      <c r="P693" s="3" t="n">
        <f aca="false">O693/$S$2</f>
        <v>0</v>
      </c>
      <c r="Q693" s="3" t="n">
        <v>688</v>
      </c>
      <c r="R693" s="3" t="n">
        <f aca="false">EXP(-$B$39*Q693^$C$39)</f>
        <v>0.012254458909025</v>
      </c>
    </row>
    <row r="694" customFormat="false" ht="15" hidden="false" customHeight="false" outlineLevel="0" collapsed="false">
      <c r="P694" s="3" t="n">
        <f aca="false">O694/$S$2</f>
        <v>0</v>
      </c>
      <c r="Q694" s="3" t="n">
        <v>689</v>
      </c>
      <c r="R694" s="3" t="n">
        <f aca="false">EXP(-$B$39*Q694^$C$39)</f>
        <v>0.0122031880783911</v>
      </c>
    </row>
    <row r="695" customFormat="false" ht="15" hidden="false" customHeight="false" outlineLevel="0" collapsed="false">
      <c r="P695" s="3" t="n">
        <f aca="false">O695/$S$2</f>
        <v>0</v>
      </c>
      <c r="Q695" s="3" t="n">
        <v>690</v>
      </c>
      <c r="R695" s="3" t="n">
        <f aca="false">EXP(-$B$39*Q695^$C$39)</f>
        <v>0.0121521572285301</v>
      </c>
    </row>
    <row r="696" customFormat="false" ht="15" hidden="false" customHeight="false" outlineLevel="0" collapsed="false">
      <c r="P696" s="3" t="n">
        <f aca="false">O696/$S$2</f>
        <v>0</v>
      </c>
      <c r="Q696" s="3" t="n">
        <v>691</v>
      </c>
      <c r="R696" s="3" t="n">
        <f aca="false">EXP(-$B$39*Q696^$C$39)</f>
        <v>0.012101365093008</v>
      </c>
    </row>
    <row r="697" customFormat="false" ht="15" hidden="false" customHeight="false" outlineLevel="0" collapsed="false">
      <c r="P697" s="3" t="n">
        <f aca="false">O697/$S$2</f>
        <v>0</v>
      </c>
      <c r="Q697" s="3" t="n">
        <v>692</v>
      </c>
      <c r="R697" s="3" t="n">
        <f aca="false">EXP(-$B$39*Q697^$C$39)</f>
        <v>0.0120508104129697</v>
      </c>
    </row>
    <row r="698" customFormat="false" ht="15" hidden="false" customHeight="false" outlineLevel="0" collapsed="false">
      <c r="P698" s="3" t="n">
        <f aca="false">O698/$S$2</f>
        <v>0</v>
      </c>
      <c r="Q698" s="3" t="n">
        <v>693</v>
      </c>
      <c r="R698" s="3" t="n">
        <f aca="false">EXP(-$B$39*Q698^$C$39)</f>
        <v>0.0120004919370875</v>
      </c>
    </row>
    <row r="699" customFormat="false" ht="15" hidden="false" customHeight="false" outlineLevel="0" collapsed="false">
      <c r="P699" s="3" t="n">
        <f aca="false">O699/$S$2</f>
        <v>0</v>
      </c>
      <c r="Q699" s="3" t="n">
        <v>694</v>
      </c>
      <c r="R699" s="3" t="n">
        <f aca="false">EXP(-$B$39*Q699^$C$39)</f>
        <v>0.0119504084215097</v>
      </c>
    </row>
    <row r="700" customFormat="false" ht="15" hidden="false" customHeight="false" outlineLevel="0" collapsed="false">
      <c r="P700" s="3" t="n">
        <f aca="false">O700/$S$2</f>
        <v>0</v>
      </c>
      <c r="Q700" s="3" t="n">
        <v>695</v>
      </c>
      <c r="R700" s="3" t="n">
        <f aca="false">EXP(-$B$39*Q700^$C$39)</f>
        <v>0.01190055862981</v>
      </c>
    </row>
    <row r="701" customFormat="false" ht="15" hidden="false" customHeight="false" outlineLevel="0" collapsed="false">
      <c r="P701" s="3" t="n">
        <f aca="false">O701/$S$2</f>
        <v>0</v>
      </c>
      <c r="Q701" s="3" t="n">
        <v>696</v>
      </c>
      <c r="R701" s="3" t="n">
        <f aca="false">EXP(-$B$39*Q701^$C$39)</f>
        <v>0.0118509413329369</v>
      </c>
    </row>
    <row r="702" customFormat="false" ht="15" hidden="false" customHeight="false" outlineLevel="0" collapsed="false">
      <c r="P702" s="3" t="n">
        <f aca="false">O702/$S$2</f>
        <v>0</v>
      </c>
      <c r="Q702" s="3" t="n">
        <v>697</v>
      </c>
      <c r="R702" s="3" t="n">
        <f aca="false">EXP(-$B$39*Q702^$C$39)</f>
        <v>0.0118015553091639</v>
      </c>
    </row>
    <row r="703" customFormat="false" ht="15" hidden="false" customHeight="false" outlineLevel="0" collapsed="false">
      <c r="P703" s="3" t="n">
        <f aca="false">O703/$S$2</f>
        <v>0</v>
      </c>
      <c r="Q703" s="3" t="n">
        <v>698</v>
      </c>
      <c r="R703" s="3" t="n">
        <f aca="false">EXP(-$B$39*Q703^$C$39)</f>
        <v>0.0117523993440397</v>
      </c>
    </row>
    <row r="704" customFormat="false" ht="15" hidden="false" customHeight="false" outlineLevel="0" collapsed="false">
      <c r="P704" s="3" t="n">
        <f aca="false">O704/$S$2</f>
        <v>0</v>
      </c>
      <c r="Q704" s="3" t="n">
        <v>699</v>
      </c>
      <c r="R704" s="3" t="n">
        <f aca="false">EXP(-$B$39*Q704^$C$39)</f>
        <v>0.0117034722303391</v>
      </c>
    </row>
    <row r="705" customFormat="false" ht="15" hidden="false" customHeight="false" outlineLevel="0" collapsed="false">
      <c r="P705" s="3" t="n">
        <f aca="false">O705/$S$2</f>
        <v>0</v>
      </c>
      <c r="Q705" s="3" t="n">
        <v>700</v>
      </c>
      <c r="R705" s="3" t="n">
        <f aca="false">EXP(-$B$39*Q705^$C$39)</f>
        <v>0.011654772768014</v>
      </c>
    </row>
    <row r="706" customFormat="false" ht="15" hidden="false" customHeight="false" outlineLevel="0" collapsed="false">
      <c r="P706" s="3" t="n">
        <f aca="false">O706/$S$2</f>
        <v>0</v>
      </c>
      <c r="Q706" s="3" t="n">
        <v>701</v>
      </c>
      <c r="R706" s="3" t="n">
        <f aca="false">EXP(-$B$39*Q706^$C$39)</f>
        <v>0.0116062997641448</v>
      </c>
    </row>
    <row r="707" customFormat="false" ht="15" hidden="false" customHeight="false" outlineLevel="0" collapsed="false">
      <c r="P707" s="3" t="n">
        <f aca="false">O707/$S$2</f>
        <v>0</v>
      </c>
      <c r="Q707" s="3" t="n">
        <v>702</v>
      </c>
      <c r="R707" s="3" t="n">
        <f aca="false">EXP(-$B$39*Q707^$C$39)</f>
        <v>0.0115580520328928</v>
      </c>
    </row>
    <row r="708" customFormat="false" ht="15" hidden="false" customHeight="false" outlineLevel="0" collapsed="false">
      <c r="P708" s="3" t="n">
        <f aca="false">O708/$S$2</f>
        <v>0</v>
      </c>
      <c r="Q708" s="3" t="n">
        <v>703</v>
      </c>
      <c r="R708" s="3" t="n">
        <f aca="false">EXP(-$B$39*Q708^$C$39)</f>
        <v>0.0115100283954518</v>
      </c>
    </row>
    <row r="709" customFormat="false" ht="15" hidden="false" customHeight="false" outlineLevel="0" collapsed="false">
      <c r="P709" s="3" t="n">
        <f aca="false">O709/$S$2</f>
        <v>0</v>
      </c>
      <c r="Q709" s="3" t="n">
        <v>704</v>
      </c>
      <c r="R709" s="3" t="n">
        <f aca="false">EXP(-$B$39*Q709^$C$39)</f>
        <v>0.0114622276800011</v>
      </c>
    </row>
    <row r="710" customFormat="false" ht="15" hidden="false" customHeight="false" outlineLevel="0" collapsed="false">
      <c r="P710" s="3" t="n">
        <f aca="false">O710/$S$2</f>
        <v>0</v>
      </c>
      <c r="Q710" s="3" t="n">
        <v>705</v>
      </c>
      <c r="R710" s="3" t="n">
        <f aca="false">EXP(-$B$39*Q710^$C$39)</f>
        <v>0.0114146487216584</v>
      </c>
    </row>
    <row r="711" customFormat="false" ht="15" hidden="false" customHeight="false" outlineLevel="0" collapsed="false">
      <c r="P711" s="3" t="n">
        <f aca="false">O711/$S$2</f>
        <v>0</v>
      </c>
      <c r="Q711" s="3" t="n">
        <v>706</v>
      </c>
      <c r="R711" s="3" t="n">
        <f aca="false">EXP(-$B$39*Q711^$C$39)</f>
        <v>0.011367290362433</v>
      </c>
    </row>
    <row r="712" customFormat="false" ht="15" hidden="false" customHeight="false" outlineLevel="0" collapsed="false">
      <c r="P712" s="3" t="n">
        <f aca="false">O712/$S$2</f>
        <v>0</v>
      </c>
      <c r="Q712" s="3" t="n">
        <v>707</v>
      </c>
      <c r="R712" s="3" t="n">
        <f aca="false">EXP(-$B$39*Q712^$C$39)</f>
        <v>0.0113201514511798</v>
      </c>
    </row>
    <row r="713" customFormat="false" ht="15" hidden="false" customHeight="false" outlineLevel="0" collapsed="false">
      <c r="P713" s="3" t="n">
        <f aca="false">O713/$S$2</f>
        <v>0</v>
      </c>
      <c r="Q713" s="3" t="n">
        <v>708</v>
      </c>
      <c r="R713" s="3" t="n">
        <f aca="false">EXP(-$B$39*Q713^$C$39)</f>
        <v>0.011273230843553</v>
      </c>
    </row>
    <row r="714" customFormat="false" ht="15" hidden="false" customHeight="false" outlineLevel="0" collapsed="false">
      <c r="P714" s="3" t="n">
        <f aca="false">O714/$S$2</f>
        <v>0</v>
      </c>
      <c r="Q714" s="3" t="n">
        <v>709</v>
      </c>
      <c r="R714" s="3" t="n">
        <f aca="false">EXP(-$B$39*Q714^$C$39)</f>
        <v>0.0112265274019608</v>
      </c>
    </row>
    <row r="715" customFormat="false" ht="15" hidden="false" customHeight="false" outlineLevel="0" collapsed="false">
      <c r="P715" s="3" t="n">
        <f aca="false">O715/$S$2</f>
        <v>0</v>
      </c>
      <c r="Q715" s="3" t="n">
        <v>710</v>
      </c>
      <c r="R715" s="3" t="n">
        <f aca="false">EXP(-$B$39*Q715^$C$39)</f>
        <v>0.0111800399955199</v>
      </c>
    </row>
    <row r="716" customFormat="false" ht="15" hidden="false" customHeight="false" outlineLevel="0" collapsed="false">
      <c r="P716" s="3" t="n">
        <f aca="false">O716/$S$2</f>
        <v>0</v>
      </c>
      <c r="Q716" s="3" t="n">
        <v>711</v>
      </c>
      <c r="R716" s="3" t="n">
        <f aca="false">EXP(-$B$39*Q716^$C$39)</f>
        <v>0.0111337675000107</v>
      </c>
    </row>
    <row r="717" customFormat="false" ht="15" hidden="false" customHeight="false" outlineLevel="0" collapsed="false">
      <c r="P717" s="3" t="n">
        <f aca="false">O717/$S$2</f>
        <v>0</v>
      </c>
      <c r="Q717" s="3" t="n">
        <v>712</v>
      </c>
      <c r="R717" s="3" t="n">
        <f aca="false">EXP(-$B$39*Q717^$C$39)</f>
        <v>0.0110877087978328</v>
      </c>
    </row>
    <row r="718" customFormat="false" ht="15" hidden="false" customHeight="false" outlineLevel="0" collapsed="false">
      <c r="P718" s="3" t="n">
        <f aca="false">O718/$S$2</f>
        <v>0</v>
      </c>
      <c r="Q718" s="3" t="n">
        <v>713</v>
      </c>
      <c r="R718" s="3" t="n">
        <f aca="false">EXP(-$B$39*Q718^$C$39)</f>
        <v>0.0110418627779607</v>
      </c>
    </row>
    <row r="719" customFormat="false" ht="15" hidden="false" customHeight="false" outlineLevel="0" collapsed="false">
      <c r="P719" s="3" t="n">
        <f aca="false">O719/$S$2</f>
        <v>0</v>
      </c>
      <c r="Q719" s="3" t="n">
        <v>714</v>
      </c>
      <c r="R719" s="3" t="n">
        <f aca="false">EXP(-$B$39*Q719^$C$39)</f>
        <v>0.0109962283358998</v>
      </c>
    </row>
    <row r="720" customFormat="false" ht="15" hidden="false" customHeight="false" outlineLevel="0" collapsed="false">
      <c r="P720" s="3" t="n">
        <f aca="false">O720/$S$2</f>
        <v>0</v>
      </c>
      <c r="Q720" s="3" t="n">
        <v>715</v>
      </c>
      <c r="R720" s="3" t="n">
        <f aca="false">EXP(-$B$39*Q720^$C$39)</f>
        <v>0.0109508043736429</v>
      </c>
    </row>
    <row r="721" customFormat="false" ht="15" hidden="false" customHeight="false" outlineLevel="0" collapsed="false">
      <c r="P721" s="3" t="n">
        <f aca="false">O721/$S$2</f>
        <v>0</v>
      </c>
      <c r="Q721" s="3" t="n">
        <v>716</v>
      </c>
      <c r="R721" s="3" t="n">
        <f aca="false">EXP(-$B$39*Q721^$C$39)</f>
        <v>0.0109055897996273</v>
      </c>
    </row>
    <row r="722" customFormat="false" ht="15" hidden="false" customHeight="false" outlineLevel="0" collapsed="false">
      <c r="P722" s="3" t="n">
        <f aca="false">O722/$S$2</f>
        <v>0</v>
      </c>
      <c r="Q722" s="3" t="n">
        <v>717</v>
      </c>
      <c r="R722" s="3" t="n">
        <f aca="false">EXP(-$B$39*Q722^$C$39)</f>
        <v>0.0108605835286912</v>
      </c>
    </row>
    <row r="723" customFormat="false" ht="15" hidden="false" customHeight="false" outlineLevel="0" collapsed="false">
      <c r="P723" s="3" t="n">
        <f aca="false">O723/$S$2</f>
        <v>0</v>
      </c>
      <c r="Q723" s="3" t="n">
        <v>718</v>
      </c>
      <c r="R723" s="3" t="n">
        <f aca="false">EXP(-$B$39*Q723^$C$39)</f>
        <v>0.0108157844820318</v>
      </c>
    </row>
    <row r="724" customFormat="false" ht="15" hidden="false" customHeight="false" outlineLevel="0" collapsed="false">
      <c r="P724" s="3" t="n">
        <f aca="false">O724/$S$2</f>
        <v>0</v>
      </c>
      <c r="Q724" s="3" t="n">
        <v>719</v>
      </c>
      <c r="R724" s="3" t="n">
        <f aca="false">EXP(-$B$39*Q724^$C$39)</f>
        <v>0.0107711915871627</v>
      </c>
    </row>
    <row r="725" customFormat="false" ht="15" hidden="false" customHeight="false" outlineLevel="0" collapsed="false">
      <c r="P725" s="3" t="n">
        <f aca="false">O725/$S$2</f>
        <v>0</v>
      </c>
      <c r="Q725" s="3" t="n">
        <v>720</v>
      </c>
      <c r="R725" s="3" t="n">
        <f aca="false">EXP(-$B$39*Q725^$C$39)</f>
        <v>0.0107268037778719</v>
      </c>
    </row>
    <row r="726" customFormat="false" ht="15" hidden="false" customHeight="false" outlineLevel="0" collapsed="false">
      <c r="P726" s="3" t="n">
        <f aca="false">O726/$S$2</f>
        <v>0</v>
      </c>
      <c r="Q726" s="3" t="n">
        <v>721</v>
      </c>
      <c r="R726" s="3" t="n">
        <f aca="false">EXP(-$B$39*Q726^$C$39)</f>
        <v>0.0106826199941804</v>
      </c>
    </row>
    <row r="727" customFormat="false" ht="15" hidden="false" customHeight="false" outlineLevel="0" collapsed="false">
      <c r="P727" s="3" t="n">
        <f aca="false">O727/$S$2</f>
        <v>0</v>
      </c>
      <c r="Q727" s="3" t="n">
        <v>722</v>
      </c>
      <c r="R727" s="3" t="n">
        <f aca="false">EXP(-$B$39*Q727^$C$39)</f>
        <v>0.0106386391823007</v>
      </c>
    </row>
    <row r="728" customFormat="false" ht="15" hidden="false" customHeight="false" outlineLevel="0" collapsed="false">
      <c r="P728" s="3" t="n">
        <f aca="false">O728/$S$2</f>
        <v>0</v>
      </c>
      <c r="Q728" s="3" t="n">
        <v>723</v>
      </c>
      <c r="R728" s="3" t="n">
        <f aca="false">EXP(-$B$39*Q728^$C$39)</f>
        <v>0.0105948602945961</v>
      </c>
    </row>
    <row r="729" customFormat="false" ht="15" hidden="false" customHeight="false" outlineLevel="0" collapsed="false">
      <c r="P729" s="3" t="n">
        <f aca="false">O729/$S$2</f>
        <v>0</v>
      </c>
      <c r="Q729" s="3" t="n">
        <v>724</v>
      </c>
      <c r="R729" s="3" t="n">
        <f aca="false">EXP(-$B$39*Q729^$C$39)</f>
        <v>0.0105512822895394</v>
      </c>
    </row>
    <row r="730" customFormat="false" ht="15" hidden="false" customHeight="false" outlineLevel="0" collapsed="false">
      <c r="P730" s="3" t="n">
        <f aca="false">O730/$S$2</f>
        <v>0</v>
      </c>
      <c r="Q730" s="3" t="n">
        <v>725</v>
      </c>
      <c r="R730" s="3" t="n">
        <f aca="false">EXP(-$B$39*Q730^$C$39)</f>
        <v>0.0105079041316732</v>
      </c>
    </row>
    <row r="731" customFormat="false" ht="15" hidden="false" customHeight="false" outlineLevel="0" collapsed="false">
      <c r="P731" s="3" t="n">
        <f aca="false">O731/$S$2</f>
        <v>0</v>
      </c>
      <c r="Q731" s="3" t="n">
        <v>726</v>
      </c>
      <c r="R731" s="3" t="n">
        <f aca="false">EXP(-$B$39*Q731^$C$39)</f>
        <v>0.0104647247915693</v>
      </c>
    </row>
    <row r="732" customFormat="false" ht="15" hidden="false" customHeight="false" outlineLevel="0" collapsed="false">
      <c r="P732" s="3" t="n">
        <f aca="false">O732/$S$2</f>
        <v>0</v>
      </c>
      <c r="Q732" s="3" t="n">
        <v>727</v>
      </c>
      <c r="R732" s="3" t="n">
        <f aca="false">EXP(-$B$39*Q732^$C$39)</f>
        <v>0.0104217432457893</v>
      </c>
    </row>
    <row r="733" customFormat="false" ht="15" hidden="false" customHeight="false" outlineLevel="0" collapsed="false">
      <c r="P733" s="3" t="n">
        <f aca="false">O733/$S$2</f>
        <v>0</v>
      </c>
      <c r="Q733" s="3" t="n">
        <v>728</v>
      </c>
      <c r="R733" s="3" t="n">
        <f aca="false">EXP(-$B$39*Q733^$C$39)</f>
        <v>0.0103789584768449</v>
      </c>
    </row>
    <row r="734" customFormat="false" ht="15" hidden="false" customHeight="false" outlineLevel="0" collapsed="false">
      <c r="P734" s="3" t="n">
        <f aca="false">O734/$S$2</f>
        <v>0</v>
      </c>
      <c r="Q734" s="3" t="n">
        <v>729</v>
      </c>
      <c r="R734" s="3" t="n">
        <f aca="false">EXP(-$B$39*Q734^$C$39)</f>
        <v>0.0103363694731586</v>
      </c>
    </row>
    <row r="735" customFormat="false" ht="15" hidden="false" customHeight="false" outlineLevel="0" collapsed="false">
      <c r="P735" s="3" t="n">
        <f aca="false">O735/$S$2</f>
        <v>0</v>
      </c>
      <c r="Q735" s="3" t="n">
        <v>730</v>
      </c>
      <c r="R735" s="3" t="n">
        <f aca="false">EXP(-$B$39*Q735^$C$39)</f>
        <v>0.010293975229025</v>
      </c>
    </row>
    <row r="736" customFormat="false" ht="15" hidden="false" customHeight="false" outlineLevel="0" collapsed="false">
      <c r="P736" s="3" t="n">
        <f aca="false">O736/$S$2</f>
        <v>0</v>
      </c>
      <c r="Q736" s="3" t="n">
        <v>731</v>
      </c>
      <c r="R736" s="3" t="n">
        <f aca="false">EXP(-$B$39*Q736^$C$39)</f>
        <v>0.0102517747445723</v>
      </c>
    </row>
    <row r="737" customFormat="false" ht="15" hidden="false" customHeight="false" outlineLevel="0" collapsed="false">
      <c r="P737" s="3" t="n">
        <f aca="false">O737/$S$2</f>
        <v>0</v>
      </c>
      <c r="Q737" s="3" t="n">
        <v>732</v>
      </c>
      <c r="R737" s="3" t="n">
        <f aca="false">EXP(-$B$39*Q737^$C$39)</f>
        <v>0.0102097670257234</v>
      </c>
    </row>
    <row r="738" customFormat="false" ht="15" hidden="false" customHeight="false" outlineLevel="0" collapsed="false">
      <c r="P738" s="3" t="n">
        <f aca="false">O738/$S$2</f>
        <v>0</v>
      </c>
      <c r="Q738" s="3" t="n">
        <v>733</v>
      </c>
      <c r="R738" s="3" t="n">
        <f aca="false">EXP(-$B$39*Q738^$C$39)</f>
        <v>0.0101679510841588</v>
      </c>
    </row>
    <row r="739" customFormat="false" ht="15" hidden="false" customHeight="false" outlineLevel="0" collapsed="false">
      <c r="P739" s="3" t="n">
        <f aca="false">O739/$S$2</f>
        <v>0</v>
      </c>
      <c r="Q739" s="3" t="n">
        <v>734</v>
      </c>
      <c r="R739" s="3" t="n">
        <f aca="false">EXP(-$B$39*Q739^$C$39)</f>
        <v>0.0101263259372778</v>
      </c>
    </row>
    <row r="740" customFormat="false" ht="15" hidden="false" customHeight="false" outlineLevel="0" collapsed="false">
      <c r="P740" s="3" t="n">
        <f aca="false">O740/$S$2</f>
        <v>0</v>
      </c>
      <c r="Q740" s="3" t="n">
        <v>735</v>
      </c>
      <c r="R740" s="3" t="n">
        <f aca="false">EXP(-$B$39*Q740^$C$39)</f>
        <v>0.0100848906081619</v>
      </c>
    </row>
    <row r="741" customFormat="false" ht="15" hidden="false" customHeight="false" outlineLevel="0" collapsed="false">
      <c r="P741" s="3" t="n">
        <f aca="false">O741/$S$2</f>
        <v>0</v>
      </c>
      <c r="Q741" s="3" t="n">
        <v>736</v>
      </c>
      <c r="R741" s="3" t="n">
        <f aca="false">EXP(-$B$39*Q741^$C$39)</f>
        <v>0.0100436441255371</v>
      </c>
    </row>
    <row r="742" customFormat="false" ht="15" hidden="false" customHeight="false" outlineLevel="0" collapsed="false">
      <c r="P742" s="3" t="n">
        <f aca="false">O742/$S$2</f>
        <v>0</v>
      </c>
      <c r="Q742" s="3" t="n">
        <v>737</v>
      </c>
      <c r="R742" s="3" t="n">
        <f aca="false">EXP(-$B$39*Q742^$C$39)</f>
        <v>0.0100025855237371</v>
      </c>
    </row>
    <row r="743" customFormat="false" ht="15" hidden="false" customHeight="false" outlineLevel="0" collapsed="false">
      <c r="P743" s="3" t="n">
        <f aca="false">O743/$S$2</f>
        <v>0</v>
      </c>
      <c r="Q743" s="3" t="n">
        <v>738</v>
      </c>
      <c r="R743" s="3" t="n">
        <f aca="false">EXP(-$B$39*Q743^$C$39)</f>
        <v>0.00996171384266662</v>
      </c>
    </row>
    <row r="744" customFormat="false" ht="15" hidden="false" customHeight="false" outlineLevel="0" collapsed="false">
      <c r="P744" s="3" t="n">
        <f aca="false">O744/$S$2</f>
        <v>0</v>
      </c>
      <c r="Q744" s="3" t="n">
        <v>739</v>
      </c>
      <c r="R744" s="3" t="n">
        <f aca="false">EXP(-$B$39*Q744^$C$39)</f>
        <v>0.00992102812776527</v>
      </c>
    </row>
    <row r="745" customFormat="false" ht="15" hidden="false" customHeight="false" outlineLevel="0" collapsed="false">
      <c r="P745" s="3" t="n">
        <f aca="false">O745/$S$2</f>
        <v>0</v>
      </c>
      <c r="Q745" s="3" t="n">
        <v>740</v>
      </c>
      <c r="R745" s="3" t="n">
        <f aca="false">EXP(-$B$39*Q745^$C$39)</f>
        <v>0.00988052742997109</v>
      </c>
    </row>
    <row r="746" customFormat="false" ht="15" hidden="false" customHeight="false" outlineLevel="0" collapsed="false">
      <c r="P746" s="3" t="n">
        <f aca="false">O746/$S$2</f>
        <v>0</v>
      </c>
      <c r="Q746" s="3" t="n">
        <v>741</v>
      </c>
      <c r="R746" s="3" t="n">
        <f aca="false">EXP(-$B$39*Q746^$C$39)</f>
        <v>0.00984021080568491</v>
      </c>
    </row>
    <row r="747" customFormat="false" ht="15" hidden="false" customHeight="false" outlineLevel="0" collapsed="false">
      <c r="P747" s="3" t="n">
        <f aca="false">O747/$S$2</f>
        <v>0</v>
      </c>
      <c r="Q747" s="3" t="n">
        <v>742</v>
      </c>
      <c r="R747" s="3" t="n">
        <f aca="false">EXP(-$B$39*Q747^$C$39)</f>
        <v>0.00980007731673474</v>
      </c>
    </row>
    <row r="748" customFormat="false" ht="15" hidden="false" customHeight="false" outlineLevel="0" collapsed="false">
      <c r="P748" s="3" t="n">
        <f aca="false">O748/$S$2</f>
        <v>0</v>
      </c>
      <c r="Q748" s="3" t="n">
        <v>743</v>
      </c>
      <c r="R748" s="3" t="n">
        <f aca="false">EXP(-$B$39*Q748^$C$39)</f>
        <v>0.00976012603034046</v>
      </c>
    </row>
    <row r="749" customFormat="false" ht="15" hidden="false" customHeight="false" outlineLevel="0" collapsed="false">
      <c r="P749" s="3" t="n">
        <f aca="false">O749/$S$2</f>
        <v>0</v>
      </c>
      <c r="Q749" s="3" t="n">
        <v>744</v>
      </c>
      <c r="R749" s="3" t="n">
        <f aca="false">EXP(-$B$39*Q749^$C$39)</f>
        <v>0.00972035601907873</v>
      </c>
    </row>
    <row r="750" customFormat="false" ht="15" hidden="false" customHeight="false" outlineLevel="0" collapsed="false">
      <c r="P750" s="3" t="n">
        <f aca="false">O750/$S$2</f>
        <v>0</v>
      </c>
      <c r="Q750" s="3" t="n">
        <v>745</v>
      </c>
      <c r="R750" s="3" t="n">
        <f aca="false">EXP(-$B$39*Q750^$C$39)</f>
        <v>0.00968076636084824</v>
      </c>
    </row>
    <row r="751" customFormat="false" ht="15" hidden="false" customHeight="false" outlineLevel="0" collapsed="false">
      <c r="P751" s="3" t="n">
        <f aca="false">O751/$S$2</f>
        <v>0</v>
      </c>
      <c r="Q751" s="3" t="n">
        <v>746</v>
      </c>
      <c r="R751" s="3" t="n">
        <f aca="false">EXP(-$B$39*Q751^$C$39)</f>
        <v>0.00964135613883516</v>
      </c>
    </row>
    <row r="752" customFormat="false" ht="15" hidden="false" customHeight="false" outlineLevel="0" collapsed="false">
      <c r="P752" s="3" t="n">
        <f aca="false">O752/$S$2</f>
        <v>0</v>
      </c>
      <c r="Q752" s="3" t="n">
        <v>747</v>
      </c>
      <c r="R752" s="3" t="n">
        <f aca="false">EXP(-$B$39*Q752^$C$39)</f>
        <v>0.00960212444147882</v>
      </c>
    </row>
    <row r="753" customFormat="false" ht="15" hidden="false" customHeight="false" outlineLevel="0" collapsed="false">
      <c r="P753" s="3" t="n">
        <f aca="false">O753/$S$2</f>
        <v>0</v>
      </c>
      <c r="Q753" s="3" t="n">
        <v>748</v>
      </c>
      <c r="R753" s="3" t="n">
        <f aca="false">EXP(-$B$39*Q753^$C$39)</f>
        <v>0.00956307036243772</v>
      </c>
    </row>
    <row r="754" customFormat="false" ht="15" hidden="false" customHeight="false" outlineLevel="0" collapsed="false">
      <c r="P754" s="3" t="n">
        <f aca="false">O754/$S$2</f>
        <v>0</v>
      </c>
      <c r="Q754" s="3" t="n">
        <v>749</v>
      </c>
      <c r="R754" s="3" t="n">
        <f aca="false">EXP(-$B$39*Q754^$C$39)</f>
        <v>0.00952419300055571</v>
      </c>
    </row>
    <row r="755" customFormat="false" ht="15" hidden="false" customHeight="false" outlineLevel="0" collapsed="false">
      <c r="P755" s="3" t="n">
        <f aca="false">O755/$S$2</f>
        <v>0</v>
      </c>
      <c r="Q755" s="3" t="n">
        <v>750</v>
      </c>
      <c r="R755" s="3" t="n">
        <f aca="false">EXP(-$B$39*Q755^$C$39)</f>
        <v>0.00948549145982847</v>
      </c>
    </row>
    <row r="756" customFormat="false" ht="15" hidden="false" customHeight="false" outlineLevel="0" collapsed="false">
      <c r="P756" s="3" t="n">
        <f aca="false">O756/$S$2</f>
        <v>0</v>
      </c>
      <c r="Q756" s="3" t="n">
        <v>751</v>
      </c>
      <c r="R756" s="3" t="n">
        <f aca="false">EXP(-$B$39*Q756^$C$39)</f>
        <v>0.00944696484937025</v>
      </c>
    </row>
    <row r="757" customFormat="false" ht="15" hidden="false" customHeight="false" outlineLevel="0" collapsed="false">
      <c r="P757" s="3" t="n">
        <f aca="false">O757/$S$2</f>
        <v>0</v>
      </c>
      <c r="Q757" s="3" t="n">
        <v>752</v>
      </c>
      <c r="R757" s="3" t="n">
        <f aca="false">EXP(-$B$39*Q757^$C$39)</f>
        <v>0.00940861228338072</v>
      </c>
    </row>
    <row r="758" customFormat="false" ht="15" hidden="false" customHeight="false" outlineLevel="0" collapsed="false">
      <c r="P758" s="3" t="n">
        <f aca="false">O758/$S$2</f>
        <v>0</v>
      </c>
      <c r="Q758" s="3" t="n">
        <v>753</v>
      </c>
      <c r="R758" s="3" t="n">
        <f aca="false">EXP(-$B$39*Q758^$C$39)</f>
        <v>0.00937043288111229</v>
      </c>
    </row>
    <row r="759" customFormat="false" ht="15" hidden="false" customHeight="false" outlineLevel="0" collapsed="false">
      <c r="P759" s="3" t="n">
        <f aca="false">O759/$S$2</f>
        <v>0</v>
      </c>
      <c r="Q759" s="3" t="n">
        <v>754</v>
      </c>
      <c r="R759" s="3" t="n">
        <f aca="false">EXP(-$B$39*Q759^$C$39)</f>
        <v>0.00933242576683743</v>
      </c>
    </row>
    <row r="760" customFormat="false" ht="15" hidden="false" customHeight="false" outlineLevel="0" collapsed="false">
      <c r="P760" s="3" t="n">
        <f aca="false">O760/$S$2</f>
        <v>0</v>
      </c>
      <c r="Q760" s="3" t="n">
        <v>755</v>
      </c>
      <c r="R760" s="3" t="n">
        <f aca="false">EXP(-$B$39*Q760^$C$39)</f>
        <v>0.00929459006981645</v>
      </c>
    </row>
    <row r="761" customFormat="false" ht="15" hidden="false" customHeight="false" outlineLevel="0" collapsed="false">
      <c r="P761" s="3" t="n">
        <f aca="false">O761/$S$2</f>
        <v>0</v>
      </c>
      <c r="Q761" s="3" t="n">
        <v>756</v>
      </c>
      <c r="R761" s="3" t="n">
        <f aca="false">EXP(-$B$39*Q761^$C$39)</f>
        <v>0.00925692492426526</v>
      </c>
    </row>
    <row r="762" customFormat="false" ht="15" hidden="false" customHeight="false" outlineLevel="0" collapsed="false">
      <c r="P762" s="3" t="n">
        <f aca="false">O762/$S$2</f>
        <v>0</v>
      </c>
      <c r="Q762" s="3" t="n">
        <v>757</v>
      </c>
      <c r="R762" s="3" t="n">
        <f aca="false">EXP(-$B$39*Q762^$C$39)</f>
        <v>0.00921942946932364</v>
      </c>
    </row>
    <row r="763" customFormat="false" ht="15" hidden="false" customHeight="false" outlineLevel="0" collapsed="false">
      <c r="P763" s="3" t="n">
        <f aca="false">O763/$S$2</f>
        <v>0</v>
      </c>
      <c r="Q763" s="3" t="n">
        <v>758</v>
      </c>
      <c r="R763" s="3" t="n">
        <f aca="false">EXP(-$B$39*Q763^$C$39)</f>
        <v>0.00918210284902358</v>
      </c>
    </row>
    <row r="764" customFormat="false" ht="15" hidden="false" customHeight="false" outlineLevel="0" collapsed="false">
      <c r="P764" s="3" t="n">
        <f aca="false">O764/$S$2</f>
        <v>0</v>
      </c>
      <c r="Q764" s="3" t="n">
        <v>759</v>
      </c>
      <c r="R764" s="3" t="n">
        <f aca="false">EXP(-$B$39*Q764^$C$39)</f>
        <v>0.0091449442122578</v>
      </c>
    </row>
    <row r="765" customFormat="false" ht="15" hidden="false" customHeight="false" outlineLevel="0" collapsed="false">
      <c r="P765" s="3" t="n">
        <f aca="false">O765/$S$2</f>
        <v>0</v>
      </c>
      <c r="Q765" s="3" t="n">
        <v>760</v>
      </c>
      <c r="R765" s="3" t="n">
        <f aca="false">EXP(-$B$39*Q765^$C$39)</f>
        <v>0.00910795271274868</v>
      </c>
    </row>
    <row r="766" customFormat="false" ht="15" hidden="false" customHeight="false" outlineLevel="0" collapsed="false">
      <c r="P766" s="3" t="n">
        <f aca="false">O766/$S$2</f>
        <v>0</v>
      </c>
      <c r="Q766" s="3" t="n">
        <v>761</v>
      </c>
      <c r="R766" s="3" t="n">
        <f aca="false">EXP(-$B$39*Q766^$C$39)</f>
        <v>0.00907112750901724</v>
      </c>
    </row>
    <row r="767" customFormat="false" ht="15" hidden="false" customHeight="false" outlineLevel="0" collapsed="false">
      <c r="P767" s="3" t="n">
        <f aca="false">O767/$S$2</f>
        <v>0</v>
      </c>
      <c r="Q767" s="3" t="n">
        <v>762</v>
      </c>
      <c r="R767" s="3" t="n">
        <f aca="false">EXP(-$B$39*Q767^$C$39)</f>
        <v>0.00903446776435247</v>
      </c>
    </row>
    <row r="768" customFormat="false" ht="15" hidden="false" customHeight="false" outlineLevel="0" collapsed="false">
      <c r="P768" s="3" t="n">
        <f aca="false">O768/$S$2</f>
        <v>0</v>
      </c>
      <c r="Q768" s="3" t="n">
        <v>763</v>
      </c>
      <c r="R768" s="3" t="n">
        <f aca="false">EXP(-$B$39*Q768^$C$39)</f>
        <v>0.00899797264678077</v>
      </c>
    </row>
    <row r="769" customFormat="false" ht="15" hidden="false" customHeight="false" outlineLevel="0" collapsed="false">
      <c r="P769" s="3" t="n">
        <f aca="false">O769/$S$2</f>
        <v>0</v>
      </c>
      <c r="Q769" s="3" t="n">
        <v>764</v>
      </c>
      <c r="R769" s="3" t="n">
        <f aca="false">EXP(-$B$39*Q769^$C$39)</f>
        <v>0.00896164132903572</v>
      </c>
    </row>
    <row r="770" customFormat="false" ht="15" hidden="false" customHeight="false" outlineLevel="0" collapsed="false">
      <c r="P770" s="3" t="n">
        <f aca="false">O770/$S$2</f>
        <v>0</v>
      </c>
      <c r="Q770" s="3" t="n">
        <v>765</v>
      </c>
      <c r="R770" s="3" t="n">
        <f aca="false">EXP(-$B$39*Q770^$C$39)</f>
        <v>0.00892547298852801</v>
      </c>
    </row>
    <row r="771" customFormat="false" ht="15" hidden="false" customHeight="false" outlineLevel="0" collapsed="false">
      <c r="P771" s="3" t="n">
        <f aca="false">O771/$S$2</f>
        <v>0</v>
      </c>
      <c r="Q771" s="3" t="n">
        <v>766</v>
      </c>
      <c r="R771" s="3" t="n">
        <f aca="false">EXP(-$B$39*Q771^$C$39)</f>
        <v>0.00888946680731555</v>
      </c>
    </row>
    <row r="772" customFormat="false" ht="15" hidden="false" customHeight="false" outlineLevel="0" collapsed="false">
      <c r="P772" s="3" t="n">
        <f aca="false">O772/$S$2</f>
        <v>0</v>
      </c>
      <c r="Q772" s="3" t="n">
        <v>767</v>
      </c>
      <c r="R772" s="3" t="n">
        <f aca="false">EXP(-$B$39*Q772^$C$39)</f>
        <v>0.0088536219720739</v>
      </c>
    </row>
    <row r="773" customFormat="false" ht="15" hidden="false" customHeight="false" outlineLevel="0" collapsed="false">
      <c r="P773" s="3" t="n">
        <f aca="false">O773/$S$2</f>
        <v>0</v>
      </c>
      <c r="Q773" s="3" t="n">
        <v>768</v>
      </c>
      <c r="R773" s="3" t="n">
        <f aca="false">EXP(-$B$39*Q773^$C$39)</f>
        <v>0.00881793767406684</v>
      </c>
    </row>
    <row r="774" customFormat="false" ht="15" hidden="false" customHeight="false" outlineLevel="0" collapsed="false">
      <c r="P774" s="3" t="n">
        <f aca="false">O774/$S$2</f>
        <v>0</v>
      </c>
      <c r="Q774" s="3" t="n">
        <v>769</v>
      </c>
      <c r="R774" s="3" t="n">
        <f aca="false">EXP(-$B$39*Q774^$C$39)</f>
        <v>0.00878241310911712</v>
      </c>
    </row>
    <row r="775" customFormat="false" ht="15" hidden="false" customHeight="false" outlineLevel="0" collapsed="false">
      <c r="P775" s="3" t="n">
        <f aca="false">O775/$S$2</f>
        <v>0</v>
      </c>
      <c r="Q775" s="3" t="n">
        <v>770</v>
      </c>
      <c r="R775" s="3" t="n">
        <f aca="false">EXP(-$B$39*Q775^$C$39)</f>
        <v>0.00874704747757749</v>
      </c>
    </row>
    <row r="776" customFormat="false" ht="15" hidden="false" customHeight="false" outlineLevel="0" collapsed="false">
      <c r="P776" s="3" t="n">
        <f aca="false">O776/$S$2</f>
        <v>0</v>
      </c>
      <c r="Q776" s="3" t="n">
        <v>771</v>
      </c>
      <c r="R776" s="3" t="n">
        <f aca="false">EXP(-$B$39*Q776^$C$39)</f>
        <v>0.00871183998430198</v>
      </c>
    </row>
    <row r="777" customFormat="false" ht="15" hidden="false" customHeight="false" outlineLevel="0" collapsed="false">
      <c r="P777" s="3" t="n">
        <f aca="false">O777/$S$2</f>
        <v>0</v>
      </c>
      <c r="Q777" s="3" t="n">
        <v>772</v>
      </c>
      <c r="R777" s="3" t="n">
        <f aca="false">EXP(-$B$39*Q777^$C$39)</f>
        <v>0.00867678983861717</v>
      </c>
    </row>
    <row r="778" customFormat="false" ht="15" hidden="false" customHeight="false" outlineLevel="0" collapsed="false">
      <c r="P778" s="3" t="n">
        <f aca="false">O778/$S$2</f>
        <v>0</v>
      </c>
      <c r="Q778" s="3" t="n">
        <v>773</v>
      </c>
      <c r="R778" s="3" t="n">
        <f aca="false">EXP(-$B$39*Q778^$C$39)</f>
        <v>0.00864189625429398</v>
      </c>
    </row>
    <row r="779" customFormat="false" ht="15" hidden="false" customHeight="false" outlineLevel="0" collapsed="false">
      <c r="P779" s="3" t="n">
        <f aca="false">O779/$S$2</f>
        <v>0</v>
      </c>
      <c r="Q779" s="3" t="n">
        <v>774</v>
      </c>
      <c r="R779" s="3" t="n">
        <f aca="false">EXP(-$B$39*Q779^$C$39)</f>
        <v>0.00860715844951937</v>
      </c>
    </row>
    <row r="780" customFormat="false" ht="15" hidden="false" customHeight="false" outlineLevel="0" collapsed="false">
      <c r="P780" s="3" t="n">
        <f aca="false">O780/$S$2</f>
        <v>0</v>
      </c>
      <c r="Q780" s="3" t="n">
        <v>775</v>
      </c>
      <c r="R780" s="3" t="n">
        <f aca="false">EXP(-$B$39*Q780^$C$39)</f>
        <v>0.00857257564686845</v>
      </c>
    </row>
    <row r="781" customFormat="false" ht="15" hidden="false" customHeight="false" outlineLevel="0" collapsed="false">
      <c r="P781" s="3" t="n">
        <f aca="false">O781/$S$2</f>
        <v>0</v>
      </c>
      <c r="Q781" s="3" t="n">
        <v>776</v>
      </c>
      <c r="R781" s="3" t="n">
        <f aca="false">EXP(-$B$39*Q781^$C$39)</f>
        <v>0.00853814707327665</v>
      </c>
    </row>
    <row r="782" customFormat="false" ht="15" hidden="false" customHeight="false" outlineLevel="0" collapsed="false">
      <c r="P782" s="3" t="n">
        <f aca="false">O782/$S$2</f>
        <v>0</v>
      </c>
      <c r="Q782" s="3" t="n">
        <v>777</v>
      </c>
      <c r="R782" s="3" t="n">
        <f aca="false">EXP(-$B$39*Q782^$C$39)</f>
        <v>0.00850387196001218</v>
      </c>
    </row>
    <row r="783" customFormat="false" ht="15" hidden="false" customHeight="false" outlineLevel="0" collapsed="false">
      <c r="P783" s="3" t="n">
        <f aca="false">O783/$S$2</f>
        <v>0</v>
      </c>
      <c r="Q783" s="3" t="n">
        <v>778</v>
      </c>
      <c r="R783" s="3" t="n">
        <f aca="false">EXP(-$B$39*Q783^$C$39)</f>
        <v>0.00846974954264867</v>
      </c>
    </row>
    <row r="784" customFormat="false" ht="15" hidden="false" customHeight="false" outlineLevel="0" collapsed="false">
      <c r="P784" s="3" t="n">
        <f aca="false">O784/$S$2</f>
        <v>0</v>
      </c>
      <c r="Q784" s="3" t="n">
        <v>779</v>
      </c>
      <c r="R784" s="3" t="n">
        <f aca="false">EXP(-$B$39*Q784^$C$39)</f>
        <v>0.00843577906103794</v>
      </c>
    </row>
    <row r="785" customFormat="false" ht="15" hidden="false" customHeight="false" outlineLevel="0" collapsed="false">
      <c r="P785" s="3" t="n">
        <f aca="false">O785/$S$2</f>
        <v>0</v>
      </c>
      <c r="Q785" s="3" t="n">
        <v>780</v>
      </c>
      <c r="R785" s="3" t="n">
        <f aca="false">EXP(-$B$39*Q785^$C$39)</f>
        <v>0.00840195975928306</v>
      </c>
    </row>
    <row r="786" customFormat="false" ht="15" hidden="false" customHeight="false" outlineLevel="0" collapsed="false">
      <c r="P786" s="3" t="n">
        <f aca="false">O786/$S$2</f>
        <v>0</v>
      </c>
      <c r="Q786" s="3" t="n">
        <v>781</v>
      </c>
      <c r="R786" s="3" t="n">
        <f aca="false">EXP(-$B$39*Q786^$C$39)</f>
        <v>0.00836829088571152</v>
      </c>
    </row>
    <row r="787" customFormat="false" ht="15" hidden="false" customHeight="false" outlineLevel="0" collapsed="false">
      <c r="P787" s="3" t="n">
        <f aca="false">O787/$S$2</f>
        <v>0</v>
      </c>
      <c r="Q787" s="3" t="n">
        <v>782</v>
      </c>
      <c r="R787" s="3" t="n">
        <f aca="false">EXP(-$B$39*Q787^$C$39)</f>
        <v>0.00833477169284864</v>
      </c>
    </row>
    <row r="788" customFormat="false" ht="15" hidden="false" customHeight="false" outlineLevel="0" collapsed="false">
      <c r="P788" s="3" t="n">
        <f aca="false">O788/$S$2</f>
        <v>0</v>
      </c>
      <c r="Q788" s="3" t="n">
        <v>783</v>
      </c>
      <c r="R788" s="3" t="n">
        <f aca="false">EXP(-$B$39*Q788^$C$39)</f>
        <v>0.00830140143739114</v>
      </c>
    </row>
    <row r="789" customFormat="false" ht="15" hidden="false" customHeight="false" outlineLevel="0" collapsed="false">
      <c r="P789" s="3" t="n">
        <f aca="false">O789/$S$2</f>
        <v>0</v>
      </c>
      <c r="Q789" s="3" t="n">
        <v>784</v>
      </c>
      <c r="R789" s="3" t="n">
        <f aca="false">EXP(-$B$39*Q789^$C$39)</f>
        <v>0.00826817938018096</v>
      </c>
    </row>
    <row r="790" customFormat="false" ht="15" hidden="false" customHeight="false" outlineLevel="0" collapsed="false">
      <c r="P790" s="3" t="n">
        <f aca="false">O790/$S$2</f>
        <v>0</v>
      </c>
      <c r="Q790" s="3" t="n">
        <v>785</v>
      </c>
      <c r="R790" s="3" t="n">
        <f aca="false">EXP(-$B$39*Q790^$C$39)</f>
        <v>0.00823510478617915</v>
      </c>
    </row>
    <row r="791" customFormat="false" ht="15" hidden="false" customHeight="false" outlineLevel="0" collapsed="false">
      <c r="P791" s="3" t="n">
        <f aca="false">O791/$S$2</f>
        <v>0</v>
      </c>
      <c r="Q791" s="3" t="n">
        <v>786</v>
      </c>
      <c r="R791" s="3" t="n">
        <f aca="false">EXP(-$B$39*Q791^$C$39)</f>
        <v>0.00820217692444006</v>
      </c>
    </row>
    <row r="792" customFormat="false" ht="15" hidden="false" customHeight="false" outlineLevel="0" collapsed="false">
      <c r="P792" s="3" t="n">
        <f aca="false">O792/$S$2</f>
        <v>0</v>
      </c>
      <c r="Q792" s="3" t="n">
        <v>787</v>
      </c>
      <c r="R792" s="3" t="n">
        <f aca="false">EXP(-$B$39*Q792^$C$39)</f>
        <v>0.00816939506808562</v>
      </c>
    </row>
    <row r="793" customFormat="false" ht="15" hidden="false" customHeight="false" outlineLevel="0" collapsed="false">
      <c r="P793" s="3" t="n">
        <f aca="false">O793/$S$2</f>
        <v>0</v>
      </c>
      <c r="Q793" s="3" t="n">
        <v>788</v>
      </c>
      <c r="R793" s="3" t="n">
        <f aca="false">EXP(-$B$39*Q793^$C$39)</f>
        <v>0.00813675849427991</v>
      </c>
    </row>
    <row r="794" customFormat="false" ht="15" hidden="false" customHeight="false" outlineLevel="0" collapsed="false">
      <c r="P794" s="3" t="n">
        <f aca="false">O794/$S$2</f>
        <v>0</v>
      </c>
      <c r="Q794" s="3" t="n">
        <v>789</v>
      </c>
      <c r="R794" s="3" t="n">
        <f aca="false">EXP(-$B$39*Q794^$C$39)</f>
        <v>0.00810426648420379</v>
      </c>
    </row>
    <row r="795" customFormat="false" ht="15" hidden="false" customHeight="false" outlineLevel="0" collapsed="false">
      <c r="P795" s="3" t="n">
        <f aca="false">O795/$S$2</f>
        <v>0</v>
      </c>
      <c r="Q795" s="3" t="n">
        <v>790</v>
      </c>
      <c r="R795" s="3" t="n">
        <f aca="false">EXP(-$B$39*Q795^$C$39)</f>
        <v>0.00807191832302978</v>
      </c>
    </row>
    <row r="796" customFormat="false" ht="15" hidden="false" customHeight="false" outlineLevel="0" collapsed="false">
      <c r="P796" s="3" t="n">
        <f aca="false">O796/$S$2</f>
        <v>0</v>
      </c>
      <c r="Q796" s="3" t="n">
        <v>791</v>
      </c>
      <c r="R796" s="3" t="n">
        <f aca="false">EXP(-$B$39*Q796^$C$39)</f>
        <v>0.00803971329989714</v>
      </c>
    </row>
    <row r="797" customFormat="false" ht="15" hidden="false" customHeight="false" outlineLevel="0" collapsed="false">
      <c r="P797" s="3" t="n">
        <f aca="false">O797/$S$2</f>
        <v>0</v>
      </c>
      <c r="Q797" s="3" t="n">
        <v>792</v>
      </c>
      <c r="R797" s="3" t="n">
        <f aca="false">EXP(-$B$39*Q797^$C$39)</f>
        <v>0.00800765070788699</v>
      </c>
    </row>
    <row r="798" customFormat="false" ht="15" hidden="false" customHeight="false" outlineLevel="0" collapsed="false">
      <c r="P798" s="3" t="n">
        <f aca="false">O798/$S$2</f>
        <v>0</v>
      </c>
      <c r="Q798" s="3" t="n">
        <v>793</v>
      </c>
      <c r="R798" s="3" t="n">
        <f aca="false">EXP(-$B$39*Q798^$C$39)</f>
        <v>0.00797572984399784</v>
      </c>
    </row>
    <row r="799" customFormat="false" ht="15" hidden="false" customHeight="false" outlineLevel="0" collapsed="false">
      <c r="P799" s="3" t="n">
        <f aca="false">O799/$S$2</f>
        <v>0</v>
      </c>
      <c r="Q799" s="3" t="n">
        <v>794</v>
      </c>
      <c r="R799" s="3" t="n">
        <f aca="false">EXP(-$B$39*Q799^$C$39)</f>
        <v>0.00794395000912104</v>
      </c>
    </row>
    <row r="800" customFormat="false" ht="15" hidden="false" customHeight="false" outlineLevel="0" collapsed="false">
      <c r="P800" s="3" t="n">
        <f aca="false">O800/$S$2</f>
        <v>0</v>
      </c>
      <c r="Q800" s="3" t="n">
        <v>795</v>
      </c>
      <c r="R800" s="3" t="n">
        <f aca="false">EXP(-$B$39*Q800^$C$39)</f>
        <v>0.00791231050801658</v>
      </c>
    </row>
    <row r="801" customFormat="false" ht="15" hidden="false" customHeight="false" outlineLevel="0" collapsed="false">
      <c r="P801" s="3" t="n">
        <f aca="false">O801/$S$2</f>
        <v>0</v>
      </c>
      <c r="Q801" s="3" t="n">
        <v>796</v>
      </c>
      <c r="R801" s="3" t="n">
        <f aca="false">EXP(-$B$39*Q801^$C$39)</f>
        <v>0.00788081064928897</v>
      </c>
    </row>
    <row r="802" customFormat="false" ht="15" hidden="false" customHeight="false" outlineLevel="0" collapsed="false">
      <c r="P802" s="3" t="n">
        <f aca="false">O802/$S$2</f>
        <v>0</v>
      </c>
      <c r="Q802" s="3" t="n">
        <v>797</v>
      </c>
      <c r="R802" s="3" t="n">
        <f aca="false">EXP(-$B$39*Q802^$C$39)</f>
        <v>0.00784944974536331</v>
      </c>
    </row>
    <row r="803" customFormat="false" ht="15" hidden="false" customHeight="false" outlineLevel="0" collapsed="false">
      <c r="P803" s="3" t="n">
        <f aca="false">O803/$S$2</f>
        <v>0</v>
      </c>
      <c r="Q803" s="3" t="n">
        <v>798</v>
      </c>
      <c r="R803" s="3" t="n">
        <f aca="false">EXP(-$B$39*Q803^$C$39)</f>
        <v>0.00781822711246159</v>
      </c>
    </row>
    <row r="804" customFormat="false" ht="15" hidden="false" customHeight="false" outlineLevel="0" collapsed="false">
      <c r="P804" s="3" t="n">
        <f aca="false">O804/$S$2</f>
        <v>0</v>
      </c>
      <c r="Q804" s="3" t="n">
        <v>799</v>
      </c>
      <c r="R804" s="3" t="n">
        <f aca="false">EXP(-$B$39*Q804^$C$39)</f>
        <v>0.00778714207057902</v>
      </c>
    </row>
    <row r="805" customFormat="false" ht="15" hidden="false" customHeight="false" outlineLevel="0" collapsed="false">
      <c r="P805" s="3" t="n">
        <f aca="false">O805/$S$2</f>
        <v>0</v>
      </c>
      <c r="Q805" s="3" t="n">
        <v>800</v>
      </c>
      <c r="R805" s="3" t="n">
        <f aca="false">EXP(-$B$39*Q805^$C$39)</f>
        <v>0.00775619394346067</v>
      </c>
    </row>
    <row r="806" customFormat="false" ht="15" hidden="false" customHeight="false" outlineLevel="0" collapsed="false">
      <c r="P806" s="3" t="n">
        <f aca="false">O806/$S$2</f>
        <v>0</v>
      </c>
      <c r="Q806" s="3" t="n">
        <v>801</v>
      </c>
      <c r="R806" s="3" t="n">
        <f aca="false">EXP(-$B$39*Q806^$C$39)</f>
        <v>0.00772538205857817</v>
      </c>
    </row>
    <row r="807" customFormat="false" ht="15" hidden="false" customHeight="false" outlineLevel="0" collapsed="false">
      <c r="P807" s="3" t="n">
        <f aca="false">O807/$S$2</f>
        <v>0</v>
      </c>
      <c r="Q807" s="3" t="n">
        <v>802</v>
      </c>
      <c r="R807" s="3" t="n">
        <f aca="false">EXP(-$B$39*Q807^$C$39)</f>
        <v>0.00769470574710662</v>
      </c>
    </row>
    <row r="808" customFormat="false" ht="15" hidden="false" customHeight="false" outlineLevel="0" collapsed="false">
      <c r="P808" s="3" t="n">
        <f aca="false">O808/$S$2</f>
        <v>0</v>
      </c>
      <c r="Q808" s="3" t="n">
        <v>803</v>
      </c>
      <c r="R808" s="3" t="n">
        <f aca="false">EXP(-$B$39*Q808^$C$39)</f>
        <v>0.00766416434390169</v>
      </c>
    </row>
    <row r="809" customFormat="false" ht="15" hidden="false" customHeight="false" outlineLevel="0" collapsed="false">
      <c r="P809" s="3" t="n">
        <f aca="false">O809/$S$2</f>
        <v>0</v>
      </c>
      <c r="Q809" s="3" t="n">
        <v>804</v>
      </c>
      <c r="R809" s="3" t="n">
        <f aca="false">EXP(-$B$39*Q809^$C$39)</f>
        <v>0.00763375718747678</v>
      </c>
    </row>
    <row r="810" customFormat="false" ht="15" hidden="false" customHeight="false" outlineLevel="0" collapsed="false">
      <c r="P810" s="3" t="n">
        <f aca="false">O810/$S$2</f>
        <v>0</v>
      </c>
      <c r="Q810" s="3" t="n">
        <v>805</v>
      </c>
      <c r="R810" s="3" t="n">
        <f aca="false">EXP(-$B$39*Q810^$C$39)</f>
        <v>0.00760348361998046</v>
      </c>
    </row>
    <row r="811" customFormat="false" ht="15" hidden="false" customHeight="false" outlineLevel="0" collapsed="false">
      <c r="P811" s="3" t="n">
        <f aca="false">O811/$S$2</f>
        <v>0</v>
      </c>
      <c r="Q811" s="3" t="n">
        <v>806</v>
      </c>
      <c r="R811" s="3" t="n">
        <f aca="false">EXP(-$B$39*Q811^$C$39)</f>
        <v>0.00757334298717394</v>
      </c>
    </row>
    <row r="812" customFormat="false" ht="15" hidden="false" customHeight="false" outlineLevel="0" collapsed="false">
      <c r="P812" s="3" t="n">
        <f aca="false">O812/$S$2</f>
        <v>0</v>
      </c>
      <c r="Q812" s="3" t="n">
        <v>807</v>
      </c>
      <c r="R812" s="3" t="n">
        <f aca="false">EXP(-$B$39*Q812^$C$39)</f>
        <v>0.00754333463840887</v>
      </c>
    </row>
    <row r="813" customFormat="false" ht="15" hidden="false" customHeight="false" outlineLevel="0" collapsed="false">
      <c r="P813" s="3" t="n">
        <f aca="false">O813/$S$2</f>
        <v>0</v>
      </c>
      <c r="Q813" s="3" t="n">
        <v>808</v>
      </c>
      <c r="R813" s="3" t="n">
        <f aca="false">EXP(-$B$39*Q813^$C$39)</f>
        <v>0.00751345792660507</v>
      </c>
    </row>
    <row r="814" customFormat="false" ht="15" hidden="false" customHeight="false" outlineLevel="0" collapsed="false">
      <c r="P814" s="3" t="n">
        <f aca="false">O814/$S$2</f>
        <v>0</v>
      </c>
      <c r="Q814" s="3" t="n">
        <v>809</v>
      </c>
      <c r="R814" s="3" t="n">
        <f aca="false">EXP(-$B$39*Q814^$C$39)</f>
        <v>0.00748371220822863</v>
      </c>
    </row>
    <row r="815" customFormat="false" ht="15" hidden="false" customHeight="false" outlineLevel="0" collapsed="false">
      <c r="P815" s="3" t="n">
        <f aca="false">O815/$S$2</f>
        <v>0</v>
      </c>
      <c r="Q815" s="3" t="n">
        <v>810</v>
      </c>
      <c r="R815" s="3" t="n">
        <f aca="false">EXP(-$B$39*Q815^$C$39)</f>
        <v>0.00745409684327</v>
      </c>
    </row>
    <row r="816" customFormat="false" ht="15" hidden="false" customHeight="false" outlineLevel="0" collapsed="false">
      <c r="P816" s="3" t="n">
        <f aca="false">O816/$S$2</f>
        <v>0</v>
      </c>
      <c r="Q816" s="3" t="n">
        <v>811</v>
      </c>
      <c r="R816" s="3" t="n">
        <f aca="false">EXP(-$B$39*Q816^$C$39)</f>
        <v>0.00742461119522235</v>
      </c>
    </row>
    <row r="817" customFormat="false" ht="15" hidden="false" customHeight="false" outlineLevel="0" collapsed="false">
      <c r="P817" s="3" t="n">
        <f aca="false">O817/$S$2</f>
        <v>0</v>
      </c>
      <c r="Q817" s="3" t="n">
        <v>812</v>
      </c>
      <c r="R817" s="3" t="n">
        <f aca="false">EXP(-$B$39*Q817^$C$39)</f>
        <v>0.00739525463105998</v>
      </c>
    </row>
    <row r="818" customFormat="false" ht="15" hidden="false" customHeight="false" outlineLevel="0" collapsed="false">
      <c r="P818" s="3" t="n">
        <f aca="false">O818/$S$2</f>
        <v>0</v>
      </c>
      <c r="Q818" s="3" t="n">
        <v>813</v>
      </c>
      <c r="R818" s="3" t="n">
        <f aca="false">EXP(-$B$39*Q818^$C$39)</f>
        <v>0.00736602652121696</v>
      </c>
    </row>
    <row r="819" customFormat="false" ht="15" hidden="false" customHeight="false" outlineLevel="0" collapsed="false">
      <c r="P819" s="3" t="n">
        <f aca="false">O819/$S$2</f>
        <v>0</v>
      </c>
      <c r="Q819" s="3" t="n">
        <v>814</v>
      </c>
      <c r="R819" s="3" t="n">
        <f aca="false">EXP(-$B$39*Q819^$C$39)</f>
        <v>0.00733692623956589</v>
      </c>
    </row>
    <row r="820" customFormat="false" ht="15" hidden="false" customHeight="false" outlineLevel="0" collapsed="false">
      <c r="P820" s="3" t="n">
        <f aca="false">O820/$S$2</f>
        <v>0</v>
      </c>
      <c r="Q820" s="3" t="n">
        <v>815</v>
      </c>
      <c r="R820" s="3" t="n">
        <f aca="false">EXP(-$B$39*Q820^$C$39)</f>
        <v>0.00730795316339675</v>
      </c>
    </row>
    <row r="821" customFormat="false" ht="15" hidden="false" customHeight="false" outlineLevel="0" collapsed="false">
      <c r="P821" s="3" t="n">
        <f aca="false">O821/$S$2</f>
        <v>0</v>
      </c>
      <c r="Q821" s="3" t="n">
        <v>816</v>
      </c>
      <c r="R821" s="3" t="n">
        <f aca="false">EXP(-$B$39*Q821^$C$39)</f>
        <v>0.00727910667339602</v>
      </c>
    </row>
    <row r="822" customFormat="false" ht="15" hidden="false" customHeight="false" outlineLevel="0" collapsed="false">
      <c r="P822" s="3" t="n">
        <f aca="false">O822/$S$2</f>
        <v>0</v>
      </c>
      <c r="Q822" s="3" t="n">
        <v>817</v>
      </c>
      <c r="R822" s="3" t="n">
        <f aca="false">EXP(-$B$39*Q822^$C$39)</f>
        <v>0.00725038615362582</v>
      </c>
    </row>
    <row r="823" customFormat="false" ht="15" hidden="false" customHeight="false" outlineLevel="0" collapsed="false">
      <c r="P823" s="3" t="n">
        <f aca="false">O823/$S$2</f>
        <v>0</v>
      </c>
      <c r="Q823" s="3" t="n">
        <v>818</v>
      </c>
      <c r="R823" s="3" t="n">
        <f aca="false">EXP(-$B$39*Q823^$C$39)</f>
        <v>0.00722179099150325</v>
      </c>
    </row>
    <row r="824" customFormat="false" ht="15" hidden="false" customHeight="false" outlineLevel="0" collapsed="false">
      <c r="P824" s="3" t="n">
        <f aca="false">O824/$S$2</f>
        <v>0</v>
      </c>
      <c r="Q824" s="3" t="n">
        <v>819</v>
      </c>
      <c r="R824" s="3" t="n">
        <f aca="false">EXP(-$B$39*Q824^$C$39)</f>
        <v>0.00719332057777989</v>
      </c>
    </row>
    <row r="825" customFormat="false" ht="15" hidden="false" customHeight="false" outlineLevel="0" collapsed="false">
      <c r="P825" s="3" t="n">
        <f aca="false">O825/$S$2</f>
        <v>0</v>
      </c>
      <c r="Q825" s="3" t="n">
        <v>820</v>
      </c>
      <c r="R825" s="3" t="n">
        <f aca="false">EXP(-$B$39*Q825^$C$39)</f>
        <v>0.00716497430652139</v>
      </c>
    </row>
    <row r="826" customFormat="false" ht="15" hidden="false" customHeight="false" outlineLevel="0" collapsed="false">
      <c r="P826" s="3" t="n">
        <f aca="false">O826/$S$2</f>
        <v>0</v>
      </c>
      <c r="Q826" s="3" t="n">
        <v>821</v>
      </c>
      <c r="R826" s="3" t="n">
        <f aca="false">EXP(-$B$39*Q826^$C$39)</f>
        <v>0.00713675157508725</v>
      </c>
    </row>
    <row r="827" customFormat="false" ht="15" hidden="false" customHeight="false" outlineLevel="0" collapsed="false">
      <c r="P827" s="3" t="n">
        <f aca="false">O827/$S$2</f>
        <v>0</v>
      </c>
      <c r="Q827" s="3" t="n">
        <v>822</v>
      </c>
      <c r="R827" s="3" t="n">
        <f aca="false">EXP(-$B$39*Q827^$C$39)</f>
        <v>0.00710865178411072</v>
      </c>
    </row>
    <row r="828" customFormat="false" ht="15" hidden="false" customHeight="false" outlineLevel="0" collapsed="false">
      <c r="P828" s="3" t="n">
        <f aca="false">O828/$S$2</f>
        <v>0</v>
      </c>
      <c r="Q828" s="3" t="n">
        <v>823</v>
      </c>
      <c r="R828" s="3" t="n">
        <f aca="false">EXP(-$B$39*Q828^$C$39)</f>
        <v>0.00708067433747881</v>
      </c>
    </row>
    <row r="829" customFormat="false" ht="15" hidden="false" customHeight="false" outlineLevel="0" collapsed="false">
      <c r="P829" s="3" t="n">
        <f aca="false">O829/$S$2</f>
        <v>0</v>
      </c>
      <c r="Q829" s="3" t="n">
        <v>824</v>
      </c>
      <c r="R829" s="3" t="n">
        <f aca="false">EXP(-$B$39*Q829^$C$39)</f>
        <v>0.00705281864231248</v>
      </c>
    </row>
    <row r="830" customFormat="false" ht="15" hidden="false" customHeight="false" outlineLevel="0" collapsed="false">
      <c r="P830" s="3" t="n">
        <f aca="false">O830/$S$2</f>
        <v>0</v>
      </c>
      <c r="Q830" s="3" t="n">
        <v>825</v>
      </c>
      <c r="R830" s="3" t="n">
        <f aca="false">EXP(-$B$39*Q830^$C$39)</f>
        <v>0.00702508410894695</v>
      </c>
    </row>
    <row r="831" customFormat="false" ht="15" hidden="false" customHeight="false" outlineLevel="0" collapsed="false">
      <c r="P831" s="3" t="n">
        <f aca="false">O831/$S$2</f>
        <v>0</v>
      </c>
      <c r="Q831" s="3" t="n">
        <v>826</v>
      </c>
      <c r="R831" s="3" t="n">
        <f aca="false">EXP(-$B$39*Q831^$C$39)</f>
        <v>0.00699747015091212</v>
      </c>
    </row>
    <row r="832" customFormat="false" ht="15" hidden="false" customHeight="false" outlineLevel="0" collapsed="false">
      <c r="P832" s="3" t="n">
        <f aca="false">O832/$S$2</f>
        <v>0</v>
      </c>
      <c r="Q832" s="3" t="n">
        <v>827</v>
      </c>
      <c r="R832" s="3" t="n">
        <f aca="false">EXP(-$B$39*Q832^$C$39)</f>
        <v>0.00696997618491317</v>
      </c>
    </row>
    <row r="833" customFormat="false" ht="15" hidden="false" customHeight="false" outlineLevel="0" collapsed="false">
      <c r="P833" s="3" t="n">
        <f aca="false">O833/$S$2</f>
        <v>0</v>
      </c>
      <c r="Q833" s="3" t="n">
        <v>828</v>
      </c>
      <c r="R833" s="3" t="n">
        <f aca="false">EXP(-$B$39*Q833^$C$39)</f>
        <v>0.00694260163081128</v>
      </c>
    </row>
    <row r="834" customFormat="false" ht="15" hidden="false" customHeight="false" outlineLevel="0" collapsed="false">
      <c r="P834" s="3" t="n">
        <f aca="false">O834/$S$2</f>
        <v>0</v>
      </c>
      <c r="Q834" s="3" t="n">
        <v>829</v>
      </c>
      <c r="R834" s="3" t="n">
        <f aca="false">EXP(-$B$39*Q834^$C$39)</f>
        <v>0.00691534591160442</v>
      </c>
    </row>
    <row r="835" customFormat="false" ht="15" hidden="false" customHeight="false" outlineLevel="0" collapsed="false">
      <c r="P835" s="3" t="n">
        <f aca="false">O835/$S$2</f>
        <v>0</v>
      </c>
      <c r="Q835" s="3" t="n">
        <v>830</v>
      </c>
      <c r="R835" s="3" t="n">
        <f aca="false">EXP(-$B$39*Q835^$C$39)</f>
        <v>0.00688820845340835</v>
      </c>
    </row>
    <row r="836" customFormat="false" ht="15" hidden="false" customHeight="false" outlineLevel="0" collapsed="false">
      <c r="P836" s="3" t="n">
        <f aca="false">O836/$S$2</f>
        <v>0</v>
      </c>
      <c r="Q836" s="3" t="n">
        <v>831</v>
      </c>
      <c r="R836" s="3" t="n">
        <f aca="false">EXP(-$B$39*Q836^$C$39)</f>
        <v>0.00686118868543777</v>
      </c>
    </row>
    <row r="837" customFormat="false" ht="15" hidden="false" customHeight="false" outlineLevel="0" collapsed="false">
      <c r="P837" s="3" t="n">
        <f aca="false">O837/$S$2</f>
        <v>0</v>
      </c>
      <c r="Q837" s="3" t="n">
        <v>832</v>
      </c>
      <c r="R837" s="3" t="n">
        <f aca="false">EXP(-$B$39*Q837^$C$39)</f>
        <v>0.00683428603998744</v>
      </c>
    </row>
    <row r="838" customFormat="false" ht="15" hidden="false" customHeight="false" outlineLevel="0" collapsed="false">
      <c r="P838" s="3" t="n">
        <f aca="false">O838/$S$2</f>
        <v>0</v>
      </c>
      <c r="Q838" s="3" t="n">
        <v>833</v>
      </c>
      <c r="R838" s="3" t="n">
        <f aca="false">EXP(-$B$39*Q838^$C$39)</f>
        <v>0.00680749995241364</v>
      </c>
    </row>
    <row r="839" customFormat="false" ht="15" hidden="false" customHeight="false" outlineLevel="0" collapsed="false">
      <c r="P839" s="3" t="n">
        <f aca="false">O839/$S$2</f>
        <v>0</v>
      </c>
      <c r="Q839" s="3" t="n">
        <v>834</v>
      </c>
      <c r="R839" s="3" t="n">
        <f aca="false">EXP(-$B$39*Q839^$C$39)</f>
        <v>0.00678082986111558</v>
      </c>
    </row>
    <row r="840" customFormat="false" ht="15" hidden="false" customHeight="false" outlineLevel="0" collapsed="false">
      <c r="P840" s="3" t="n">
        <f aca="false">O840/$S$2</f>
        <v>0</v>
      </c>
      <c r="Q840" s="3" t="n">
        <v>835</v>
      </c>
      <c r="R840" s="3" t="n">
        <f aca="false">EXP(-$B$39*Q840^$C$39)</f>
        <v>0.00675427520751709</v>
      </c>
    </row>
    <row r="841" customFormat="false" ht="15" hidden="false" customHeight="false" outlineLevel="0" collapsed="false">
      <c r="P841" s="3" t="n">
        <f aca="false">O841/$S$2</f>
        <v>0</v>
      </c>
      <c r="Q841" s="3" t="n">
        <v>836</v>
      </c>
      <c r="R841" s="3" t="n">
        <f aca="false">EXP(-$B$39*Q841^$C$39)</f>
        <v>0.00672783543604824</v>
      </c>
    </row>
    <row r="842" customFormat="false" ht="15" hidden="false" customHeight="false" outlineLevel="0" collapsed="false">
      <c r="P842" s="3" t="n">
        <f aca="false">O842/$S$2</f>
        <v>0</v>
      </c>
      <c r="Q842" s="3" t="n">
        <v>837</v>
      </c>
      <c r="R842" s="3" t="n">
        <f aca="false">EXP(-$B$39*Q842^$C$39)</f>
        <v>0.00670150999412731</v>
      </c>
    </row>
    <row r="843" customFormat="false" ht="15" hidden="false" customHeight="false" outlineLevel="0" collapsed="false">
      <c r="P843" s="3" t="n">
        <f aca="false">O843/$S$2</f>
        <v>0</v>
      </c>
      <c r="Q843" s="3" t="n">
        <v>838</v>
      </c>
      <c r="R843" s="3" t="n">
        <f aca="false">EXP(-$B$39*Q843^$C$39)</f>
        <v>0.00667529833214269</v>
      </c>
    </row>
    <row r="844" customFormat="false" ht="15" hidden="false" customHeight="false" outlineLevel="0" collapsed="false">
      <c r="P844" s="3" t="n">
        <f aca="false">O844/$S$2</f>
        <v>0</v>
      </c>
      <c r="Q844" s="3" t="n">
        <v>839</v>
      </c>
      <c r="R844" s="3" t="n">
        <f aca="false">EXP(-$B$39*Q844^$C$39)</f>
        <v>0.00664919990343507</v>
      </c>
    </row>
    <row r="845" customFormat="false" ht="15" hidden="false" customHeight="false" outlineLevel="0" collapsed="false">
      <c r="P845" s="3" t="n">
        <f aca="false">O845/$S$2</f>
        <v>0</v>
      </c>
      <c r="Q845" s="3" t="n">
        <v>840</v>
      </c>
      <c r="R845" s="3" t="n">
        <f aca="false">EXP(-$B$39*Q845^$C$39)</f>
        <v>0.00662321416427955</v>
      </c>
    </row>
    <row r="846" customFormat="false" ht="15" hidden="false" customHeight="false" outlineLevel="0" collapsed="false">
      <c r="P846" s="3" t="n">
        <f aca="false">O846/$S$2</f>
        <v>0</v>
      </c>
      <c r="Q846" s="3" t="n">
        <v>841</v>
      </c>
      <c r="R846" s="3" t="n">
        <f aca="false">EXP(-$B$39*Q846^$C$39)</f>
        <v>0.00659734057386807</v>
      </c>
    </row>
    <row r="847" customFormat="false" ht="15" hidden="false" customHeight="false" outlineLevel="0" collapsed="false">
      <c r="P847" s="3" t="n">
        <f aca="false">O847/$S$2</f>
        <v>0</v>
      </c>
      <c r="Q847" s="3" t="n">
        <v>842</v>
      </c>
      <c r="R847" s="3" t="n">
        <f aca="false">EXP(-$B$39*Q847^$C$39)</f>
        <v>0.00657157859429185</v>
      </c>
    </row>
    <row r="848" customFormat="false" ht="15" hidden="false" customHeight="false" outlineLevel="0" collapsed="false">
      <c r="P848" s="3" t="n">
        <f aca="false">O848/$S$2</f>
        <v>0</v>
      </c>
      <c r="Q848" s="3" t="n">
        <v>843</v>
      </c>
      <c r="R848" s="3" t="n">
        <f aca="false">EXP(-$B$39*Q848^$C$39)</f>
        <v>0.00654592769052396</v>
      </c>
    </row>
    <row r="849" customFormat="false" ht="15" hidden="false" customHeight="false" outlineLevel="0" collapsed="false">
      <c r="P849" s="3" t="n">
        <f aca="false">O849/$S$2</f>
        <v>0</v>
      </c>
      <c r="Q849" s="3" t="n">
        <v>844</v>
      </c>
      <c r="R849" s="3" t="n">
        <f aca="false">EXP(-$B$39*Q849^$C$39)</f>
        <v>0.00652038733040203</v>
      </c>
    </row>
    <row r="850" customFormat="false" ht="15" hidden="false" customHeight="false" outlineLevel="0" collapsed="false">
      <c r="P850" s="3" t="n">
        <f aca="false">O850/$S$2</f>
        <v>0</v>
      </c>
      <c r="Q850" s="3" t="n">
        <v>845</v>
      </c>
      <c r="R850" s="3" t="n">
        <f aca="false">EXP(-$B$39*Q850^$C$39)</f>
        <v>0.00649495698461105</v>
      </c>
    </row>
    <row r="851" customFormat="false" ht="15" hidden="false" customHeight="false" outlineLevel="0" collapsed="false">
      <c r="P851" s="3" t="n">
        <f aca="false">O851/$S$2</f>
        <v>0</v>
      </c>
      <c r="Q851" s="3" t="n">
        <v>846</v>
      </c>
      <c r="R851" s="3" t="n">
        <f aca="false">EXP(-$B$39*Q851^$C$39)</f>
        <v>0.00646963612666634</v>
      </c>
    </row>
    <row r="852" customFormat="false" ht="15" hidden="false" customHeight="false" outlineLevel="0" collapsed="false">
      <c r="P852" s="3" t="n">
        <f aca="false">O852/$S$2</f>
        <v>0</v>
      </c>
      <c r="Q852" s="3" t="n">
        <v>847</v>
      </c>
      <c r="R852" s="3" t="n">
        <f aca="false">EXP(-$B$39*Q852^$C$39)</f>
        <v>0.00644442423289653</v>
      </c>
    </row>
    <row r="853" customFormat="false" ht="15" hidden="false" customHeight="false" outlineLevel="0" collapsed="false">
      <c r="P853" s="3" t="n">
        <f aca="false">O853/$S$2</f>
        <v>0</v>
      </c>
      <c r="Q853" s="3" t="n">
        <v>848</v>
      </c>
      <c r="R853" s="3" t="n">
        <f aca="false">EXP(-$B$39*Q853^$C$39)</f>
        <v>0.0064193207824268</v>
      </c>
    </row>
    <row r="854" customFormat="false" ht="15" hidden="false" customHeight="false" outlineLevel="0" collapsed="false">
      <c r="P854" s="3" t="n">
        <f aca="false">O854/$S$2</f>
        <v>0</v>
      </c>
      <c r="Q854" s="3" t="n">
        <v>849</v>
      </c>
      <c r="R854" s="3" t="n">
        <f aca="false">EXP(-$B$39*Q854^$C$39)</f>
        <v>0.00639432525716208</v>
      </c>
    </row>
    <row r="855" customFormat="false" ht="15" hidden="false" customHeight="false" outlineLevel="0" collapsed="false">
      <c r="P855" s="3" t="n">
        <f aca="false">O855/$S$2</f>
        <v>0</v>
      </c>
      <c r="Q855" s="3" t="n">
        <v>850</v>
      </c>
      <c r="R855" s="3" t="n">
        <f aca="false">EXP(-$B$39*Q855^$C$39)</f>
        <v>0.00636943714177047</v>
      </c>
    </row>
    <row r="856" customFormat="false" ht="15" hidden="false" customHeight="false" outlineLevel="0" collapsed="false">
      <c r="P856" s="3" t="n">
        <f aca="false">O856/$S$2</f>
        <v>0</v>
      </c>
      <c r="Q856" s="3" t="n">
        <v>851</v>
      </c>
      <c r="R856" s="3" t="n">
        <f aca="false">EXP(-$B$39*Q856^$C$39)</f>
        <v>0.00634465592366673</v>
      </c>
    </row>
    <row r="857" customFormat="false" ht="15" hidden="false" customHeight="false" outlineLevel="0" collapsed="false">
      <c r="P857" s="3" t="n">
        <f aca="false">O857/$S$2</f>
        <v>0</v>
      </c>
      <c r="Q857" s="3" t="n">
        <v>852</v>
      </c>
      <c r="R857" s="3" t="n">
        <f aca="false">EXP(-$B$39*Q857^$C$39)</f>
        <v>0.00631998109299591</v>
      </c>
    </row>
    <row r="858" customFormat="false" ht="15" hidden="false" customHeight="false" outlineLevel="0" collapsed="false">
      <c r="P858" s="3" t="n">
        <f aca="false">O858/$S$2</f>
        <v>0</v>
      </c>
      <c r="Q858" s="3" t="n">
        <v>853</v>
      </c>
      <c r="R858" s="3" t="n">
        <f aca="false">EXP(-$B$39*Q858^$C$39)</f>
        <v>0.00629541214261702</v>
      </c>
    </row>
    <row r="859" customFormat="false" ht="15" hidden="false" customHeight="false" outlineLevel="0" collapsed="false">
      <c r="P859" s="3" t="n">
        <f aca="false">O859/$S$2</f>
        <v>0</v>
      </c>
      <c r="Q859" s="3" t="n">
        <v>854</v>
      </c>
      <c r="R859" s="3" t="n">
        <f aca="false">EXP(-$B$39*Q859^$C$39)</f>
        <v>0.00627094856808686</v>
      </c>
    </row>
    <row r="860" customFormat="false" ht="15" hidden="false" customHeight="false" outlineLevel="0" collapsed="false">
      <c r="P860" s="3" t="n">
        <f aca="false">O860/$S$2</f>
        <v>0</v>
      </c>
      <c r="Q860" s="3" t="n">
        <v>855</v>
      </c>
      <c r="R860" s="3" t="n">
        <f aca="false">EXP(-$B$39*Q860^$C$39)</f>
        <v>0.00624658986764403</v>
      </c>
    </row>
    <row r="861" customFormat="false" ht="15" hidden="false" customHeight="false" outlineLevel="0" collapsed="false">
      <c r="P861" s="3" t="n">
        <f aca="false">O861/$S$2</f>
        <v>0</v>
      </c>
      <c r="Q861" s="3" t="n">
        <v>856</v>
      </c>
      <c r="R861" s="3" t="n">
        <f aca="false">EXP(-$B$39*Q861^$C$39)</f>
        <v>0.00622233554219285</v>
      </c>
    </row>
    <row r="862" customFormat="false" ht="15" hidden="false" customHeight="false" outlineLevel="0" collapsed="false">
      <c r="P862" s="3" t="n">
        <f aca="false">O862/$S$2</f>
        <v>0</v>
      </c>
      <c r="Q862" s="3" t="n">
        <v>857</v>
      </c>
      <c r="R862" s="3" t="n">
        <f aca="false">EXP(-$B$39*Q862^$C$39)</f>
        <v>0.00619818509528763</v>
      </c>
    </row>
    <row r="863" customFormat="false" ht="15" hidden="false" customHeight="false" outlineLevel="0" collapsed="false">
      <c r="P863" s="3" t="n">
        <f aca="false">O863/$S$2</f>
        <v>0</v>
      </c>
      <c r="Q863" s="3" t="n">
        <v>858</v>
      </c>
      <c r="R863" s="3" t="n">
        <f aca="false">EXP(-$B$39*Q863^$C$39)</f>
        <v>0.00617413803311681</v>
      </c>
    </row>
    <row r="864" customFormat="false" ht="15" hidden="false" customHeight="false" outlineLevel="0" collapsed="false">
      <c r="P864" s="3" t="n">
        <f aca="false">O864/$S$2</f>
        <v>0</v>
      </c>
      <c r="Q864" s="3" t="n">
        <v>859</v>
      </c>
      <c r="R864" s="3" t="n">
        <f aca="false">EXP(-$B$39*Q864^$C$39)</f>
        <v>0.00615019386448739</v>
      </c>
    </row>
    <row r="865" customFormat="false" ht="15" hidden="false" customHeight="false" outlineLevel="0" collapsed="false">
      <c r="P865" s="3" t="n">
        <f aca="false">O865/$S$2</f>
        <v>0</v>
      </c>
      <c r="Q865" s="3" t="n">
        <v>860</v>
      </c>
      <c r="R865" s="3" t="n">
        <f aca="false">EXP(-$B$39*Q865^$C$39)</f>
        <v>0.00612635210080938</v>
      </c>
    </row>
    <row r="866" customFormat="false" ht="15" hidden="false" customHeight="false" outlineLevel="0" collapsed="false">
      <c r="P866" s="3" t="n">
        <f aca="false">O866/$S$2</f>
        <v>0</v>
      </c>
      <c r="Q866" s="3" t="n">
        <v>861</v>
      </c>
      <c r="R866" s="3" t="n">
        <f aca="false">EXP(-$B$39*Q866^$C$39)</f>
        <v>0.00610261225608033</v>
      </c>
    </row>
    <row r="867" customFormat="false" ht="15" hidden="false" customHeight="false" outlineLevel="0" collapsed="false">
      <c r="P867" s="3" t="n">
        <f aca="false">O867/$S$2</f>
        <v>0</v>
      </c>
      <c r="Q867" s="3" t="n">
        <v>862</v>
      </c>
      <c r="R867" s="3" t="n">
        <f aca="false">EXP(-$B$39*Q867^$C$39)</f>
        <v>0.00607897384687005</v>
      </c>
    </row>
    <row r="868" customFormat="false" ht="15" hidden="false" customHeight="false" outlineLevel="0" collapsed="false">
      <c r="P868" s="3" t="n">
        <f aca="false">O868/$S$2</f>
        <v>0</v>
      </c>
      <c r="Q868" s="3" t="n">
        <v>863</v>
      </c>
      <c r="R868" s="3" t="n">
        <f aca="false">EXP(-$B$39*Q868^$C$39)</f>
        <v>0.00605543639230533</v>
      </c>
    </row>
    <row r="869" customFormat="false" ht="15" hidden="false" customHeight="false" outlineLevel="0" collapsed="false">
      <c r="P869" s="3" t="n">
        <f aca="false">O869/$S$2</f>
        <v>0</v>
      </c>
      <c r="Q869" s="3" t="n">
        <v>864</v>
      </c>
      <c r="R869" s="3" t="n">
        <f aca="false">EXP(-$B$39*Q869^$C$39)</f>
        <v>0.00603199941405486</v>
      </c>
    </row>
    <row r="870" customFormat="false" ht="15" hidden="false" customHeight="false" outlineLevel="0" collapsed="false">
      <c r="P870" s="3" t="n">
        <f aca="false">O870/$S$2</f>
        <v>0</v>
      </c>
      <c r="Q870" s="3" t="n">
        <v>865</v>
      </c>
      <c r="R870" s="3" t="n">
        <f aca="false">EXP(-$B$39*Q870^$C$39)</f>
        <v>0.00600866243631413</v>
      </c>
    </row>
    <row r="871" customFormat="false" ht="15" hidden="false" customHeight="false" outlineLevel="0" collapsed="false">
      <c r="P871" s="3" t="n">
        <f aca="false">O871/$S$2</f>
        <v>0</v>
      </c>
      <c r="Q871" s="3" t="n">
        <v>866</v>
      </c>
      <c r="R871" s="3" t="n">
        <f aca="false">EXP(-$B$39*Q871^$C$39)</f>
        <v>0.00598542498579058</v>
      </c>
    </row>
    <row r="872" customFormat="false" ht="15" hidden="false" customHeight="false" outlineLevel="0" collapsed="false">
      <c r="P872" s="3" t="n">
        <f aca="false">O872/$S$2</f>
        <v>0</v>
      </c>
      <c r="Q872" s="3" t="n">
        <v>867</v>
      </c>
      <c r="R872" s="3" t="n">
        <f aca="false">EXP(-$B$39*Q872^$C$39)</f>
        <v>0.00596228659168871</v>
      </c>
    </row>
    <row r="873" customFormat="false" ht="15" hidden="false" customHeight="false" outlineLevel="0" collapsed="false">
      <c r="P873" s="3" t="n">
        <f aca="false">O873/$S$2</f>
        <v>0</v>
      </c>
      <c r="Q873" s="3" t="n">
        <v>868</v>
      </c>
      <c r="R873" s="3" t="n">
        <f aca="false">EXP(-$B$39*Q873^$C$39)</f>
        <v>0.00593924678569538</v>
      </c>
    </row>
    <row r="874" customFormat="false" ht="15" hidden="false" customHeight="false" outlineLevel="0" collapsed="false">
      <c r="P874" s="3" t="n">
        <f aca="false">O874/$S$2</f>
        <v>0</v>
      </c>
      <c r="Q874" s="3" t="n">
        <v>869</v>
      </c>
      <c r="R874" s="3" t="n">
        <f aca="false">EXP(-$B$39*Q874^$C$39)</f>
        <v>0.00591630510196513</v>
      </c>
    </row>
    <row r="875" customFormat="false" ht="15" hidden="false" customHeight="false" outlineLevel="0" collapsed="false">
      <c r="P875" s="3" t="n">
        <f aca="false">O875/$S$2</f>
        <v>0</v>
      </c>
      <c r="Q875" s="3" t="n">
        <v>870</v>
      </c>
      <c r="R875" s="3" t="n">
        <f aca="false">EXP(-$B$39*Q875^$C$39)</f>
        <v>0.00589346107710572</v>
      </c>
    </row>
    <row r="876" customFormat="false" ht="15" hidden="false" customHeight="false" outlineLevel="0" collapsed="false">
      <c r="P876" s="3" t="n">
        <f aca="false">O876/$S$2</f>
        <v>0</v>
      </c>
      <c r="Q876" s="3" t="n">
        <v>871</v>
      </c>
      <c r="R876" s="3" t="n">
        <f aca="false">EXP(-$B$39*Q876^$C$39)</f>
        <v>0.0058707142501636</v>
      </c>
    </row>
    <row r="877" customFormat="false" ht="15" hidden="false" customHeight="false" outlineLevel="0" collapsed="false">
      <c r="P877" s="3" t="n">
        <f aca="false">O877/$S$2</f>
        <v>0</v>
      </c>
      <c r="Q877" s="3" t="n">
        <v>872</v>
      </c>
      <c r="R877" s="3" t="n">
        <f aca="false">EXP(-$B$39*Q877^$C$39)</f>
        <v>0.00584806416260962</v>
      </c>
    </row>
    <row r="878" customFormat="false" ht="15" hidden="false" customHeight="false" outlineLevel="0" collapsed="false">
      <c r="P878" s="3" t="n">
        <f aca="false">O878/$S$2</f>
        <v>0</v>
      </c>
      <c r="Q878" s="3" t="n">
        <v>873</v>
      </c>
      <c r="R878" s="3" t="n">
        <f aca="false">EXP(-$B$39*Q878^$C$39)</f>
        <v>0.00582551035832474</v>
      </c>
    </row>
    <row r="879" customFormat="false" ht="15" hidden="false" customHeight="false" outlineLevel="0" collapsed="false">
      <c r="P879" s="3" t="n">
        <f aca="false">O879/$S$2</f>
        <v>0</v>
      </c>
      <c r="Q879" s="3" t="n">
        <v>874</v>
      </c>
      <c r="R879" s="3" t="n">
        <f aca="false">EXP(-$B$39*Q879^$C$39)</f>
        <v>0.00580305238358591</v>
      </c>
    </row>
    <row r="880" customFormat="false" ht="15" hidden="false" customHeight="false" outlineLevel="0" collapsed="false">
      <c r="P880" s="3" t="n">
        <f aca="false">O880/$S$2</f>
        <v>0</v>
      </c>
      <c r="Q880" s="3" t="n">
        <v>875</v>
      </c>
      <c r="R880" s="3" t="n">
        <f aca="false">EXP(-$B$39*Q880^$C$39)</f>
        <v>0.00578068978705194</v>
      </c>
    </row>
    <row r="881" customFormat="false" ht="15" hidden="false" customHeight="false" outlineLevel="0" collapsed="false">
      <c r="P881" s="3" t="n">
        <f aca="false">O881/$S$2</f>
        <v>0</v>
      </c>
      <c r="Q881" s="3" t="n">
        <v>876</v>
      </c>
      <c r="R881" s="3" t="n">
        <f aca="false">EXP(-$B$39*Q881^$C$39)</f>
        <v>0.00575842211974959</v>
      </c>
    </row>
    <row r="882" customFormat="false" ht="15" hidden="false" customHeight="false" outlineLevel="0" collapsed="false">
      <c r="P882" s="3" t="n">
        <f aca="false">O882/$S$2</f>
        <v>0</v>
      </c>
      <c r="Q882" s="3" t="n">
        <v>877</v>
      </c>
      <c r="R882" s="3" t="n">
        <f aca="false">EXP(-$B$39*Q882^$C$39)</f>
        <v>0.00573624893505968</v>
      </c>
    </row>
    <row r="883" customFormat="false" ht="15" hidden="false" customHeight="false" outlineLevel="0" collapsed="false">
      <c r="P883" s="3" t="n">
        <f aca="false">O883/$S$2</f>
        <v>0</v>
      </c>
      <c r="Q883" s="3" t="n">
        <v>878</v>
      </c>
      <c r="R883" s="3" t="n">
        <f aca="false">EXP(-$B$39*Q883^$C$39)</f>
        <v>0.00571416978870324</v>
      </c>
    </row>
    <row r="884" customFormat="false" ht="15" hidden="false" customHeight="false" outlineLevel="0" collapsed="false">
      <c r="P884" s="3" t="n">
        <f aca="false">O884/$S$2</f>
        <v>0</v>
      </c>
      <c r="Q884" s="3" t="n">
        <v>879</v>
      </c>
      <c r="R884" s="3" t="n">
        <f aca="false">EXP(-$B$39*Q884^$C$39)</f>
        <v>0.00569218423872786</v>
      </c>
    </row>
    <row r="885" customFormat="false" ht="15" hidden="false" customHeight="false" outlineLevel="0" collapsed="false">
      <c r="P885" s="3" t="n">
        <f aca="false">O885/$S$2</f>
        <v>0</v>
      </c>
      <c r="Q885" s="3" t="n">
        <v>880</v>
      </c>
      <c r="R885" s="3" t="n">
        <f aca="false">EXP(-$B$39*Q885^$C$39)</f>
        <v>0.00567029184549409</v>
      </c>
    </row>
    <row r="886" customFormat="false" ht="15" hidden="false" customHeight="false" outlineLevel="0" collapsed="false">
      <c r="P886" s="3" t="n">
        <f aca="false">O886/$S$2</f>
        <v>0</v>
      </c>
      <c r="Q886" s="3" t="n">
        <v>881</v>
      </c>
      <c r="R886" s="3" t="n">
        <f aca="false">EXP(-$B$39*Q886^$C$39)</f>
        <v>0.00564849217166187</v>
      </c>
    </row>
    <row r="887" customFormat="false" ht="15" hidden="false" customHeight="false" outlineLevel="0" collapsed="false">
      <c r="P887" s="3" t="n">
        <f aca="false">O887/$S$2</f>
        <v>0</v>
      </c>
      <c r="Q887" s="3" t="n">
        <v>882</v>
      </c>
      <c r="R887" s="3" t="n">
        <f aca="false">EXP(-$B$39*Q887^$C$39)</f>
        <v>0.00562678478217712</v>
      </c>
    </row>
    <row r="888" customFormat="false" ht="15" hidden="false" customHeight="false" outlineLevel="0" collapsed="false">
      <c r="P888" s="3" t="n">
        <f aca="false">O888/$S$2</f>
        <v>0</v>
      </c>
      <c r="Q888" s="3" t="n">
        <v>883</v>
      </c>
      <c r="R888" s="3" t="n">
        <f aca="false">EXP(-$B$39*Q888^$C$39)</f>
        <v>0.00560516924425842</v>
      </c>
    </row>
    <row r="889" customFormat="false" ht="15" hidden="false" customHeight="false" outlineLevel="0" collapsed="false">
      <c r="P889" s="3" t="n">
        <f aca="false">O889/$S$2</f>
        <v>0</v>
      </c>
      <c r="Q889" s="3" t="n">
        <v>884</v>
      </c>
      <c r="R889" s="3" t="n">
        <f aca="false">EXP(-$B$39*Q889^$C$39)</f>
        <v>0.00558364512738368</v>
      </c>
    </row>
    <row r="890" customFormat="false" ht="15" hidden="false" customHeight="false" outlineLevel="0" collapsed="false">
      <c r="P890" s="3" t="n">
        <f aca="false">O890/$S$2</f>
        <v>0</v>
      </c>
      <c r="Q890" s="3" t="n">
        <v>885</v>
      </c>
      <c r="R890" s="3" t="n">
        <f aca="false">EXP(-$B$39*Q890^$C$39)</f>
        <v>0.00556221200327706</v>
      </c>
    </row>
    <row r="891" customFormat="false" ht="15" hidden="false" customHeight="false" outlineLevel="0" collapsed="false">
      <c r="P891" s="3" t="n">
        <f aca="false">O891/$S$2</f>
        <v>0</v>
      </c>
      <c r="Q891" s="3" t="n">
        <v>886</v>
      </c>
      <c r="R891" s="3" t="n">
        <f aca="false">EXP(-$B$39*Q891^$C$39)</f>
        <v>0.0055408694458958</v>
      </c>
    </row>
    <row r="892" customFormat="false" ht="15" hidden="false" customHeight="false" outlineLevel="0" collapsed="false">
      <c r="P892" s="3" t="n">
        <f aca="false">O892/$S$2</f>
        <v>0</v>
      </c>
      <c r="Q892" s="3" t="n">
        <v>887</v>
      </c>
      <c r="R892" s="3" t="n">
        <f aca="false">EXP(-$B$39*Q892^$C$39)</f>
        <v>0.00551961703141726</v>
      </c>
    </row>
    <row r="893" customFormat="false" ht="15" hidden="false" customHeight="false" outlineLevel="0" collapsed="false">
      <c r="P893" s="3" t="n">
        <f aca="false">O893/$S$2</f>
        <v>0</v>
      </c>
      <c r="Q893" s="3" t="n">
        <v>888</v>
      </c>
      <c r="R893" s="3" t="n">
        <f aca="false">EXP(-$B$39*Q893^$C$39)</f>
        <v>0.00549845433822601</v>
      </c>
    </row>
    <row r="894" customFormat="false" ht="15" hidden="false" customHeight="false" outlineLevel="0" collapsed="false">
      <c r="P894" s="3" t="n">
        <f aca="false">O894/$S$2</f>
        <v>0</v>
      </c>
      <c r="Q894" s="3" t="n">
        <v>889</v>
      </c>
      <c r="R894" s="3" t="n">
        <f aca="false">EXP(-$B$39*Q894^$C$39)</f>
        <v>0.00547738094690097</v>
      </c>
    </row>
    <row r="895" customFormat="false" ht="15" hidden="false" customHeight="false" outlineLevel="0" collapsed="false">
      <c r="P895" s="3" t="n">
        <f aca="false">O895/$S$2</f>
        <v>0</v>
      </c>
      <c r="Q895" s="3" t="n">
        <v>890</v>
      </c>
      <c r="R895" s="3" t="n">
        <f aca="false">EXP(-$B$39*Q895^$C$39)</f>
        <v>0.00545639644020269</v>
      </c>
    </row>
    <row r="896" customFormat="false" ht="15" hidden="false" customHeight="false" outlineLevel="0" collapsed="false">
      <c r="P896" s="3" t="n">
        <f aca="false">O896/$S$2</f>
        <v>0</v>
      </c>
      <c r="Q896" s="3" t="n">
        <v>891</v>
      </c>
      <c r="R896" s="3" t="n">
        <f aca="false">EXP(-$B$39*Q896^$C$39)</f>
        <v>0.00543550040306063</v>
      </c>
    </row>
    <row r="897" customFormat="false" ht="15" hidden="false" customHeight="false" outlineLevel="0" collapsed="false">
      <c r="P897" s="3" t="n">
        <f aca="false">O897/$S$2</f>
        <v>0</v>
      </c>
      <c r="Q897" s="3" t="n">
        <v>892</v>
      </c>
      <c r="R897" s="3" t="n">
        <f aca="false">EXP(-$B$39*Q897^$C$39)</f>
        <v>0.00541469242256067</v>
      </c>
    </row>
    <row r="898" customFormat="false" ht="15" hidden="false" customHeight="false" outlineLevel="0" collapsed="false">
      <c r="P898" s="3" t="n">
        <f aca="false">O898/$S$2</f>
        <v>0</v>
      </c>
      <c r="Q898" s="3" t="n">
        <v>893</v>
      </c>
      <c r="R898" s="3" t="n">
        <f aca="false">EXP(-$B$39*Q898^$C$39)</f>
        <v>0.0053939720879325</v>
      </c>
    </row>
    <row r="899" customFormat="false" ht="15" hidden="false" customHeight="false" outlineLevel="0" collapsed="false">
      <c r="P899" s="3" t="n">
        <f aca="false">O899/$S$2</f>
        <v>0</v>
      </c>
      <c r="Q899" s="3" t="n">
        <v>894</v>
      </c>
      <c r="R899" s="3" t="n">
        <f aca="false">EXP(-$B$39*Q899^$C$39)</f>
        <v>0.00537333899053726</v>
      </c>
    </row>
    <row r="900" customFormat="false" ht="15" hidden="false" customHeight="false" outlineLevel="0" collapsed="false">
      <c r="P900" s="3" t="n">
        <f aca="false">O900/$S$2</f>
        <v>0</v>
      </c>
      <c r="Q900" s="3" t="n">
        <v>895</v>
      </c>
      <c r="R900" s="3" t="n">
        <f aca="false">EXP(-$B$39*Q900^$C$39)</f>
        <v>0.00535279272385521</v>
      </c>
    </row>
    <row r="901" customFormat="false" ht="15" hidden="false" customHeight="false" outlineLevel="0" collapsed="false">
      <c r="P901" s="3" t="n">
        <f aca="false">O901/$S$2</f>
        <v>0</v>
      </c>
      <c r="Q901" s="3" t="n">
        <v>896</v>
      </c>
      <c r="R901" s="3" t="n">
        <f aca="false">EXP(-$B$39*Q901^$C$39)</f>
        <v>0.00533233288347341</v>
      </c>
    </row>
    <row r="902" customFormat="false" ht="15" hidden="false" customHeight="false" outlineLevel="0" collapsed="false">
      <c r="P902" s="3" t="n">
        <f aca="false">O902/$S$2</f>
        <v>0</v>
      </c>
      <c r="Q902" s="3" t="n">
        <v>897</v>
      </c>
      <c r="R902" s="3" t="n">
        <f aca="false">EXP(-$B$39*Q902^$C$39)</f>
        <v>0.00531195906707359</v>
      </c>
    </row>
    <row r="903" customFormat="false" ht="15" hidden="false" customHeight="false" outlineLevel="0" collapsed="false">
      <c r="P903" s="3" t="n">
        <f aca="false">O903/$S$2</f>
        <v>0</v>
      </c>
      <c r="Q903" s="3" t="n">
        <v>898</v>
      </c>
      <c r="R903" s="3" t="n">
        <f aca="false">EXP(-$B$39*Q903^$C$39)</f>
        <v>0.00529167087442004</v>
      </c>
    </row>
    <row r="904" customFormat="false" ht="15" hidden="false" customHeight="false" outlineLevel="0" collapsed="false">
      <c r="P904" s="3" t="n">
        <f aca="false">O904/$S$2</f>
        <v>0</v>
      </c>
      <c r="Q904" s="3" t="n">
        <v>899</v>
      </c>
      <c r="R904" s="3" t="n">
        <f aca="false">EXP(-$B$39*Q904^$C$39)</f>
        <v>0.00527146790734753</v>
      </c>
    </row>
    <row r="905" customFormat="false" ht="15" hidden="false" customHeight="false" outlineLevel="0" collapsed="false">
      <c r="P905" s="3" t="n">
        <f aca="false">O905/$S$2</f>
        <v>0</v>
      </c>
      <c r="Q905" s="3" t="n">
        <v>900</v>
      </c>
      <c r="R905" s="3" t="n">
        <f aca="false">EXP(-$B$39*Q905^$C$39)</f>
        <v>0.00525134976974946</v>
      </c>
    </row>
    <row r="906" customFormat="false" ht="15" hidden="false" customHeight="false" outlineLevel="0" collapsed="false">
      <c r="P906" s="3" t="n">
        <f aca="false">O906/$S$2</f>
        <v>0</v>
      </c>
      <c r="Q906" s="3" t="n">
        <v>901</v>
      </c>
      <c r="R906" s="3" t="n">
        <f aca="false">EXP(-$B$39*Q906^$C$39)</f>
        <v>0.0052313160675659</v>
      </c>
    </row>
    <row r="907" customFormat="false" ht="15" hidden="false" customHeight="false" outlineLevel="0" collapsed="false">
      <c r="P907" s="3" t="n">
        <f aca="false">O907/$S$2</f>
        <v>0</v>
      </c>
      <c r="Q907" s="3" t="n">
        <v>902</v>
      </c>
      <c r="R907" s="3" t="n">
        <f aca="false">EXP(-$B$39*Q907^$C$39)</f>
        <v>0.00521136640877183</v>
      </c>
    </row>
    <row r="908" customFormat="false" ht="15" hidden="false" customHeight="false" outlineLevel="0" collapsed="false">
      <c r="P908" s="3" t="n">
        <f aca="false">O908/$S$2</f>
        <v>0</v>
      </c>
      <c r="Q908" s="3" t="n">
        <v>903</v>
      </c>
      <c r="R908" s="3" t="n">
        <f aca="false">EXP(-$B$39*Q908^$C$39)</f>
        <v>0.00519150040336542</v>
      </c>
    </row>
    <row r="909" customFormat="false" ht="15" hidden="false" customHeight="false" outlineLevel="0" collapsed="false">
      <c r="P909" s="3" t="n">
        <f aca="false">O909/$S$2</f>
        <v>0</v>
      </c>
      <c r="Q909" s="3" t="n">
        <v>904</v>
      </c>
      <c r="R909" s="3" t="n">
        <f aca="false">EXP(-$B$39*Q909^$C$39)</f>
        <v>0.00517171766335641</v>
      </c>
    </row>
    <row r="910" customFormat="false" ht="15" hidden="false" customHeight="false" outlineLevel="0" collapsed="false">
      <c r="P910" s="3" t="n">
        <f aca="false">O910/$S$2</f>
        <v>0</v>
      </c>
      <c r="Q910" s="3" t="n">
        <v>905</v>
      </c>
      <c r="R910" s="3" t="n">
        <f aca="false">EXP(-$B$39*Q910^$C$39)</f>
        <v>0.00515201780275449</v>
      </c>
    </row>
    <row r="911" customFormat="false" ht="15" hidden="false" customHeight="false" outlineLevel="0" collapsed="false">
      <c r="P911" s="3" t="n">
        <f aca="false">O911/$S$2</f>
        <v>0</v>
      </c>
      <c r="Q911" s="3" t="n">
        <v>906</v>
      </c>
      <c r="R911" s="3" t="n">
        <f aca="false">EXP(-$B$39*Q911^$C$39)</f>
        <v>0.00513240043755784</v>
      </c>
    </row>
    <row r="912" customFormat="false" ht="15" hidden="false" customHeight="false" outlineLevel="0" collapsed="false">
      <c r="P912" s="3" t="n">
        <f aca="false">O912/$S$2</f>
        <v>0</v>
      </c>
      <c r="Q912" s="3" t="n">
        <v>907</v>
      </c>
      <c r="R912" s="3" t="n">
        <f aca="false">EXP(-$B$39*Q912^$C$39)</f>
        <v>0.00511286518574171</v>
      </c>
    </row>
    <row r="913" customFormat="false" ht="15" hidden="false" customHeight="false" outlineLevel="0" collapsed="false">
      <c r="P913" s="3" t="n">
        <f aca="false">O913/$S$2</f>
        <v>0</v>
      </c>
      <c r="Q913" s="3" t="n">
        <v>908</v>
      </c>
      <c r="R913" s="3" t="n">
        <f aca="false">EXP(-$B$39*Q913^$C$39)</f>
        <v>0.00509341166724709</v>
      </c>
    </row>
    <row r="914" customFormat="false" ht="15" hidden="false" customHeight="false" outlineLevel="0" collapsed="false">
      <c r="P914" s="3" t="n">
        <f aca="false">O914/$S$2</f>
        <v>0</v>
      </c>
      <c r="Q914" s="3" t="n">
        <v>909</v>
      </c>
      <c r="R914" s="3" t="n">
        <f aca="false">EXP(-$B$39*Q914^$C$39)</f>
        <v>0.00507403950396935</v>
      </c>
    </row>
    <row r="915" customFormat="false" ht="15" hidden="false" customHeight="false" outlineLevel="0" collapsed="false">
      <c r="P915" s="3" t="n">
        <f aca="false">O915/$S$2</f>
        <v>0</v>
      </c>
      <c r="Q915" s="3" t="n">
        <v>910</v>
      </c>
      <c r="R915" s="3" t="n">
        <f aca="false">EXP(-$B$39*Q915^$C$39)</f>
        <v>0.00505474831974715</v>
      </c>
    </row>
    <row r="916" customFormat="false" ht="15" hidden="false" customHeight="false" outlineLevel="0" collapsed="false">
      <c r="P916" s="3" t="n">
        <f aca="false">O916/$S$2</f>
        <v>0</v>
      </c>
      <c r="Q916" s="3" t="n">
        <v>911</v>
      </c>
      <c r="R916" s="3" t="n">
        <f aca="false">EXP(-$B$39*Q916^$C$39)</f>
        <v>0.00503553774035125</v>
      </c>
    </row>
    <row r="917" customFormat="false" ht="15" hidden="false" customHeight="false" outlineLevel="0" collapsed="false">
      <c r="P917" s="3" t="n">
        <f aca="false">O917/$S$2</f>
        <v>0</v>
      </c>
      <c r="Q917" s="3" t="n">
        <v>912</v>
      </c>
      <c r="R917" s="3" t="n">
        <f aca="false">EXP(-$B$39*Q917^$C$39)</f>
        <v>0.00501640739347345</v>
      </c>
    </row>
    <row r="918" customFormat="false" ht="15" hidden="false" customHeight="false" outlineLevel="0" collapsed="false">
      <c r="P918" s="3" t="n">
        <f aca="false">O918/$S$2</f>
        <v>0</v>
      </c>
      <c r="Q918" s="3" t="n">
        <v>913</v>
      </c>
      <c r="R918" s="3" t="n">
        <f aca="false">EXP(-$B$39*Q918^$C$39)</f>
        <v>0.00499735690871561</v>
      </c>
    </row>
    <row r="919" customFormat="false" ht="15" hidden="false" customHeight="false" outlineLevel="0" collapsed="false">
      <c r="P919" s="3" t="n">
        <f aca="false">O919/$S$2</f>
        <v>0</v>
      </c>
      <c r="Q919" s="3" t="n">
        <v>914</v>
      </c>
      <c r="R919" s="3" t="n">
        <f aca="false">EXP(-$B$39*Q919^$C$39)</f>
        <v>0.00497838591757874</v>
      </c>
    </row>
    <row r="920" customFormat="false" ht="15" hidden="false" customHeight="false" outlineLevel="0" collapsed="false">
      <c r="P920" s="3" t="n">
        <f aca="false">O920/$S$2</f>
        <v>0</v>
      </c>
      <c r="Q920" s="3" t="n">
        <v>915</v>
      </c>
      <c r="R920" s="3" t="n">
        <f aca="false">EXP(-$B$39*Q920^$C$39)</f>
        <v>0.00495949405345214</v>
      </c>
    </row>
    <row r="921" customFormat="false" ht="15" hidden="false" customHeight="false" outlineLevel="0" collapsed="false">
      <c r="P921" s="3" t="n">
        <f aca="false">O921/$S$2</f>
        <v>0</v>
      </c>
      <c r="Q921" s="3" t="n">
        <v>916</v>
      </c>
      <c r="R921" s="3" t="n">
        <f aca="false">EXP(-$B$39*Q921^$C$39)</f>
        <v>0.0049406809516026</v>
      </c>
    </row>
    <row r="922" customFormat="false" ht="15" hidden="false" customHeight="false" outlineLevel="0" collapsed="false">
      <c r="P922" s="3" t="n">
        <f aca="false">O922/$S$2</f>
        <v>0</v>
      </c>
      <c r="Q922" s="3" t="n">
        <v>917</v>
      </c>
      <c r="R922" s="3" t="n">
        <f aca="false">EXP(-$B$39*Q922^$C$39)</f>
        <v>0.00492194624916374</v>
      </c>
    </row>
    <row r="923" customFormat="false" ht="15" hidden="false" customHeight="false" outlineLevel="0" collapsed="false">
      <c r="P923" s="3" t="n">
        <f aca="false">O923/$S$2</f>
        <v>0</v>
      </c>
      <c r="Q923" s="3" t="n">
        <v>918</v>
      </c>
      <c r="R923" s="3" t="n">
        <f aca="false">EXP(-$B$39*Q923^$C$39)</f>
        <v>0.00490328958512533</v>
      </c>
    </row>
    <row r="924" customFormat="false" ht="15" hidden="false" customHeight="false" outlineLevel="0" collapsed="false">
      <c r="P924" s="3" t="n">
        <f aca="false">O924/$S$2</f>
        <v>0</v>
      </c>
      <c r="Q924" s="3" t="n">
        <v>919</v>
      </c>
      <c r="R924" s="3" t="n">
        <f aca="false">EXP(-$B$39*Q924^$C$39)</f>
        <v>0.00488471060032272</v>
      </c>
    </row>
    <row r="925" customFormat="false" ht="15" hidden="false" customHeight="false" outlineLevel="0" collapsed="false">
      <c r="P925" s="3" t="n">
        <f aca="false">O925/$S$2</f>
        <v>0</v>
      </c>
      <c r="Q925" s="3" t="n">
        <v>920</v>
      </c>
      <c r="R925" s="3" t="n">
        <f aca="false">EXP(-$B$39*Q925^$C$39)</f>
        <v>0.00486620893742631</v>
      </c>
    </row>
    <row r="926" customFormat="false" ht="15" hidden="false" customHeight="false" outlineLevel="0" collapsed="false">
      <c r="P926" s="3" t="n">
        <f aca="false">O926/$S$2</f>
        <v>0</v>
      </c>
      <c r="Q926" s="3" t="n">
        <v>921</v>
      </c>
      <c r="R926" s="3" t="n">
        <f aca="false">EXP(-$B$39*Q926^$C$39)</f>
        <v>0.00484778424093118</v>
      </c>
    </row>
    <row r="927" customFormat="false" ht="15" hidden="false" customHeight="false" outlineLevel="0" collapsed="false">
      <c r="P927" s="3" t="n">
        <f aca="false">O927/$S$2</f>
        <v>0</v>
      </c>
      <c r="Q927" s="3" t="n">
        <v>922</v>
      </c>
      <c r="R927" s="3" t="n">
        <f aca="false">EXP(-$B$39*Q927^$C$39)</f>
        <v>0.00482943615714663</v>
      </c>
    </row>
    <row r="928" customFormat="false" ht="15" hidden="false" customHeight="false" outlineLevel="0" collapsed="false">
      <c r="P928" s="3" t="n">
        <f aca="false">O928/$S$2</f>
        <v>0</v>
      </c>
      <c r="Q928" s="3" t="n">
        <v>923</v>
      </c>
      <c r="R928" s="3" t="n">
        <f aca="false">EXP(-$B$39*Q928^$C$39)</f>
        <v>0.0048111643341859</v>
      </c>
    </row>
    <row r="929" customFormat="false" ht="15" hidden="false" customHeight="false" outlineLevel="0" collapsed="false">
      <c r="P929" s="3" t="n">
        <f aca="false">O929/$S$2</f>
        <v>0</v>
      </c>
      <c r="Q929" s="3" t="n">
        <v>924</v>
      </c>
      <c r="R929" s="3" t="n">
        <f aca="false">EXP(-$B$39*Q929^$C$39)</f>
        <v>0.00479296842195597</v>
      </c>
    </row>
    <row r="930" customFormat="false" ht="15" hidden="false" customHeight="false" outlineLevel="0" collapsed="false">
      <c r="P930" s="3" t="n">
        <f aca="false">O930/$S$2</f>
        <v>0</v>
      </c>
      <c r="Q930" s="3" t="n">
        <v>925</v>
      </c>
      <c r="R930" s="3" t="n">
        <f aca="false">EXP(-$B$39*Q930^$C$39)</f>
        <v>0.00477484807214732</v>
      </c>
    </row>
    <row r="931" customFormat="false" ht="15" hidden="false" customHeight="false" outlineLevel="0" collapsed="false">
      <c r="P931" s="3" t="n">
        <f aca="false">O931/$S$2</f>
        <v>0</v>
      </c>
      <c r="Q931" s="3" t="n">
        <v>926</v>
      </c>
      <c r="R931" s="3" t="n">
        <f aca="false">EXP(-$B$39*Q931^$C$39)</f>
        <v>0.00475680293822383</v>
      </c>
    </row>
    <row r="932" customFormat="false" ht="15" hidden="false" customHeight="false" outlineLevel="0" collapsed="false">
      <c r="P932" s="3" t="n">
        <f aca="false">O932/$S$2</f>
        <v>0</v>
      </c>
      <c r="Q932" s="3" t="n">
        <v>927</v>
      </c>
      <c r="R932" s="3" t="n">
        <f aca="false">EXP(-$B$39*Q932^$C$39)</f>
        <v>0.00473883267541275</v>
      </c>
    </row>
    <row r="933" customFormat="false" ht="15" hidden="false" customHeight="false" outlineLevel="0" collapsed="false">
      <c r="P933" s="3" t="n">
        <f aca="false">O933/$S$2</f>
        <v>0</v>
      </c>
      <c r="Q933" s="3" t="n">
        <v>928</v>
      </c>
      <c r="R933" s="3" t="n">
        <f aca="false">EXP(-$B$39*Q933^$C$39)</f>
        <v>0.0047209369406947</v>
      </c>
    </row>
    <row r="934" customFormat="false" ht="15" hidden="false" customHeight="false" outlineLevel="0" collapsed="false">
      <c r="P934" s="3" t="n">
        <f aca="false">O934/$S$2</f>
        <v>0</v>
      </c>
      <c r="Q934" s="3" t="n">
        <v>929</v>
      </c>
      <c r="R934" s="3" t="n">
        <f aca="false">EXP(-$B$39*Q934^$C$39)</f>
        <v>0.00470311539279375</v>
      </c>
    </row>
    <row r="935" customFormat="false" ht="15" hidden="false" customHeight="false" outlineLevel="0" collapsed="false">
      <c r="P935" s="3" t="n">
        <f aca="false">O935/$S$2</f>
        <v>0</v>
      </c>
      <c r="Q935" s="3" t="n">
        <v>930</v>
      </c>
      <c r="R935" s="3" t="n">
        <f aca="false">EXP(-$B$39*Q935^$C$39)</f>
        <v>0.00468536769216753</v>
      </c>
    </row>
    <row r="936" customFormat="false" ht="15" hidden="false" customHeight="false" outlineLevel="0" collapsed="false">
      <c r="P936" s="3" t="n">
        <f aca="false">O936/$S$2</f>
        <v>0</v>
      </c>
      <c r="Q936" s="3" t="n">
        <v>931</v>
      </c>
      <c r="R936" s="3" t="n">
        <f aca="false">EXP(-$B$39*Q936^$C$39)</f>
        <v>0.00466769350099748</v>
      </c>
    </row>
    <row r="937" customFormat="false" ht="15" hidden="false" customHeight="false" outlineLevel="0" collapsed="false">
      <c r="P937" s="3" t="n">
        <f aca="false">O937/$S$2</f>
        <v>0</v>
      </c>
      <c r="Q937" s="3" t="n">
        <v>932</v>
      </c>
      <c r="R937" s="3" t="n">
        <f aca="false">EXP(-$B$39*Q937^$C$39)</f>
        <v>0.00465009248317907</v>
      </c>
    </row>
    <row r="938" customFormat="false" ht="15" hidden="false" customHeight="false" outlineLevel="0" collapsed="false">
      <c r="P938" s="3" t="n">
        <f aca="false">O938/$S$2</f>
        <v>0</v>
      </c>
      <c r="Q938" s="3" t="n">
        <v>933</v>
      </c>
      <c r="R938" s="3" t="n">
        <f aca="false">EXP(-$B$39*Q938^$C$39)</f>
        <v>0.00463256430431215</v>
      </c>
    </row>
    <row r="939" customFormat="false" ht="15" hidden="false" customHeight="false" outlineLevel="0" collapsed="false">
      <c r="P939" s="3" t="n">
        <f aca="false">O939/$S$2</f>
        <v>0</v>
      </c>
      <c r="Q939" s="3" t="n">
        <v>934</v>
      </c>
      <c r="R939" s="3" t="n">
        <f aca="false">EXP(-$B$39*Q939^$C$39)</f>
        <v>0.0046151086316913</v>
      </c>
    </row>
    <row r="940" customFormat="false" ht="15" hidden="false" customHeight="false" outlineLevel="0" collapsed="false">
      <c r="P940" s="3" t="n">
        <f aca="false">O940/$S$2</f>
        <v>0</v>
      </c>
      <c r="Q940" s="3" t="n">
        <v>935</v>
      </c>
      <c r="R940" s="3" t="n">
        <f aca="false">EXP(-$B$39*Q940^$C$39)</f>
        <v>0.00459772513429633</v>
      </c>
    </row>
    <row r="941" customFormat="false" ht="15" hidden="false" customHeight="false" outlineLevel="0" collapsed="false">
      <c r="P941" s="3" t="n">
        <f aca="false">O941/$S$2</f>
        <v>0</v>
      </c>
      <c r="Q941" s="3" t="n">
        <v>936</v>
      </c>
      <c r="R941" s="3" t="n">
        <f aca="false">EXP(-$B$39*Q941^$C$39)</f>
        <v>0.00458041348278273</v>
      </c>
    </row>
    <row r="942" customFormat="false" ht="15" hidden="false" customHeight="false" outlineLevel="0" collapsed="false">
      <c r="P942" s="3" t="n">
        <f aca="false">O942/$S$2</f>
        <v>0</v>
      </c>
      <c r="Q942" s="3" t="n">
        <v>937</v>
      </c>
      <c r="R942" s="3" t="n">
        <f aca="false">EXP(-$B$39*Q942^$C$39)</f>
        <v>0.00456317334947227</v>
      </c>
    </row>
    <row r="943" customFormat="false" ht="15" hidden="false" customHeight="false" outlineLevel="0" collapsed="false">
      <c r="P943" s="3" t="n">
        <f aca="false">O943/$S$2</f>
        <v>0</v>
      </c>
      <c r="Q943" s="3" t="n">
        <v>938</v>
      </c>
      <c r="R943" s="3" t="n">
        <f aca="false">EXP(-$B$39*Q943^$C$39)</f>
        <v>0.00454600440834359</v>
      </c>
    </row>
    <row r="944" customFormat="false" ht="15" hidden="false" customHeight="false" outlineLevel="0" collapsed="false">
      <c r="P944" s="3" t="n">
        <f aca="false">O944/$S$2</f>
        <v>0</v>
      </c>
      <c r="Q944" s="3" t="n">
        <v>939</v>
      </c>
      <c r="R944" s="3" t="n">
        <f aca="false">EXP(-$B$39*Q944^$C$39)</f>
        <v>0.00452890633502291</v>
      </c>
    </row>
    <row r="945" customFormat="false" ht="15" hidden="false" customHeight="false" outlineLevel="0" collapsed="false">
      <c r="P945" s="3" t="n">
        <f aca="false">O945/$S$2</f>
        <v>0</v>
      </c>
      <c r="Q945" s="3" t="n">
        <v>940</v>
      </c>
      <c r="R945" s="3" t="n">
        <f aca="false">EXP(-$B$39*Q945^$C$39)</f>
        <v>0.00451187880677479</v>
      </c>
    </row>
    <row r="946" customFormat="false" ht="15" hidden="false" customHeight="false" outlineLevel="0" collapsed="false">
      <c r="P946" s="3" t="n">
        <f aca="false">O946/$S$2</f>
        <v>0</v>
      </c>
      <c r="Q946" s="3" t="n">
        <v>941</v>
      </c>
      <c r="R946" s="3" t="n">
        <f aca="false">EXP(-$B$39*Q946^$C$39)</f>
        <v>0.00449492150249286</v>
      </c>
    </row>
    <row r="947" customFormat="false" ht="15" hidden="false" customHeight="false" outlineLevel="0" collapsed="false">
      <c r="P947" s="3" t="n">
        <f aca="false">O947/$S$2</f>
        <v>0</v>
      </c>
      <c r="Q947" s="3" t="n">
        <v>942</v>
      </c>
      <c r="R947" s="3" t="n">
        <f aca="false">EXP(-$B$39*Q947^$C$39)</f>
        <v>0.00447803410269074</v>
      </c>
    </row>
    <row r="948" customFormat="false" ht="15" hidden="false" customHeight="false" outlineLevel="0" collapsed="false">
      <c r="P948" s="3" t="n">
        <f aca="false">O948/$S$2</f>
        <v>0</v>
      </c>
      <c r="Q948" s="3" t="n">
        <v>943</v>
      </c>
      <c r="R948" s="3" t="n">
        <f aca="false">EXP(-$B$39*Q948^$C$39)</f>
        <v>0.00446121628949293</v>
      </c>
    </row>
    <row r="949" customFormat="false" ht="15" hidden="false" customHeight="false" outlineLevel="0" collapsed="false">
      <c r="P949" s="3" t="n">
        <f aca="false">O949/$S$2</f>
        <v>0</v>
      </c>
      <c r="Q949" s="3" t="n">
        <v>944</v>
      </c>
      <c r="R949" s="3" t="n">
        <f aca="false">EXP(-$B$39*Q949^$C$39)</f>
        <v>0.00444446774662576</v>
      </c>
    </row>
    <row r="950" customFormat="false" ht="15" hidden="false" customHeight="false" outlineLevel="0" collapsed="false">
      <c r="P950" s="3" t="n">
        <f aca="false">O950/$S$2</f>
        <v>0</v>
      </c>
      <c r="Q950" s="3" t="n">
        <v>945</v>
      </c>
      <c r="R950" s="3" t="n">
        <f aca="false">EXP(-$B$39*Q950^$C$39)</f>
        <v>0.00442778815940848</v>
      </c>
    </row>
    <row r="951" customFormat="false" ht="15" hidden="false" customHeight="false" outlineLevel="0" collapsed="false">
      <c r="P951" s="3" t="n">
        <f aca="false">O951/$S$2</f>
        <v>0</v>
      </c>
      <c r="Q951" s="3" t="n">
        <v>946</v>
      </c>
      <c r="R951" s="3" t="n">
        <f aca="false">EXP(-$B$39*Q951^$C$39)</f>
        <v>0.00441117721474423</v>
      </c>
    </row>
    <row r="952" customFormat="false" ht="15" hidden="false" customHeight="false" outlineLevel="0" collapsed="false">
      <c r="P952" s="3" t="n">
        <f aca="false">O952/$S$2</f>
        <v>0</v>
      </c>
      <c r="Q952" s="3" t="n">
        <v>947</v>
      </c>
      <c r="R952" s="3" t="n">
        <f aca="false">EXP(-$B$39*Q952^$C$39)</f>
        <v>0.00439463460111133</v>
      </c>
    </row>
    <row r="953" customFormat="false" ht="15" hidden="false" customHeight="false" outlineLevel="0" collapsed="false">
      <c r="P953" s="3" t="n">
        <f aca="false">O953/$S$2</f>
        <v>0</v>
      </c>
      <c r="Q953" s="3" t="n">
        <v>948</v>
      </c>
      <c r="R953" s="3" t="n">
        <f aca="false">EXP(-$B$39*Q953^$C$39)</f>
        <v>0.00437816000855433</v>
      </c>
    </row>
    <row r="954" customFormat="false" ht="15" hidden="false" customHeight="false" outlineLevel="0" collapsed="false">
      <c r="P954" s="3" t="n">
        <f aca="false">O954/$S$2</f>
        <v>0</v>
      </c>
      <c r="Q954" s="3" t="n">
        <v>949</v>
      </c>
      <c r="R954" s="3" t="n">
        <f aca="false">EXP(-$B$39*Q954^$C$39)</f>
        <v>0.00436175312867533</v>
      </c>
    </row>
    <row r="955" customFormat="false" ht="15" hidden="false" customHeight="false" outlineLevel="0" collapsed="false">
      <c r="P955" s="3" t="n">
        <f aca="false">O955/$S$2</f>
        <v>0</v>
      </c>
      <c r="Q955" s="3" t="n">
        <v>950</v>
      </c>
      <c r="R955" s="3" t="n">
        <f aca="false">EXP(-$B$39*Q955^$C$39)</f>
        <v>0.00434541365462527</v>
      </c>
    </row>
    <row r="956" customFormat="false" ht="15" hidden="false" customHeight="false" outlineLevel="0" collapsed="false">
      <c r="P956" s="3" t="n">
        <f aca="false">O956/$S$2</f>
        <v>0</v>
      </c>
      <c r="Q956" s="3" t="n">
        <v>951</v>
      </c>
      <c r="R956" s="3" t="n">
        <f aca="false">EXP(-$B$39*Q956^$C$39)</f>
        <v>0.00432914128109531</v>
      </c>
    </row>
    <row r="957" customFormat="false" ht="15" hidden="false" customHeight="false" outlineLevel="0" collapsed="false">
      <c r="P957" s="3" t="n">
        <f aca="false">O957/$S$2</f>
        <v>0</v>
      </c>
      <c r="Q957" s="3" t="n">
        <v>952</v>
      </c>
      <c r="R957" s="3" t="n">
        <f aca="false">EXP(-$B$39*Q957^$C$39)</f>
        <v>0.00431293570430818</v>
      </c>
    </row>
    <row r="958" customFormat="false" ht="15" hidden="false" customHeight="false" outlineLevel="0" collapsed="false">
      <c r="P958" s="3" t="n">
        <f aca="false">O958/$S$2</f>
        <v>0</v>
      </c>
      <c r="Q958" s="3" t="n">
        <v>953</v>
      </c>
      <c r="R958" s="3" t="n">
        <f aca="false">EXP(-$B$39*Q958^$C$39)</f>
        <v>0.00429679662200971</v>
      </c>
    </row>
    <row r="959" customFormat="false" ht="15" hidden="false" customHeight="false" outlineLevel="0" collapsed="false">
      <c r="P959" s="3" t="n">
        <f aca="false">O959/$S$2</f>
        <v>0</v>
      </c>
      <c r="Q959" s="3" t="n">
        <v>954</v>
      </c>
      <c r="R959" s="3" t="n">
        <f aca="false">EXP(-$B$39*Q959^$C$39)</f>
        <v>0.00428072373346028</v>
      </c>
    </row>
    <row r="960" customFormat="false" ht="15" hidden="false" customHeight="false" outlineLevel="0" collapsed="false">
      <c r="P960" s="3" t="n">
        <f aca="false">O960/$S$2</f>
        <v>0</v>
      </c>
      <c r="Q960" s="3" t="n">
        <v>955</v>
      </c>
      <c r="R960" s="3" t="n">
        <f aca="false">EXP(-$B$39*Q960^$C$39)</f>
        <v>0.00426471673942647</v>
      </c>
    </row>
    <row r="961" customFormat="false" ht="15" hidden="false" customHeight="false" outlineLevel="0" collapsed="false">
      <c r="P961" s="3" t="n">
        <f aca="false">O961/$S$2</f>
        <v>0</v>
      </c>
      <c r="Q961" s="3" t="n">
        <v>956</v>
      </c>
      <c r="R961" s="3" t="n">
        <f aca="false">EXP(-$B$39*Q961^$C$39)</f>
        <v>0.0042487753421726</v>
      </c>
    </row>
    <row r="962" customFormat="false" ht="15" hidden="false" customHeight="false" outlineLevel="0" collapsed="false">
      <c r="P962" s="3" t="n">
        <f aca="false">O962/$S$2</f>
        <v>0</v>
      </c>
      <c r="Q962" s="3" t="n">
        <v>957</v>
      </c>
      <c r="R962" s="3" t="n">
        <f aca="false">EXP(-$B$39*Q962^$C$39)</f>
        <v>0.00423289924545244</v>
      </c>
    </row>
    <row r="963" customFormat="false" ht="15" hidden="false" customHeight="false" outlineLevel="0" collapsed="false">
      <c r="P963" s="3" t="n">
        <f aca="false">O963/$S$2</f>
        <v>0</v>
      </c>
      <c r="Q963" s="3" t="n">
        <v>958</v>
      </c>
      <c r="R963" s="3" t="n">
        <f aca="false">EXP(-$B$39*Q963^$C$39)</f>
        <v>0.00421708815450095</v>
      </c>
    </row>
    <row r="964" customFormat="false" ht="15" hidden="false" customHeight="false" outlineLevel="0" collapsed="false">
      <c r="P964" s="3" t="n">
        <f aca="false">O964/$S$2</f>
        <v>0</v>
      </c>
      <c r="Q964" s="3" t="n">
        <v>959</v>
      </c>
      <c r="R964" s="3" t="n">
        <f aca="false">EXP(-$B$39*Q964^$C$39)</f>
        <v>0.00420134177602604</v>
      </c>
    </row>
    <row r="965" customFormat="false" ht="15" hidden="false" customHeight="false" outlineLevel="0" collapsed="false">
      <c r="P965" s="3" t="n">
        <f aca="false">O965/$S$2</f>
        <v>0</v>
      </c>
      <c r="Q965" s="3" t="n">
        <v>960</v>
      </c>
      <c r="R965" s="3" t="n">
        <f aca="false">EXP(-$B$39*Q965^$C$39)</f>
        <v>0.00418565981820038</v>
      </c>
    </row>
    <row r="966" customFormat="false" ht="15" hidden="false" customHeight="false" outlineLevel="0" collapsed="false">
      <c r="P966" s="3" t="n">
        <f aca="false">O966/$S$2</f>
        <v>0</v>
      </c>
      <c r="Q966" s="3" t="n">
        <v>961</v>
      </c>
      <c r="R966" s="3" t="n">
        <f aca="false">EXP(-$B$39*Q966^$C$39)</f>
        <v>0.00417004199065329</v>
      </c>
    </row>
    <row r="967" customFormat="false" ht="15" hidden="false" customHeight="false" outlineLevel="0" collapsed="false">
      <c r="P967" s="3" t="n">
        <f aca="false">O967/$S$2</f>
        <v>0</v>
      </c>
      <c r="Q967" s="3" t="n">
        <v>962</v>
      </c>
      <c r="R967" s="3" t="n">
        <f aca="false">EXP(-$B$39*Q967^$C$39)</f>
        <v>0.00415448800446267</v>
      </c>
    </row>
    <row r="968" customFormat="false" ht="15" hidden="false" customHeight="false" outlineLevel="0" collapsed="false">
      <c r="P968" s="3" t="n">
        <f aca="false">O968/$S$2</f>
        <v>0</v>
      </c>
      <c r="Q968" s="3" t="n">
        <v>963</v>
      </c>
      <c r="R968" s="3" t="n">
        <f aca="false">EXP(-$B$39*Q968^$C$39)</f>
        <v>0.004138997572147</v>
      </c>
    </row>
    <row r="969" customFormat="false" ht="15" hidden="false" customHeight="false" outlineLevel="0" collapsed="false">
      <c r="P969" s="3" t="n">
        <f aca="false">O969/$S$2</f>
        <v>0</v>
      </c>
      <c r="Q969" s="3" t="n">
        <v>964</v>
      </c>
      <c r="R969" s="3" t="n">
        <f aca="false">EXP(-$B$39*Q969^$C$39)</f>
        <v>0.0041235704076573</v>
      </c>
    </row>
    <row r="970" customFormat="false" ht="15" hidden="false" customHeight="false" outlineLevel="0" collapsed="false">
      <c r="P970" s="3" t="n">
        <f aca="false">O970/$S$2</f>
        <v>0</v>
      </c>
      <c r="Q970" s="3" t="n">
        <v>965</v>
      </c>
      <c r="R970" s="3" t="n">
        <f aca="false">EXP(-$B$39*Q970^$C$39)</f>
        <v>0.00410820622636927</v>
      </c>
    </row>
    <row r="971" customFormat="false" ht="15" hidden="false" customHeight="false" outlineLevel="0" collapsed="false">
      <c r="P971" s="3" t="n">
        <f aca="false">O971/$S$2</f>
        <v>0</v>
      </c>
      <c r="Q971" s="3" t="n">
        <v>966</v>
      </c>
      <c r="R971" s="3" t="n">
        <f aca="false">EXP(-$B$39*Q971^$C$39)</f>
        <v>0.00409290474507538</v>
      </c>
    </row>
    <row r="972" customFormat="false" ht="15" hidden="false" customHeight="false" outlineLevel="0" collapsed="false">
      <c r="P972" s="3" t="n">
        <f aca="false">O972/$S$2</f>
        <v>0</v>
      </c>
      <c r="Q972" s="3" t="n">
        <v>967</v>
      </c>
      <c r="R972" s="3" t="n">
        <f aca="false">EXP(-$B$39*Q972^$C$39)</f>
        <v>0.00407766568197707</v>
      </c>
    </row>
    <row r="973" customFormat="false" ht="15" hidden="false" customHeight="false" outlineLevel="0" collapsed="false">
      <c r="P973" s="3" t="n">
        <f aca="false">O973/$S$2</f>
        <v>0</v>
      </c>
      <c r="Q973" s="3" t="n">
        <v>968</v>
      </c>
      <c r="R973" s="3" t="n">
        <f aca="false">EXP(-$B$39*Q973^$C$39)</f>
        <v>0.00406248875667694</v>
      </c>
    </row>
    <row r="974" customFormat="false" ht="15" hidden="false" customHeight="false" outlineLevel="0" collapsed="false">
      <c r="P974" s="3" t="n">
        <f aca="false">O974/$S$2</f>
        <v>0</v>
      </c>
      <c r="Q974" s="3" t="n">
        <v>969</v>
      </c>
      <c r="R974" s="3" t="n">
        <f aca="false">EXP(-$B$39*Q974^$C$39)</f>
        <v>0.00404737369017101</v>
      </c>
    </row>
    <row r="975" customFormat="false" ht="15" hidden="false" customHeight="false" outlineLevel="0" collapsed="false">
      <c r="P975" s="3" t="n">
        <f aca="false">O975/$S$2</f>
        <v>0</v>
      </c>
      <c r="Q975" s="3" t="n">
        <v>970</v>
      </c>
      <c r="R975" s="3" t="n">
        <f aca="false">EXP(-$B$39*Q975^$C$39)</f>
        <v>0.00403232020484109</v>
      </c>
    </row>
    <row r="976" customFormat="false" ht="15" hidden="false" customHeight="false" outlineLevel="0" collapsed="false">
      <c r="P976" s="3" t="n">
        <f aca="false">O976/$S$2</f>
        <v>0</v>
      </c>
      <c r="Q976" s="3" t="n">
        <v>971</v>
      </c>
      <c r="R976" s="3" t="n">
        <f aca="false">EXP(-$B$39*Q976^$C$39)</f>
        <v>0.00401732802444709</v>
      </c>
    </row>
    <row r="977" customFormat="false" ht="15" hidden="false" customHeight="false" outlineLevel="0" collapsed="false">
      <c r="P977" s="3" t="n">
        <f aca="false">O977/$S$2</f>
        <v>0</v>
      </c>
      <c r="Q977" s="3" t="n">
        <v>972</v>
      </c>
      <c r="R977" s="3" t="n">
        <f aca="false">EXP(-$B$39*Q977^$C$39)</f>
        <v>0.00400239687411945</v>
      </c>
    </row>
    <row r="978" customFormat="false" ht="15" hidden="false" customHeight="false" outlineLevel="0" collapsed="false">
      <c r="P978" s="3" t="n">
        <f aca="false">O978/$S$2</f>
        <v>0</v>
      </c>
      <c r="Q978" s="3" t="n">
        <v>973</v>
      </c>
      <c r="R978" s="3" t="n">
        <f aca="false">EXP(-$B$39*Q978^$C$39)</f>
        <v>0.00398752648035159</v>
      </c>
    </row>
    <row r="979" customFormat="false" ht="15" hidden="false" customHeight="false" outlineLevel="0" collapsed="false">
      <c r="P979" s="3" t="n">
        <f aca="false">O979/$S$2</f>
        <v>0</v>
      </c>
      <c r="Q979" s="3" t="n">
        <v>974</v>
      </c>
      <c r="R979" s="3" t="n">
        <f aca="false">EXP(-$B$39*Q979^$C$39)</f>
        <v>0.00397271657099243</v>
      </c>
    </row>
    <row r="980" customFormat="false" ht="15" hidden="false" customHeight="false" outlineLevel="0" collapsed="false">
      <c r="P980" s="3" t="n">
        <f aca="false">O980/$S$2</f>
        <v>0</v>
      </c>
      <c r="Q980" s="3" t="n">
        <v>975</v>
      </c>
      <c r="R980" s="3" t="n">
        <f aca="false">EXP(-$B$39*Q980^$C$39)</f>
        <v>0.0039579668752389</v>
      </c>
    </row>
    <row r="981" customFormat="false" ht="15" hidden="false" customHeight="false" outlineLevel="0" collapsed="false">
      <c r="P981" s="3" t="n">
        <f aca="false">O981/$S$2</f>
        <v>0</v>
      </c>
      <c r="Q981" s="3" t="n">
        <v>976</v>
      </c>
      <c r="R981" s="3" t="n">
        <f aca="false">EXP(-$B$39*Q981^$C$39)</f>
        <v>0.00394327712362857</v>
      </c>
    </row>
    <row r="982" customFormat="false" ht="15" hidden="false" customHeight="false" outlineLevel="0" collapsed="false">
      <c r="P982" s="3" t="n">
        <f aca="false">O982/$S$2</f>
        <v>0</v>
      </c>
      <c r="Q982" s="3" t="n">
        <v>977</v>
      </c>
      <c r="R982" s="3" t="n">
        <f aca="false">EXP(-$B$39*Q982^$C$39)</f>
        <v>0.00392864704803228</v>
      </c>
    </row>
    <row r="983" customFormat="false" ht="15" hidden="false" customHeight="false" outlineLevel="0" collapsed="false">
      <c r="P983" s="3" t="n">
        <f aca="false">O983/$S$2</f>
        <v>0</v>
      </c>
      <c r="Q983" s="3" t="n">
        <v>978</v>
      </c>
      <c r="R983" s="3" t="n">
        <f aca="false">EXP(-$B$39*Q983^$C$39)</f>
        <v>0.00391407638164681</v>
      </c>
    </row>
    <row r="984" customFormat="false" ht="15" hidden="false" customHeight="false" outlineLevel="0" collapsed="false">
      <c r="P984" s="3" t="n">
        <f aca="false">O984/$S$2</f>
        <v>0</v>
      </c>
      <c r="Q984" s="3" t="n">
        <v>979</v>
      </c>
      <c r="R984" s="3" t="n">
        <f aca="false">EXP(-$B$39*Q984^$C$39)</f>
        <v>0.00389956485898762</v>
      </c>
    </row>
    <row r="985" customFormat="false" ht="15" hidden="false" customHeight="false" outlineLevel="0" collapsed="false">
      <c r="P985" s="3" t="n">
        <f aca="false">O985/$S$2</f>
        <v>0</v>
      </c>
      <c r="Q985" s="3" t="n">
        <v>980</v>
      </c>
      <c r="R985" s="3" t="n">
        <f aca="false">EXP(-$B$39*Q985^$C$39)</f>
        <v>0.0038851122158816</v>
      </c>
    </row>
    <row r="986" customFormat="false" ht="15" hidden="false" customHeight="false" outlineLevel="0" collapsed="false">
      <c r="P986" s="3" t="n">
        <f aca="false">O986/$S$2</f>
        <v>0</v>
      </c>
      <c r="Q986" s="3" t="n">
        <v>981</v>
      </c>
      <c r="R986" s="3" t="n">
        <f aca="false">EXP(-$B$39*Q986^$C$39)</f>
        <v>0.00387071818945994</v>
      </c>
    </row>
    <row r="987" customFormat="false" ht="15" hidden="false" customHeight="false" outlineLevel="0" collapsed="false">
      <c r="P987" s="3" t="n">
        <f aca="false">O987/$S$2</f>
        <v>0</v>
      </c>
      <c r="Q987" s="3" t="n">
        <v>982</v>
      </c>
      <c r="R987" s="3" t="n">
        <f aca="false">EXP(-$B$39*Q987^$C$39)</f>
        <v>0.00385638251815093</v>
      </c>
    </row>
    <row r="988" customFormat="false" ht="15" hidden="false" customHeight="false" outlineLevel="0" collapsed="false">
      <c r="P988" s="3" t="n">
        <f aca="false">O988/$S$2</f>
        <v>0</v>
      </c>
      <c r="Q988" s="3" t="n">
        <v>983</v>
      </c>
      <c r="R988" s="3" t="n">
        <f aca="false">EXP(-$B$39*Q988^$C$39)</f>
        <v>0.00384210494167289</v>
      </c>
    </row>
    <row r="989" customFormat="false" ht="15" hidden="false" customHeight="false" outlineLevel="0" collapsed="false">
      <c r="P989" s="3" t="n">
        <f aca="false">O989/$S$2</f>
        <v>0</v>
      </c>
      <c r="Q989" s="3" t="n">
        <v>984</v>
      </c>
      <c r="R989" s="3" t="n">
        <f aca="false">EXP(-$B$39*Q989^$C$39)</f>
        <v>0.00382788520102712</v>
      </c>
    </row>
    <row r="990" customFormat="false" ht="15" hidden="false" customHeight="false" outlineLevel="0" collapsed="false">
      <c r="P990" s="3" t="n">
        <f aca="false">O990/$S$2</f>
        <v>0</v>
      </c>
      <c r="Q990" s="3" t="n">
        <v>985</v>
      </c>
      <c r="R990" s="3" t="n">
        <f aca="false">EXP(-$B$39*Q990^$C$39)</f>
        <v>0.00381372303849088</v>
      </c>
    </row>
    <row r="991" customFormat="false" ht="15" hidden="false" customHeight="false" outlineLevel="0" collapsed="false">
      <c r="P991" s="3" t="n">
        <f aca="false">O991/$S$2</f>
        <v>0</v>
      </c>
      <c r="Q991" s="3" t="n">
        <v>986</v>
      </c>
      <c r="R991" s="3" t="n">
        <f aca="false">EXP(-$B$39*Q991^$C$39)</f>
        <v>0.00379961819761044</v>
      </c>
    </row>
    <row r="992" customFormat="false" ht="15" hidden="false" customHeight="false" outlineLevel="0" collapsed="false">
      <c r="P992" s="3" t="n">
        <f aca="false">O992/$S$2</f>
        <v>0</v>
      </c>
      <c r="Q992" s="3" t="n">
        <v>987</v>
      </c>
      <c r="R992" s="3" t="n">
        <f aca="false">EXP(-$B$39*Q992^$C$39)</f>
        <v>0.00378557042319411</v>
      </c>
    </row>
    <row r="993" customFormat="false" ht="15" hidden="false" customHeight="false" outlineLevel="0" collapsed="false">
      <c r="P993" s="3" t="n">
        <f aca="false">O993/$S$2</f>
        <v>0</v>
      </c>
      <c r="Q993" s="3" t="n">
        <v>988</v>
      </c>
      <c r="R993" s="3" t="n">
        <f aca="false">EXP(-$B$39*Q993^$C$39)</f>
        <v>0.00377157946130542</v>
      </c>
    </row>
    <row r="994" customFormat="false" ht="15" hidden="false" customHeight="false" outlineLevel="0" collapsed="false">
      <c r="P994" s="3" t="n">
        <f aca="false">O994/$S$2</f>
        <v>0</v>
      </c>
      <c r="Q994" s="3" t="n">
        <v>989</v>
      </c>
      <c r="R994" s="3" t="n">
        <f aca="false">EXP(-$B$39*Q994^$C$39)</f>
        <v>0.00375764505925623</v>
      </c>
    </row>
    <row r="995" customFormat="false" ht="15" hidden="false" customHeight="false" outlineLevel="0" collapsed="false">
      <c r="P995" s="3" t="n">
        <f aca="false">O995/$S$2</f>
        <v>0</v>
      </c>
      <c r="Q995" s="3" t="n">
        <v>990</v>
      </c>
      <c r="R995" s="3" t="n">
        <f aca="false">EXP(-$B$39*Q995^$C$39)</f>
        <v>0.00374376696559992</v>
      </c>
    </row>
    <row r="996" customFormat="false" ht="15" hidden="false" customHeight="false" outlineLevel="0" collapsed="false">
      <c r="P996" s="3" t="n">
        <f aca="false">O996/$S$2</f>
        <v>0</v>
      </c>
      <c r="Q996" s="3" t="n">
        <v>991</v>
      </c>
      <c r="R996" s="3" t="n">
        <f aca="false">EXP(-$B$39*Q996^$C$39)</f>
        <v>0.00372994493012469</v>
      </c>
    </row>
    <row r="997" customFormat="false" ht="15" hidden="false" customHeight="false" outlineLevel="0" collapsed="false">
      <c r="P997" s="3" t="n">
        <f aca="false">O997/$S$2</f>
        <v>0</v>
      </c>
      <c r="Q997" s="3" t="n">
        <v>992</v>
      </c>
      <c r="R997" s="3" t="n">
        <f aca="false">EXP(-$B$39*Q997^$C$39)</f>
        <v>0.0037161787038468</v>
      </c>
    </row>
    <row r="998" customFormat="false" ht="15" hidden="false" customHeight="false" outlineLevel="0" collapsed="false">
      <c r="P998" s="3" t="n">
        <f aca="false">O998/$S$2</f>
        <v>0</v>
      </c>
      <c r="Q998" s="3" t="n">
        <v>993</v>
      </c>
      <c r="R998" s="3" t="n">
        <f aca="false">EXP(-$B$39*Q998^$C$39)</f>
        <v>0.00370246803900386</v>
      </c>
    </row>
    <row r="999" customFormat="false" ht="15" hidden="false" customHeight="false" outlineLevel="0" collapsed="false">
      <c r="P999" s="3" t="n">
        <f aca="false">O999/$S$2</f>
        <v>0</v>
      </c>
      <c r="Q999" s="3" t="n">
        <v>994</v>
      </c>
      <c r="R999" s="3" t="n">
        <f aca="false">EXP(-$B$39*Q999^$C$39)</f>
        <v>0.00368881268904826</v>
      </c>
    </row>
    <row r="1000" customFormat="false" ht="15" hidden="false" customHeight="false" outlineLevel="0" collapsed="false">
      <c r="P1000" s="3" t="n">
        <f aca="false">O1000/$S$2</f>
        <v>0</v>
      </c>
      <c r="Q1000" s="3" t="n">
        <v>995</v>
      </c>
      <c r="R1000" s="3" t="n">
        <f aca="false">EXP(-$B$39*Q1000^$C$39)</f>
        <v>0.00367521240864055</v>
      </c>
    </row>
    <row r="1001" customFormat="false" ht="15" hidden="false" customHeight="false" outlineLevel="0" collapsed="false">
      <c r="P1001" s="3" t="n">
        <f aca="false">O1001/$S$2</f>
        <v>0</v>
      </c>
      <c r="Q1001" s="3" t="n">
        <v>996</v>
      </c>
      <c r="R1001" s="3" t="n">
        <f aca="false">EXP(-$B$39*Q1001^$C$39)</f>
        <v>0.00366166695364283</v>
      </c>
    </row>
    <row r="1002" customFormat="false" ht="15" hidden="false" customHeight="false" outlineLevel="0" collapsed="false">
      <c r="P1002" s="3" t="n">
        <f aca="false">O1002/$S$2</f>
        <v>0</v>
      </c>
      <c r="Q1002" s="3" t="n">
        <v>997</v>
      </c>
      <c r="R1002" s="3" t="n">
        <f aca="false">EXP(-$B$39*Q1002^$C$39)</f>
        <v>0.00364817608111231</v>
      </c>
    </row>
    <row r="1003" customFormat="false" ht="15" hidden="false" customHeight="false" outlineLevel="0" collapsed="false">
      <c r="P1003" s="3" t="n">
        <f aca="false">O1003/$S$2</f>
        <v>0</v>
      </c>
      <c r="Q1003" s="3" t="n">
        <v>998</v>
      </c>
      <c r="R1003" s="3" t="n">
        <f aca="false">EXP(-$B$39*Q1003^$C$39)</f>
        <v>0.00363473954929477</v>
      </c>
    </row>
    <row r="1004" customFormat="false" ht="15" hidden="false" customHeight="false" outlineLevel="0" collapsed="false">
      <c r="P1004" s="3" t="n">
        <f aca="false">O1004/$S$2</f>
        <v>0</v>
      </c>
      <c r="Q1004" s="3" t="n">
        <v>999</v>
      </c>
      <c r="R1004" s="3" t="n">
        <f aca="false">EXP(-$B$39*Q1004^$C$39)</f>
        <v>0.00362135711761816</v>
      </c>
    </row>
    <row r="1005" customFormat="false" ht="15" hidden="false" customHeight="false" outlineLevel="0" collapsed="false">
      <c r="P1005" s="3" t="n">
        <f aca="false">O1005/$S$2</f>
        <v>0</v>
      </c>
      <c r="Q1005" s="3" t="n">
        <v>1000</v>
      </c>
      <c r="R1005" s="3" t="n">
        <f aca="false">EXP(-$B$39*Q1005^$C$39)</f>
        <v>0.00360802854668619</v>
      </c>
    </row>
    <row r="1006" customFormat="false" ht="15" hidden="false" customHeight="false" outlineLevel="0" collapsed="false">
      <c r="P1006" s="3" t="n">
        <f aca="false">O1006/$S$2</f>
        <v>0</v>
      </c>
      <c r="Q1006" s="3" t="n">
        <v>1001</v>
      </c>
      <c r="R1006" s="3" t="n">
        <f aca="false">EXP(-$B$39*Q1006^$C$39)</f>
        <v>0.00359475359827192</v>
      </c>
    </row>
    <row r="1007" customFormat="false" ht="15" hidden="false" customHeight="false" outlineLevel="0" collapsed="false">
      <c r="P1007" s="3" t="n">
        <f aca="false">O1007/$S$2</f>
        <v>0</v>
      </c>
      <c r="Q1007" s="3" t="n">
        <v>1002</v>
      </c>
      <c r="R1007" s="3" t="n">
        <f aca="false">EXP(-$B$39*Q1007^$C$39)</f>
        <v>0.0035815320353115</v>
      </c>
    </row>
    <row r="1008" customFormat="false" ht="15" hidden="false" customHeight="false" outlineLevel="0" collapsed="false">
      <c r="P1008" s="3" t="n">
        <f aca="false">O1008/$S$2</f>
        <v>0</v>
      </c>
      <c r="Q1008" s="3" t="n">
        <v>1003</v>
      </c>
      <c r="R1008" s="3" t="n">
        <f aca="false">EXP(-$B$39*Q1008^$C$39)</f>
        <v>0.00356836362189785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G6" activeCellId="0" sqref="G6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16.42"/>
    <col collapsed="false" customWidth="true" hidden="false" outlineLevel="0" max="3" min="3" style="0" width="16.86"/>
    <col collapsed="false" customWidth="true" hidden="false" outlineLevel="0" max="4" min="4" style="0" width="15.57"/>
    <col collapsed="false" customWidth="true" hidden="false" outlineLevel="0" max="5" min="5" style="0" width="17.86"/>
    <col collapsed="false" customWidth="true" hidden="false" outlineLevel="0" max="6" min="6" style="0" width="15.86"/>
    <col collapsed="false" customWidth="true" hidden="false" outlineLevel="0" max="7" min="7" style="0" width="22.01"/>
    <col collapsed="false" customWidth="true" hidden="false" outlineLevel="0" max="8" min="8" style="0" width="20.99"/>
  </cols>
  <sheetData>
    <row r="1" customFormat="false" ht="15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customFormat="false" ht="15" hidden="false" customHeight="false" outlineLevel="0" collapsed="false">
      <c r="A3" s="3" t="s">
        <v>122</v>
      </c>
      <c r="B3" s="3" t="n">
        <v>22</v>
      </c>
      <c r="C3" s="3" t="n">
        <v>4</v>
      </c>
      <c r="D3" s="3" t="n">
        <v>10</v>
      </c>
      <c r="E3" s="3" t="n">
        <v>19</v>
      </c>
      <c r="F3" s="3" t="n">
        <v>252</v>
      </c>
      <c r="G3" s="1" t="n">
        <v>0.00016</v>
      </c>
      <c r="H3" s="3" t="n">
        <v>2683</v>
      </c>
    </row>
    <row r="4" customFormat="false" ht="15" hidden="false" customHeight="false" outlineLevel="0" collapsed="false">
      <c r="A4" s="3"/>
      <c r="B4" s="3" t="s">
        <v>17</v>
      </c>
      <c r="C4" s="3" t="s">
        <v>18</v>
      </c>
      <c r="D4" s="3"/>
      <c r="E4" s="3"/>
      <c r="F4" s="3"/>
      <c r="G4" s="3" t="s">
        <v>19</v>
      </c>
      <c r="H4" s="3"/>
    </row>
    <row r="5" customFormat="false" ht="15" hidden="false" customHeight="false" outlineLevel="0" collapsed="false">
      <c r="A5" s="3"/>
      <c r="B5" s="2" t="s">
        <v>99</v>
      </c>
      <c r="C5" s="3" t="n">
        <v>1</v>
      </c>
      <c r="D5" s="3"/>
      <c r="E5" s="3"/>
      <c r="F5" s="3"/>
      <c r="G5" s="3"/>
      <c r="H5" s="3"/>
    </row>
    <row r="6" customFormat="false" ht="15" hidden="false" customHeight="false" outlineLevel="0" collapsed="false">
      <c r="A6" s="0" t="s">
        <v>59</v>
      </c>
      <c r="B6" s="7" t="s">
        <v>123</v>
      </c>
      <c r="C6" s="7" t="s">
        <v>124</v>
      </c>
      <c r="D6" s="7" t="s">
        <v>125</v>
      </c>
      <c r="E6" s="7" t="s">
        <v>126</v>
      </c>
      <c r="F6" s="3" t="n">
        <v>1250</v>
      </c>
      <c r="G6" s="7" t="s">
        <v>127</v>
      </c>
      <c r="H6" s="7" t="s">
        <v>128</v>
      </c>
    </row>
    <row r="7" customFormat="false" ht="15" hidden="false" customHeight="false" outlineLevel="0" collapsed="false">
      <c r="O7" s="0" t="s">
        <v>16</v>
      </c>
    </row>
    <row r="8" customFormat="false" ht="15" hidden="false" customHeight="false" outlineLevel="0" collapsed="false">
      <c r="N8" s="0" t="s">
        <v>20</v>
      </c>
      <c r="O8" s="0" t="s">
        <v>21</v>
      </c>
    </row>
    <row r="9" customFormat="false" ht="15" hidden="false" customHeight="false" outlineLevel="0" collapsed="false">
      <c r="N9" s="0" t="n">
        <v>0</v>
      </c>
      <c r="O9" s="0" t="n">
        <f aca="false">EXP(-$B$39*N9^$C$39)</f>
        <v>1</v>
      </c>
    </row>
    <row r="10" customFormat="false" ht="15" hidden="false" customHeight="false" outlineLevel="0" collapsed="false">
      <c r="B10" s="3" t="s">
        <v>33</v>
      </c>
      <c r="C10" s="3" t="s">
        <v>34</v>
      </c>
      <c r="N10" s="0" t="n">
        <v>10</v>
      </c>
      <c r="O10" s="0" t="n">
        <f aca="false">EXP(-$B$39*N10^$C$39)</f>
        <v>0.893708631325092</v>
      </c>
    </row>
    <row r="11" customFormat="false" ht="15" hidden="false" customHeight="false" outlineLevel="0" collapsed="false">
      <c r="B11" s="3" t="n">
        <v>0</v>
      </c>
      <c r="C11" s="3" t="n">
        <v>1</v>
      </c>
      <c r="N11" s="0" t="n">
        <v>20</v>
      </c>
      <c r="O11" s="0" t="n">
        <f aca="false">EXP(-$B$39*N11^$C$39)</f>
        <v>0.6703048380887</v>
      </c>
    </row>
    <row r="12" customFormat="false" ht="15" hidden="false" customHeight="false" outlineLevel="0" collapsed="false">
      <c r="B12" s="3" t="n">
        <v>27</v>
      </c>
      <c r="C12" s="3" t="n">
        <v>0.5</v>
      </c>
      <c r="N12" s="3" t="n">
        <v>30</v>
      </c>
      <c r="O12" s="3" t="n">
        <f aca="false">EXP(-$B$39*N12^$C$39)</f>
        <v>0.431408801297294</v>
      </c>
    </row>
    <row r="13" customFormat="false" ht="15" hidden="false" customHeight="false" outlineLevel="0" collapsed="false">
      <c r="B13" s="3" t="n">
        <v>52</v>
      </c>
      <c r="C13" s="3" t="n">
        <v>0.1</v>
      </c>
      <c r="N13" s="3" t="n">
        <v>40</v>
      </c>
      <c r="O13" s="3" t="n">
        <f aca="false">EXP(-$B$39*N13^$C$39)</f>
        <v>0.240758780560027</v>
      </c>
    </row>
    <row r="14" customFormat="false" ht="15" hidden="false" customHeight="false" outlineLevel="0" collapsed="false">
      <c r="N14" s="3" t="n">
        <v>50</v>
      </c>
      <c r="O14" s="3" t="n">
        <f aca="false">EXP(-$B$39*N14^$C$39)</f>
        <v>0.11730766836373</v>
      </c>
    </row>
    <row r="15" customFormat="false" ht="15" hidden="false" customHeight="false" outlineLevel="0" collapsed="false">
      <c r="N15" s="3" t="n">
        <v>60</v>
      </c>
      <c r="O15" s="3" t="n">
        <f aca="false">EXP(-$B$39*N15^$C$39)</f>
        <v>0.0501551223208105</v>
      </c>
    </row>
    <row r="16" customFormat="false" ht="15" hidden="false" customHeight="false" outlineLevel="0" collapsed="false">
      <c r="N16" s="3" t="n">
        <v>70</v>
      </c>
      <c r="O16" s="3" t="n">
        <f aca="false">EXP(-$B$39*N16^$C$39)</f>
        <v>0.0188918514014794</v>
      </c>
    </row>
    <row r="17" customFormat="false" ht="15" hidden="false" customHeight="false" outlineLevel="0" collapsed="false">
      <c r="N17" s="3" t="n">
        <v>80</v>
      </c>
      <c r="O17" s="3" t="n">
        <f aca="false">EXP(-$B$39*N17^$C$39)</f>
        <v>0.0062895486242135</v>
      </c>
    </row>
    <row r="18" customFormat="false" ht="15" hidden="false" customHeight="false" outlineLevel="0" collapsed="false">
      <c r="N18" s="3" t="n">
        <v>90</v>
      </c>
      <c r="O18" s="3" t="n">
        <f aca="false">EXP(-$B$39*N18^$C$39)</f>
        <v>0.00185586071612598</v>
      </c>
    </row>
    <row r="19" customFormat="false" ht="15" hidden="false" customHeight="false" outlineLevel="0" collapsed="false">
      <c r="N19" s="3" t="n">
        <v>100</v>
      </c>
      <c r="O19" s="3" t="n">
        <f aca="false">EXP(-$B$39*N19^$C$39)</f>
        <v>0.000486500771357894</v>
      </c>
    </row>
    <row r="20" customFormat="false" ht="15" hidden="false" customHeight="false" outlineLevel="0" collapsed="false">
      <c r="N20" s="3" t="n">
        <v>110</v>
      </c>
      <c r="O20" s="3" t="n">
        <f aca="false">EXP(-$B$39*N20^$C$39)</f>
        <v>0.000113537358362369</v>
      </c>
    </row>
    <row r="21" customFormat="false" ht="15" hidden="false" customHeight="false" outlineLevel="0" collapsed="false">
      <c r="N21" s="3" t="n">
        <v>120</v>
      </c>
      <c r="O21" s="3" t="n">
        <f aca="false">EXP(-$B$39*N21^$C$39)</f>
        <v>2.36328237431692E-005</v>
      </c>
    </row>
    <row r="22" customFormat="false" ht="15" hidden="false" customHeight="false" outlineLevel="0" collapsed="false">
      <c r="N22" s="3" t="n">
        <v>130</v>
      </c>
      <c r="O22" s="3" t="n">
        <f aca="false">EXP(-$B$39*N22^$C$39)</f>
        <v>4.39477904266046E-006</v>
      </c>
    </row>
    <row r="23" customFormat="false" ht="15" hidden="false" customHeight="false" outlineLevel="0" collapsed="false">
      <c r="N23" s="3" t="n">
        <v>140</v>
      </c>
      <c r="O23" s="3" t="n">
        <f aca="false">EXP(-$B$39*N23^$C$39)</f>
        <v>7.31237981346555E-007</v>
      </c>
    </row>
    <row r="24" customFormat="false" ht="15" hidden="false" customHeight="false" outlineLevel="0" collapsed="false">
      <c r="B24" s="0" t="s">
        <v>35</v>
      </c>
      <c r="D24" s="0" t="s">
        <v>36</v>
      </c>
      <c r="N24" s="3" t="n">
        <v>150</v>
      </c>
      <c r="O24" s="3" t="n">
        <f aca="false">EXP(-$B$39*N24^$C$39)</f>
        <v>1.09013383924574E-007</v>
      </c>
    </row>
    <row r="25" customFormat="false" ht="15" hidden="false" customHeight="false" outlineLevel="0" collapsed="false">
      <c r="B25" s="0" t="s">
        <v>37</v>
      </c>
      <c r="C25" s="0" t="s">
        <v>38</v>
      </c>
      <c r="D25" s="0" t="s">
        <v>39</v>
      </c>
      <c r="E25" s="0" t="s">
        <v>40</v>
      </c>
      <c r="F25" s="0" t="s">
        <v>41</v>
      </c>
      <c r="N25" s="3" t="n">
        <v>160</v>
      </c>
      <c r="O25" s="3" t="n">
        <f aca="false">EXP(-$B$39*N25^$C$39)</f>
        <v>1.45797906525203E-008</v>
      </c>
    </row>
    <row r="26" customFormat="false" ht="15" hidden="false" customHeight="false" outlineLevel="0" collapsed="false">
      <c r="B26" s="3" t="n">
        <v>0</v>
      </c>
      <c r="C26" s="3" t="n">
        <v>1</v>
      </c>
      <c r="D26" s="0" t="n">
        <f aca="false">EXP(-$B$39*B26^$C$39)</f>
        <v>1</v>
      </c>
      <c r="E26" s="0" t="n">
        <f aca="false">C26-D26</f>
        <v>0</v>
      </c>
      <c r="F26" s="0" t="n">
        <f aca="false">E26^2</f>
        <v>0</v>
      </c>
      <c r="N26" s="3" t="n">
        <v>170</v>
      </c>
      <c r="O26" s="3" t="n">
        <f aca="false">EXP(-$B$39*N26^$C$39)</f>
        <v>1.7513895331002E-009</v>
      </c>
    </row>
    <row r="27" customFormat="false" ht="15" hidden="false" customHeight="false" outlineLevel="0" collapsed="false">
      <c r="B27" s="3" t="n">
        <v>27</v>
      </c>
      <c r="C27" s="3" t="n">
        <v>0.5</v>
      </c>
      <c r="D27" s="3" t="n">
        <f aca="false">EXP(-$B$39*B27^$C$39)</f>
        <v>0.5000010787941</v>
      </c>
      <c r="E27" s="3" t="n">
        <f aca="false">C27-D27</f>
        <v>-1.07879409960709E-006</v>
      </c>
      <c r="F27" s="3" t="n">
        <f aca="false">E27^2</f>
        <v>1.16379670934708E-012</v>
      </c>
      <c r="N27" s="3" t="n">
        <v>180</v>
      </c>
      <c r="O27" s="3" t="n">
        <f aca="false">EXP(-$B$39*N27^$C$39)</f>
        <v>1.89168075462304E-010</v>
      </c>
    </row>
    <row r="28" customFormat="false" ht="15" hidden="false" customHeight="false" outlineLevel="0" collapsed="false">
      <c r="B28" s="3" t="n">
        <v>52</v>
      </c>
      <c r="C28" s="3" t="n">
        <v>0.1</v>
      </c>
      <c r="D28" s="3" t="n">
        <f aca="false">EXP(-$B$39*B28^$C$39)</f>
        <v>0.100000905715474</v>
      </c>
      <c r="E28" s="3" t="n">
        <f aca="false">C28-D28</f>
        <v>-9.05715473800695E-007</v>
      </c>
      <c r="F28" s="3" t="n">
        <f aca="false">E28^2</f>
        <v>8.20320519482017E-013</v>
      </c>
      <c r="N28" s="3" t="n">
        <v>190</v>
      </c>
      <c r="O28" s="3" t="n">
        <f aca="false">EXP(-$B$39*N28^$C$39)</f>
        <v>1.83902948616185E-011</v>
      </c>
    </row>
    <row r="29" customFormat="false" ht="15" hidden="false" customHeight="false" outlineLevel="0" collapsed="false">
      <c r="F29" s="0" t="s">
        <v>97</v>
      </c>
      <c r="N29" s="3" t="n">
        <v>200</v>
      </c>
      <c r="O29" s="3" t="n">
        <f aca="false">EXP(-$B$39*N29^$C$39)</f>
        <v>1.61071822797964E-012</v>
      </c>
    </row>
    <row r="30" customFormat="false" ht="15" hidden="false" customHeight="false" outlineLevel="0" collapsed="false">
      <c r="F30" s="0" t="n">
        <f aca="false">SUM(F26:F28)</f>
        <v>1.98411722819919E-012</v>
      </c>
      <c r="N30" s="3" t="n">
        <v>210</v>
      </c>
      <c r="O30" s="3" t="n">
        <f aca="false">EXP(-$B$39*N30^$C$39)</f>
        <v>1.27212569088802E-013</v>
      </c>
    </row>
    <row r="31" customFormat="false" ht="15" hidden="false" customHeight="false" outlineLevel="0" collapsed="false">
      <c r="N31" s="3" t="n">
        <v>220</v>
      </c>
      <c r="O31" s="3" t="n">
        <f aca="false">EXP(-$B$39*N31^$C$39)</f>
        <v>9.06749744674091E-015</v>
      </c>
    </row>
    <row r="32" customFormat="false" ht="15" hidden="false" customHeight="false" outlineLevel="0" collapsed="false">
      <c r="N32" s="3" t="n">
        <v>230</v>
      </c>
      <c r="O32" s="3" t="n">
        <f aca="false">EXP(-$B$39*N32^$C$39)</f>
        <v>5.83766704043124E-016</v>
      </c>
    </row>
    <row r="33" customFormat="false" ht="15" hidden="false" customHeight="false" outlineLevel="0" collapsed="false">
      <c r="A33" s="3" t="s">
        <v>43</v>
      </c>
      <c r="B33" s="3" t="s">
        <v>17</v>
      </c>
      <c r="C33" s="3" t="s">
        <v>18</v>
      </c>
      <c r="N33" s="3" t="n">
        <v>240</v>
      </c>
      <c r="O33" s="3" t="n">
        <f aca="false">EXP(-$B$39*N33^$C$39)</f>
        <v>3.39715339569289E-017</v>
      </c>
    </row>
    <row r="34" customFormat="false" ht="15" hidden="false" customHeight="false" outlineLevel="0" collapsed="false">
      <c r="A34" s="3"/>
      <c r="B34" s="3" t="n">
        <v>0.04</v>
      </c>
      <c r="C34" s="3" t="n">
        <v>1</v>
      </c>
      <c r="N34" s="3" t="n">
        <v>250</v>
      </c>
      <c r="O34" s="3" t="n">
        <f aca="false">EXP(-$B$39*N34^$C$39)</f>
        <v>1.78824950217474E-018</v>
      </c>
    </row>
    <row r="35" customFormat="false" ht="15" hidden="false" customHeight="false" outlineLevel="0" collapsed="false">
      <c r="A35" s="3"/>
      <c r="B35" s="3"/>
      <c r="C35" s="3"/>
      <c r="N35" s="3" t="n">
        <v>260</v>
      </c>
      <c r="O35" s="3" t="n">
        <f aca="false">EXP(-$B$39*N35^$C$39)</f>
        <v>8.52072311163926E-020</v>
      </c>
    </row>
    <row r="36" customFormat="false" ht="15" hidden="false" customHeight="false" outlineLevel="0" collapsed="false">
      <c r="A36" s="3"/>
      <c r="B36" s="3"/>
      <c r="C36" s="3"/>
      <c r="N36" s="3" t="n">
        <v>270</v>
      </c>
      <c r="O36" s="3" t="n">
        <f aca="false">EXP(-$B$39*N36^$C$39)</f>
        <v>3.67743337175985E-021</v>
      </c>
    </row>
    <row r="37" customFormat="false" ht="15" hidden="false" customHeight="false" outlineLevel="0" collapsed="false">
      <c r="A37" s="3"/>
      <c r="B37" s="3"/>
      <c r="C37" s="3"/>
      <c r="N37" s="3" t="n">
        <v>280</v>
      </c>
      <c r="O37" s="3" t="n">
        <f aca="false">EXP(-$B$39*N37^$C$39)</f>
        <v>1.4384849119523E-022</v>
      </c>
    </row>
    <row r="38" customFormat="false" ht="15" hidden="false" customHeight="false" outlineLevel="0" collapsed="false">
      <c r="A38" s="3" t="s">
        <v>45</v>
      </c>
      <c r="B38" s="3" t="s">
        <v>17</v>
      </c>
      <c r="C38" s="3" t="s">
        <v>18</v>
      </c>
      <c r="N38" s="3" t="n">
        <v>290</v>
      </c>
      <c r="O38" s="3" t="n">
        <f aca="false">EXP(-$B$39*N38^$C$39)</f>
        <v>5.10291732710721E-024</v>
      </c>
    </row>
    <row r="39" customFormat="false" ht="15" hidden="false" customHeight="false" outlineLevel="0" collapsed="false">
      <c r="A39" s="3"/>
      <c r="B39" s="3" t="n">
        <v>0.00165545312773001</v>
      </c>
      <c r="C39" s="3" t="n">
        <v>1.8317546427689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6" activeCellId="0" sqref="G6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16.42"/>
    <col collapsed="false" customWidth="true" hidden="false" outlineLevel="0" max="3" min="3" style="0" width="16.86"/>
    <col collapsed="false" customWidth="true" hidden="false" outlineLevel="0" max="4" min="4" style="0" width="15.57"/>
    <col collapsed="false" customWidth="true" hidden="false" outlineLevel="0" max="5" min="5" style="0" width="17.86"/>
    <col collapsed="false" customWidth="true" hidden="false" outlineLevel="0" max="6" min="6" style="0" width="14.86"/>
    <col collapsed="false" customWidth="true" hidden="false" outlineLevel="0" max="7" min="7" style="0" width="23.57"/>
    <col collapsed="false" customWidth="true" hidden="false" outlineLevel="0" max="8" min="8" style="0" width="20.99"/>
  </cols>
  <sheetData>
    <row r="1" customFormat="false" ht="15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customFormat="false" ht="15" hidden="false" customHeight="false" outlineLevel="0" collapsed="false">
      <c r="A3" s="3" t="s">
        <v>129</v>
      </c>
      <c r="B3" s="3" t="n">
        <v>22</v>
      </c>
      <c r="C3" s="3" t="n">
        <v>4</v>
      </c>
      <c r="D3" s="3" t="n">
        <v>10</v>
      </c>
      <c r="E3" s="3" t="n">
        <v>19</v>
      </c>
      <c r="F3" s="3" t="n">
        <v>252</v>
      </c>
      <c r="G3" s="1" t="n">
        <v>0.00016</v>
      </c>
      <c r="H3" s="3" t="n">
        <v>2683</v>
      </c>
    </row>
    <row r="4" customFormat="false" ht="15" hidden="false" customHeight="false" outlineLevel="0" collapsed="false">
      <c r="A4" s="3"/>
      <c r="B4" s="3" t="s">
        <v>17</v>
      </c>
      <c r="C4" s="3" t="s">
        <v>18</v>
      </c>
      <c r="D4" s="3"/>
      <c r="E4" s="3"/>
      <c r="F4" s="3"/>
      <c r="G4" s="3" t="s">
        <v>19</v>
      </c>
      <c r="H4" s="3"/>
    </row>
    <row r="5" customFormat="false" ht="15" hidden="false" customHeight="false" outlineLevel="0" collapsed="false">
      <c r="A5" s="3"/>
      <c r="B5" s="2" t="s">
        <v>99</v>
      </c>
      <c r="C5" s="3" t="n">
        <v>1</v>
      </c>
      <c r="D5" s="3"/>
      <c r="E5" s="3"/>
      <c r="F5" s="3"/>
      <c r="G5" s="3"/>
      <c r="H5" s="3"/>
    </row>
    <row r="6" customFormat="false" ht="15" hidden="false" customHeight="false" outlineLevel="0" collapsed="false">
      <c r="A6" s="0" t="s">
        <v>59</v>
      </c>
      <c r="B6" s="3" t="s">
        <v>130</v>
      </c>
      <c r="C6" s="3" t="s">
        <v>131</v>
      </c>
      <c r="D6" s="3" t="n">
        <v>100</v>
      </c>
      <c r="E6" s="3" t="s">
        <v>132</v>
      </c>
      <c r="F6" s="3" t="s">
        <v>133</v>
      </c>
      <c r="G6" s="3" t="s">
        <v>134</v>
      </c>
      <c r="H6" s="3" t="s">
        <v>135</v>
      </c>
    </row>
    <row r="7" customFormat="false" ht="15" hidden="false" customHeight="false" outlineLevel="0" collapsed="false">
      <c r="O7" s="0" t="s">
        <v>16</v>
      </c>
    </row>
    <row r="8" customFormat="false" ht="15" hidden="false" customHeight="false" outlineLevel="0" collapsed="false">
      <c r="N8" s="0" t="s">
        <v>20</v>
      </c>
      <c r="O8" s="0" t="s">
        <v>21</v>
      </c>
    </row>
    <row r="9" customFormat="false" ht="15" hidden="false" customHeight="false" outlineLevel="0" collapsed="false">
      <c r="N9" s="0" t="n">
        <v>0</v>
      </c>
      <c r="O9" s="0" t="n">
        <f aca="false">EXP(-$B$39*N9^$C$39)</f>
        <v>1</v>
      </c>
    </row>
    <row r="10" customFormat="false" ht="15" hidden="false" customHeight="false" outlineLevel="0" collapsed="false">
      <c r="B10" s="3" t="s">
        <v>33</v>
      </c>
      <c r="C10" s="3" t="s">
        <v>34</v>
      </c>
      <c r="N10" s="0" t="n">
        <v>10</v>
      </c>
      <c r="O10" s="0" t="n">
        <f aca="false">EXP(-$B$39*N10^$C$39)</f>
        <v>0.893402956492842</v>
      </c>
    </row>
    <row r="11" customFormat="false" ht="15" hidden="false" customHeight="false" outlineLevel="0" collapsed="false">
      <c r="B11" s="3" t="n">
        <v>0</v>
      </c>
      <c r="C11" s="3" t="n">
        <v>1</v>
      </c>
      <c r="N11" s="0" t="n">
        <v>20</v>
      </c>
      <c r="O11" s="0" t="n">
        <f aca="false">EXP(-$B$39*N11^$C$39)</f>
        <v>0.756148929974041</v>
      </c>
    </row>
    <row r="12" customFormat="false" ht="15" hidden="false" customHeight="false" outlineLevel="0" collapsed="false">
      <c r="B12" s="3" t="n">
        <v>40</v>
      </c>
      <c r="C12" s="3" t="n">
        <v>0.5</v>
      </c>
      <c r="N12" s="3" t="n">
        <v>30</v>
      </c>
      <c r="O12" s="3" t="n">
        <f aca="false">EXP(-$B$39*N12^$C$39)</f>
        <v>0.621590206915304</v>
      </c>
    </row>
    <row r="13" customFormat="false" ht="15" hidden="false" customHeight="false" outlineLevel="0" collapsed="false">
      <c r="B13" s="3" t="n">
        <v>100</v>
      </c>
      <c r="C13" s="3" t="n">
        <v>0.1</v>
      </c>
      <c r="N13" s="3" t="n">
        <v>40</v>
      </c>
      <c r="O13" s="3" t="n">
        <f aca="false">EXP(-$B$39*N13^$C$39)</f>
        <v>0.500000657299355</v>
      </c>
    </row>
    <row r="14" customFormat="false" ht="15" hidden="false" customHeight="false" outlineLevel="0" collapsed="false">
      <c r="N14" s="3" t="n">
        <v>50</v>
      </c>
      <c r="O14" s="3" t="n">
        <f aca="false">EXP(-$B$39*N14^$C$39)</f>
        <v>0.39513205368842</v>
      </c>
    </row>
    <row r="15" customFormat="false" ht="15" hidden="false" customHeight="false" outlineLevel="0" collapsed="false">
      <c r="N15" s="3" t="n">
        <v>60</v>
      </c>
      <c r="O15" s="3" t="n">
        <f aca="false">EXP(-$B$39*N15^$C$39)</f>
        <v>0.307561362266665</v>
      </c>
    </row>
    <row r="16" customFormat="false" ht="15" hidden="false" customHeight="false" outlineLevel="0" collapsed="false">
      <c r="N16" s="3" t="n">
        <v>70</v>
      </c>
      <c r="O16" s="3" t="n">
        <f aca="false">EXP(-$B$39*N16^$C$39)</f>
        <v>0.236223981027932</v>
      </c>
    </row>
    <row r="17" customFormat="false" ht="15" hidden="false" customHeight="false" outlineLevel="0" collapsed="false">
      <c r="N17" s="3" t="n">
        <v>80</v>
      </c>
      <c r="O17" s="3" t="n">
        <f aca="false">EXP(-$B$39*N17^$C$39)</f>
        <v>0.179269931534389</v>
      </c>
    </row>
    <row r="18" customFormat="false" ht="15" hidden="false" customHeight="false" outlineLevel="0" collapsed="false">
      <c r="N18" s="3" t="n">
        <v>90</v>
      </c>
      <c r="O18" s="3" t="n">
        <f aca="false">EXP(-$B$39*N18^$C$39)</f>
        <v>0.134568291628765</v>
      </c>
    </row>
    <row r="19" customFormat="false" ht="15" hidden="false" customHeight="false" outlineLevel="0" collapsed="false">
      <c r="N19" s="3" t="n">
        <v>100</v>
      </c>
      <c r="O19" s="3" t="n">
        <f aca="false">EXP(-$B$39*N19^$C$39)</f>
        <v>0.100000404203566</v>
      </c>
    </row>
    <row r="20" customFormat="false" ht="15" hidden="false" customHeight="false" outlineLevel="0" collapsed="false">
      <c r="N20" s="3" t="n">
        <v>110</v>
      </c>
      <c r="O20" s="3" t="n">
        <f aca="false">EXP(-$B$39*N20^$C$39)</f>
        <v>0.073619387389486</v>
      </c>
    </row>
    <row r="21" customFormat="false" ht="15" hidden="false" customHeight="false" outlineLevel="0" collapsed="false">
      <c r="N21" s="3" t="n">
        <v>120</v>
      </c>
      <c r="O21" s="3" t="n">
        <f aca="false">EXP(-$B$39*N21^$C$39)</f>
        <v>0.0537246496579064</v>
      </c>
    </row>
    <row r="22" customFormat="false" ht="15" hidden="false" customHeight="false" outlineLevel="0" collapsed="false">
      <c r="N22" s="3" t="n">
        <v>130</v>
      </c>
      <c r="O22" s="3" t="n">
        <f aca="false">EXP(-$B$39*N22^$C$39)</f>
        <v>0.0388837626856017</v>
      </c>
    </row>
    <row r="23" customFormat="false" ht="15" hidden="false" customHeight="false" outlineLevel="0" collapsed="false">
      <c r="N23" s="3" t="n">
        <v>140</v>
      </c>
      <c r="O23" s="3" t="n">
        <f aca="false">EXP(-$B$39*N23^$C$39)</f>
        <v>0.0279234628080557</v>
      </c>
    </row>
    <row r="24" customFormat="false" ht="15" hidden="false" customHeight="false" outlineLevel="0" collapsed="false">
      <c r="B24" s="0" t="s">
        <v>35</v>
      </c>
      <c r="D24" s="0" t="s">
        <v>36</v>
      </c>
      <c r="N24" s="3" t="n">
        <v>150</v>
      </c>
      <c r="O24" s="3" t="n">
        <f aca="false">EXP(-$B$39*N24^$C$39)</f>
        <v>0.0199042555791445</v>
      </c>
    </row>
    <row r="25" customFormat="false" ht="15" hidden="false" customHeight="false" outlineLevel="0" collapsed="false">
      <c r="B25" s="0" t="s">
        <v>37</v>
      </c>
      <c r="C25" s="0" t="s">
        <v>38</v>
      </c>
      <c r="D25" s="0" t="s">
        <v>39</v>
      </c>
      <c r="E25" s="0" t="s">
        <v>40</v>
      </c>
      <c r="F25" s="0" t="s">
        <v>41</v>
      </c>
      <c r="N25" s="3" t="n">
        <v>160</v>
      </c>
      <c r="O25" s="3" t="n">
        <f aca="false">EXP(-$B$39*N25^$C$39)</f>
        <v>0.0140879670368454</v>
      </c>
    </row>
    <row r="26" customFormat="false" ht="15" hidden="false" customHeight="false" outlineLevel="0" collapsed="false">
      <c r="B26" s="3" t="n">
        <v>0</v>
      </c>
      <c r="C26" s="3" t="n">
        <v>1</v>
      </c>
      <c r="D26" s="0" t="n">
        <f aca="false">EXP(-$B$39*B26^$C$39)</f>
        <v>1</v>
      </c>
      <c r="E26" s="0" t="n">
        <f aca="false">C26-D26</f>
        <v>0</v>
      </c>
      <c r="F26" s="0" t="n">
        <f aca="false">E26^2</f>
        <v>0</v>
      </c>
      <c r="N26" s="3" t="n">
        <v>170</v>
      </c>
      <c r="O26" s="3" t="n">
        <f aca="false">EXP(-$B$39*N26^$C$39)</f>
        <v>0.0099039957830167</v>
      </c>
    </row>
    <row r="27" customFormat="false" ht="15" hidden="false" customHeight="false" outlineLevel="0" collapsed="false">
      <c r="B27" s="3" t="n">
        <v>40</v>
      </c>
      <c r="C27" s="3" t="n">
        <v>0.5</v>
      </c>
      <c r="D27" s="3" t="n">
        <f aca="false">EXP(-$B$39*B27^$C$39)</f>
        <v>0.500000657299355</v>
      </c>
      <c r="E27" s="3" t="n">
        <f aca="false">C27-D27</f>
        <v>-6.57299354722696E-007</v>
      </c>
      <c r="F27" s="3" t="n">
        <f aca="false">E27^2</f>
        <v>4.32042441718872E-013</v>
      </c>
      <c r="N27" s="3" t="n">
        <v>180</v>
      </c>
      <c r="O27" s="3" t="n">
        <f aca="false">EXP(-$B$39*N27^$C$39)</f>
        <v>0.00691755850737618</v>
      </c>
    </row>
    <row r="28" customFormat="false" ht="15" hidden="false" customHeight="false" outlineLevel="0" collapsed="false">
      <c r="B28" s="3" t="n">
        <v>100</v>
      </c>
      <c r="C28" s="3" t="n">
        <v>0.1</v>
      </c>
      <c r="D28" s="3" t="n">
        <f aca="false">EXP(-$B$39*B28^$C$39)</f>
        <v>0.100000404203566</v>
      </c>
      <c r="E28" s="3" t="n">
        <f aca="false">C28-D28</f>
        <v>-4.04203565659844E-007</v>
      </c>
      <c r="F28" s="3" t="n">
        <f aca="false">E28^2</f>
        <v>1.63380522492132E-013</v>
      </c>
      <c r="N28" s="3" t="n">
        <v>190</v>
      </c>
      <c r="O28" s="3" t="n">
        <f aca="false">EXP(-$B$39*N28^$C$39)</f>
        <v>0.00480158495309571</v>
      </c>
    </row>
    <row r="29" customFormat="false" ht="15" hidden="false" customHeight="false" outlineLevel="0" collapsed="false">
      <c r="F29" s="0" t="s">
        <v>65</v>
      </c>
      <c r="N29" s="3" t="n">
        <v>200</v>
      </c>
      <c r="O29" s="3" t="n">
        <f aca="false">EXP(-$B$39*N29^$C$39)</f>
        <v>0.00331287526451123</v>
      </c>
    </row>
    <row r="30" customFormat="false" ht="15" hidden="false" customHeight="false" outlineLevel="0" collapsed="false">
      <c r="F30" s="0" t="n">
        <f aca="false">SUM(F26:F28)</f>
        <v>5.95422963986522E-013</v>
      </c>
      <c r="N30" s="3" t="n">
        <v>210</v>
      </c>
      <c r="O30" s="3" t="n">
        <f aca="false">EXP(-$B$39*N30^$C$39)</f>
        <v>0.00227250623684332</v>
      </c>
    </row>
    <row r="31" customFormat="false" ht="15" hidden="false" customHeight="false" outlineLevel="0" collapsed="false">
      <c r="N31" s="3" t="n">
        <v>220</v>
      </c>
      <c r="O31" s="3" t="n">
        <f aca="false">EXP(-$B$39*N31^$C$39)</f>
        <v>0.00155012986676702</v>
      </c>
    </row>
    <row r="32" customFormat="false" ht="15" hidden="false" customHeight="false" outlineLevel="0" collapsed="false">
      <c r="N32" s="3" t="n">
        <v>230</v>
      </c>
      <c r="O32" s="3" t="n">
        <f aca="false">EXP(-$B$39*N32^$C$39)</f>
        <v>0.00105164966841006</v>
      </c>
    </row>
    <row r="33" customFormat="false" ht="15" hidden="false" customHeight="false" outlineLevel="0" collapsed="false">
      <c r="A33" s="3" t="s">
        <v>43</v>
      </c>
      <c r="B33" s="3" t="s">
        <v>17</v>
      </c>
      <c r="C33" s="3" t="s">
        <v>18</v>
      </c>
      <c r="N33" s="3" t="n">
        <v>240</v>
      </c>
      <c r="O33" s="3" t="n">
        <f aca="false">EXP(-$B$39*N33^$C$39)</f>
        <v>0.000709717317076361</v>
      </c>
    </row>
    <row r="34" customFormat="false" ht="15" hidden="false" customHeight="false" outlineLevel="0" collapsed="false">
      <c r="A34" s="3"/>
      <c r="B34" s="3" t="n">
        <v>0.022</v>
      </c>
      <c r="C34" s="3" t="n">
        <v>1</v>
      </c>
      <c r="N34" s="3" t="n">
        <v>250</v>
      </c>
      <c r="O34" s="3" t="n">
        <f aca="false">EXP(-$B$39*N34^$C$39)</f>
        <v>0.000476515758770804</v>
      </c>
    </row>
    <row r="35" customFormat="false" ht="15" hidden="false" customHeight="false" outlineLevel="0" collapsed="false">
      <c r="A35" s="3"/>
      <c r="B35" s="3"/>
      <c r="C35" s="3"/>
      <c r="N35" s="3" t="n">
        <v>260</v>
      </c>
      <c r="O35" s="3" t="n">
        <f aca="false">EXP(-$B$39*N35^$C$39)</f>
        <v>0.000318352614915727</v>
      </c>
    </row>
    <row r="36" customFormat="false" ht="15" hidden="false" customHeight="false" outlineLevel="0" collapsed="false">
      <c r="A36" s="3"/>
      <c r="B36" s="3"/>
      <c r="C36" s="3"/>
      <c r="N36" s="3" t="n">
        <v>270</v>
      </c>
      <c r="O36" s="3" t="n">
        <f aca="false">EXP(-$B$39*N36^$C$39)</f>
        <v>0.000211658912010399</v>
      </c>
    </row>
    <row r="37" customFormat="false" ht="15" hidden="false" customHeight="false" outlineLevel="0" collapsed="false">
      <c r="A37" s="3"/>
      <c r="B37" s="3"/>
      <c r="C37" s="3"/>
      <c r="N37" s="3" t="n">
        <v>280</v>
      </c>
      <c r="O37" s="3" t="n">
        <f aca="false">EXP(-$B$39*N37^$C$39)</f>
        <v>0.000140060522767624</v>
      </c>
    </row>
    <row r="38" customFormat="false" ht="15" hidden="false" customHeight="false" outlineLevel="0" collapsed="false">
      <c r="A38" s="3" t="s">
        <v>45</v>
      </c>
      <c r="B38" s="3" t="s">
        <v>17</v>
      </c>
      <c r="C38" s="3" t="s">
        <v>18</v>
      </c>
      <c r="N38" s="3" t="n">
        <v>290</v>
      </c>
      <c r="O38" s="3" t="n">
        <f aca="false">EXP(-$B$39*N38^$C$39)</f>
        <v>9.22564524853413E-005</v>
      </c>
    </row>
    <row r="39" customFormat="false" ht="15" hidden="false" customHeight="false" outlineLevel="0" collapsed="false">
      <c r="A39" s="3"/>
      <c r="B39" s="3" t="n">
        <v>0.00551782900738362</v>
      </c>
      <c r="C39" s="3" t="n">
        <v>1.3102233441867</v>
      </c>
      <c r="N39" s="3" t="n">
        <v>300</v>
      </c>
      <c r="O39" s="3" t="n">
        <f aca="false">EXP(-$B$39*N39^$C$39)</f>
        <v>6.04961009400102E-005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5" activeCellId="0" sqref="A5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3.57"/>
    <col collapsed="false" customWidth="true" hidden="false" outlineLevel="0" max="3" min="3" style="0" width="14.86"/>
  </cols>
  <sheetData>
    <row r="1" customFormat="false" ht="15" hidden="false" customHeight="false" outlineLevel="0" collapsed="false">
      <c r="A1" s="0" t="s">
        <v>136</v>
      </c>
      <c r="B1" s="0" t="s">
        <v>68</v>
      </c>
      <c r="C1" s="0" t="s">
        <v>57</v>
      </c>
    </row>
    <row r="2" customFormat="false" ht="15" hidden="false" customHeight="false" outlineLevel="0" collapsed="false">
      <c r="A2" s="0" t="s">
        <v>137</v>
      </c>
      <c r="B2" s="0" t="s">
        <v>138</v>
      </c>
      <c r="C2" s="0" t="s">
        <v>137</v>
      </c>
    </row>
    <row r="3" customFormat="false" ht="15" hidden="false" customHeight="false" outlineLevel="0" collapsed="false">
      <c r="A3" s="0" t="s">
        <v>139</v>
      </c>
      <c r="C3" s="0" t="s">
        <v>140</v>
      </c>
    </row>
    <row r="4" customFormat="false" ht="15" hidden="false" customHeight="false" outlineLevel="0" collapsed="false">
      <c r="A4" s="0" t="s">
        <v>141</v>
      </c>
      <c r="C4" s="0" t="s">
        <v>142</v>
      </c>
    </row>
    <row r="5" customFormat="false" ht="15" hidden="false" customHeight="false" outlineLevel="0" collapsed="false">
      <c r="A5" s="0" t="s">
        <v>143</v>
      </c>
      <c r="C5" s="0" t="s">
        <v>144</v>
      </c>
    </row>
    <row r="6" customFormat="false" ht="15" hidden="false" customHeight="false" outlineLevel="0" collapsed="false">
      <c r="A6" s="0" t="s">
        <v>145</v>
      </c>
      <c r="C6" s="0" t="s">
        <v>146</v>
      </c>
    </row>
    <row r="7" customFormat="false" ht="15" hidden="false" customHeight="false" outlineLevel="0" collapsed="false">
      <c r="A7" s="0" t="s">
        <v>147</v>
      </c>
      <c r="C7" s="0" t="s">
        <v>148</v>
      </c>
    </row>
    <row r="8" customFormat="false" ht="15" hidden="false" customHeight="false" outlineLevel="0" collapsed="false">
      <c r="A8" s="0" t="s">
        <v>149</v>
      </c>
      <c r="C8" s="0" t="s">
        <v>150</v>
      </c>
    </row>
    <row r="9" customFormat="false" ht="15" hidden="false" customHeight="false" outlineLevel="0" collapsed="false">
      <c r="A9" s="0" t="s">
        <v>151</v>
      </c>
      <c r="C9" s="0" t="s">
        <v>152</v>
      </c>
    </row>
    <row r="10" customFormat="false" ht="15" hidden="false" customHeight="false" outlineLevel="0" collapsed="false">
      <c r="A10" s="0" t="s">
        <v>153</v>
      </c>
      <c r="C10" s="0" t="s">
        <v>147</v>
      </c>
    </row>
    <row r="11" customFormat="false" ht="15" hidden="false" customHeight="false" outlineLevel="0" collapsed="false">
      <c r="C11" s="0" t="s">
        <v>154</v>
      </c>
    </row>
    <row r="12" customFormat="false" ht="15" hidden="false" customHeight="false" outlineLevel="0" collapsed="false">
      <c r="C12" s="0" t="s">
        <v>155</v>
      </c>
    </row>
    <row r="13" customFormat="false" ht="15" hidden="false" customHeight="false" outlineLevel="0" collapsed="false">
      <c r="C13" s="0" t="s">
        <v>153</v>
      </c>
    </row>
    <row r="14" customFormat="false" ht="15" hidden="false" customHeight="false" outlineLevel="0" collapsed="false">
      <c r="C14" s="0" t="s">
        <v>156</v>
      </c>
    </row>
    <row r="15" customFormat="false" ht="15" hidden="false" customHeight="false" outlineLevel="0" collapsed="false">
      <c r="C15" s="0" t="s">
        <v>157</v>
      </c>
    </row>
    <row r="16" customFormat="false" ht="15" hidden="false" customHeight="false" outlineLevel="0" collapsed="false">
      <c r="C16" s="0" t="s">
        <v>158</v>
      </c>
    </row>
    <row r="17" customFormat="false" ht="15" hidden="false" customHeight="false" outlineLevel="0" collapsed="false">
      <c r="C17" s="0" t="s">
        <v>159</v>
      </c>
    </row>
    <row r="18" customFormat="false" ht="15" hidden="false" customHeight="false" outlineLevel="0" collapsed="false">
      <c r="C18" s="0" t="s">
        <v>160</v>
      </c>
    </row>
    <row r="19" customFormat="false" ht="15" hidden="false" customHeight="false" outlineLevel="0" collapsed="false">
      <c r="C19" s="0" t="s">
        <v>161</v>
      </c>
    </row>
    <row r="20" customFormat="false" ht="15" hidden="false" customHeight="false" outlineLevel="0" collapsed="false">
      <c r="C20" s="0" t="s">
        <v>162</v>
      </c>
    </row>
    <row r="21" customFormat="false" ht="15" hidden="false" customHeight="false" outlineLevel="0" collapsed="false">
      <c r="C21" s="0" t="s">
        <v>163</v>
      </c>
    </row>
    <row r="22" customFormat="false" ht="15" hidden="false" customHeight="false" outlineLevel="0" collapsed="false">
      <c r="C22" s="0" t="s">
        <v>164</v>
      </c>
    </row>
    <row r="23" customFormat="false" ht="15" hidden="false" customHeight="false" outlineLevel="0" collapsed="false">
      <c r="C23" s="0" t="s">
        <v>165</v>
      </c>
    </row>
    <row r="24" customFormat="false" ht="15" hidden="false" customHeight="false" outlineLevel="0" collapsed="false">
      <c r="C24" s="0" t="s">
        <v>166</v>
      </c>
    </row>
    <row r="25" customFormat="false" ht="15" hidden="false" customHeight="false" outlineLevel="0" collapsed="false">
      <c r="C25" s="0" t="s">
        <v>167</v>
      </c>
    </row>
    <row r="26" customFormat="false" ht="15" hidden="false" customHeight="false" outlineLevel="0" collapsed="false">
      <c r="C26" s="0" t="s">
        <v>168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10" min="10" style="0" width="14.57"/>
    <col collapsed="false" customWidth="true" hidden="false" outlineLevel="0" max="14" min="14" style="0" width="13.14"/>
  </cols>
  <sheetData>
    <row r="1" customFormat="false" ht="15" hidden="false" customHeight="false" outlineLevel="0" collapsed="false">
      <c r="A1" s="0" t="s">
        <v>169</v>
      </c>
      <c r="B1" s="0" t="s">
        <v>12</v>
      </c>
      <c r="C1" s="0" t="s">
        <v>170</v>
      </c>
      <c r="D1" s="0" t="s">
        <v>171</v>
      </c>
      <c r="E1" s="0" t="s">
        <v>172</v>
      </c>
      <c r="F1" s="0" t="s">
        <v>173</v>
      </c>
      <c r="G1" s="0" t="s">
        <v>174</v>
      </c>
      <c r="H1" s="0" t="s">
        <v>17</v>
      </c>
      <c r="I1" s="0" t="s">
        <v>18</v>
      </c>
      <c r="J1" s="0" t="s">
        <v>175</v>
      </c>
      <c r="K1" s="0" t="s">
        <v>176</v>
      </c>
      <c r="L1" s="0" t="s">
        <v>177</v>
      </c>
      <c r="N1" s="0" t="s">
        <v>178</v>
      </c>
    </row>
    <row r="2" customFormat="false" ht="15" hidden="false" customHeight="false" outlineLevel="0" collapsed="false">
      <c r="A2" s="0" t="n">
        <v>0.3</v>
      </c>
      <c r="B2" s="0" t="n">
        <v>10</v>
      </c>
      <c r="C2" s="0" t="n">
        <v>1000</v>
      </c>
      <c r="D2" s="0" t="n">
        <f aca="false">EXP(0)</f>
        <v>1</v>
      </c>
      <c r="E2" s="0" t="n">
        <v>0.8</v>
      </c>
      <c r="F2" s="0" t="n">
        <f aca="false">EXP(0)</f>
        <v>1</v>
      </c>
      <c r="H2" s="7" t="n">
        <v>0.0607727612163624</v>
      </c>
      <c r="I2" s="7" t="n">
        <v>0.655460730689954</v>
      </c>
      <c r="J2" s="7" t="n">
        <v>0.463636363636364</v>
      </c>
      <c r="K2" s="0" t="n">
        <f aca="false">LN(J2)</f>
        <v>-0.76865473306809</v>
      </c>
      <c r="L2" s="0" t="n">
        <f aca="false">1-J2</f>
        <v>0.536363636363636</v>
      </c>
      <c r="M2" s="0" t="n">
        <f aca="false">SUM(J2,L2)</f>
        <v>1</v>
      </c>
      <c r="N2" s="0" t="n">
        <v>100</v>
      </c>
    </row>
    <row r="3" customFormat="false" ht="15" hidden="false" customHeight="false" outlineLevel="0" collapsed="false">
      <c r="K3" s="0" t="n">
        <f aca="false">K2/N2</f>
        <v>-0.0076865473306809</v>
      </c>
      <c r="L3" s="0" t="n">
        <f aca="false">1-EXP(K2)</f>
        <v>0.536363636363636</v>
      </c>
      <c r="S3" s="1" t="n">
        <v>0.8850217</v>
      </c>
      <c r="T3" s="1" t="n">
        <v>4.853499E-005</v>
      </c>
      <c r="U3" s="1" t="n">
        <v>2.494499E-011</v>
      </c>
      <c r="V3" s="1" t="n">
        <v>9.401E-006</v>
      </c>
      <c r="W3" s="1" t="n">
        <v>0.2609659</v>
      </c>
      <c r="X3" s="1" t="n">
        <v>0.0005561143</v>
      </c>
      <c r="Y3" s="1" t="n">
        <v>0.001837482</v>
      </c>
    </row>
    <row r="4" customFormat="false" ht="15" hidden="false" customHeight="false" outlineLevel="0" collapsed="false">
      <c r="A4" s="0" t="s">
        <v>179</v>
      </c>
      <c r="B4" s="0" t="n">
        <f aca="false">E2*B2*C2*D2</f>
        <v>8000</v>
      </c>
      <c r="S4" s="1" t="n">
        <v>0.3826946</v>
      </c>
      <c r="T4" s="1" t="n">
        <v>0.0004012943</v>
      </c>
      <c r="U4" s="1" t="n">
        <v>0.0003142642</v>
      </c>
      <c r="V4" s="1" t="n">
        <v>0.000263793</v>
      </c>
      <c r="W4" s="1" t="n">
        <v>0.07337295</v>
      </c>
      <c r="X4" s="1" t="n">
        <v>0.001741982</v>
      </c>
      <c r="Y4" s="1" t="n">
        <v>0.00671156</v>
      </c>
    </row>
    <row r="5" customFormat="false" ht="15" hidden="false" customHeight="false" outlineLevel="0" collapsed="false">
      <c r="A5" s="0" t="s">
        <v>180</v>
      </c>
      <c r="B5" s="0" t="n">
        <f aca="false">B4*A2</f>
        <v>2400</v>
      </c>
      <c r="O5" s="0" t="s">
        <v>181</v>
      </c>
      <c r="S5" s="0" t="s">
        <v>182</v>
      </c>
      <c r="T5" s="0" t="s">
        <v>183</v>
      </c>
      <c r="U5" s="0" t="s">
        <v>184</v>
      </c>
    </row>
    <row r="6" customFormat="false" ht="15" hidden="false" customHeight="false" outlineLevel="0" collapsed="false">
      <c r="A6" s="0" t="s">
        <v>185</v>
      </c>
      <c r="B6" s="0" t="n">
        <f aca="false">B4*(1-A2)</f>
        <v>5600</v>
      </c>
      <c r="C6" s="0" t="n">
        <f aca="false">SUM(B5:B6)</f>
        <v>8000</v>
      </c>
      <c r="O6" s="3" t="n">
        <v>15.72938</v>
      </c>
      <c r="P6" s="0" t="n">
        <f aca="false">EXP(-$H$2*(O6^$I$2))</f>
        <v>0.690790403977824</v>
      </c>
      <c r="S6" s="9" t="n">
        <v>0.3826946</v>
      </c>
      <c r="T6" s="9" t="n">
        <v>0.8850217</v>
      </c>
      <c r="U6" s="0" t="n">
        <f aca="false">S6*T6</f>
        <v>0.33869302547282</v>
      </c>
    </row>
    <row r="7" customFormat="false" ht="15" hidden="false" customHeight="false" outlineLevel="0" collapsed="false">
      <c r="O7" s="3" t="n">
        <v>1279.183182</v>
      </c>
      <c r="P7" s="3" t="n">
        <f aca="false">EXP(-$H$2*(O7^$I$2))</f>
        <v>0.0013472439420866</v>
      </c>
      <c r="S7" s="9" t="n">
        <v>0.0004012943</v>
      </c>
      <c r="T7" s="9" t="n">
        <v>4.853499E-005</v>
      </c>
      <c r="U7" s="3" t="n">
        <f aca="false">S7*T7</f>
        <v>1.9476814837557E-008</v>
      </c>
    </row>
    <row r="8" customFormat="false" ht="15" hidden="false" customHeight="false" outlineLevel="0" collapsed="false">
      <c r="O8" s="3" t="n">
        <v>3144.0364</v>
      </c>
      <c r="P8" s="3" t="n">
        <f aca="false">EXP(-$H$2*(O8^$I$2))</f>
        <v>6.67451765138443E-006</v>
      </c>
      <c r="S8" s="9" t="n">
        <v>0.0003142642</v>
      </c>
      <c r="T8" s="9" t="n">
        <v>2.494499E-011</v>
      </c>
      <c r="U8" s="3" t="n">
        <f aca="false">S8*T8</f>
        <v>7.839317326358E-015</v>
      </c>
    </row>
    <row r="9" customFormat="false" ht="15" hidden="false" customHeight="false" outlineLevel="0" collapsed="false">
      <c r="O9" s="3" t="n">
        <v>1490.56863</v>
      </c>
      <c r="P9" s="3" t="n">
        <f aca="false">EXP(-$H$2*(O9^$I$2))</f>
        <v>0.000671080877015611</v>
      </c>
      <c r="S9" s="9" t="n">
        <v>0.000263793</v>
      </c>
      <c r="T9" s="9" t="n">
        <v>9.401E-006</v>
      </c>
      <c r="U9" s="3" t="n">
        <f aca="false">S9*T9</f>
        <v>2.479917993E-009</v>
      </c>
    </row>
    <row r="10" customFormat="false" ht="15" hidden="false" customHeight="false" outlineLevel="0" collapsed="false">
      <c r="O10" s="3" t="n">
        <v>172.9962</v>
      </c>
      <c r="P10" s="3" t="n">
        <f aca="false">EXP(-$H$2*(O10^$I$2))</f>
        <v>0.168476411856266</v>
      </c>
      <c r="S10" s="9" t="n">
        <v>0.07337295</v>
      </c>
      <c r="T10" s="9" t="n">
        <v>0.2609659</v>
      </c>
      <c r="U10" s="3" t="n">
        <f aca="false">S10*T10</f>
        <v>0.019147837932405</v>
      </c>
    </row>
    <row r="11" customFormat="false" ht="15" hidden="false" customHeight="false" outlineLevel="0" collapsed="false">
      <c r="O11" s="3" t="n">
        <v>965.133137</v>
      </c>
      <c r="P11" s="3" t="n">
        <f aca="false">EXP(-$H$2*(O11^$I$2))</f>
        <v>0.00410616542105926</v>
      </c>
      <c r="S11" s="9" t="n">
        <v>0.001741982</v>
      </c>
      <c r="T11" s="9" t="n">
        <v>0.0005561143</v>
      </c>
      <c r="U11" s="3" t="n">
        <f aca="false">S11*T11</f>
        <v>9.687411005426E-007</v>
      </c>
    </row>
    <row r="12" customFormat="false" ht="15" hidden="false" customHeight="false" outlineLevel="0" collapsed="false">
      <c r="O12" s="3" t="n">
        <v>811.2203</v>
      </c>
      <c r="P12" s="3" t="n">
        <f aca="false">EXP(-$H$2*(O12^$I$2))</f>
        <v>0.00741813287995012</v>
      </c>
      <c r="S12" s="9" t="n">
        <v>0.00671156</v>
      </c>
      <c r="T12" s="9" t="n">
        <v>0.001837482</v>
      </c>
      <c r="U12" s="3" t="n">
        <f aca="false">S12*T12</f>
        <v>1.233237069192E-005</v>
      </c>
    </row>
    <row r="15" customFormat="false" ht="15" hidden="false" customHeight="false" outlineLevel="0" collapsed="false">
      <c r="C15" s="0" t="s">
        <v>181</v>
      </c>
      <c r="D15" s="0" t="s">
        <v>186</v>
      </c>
      <c r="E15" s="0" t="s">
        <v>187</v>
      </c>
      <c r="G15" s="0" t="s">
        <v>188</v>
      </c>
      <c r="J15" s="0" t="s">
        <v>189</v>
      </c>
      <c r="K15" s="0" t="s">
        <v>190</v>
      </c>
      <c r="T15" s="9" t="n">
        <v>16</v>
      </c>
      <c r="U15" s="0" t="n">
        <v>23</v>
      </c>
      <c r="V15" s="0" t="n">
        <v>890</v>
      </c>
      <c r="W15" s="0" t="n">
        <v>549</v>
      </c>
    </row>
    <row r="16" customFormat="false" ht="15" hidden="false" customHeight="false" outlineLevel="0" collapsed="false">
      <c r="C16" s="0" t="n">
        <v>10</v>
      </c>
      <c r="D16" s="0" t="n">
        <f aca="false">EXP($K$3*C16)</f>
        <v>0.92601441888525</v>
      </c>
      <c r="E16" s="0" t="n">
        <f aca="false">EXP(-$K$2*C16)</f>
        <v>2178.83875067599</v>
      </c>
      <c r="F16" s="0" t="n">
        <f aca="false">EXP(K2*C16)</f>
        <v>0.000458960076641628</v>
      </c>
      <c r="I16" s="0" t="n">
        <v>16</v>
      </c>
      <c r="J16" s="0" t="n">
        <f aca="false">EXP($K$2*I16)</f>
        <v>4.55868784521399E-006</v>
      </c>
      <c r="K16" s="0" t="n">
        <f aca="false">EXP($K$3*I16)</f>
        <v>0.884277141237327</v>
      </c>
    </row>
    <row r="17" customFormat="false" ht="15" hidden="false" customHeight="false" outlineLevel="0" collapsed="false">
      <c r="C17" s="0" t="n">
        <v>20</v>
      </c>
      <c r="D17" s="3" t="n">
        <f aca="false">EXP($K$3*C17)</f>
        <v>0.857502703983387</v>
      </c>
      <c r="E17" s="3" t="n">
        <f aca="false">EXP(-$K$2*C17)</f>
        <v>4747338.3014473</v>
      </c>
      <c r="F17" s="3" t="n">
        <f aca="false">EXP(K3*C17)</f>
        <v>0.857502703983387</v>
      </c>
      <c r="G17" s="0" t="n">
        <f aca="false">SUM($D$16:D17)/(C17/10)</f>
        <v>0.891758561434318</v>
      </c>
      <c r="I17" s="0" t="n">
        <v>1279</v>
      </c>
      <c r="J17" s="3" t="n">
        <f aca="false">EXP($K$2*I17)</f>
        <v>0</v>
      </c>
      <c r="K17" s="3" t="n">
        <f aca="false">EXP($K$3*I17)</f>
        <v>5.37539160997424E-005</v>
      </c>
      <c r="T17" s="0" t="n">
        <f aca="false">T15*U15*V15*W15</f>
        <v>179808480</v>
      </c>
    </row>
    <row r="18" customFormat="false" ht="15" hidden="false" customHeight="false" outlineLevel="0" collapsed="false">
      <c r="C18" s="3" t="n">
        <v>30</v>
      </c>
      <c r="D18" s="3" t="n">
        <f aca="false">EXP($K$3*C18)</f>
        <v>0.794059868121706</v>
      </c>
      <c r="E18" s="3" t="n">
        <f aca="false">EXP(-$K$2*C18)</f>
        <v>10343684653.7617</v>
      </c>
      <c r="F18" s="3" t="n">
        <f aca="false">EXP(K4*C18)</f>
        <v>1</v>
      </c>
      <c r="G18" s="3" t="n">
        <f aca="false">SUM($D$16:D18)/(C18/10)</f>
        <v>0.859192330330114</v>
      </c>
      <c r="I18" s="0" t="n">
        <v>3144</v>
      </c>
      <c r="J18" s="3" t="n">
        <f aca="false">EXP($K$2*I18)</f>
        <v>0</v>
      </c>
      <c r="K18" s="3" t="n">
        <f aca="false">EXP($K$3*I18)</f>
        <v>3.196099676388E-011</v>
      </c>
      <c r="T18" s="0" t="n">
        <f aca="false">V15*W15</f>
        <v>488610</v>
      </c>
      <c r="U18" s="0" t="n">
        <f aca="false">T15*U15</f>
        <v>368</v>
      </c>
    </row>
    <row r="19" customFormat="false" ht="15" hidden="false" customHeight="false" outlineLevel="0" collapsed="false">
      <c r="C19" s="3" t="n">
        <v>40</v>
      </c>
      <c r="D19" s="3" t="n">
        <f aca="false">EXP($K$3*C19)</f>
        <v>0.73531088733882</v>
      </c>
      <c r="E19" s="3" t="n">
        <f aca="false">EXP(-$K$2*C19)</f>
        <v>22537220948388.5</v>
      </c>
      <c r="F19" s="3" t="n">
        <f aca="false">EXP(K5*C19)</f>
        <v>1</v>
      </c>
      <c r="G19" s="3" t="n">
        <f aca="false">SUM($D$16:D19)/(C19/10)</f>
        <v>0.828221969582291</v>
      </c>
      <c r="I19" s="0" t="n">
        <v>1490</v>
      </c>
      <c r="J19" s="3" t="n">
        <f aca="false">EXP($K$2*I19)</f>
        <v>0</v>
      </c>
      <c r="K19" s="3" t="n">
        <f aca="false">EXP($K$3*I19)</f>
        <v>1.06180463061361E-005</v>
      </c>
      <c r="T19" s="0" t="n">
        <f aca="false">T18*U18</f>
        <v>179808480</v>
      </c>
    </row>
    <row r="20" customFormat="false" ht="15" hidden="false" customHeight="false" outlineLevel="0" collapsed="false">
      <c r="C20" s="3" t="n">
        <v>50</v>
      </c>
      <c r="D20" s="3" t="n">
        <f aca="false">EXP($K$3*C20)</f>
        <v>0.680908484039055</v>
      </c>
      <c r="E20" s="3" t="n">
        <f aca="false">EXP(-$K$2*C20)</f>
        <v>49104970334895700</v>
      </c>
      <c r="F20" s="3" t="n">
        <f aca="false">EXP(K6*C20)</f>
        <v>1</v>
      </c>
      <c r="G20" s="3" t="n">
        <f aca="false">SUM($D$16:D20)/(C20/10)</f>
        <v>0.798759272473644</v>
      </c>
      <c r="I20" s="0" t="n">
        <v>172</v>
      </c>
      <c r="J20" s="3" t="n">
        <f aca="false">EXP($K$2*I20)</f>
        <v>3.82409296545359E-058</v>
      </c>
      <c r="K20" s="3" t="n">
        <f aca="false">EXP($K$3*I20)</f>
        <v>0.266578600972944</v>
      </c>
    </row>
    <row r="21" customFormat="false" ht="15" hidden="false" customHeight="false" outlineLevel="0" collapsed="false">
      <c r="C21" s="3" t="n">
        <v>60</v>
      </c>
      <c r="D21" s="3" t="n">
        <f aca="false">EXP($K$3*C21)</f>
        <v>0.630531074161462</v>
      </c>
      <c r="E21" s="3" t="n">
        <f aca="false">EXP(-$K$2*C21)</f>
        <v>1.06991812216466E+020</v>
      </c>
      <c r="F21" s="3" t="n">
        <f aca="false">EXP(K7*C21)</f>
        <v>1</v>
      </c>
      <c r="G21" s="3" t="n">
        <f aca="false">SUM($D$16:D21)/(C21/10)</f>
        <v>0.770721239421613</v>
      </c>
      <c r="I21" s="0" t="n">
        <v>965</v>
      </c>
      <c r="J21" s="3" t="n">
        <f aca="false">EXP($K$2*I21)</f>
        <v>0E-307</v>
      </c>
      <c r="K21" s="3" t="n">
        <f aca="false">EXP($K$3*I21)</f>
        <v>0.000600637976122343</v>
      </c>
    </row>
    <row r="22" customFormat="false" ht="15" hidden="false" customHeight="false" outlineLevel="0" collapsed="false">
      <c r="C22" s="3" t="n">
        <v>70</v>
      </c>
      <c r="D22" s="3" t="n">
        <f aca="false">EXP($K$3*C22)</f>
        <v>0.583880866228719</v>
      </c>
      <c r="E22" s="3" t="n">
        <f aca="false">EXP(-$K$2*C22)</f>
        <v>2.33117906462284E+023</v>
      </c>
      <c r="F22" s="3" t="n">
        <f aca="false">EXP(K8*C22)</f>
        <v>1</v>
      </c>
      <c r="G22" s="3" t="n">
        <f aca="false">SUM($D$16:D22)/(C22/10)</f>
        <v>0.744029757536914</v>
      </c>
      <c r="I22" s="0" t="n">
        <v>811</v>
      </c>
      <c r="J22" s="3" t="n">
        <f aca="false">EXP($K$2*I22)</f>
        <v>1.86185198491009E-271</v>
      </c>
      <c r="K22" s="3" t="n">
        <f aca="false">EXP($K$3*I22)</f>
        <v>0.00196200202607361</v>
      </c>
    </row>
    <row r="23" customFormat="false" ht="15" hidden="false" customHeight="false" outlineLevel="0" collapsed="false">
      <c r="C23" s="3" t="n">
        <v>80</v>
      </c>
      <c r="D23" s="3" t="n">
        <f aca="false">EXP($K$3*C23)</f>
        <v>0.540682101039003</v>
      </c>
      <c r="E23" s="3" t="n">
        <f aca="false">EXP(-$K$2*C23)</f>
        <v>5.07926328076483E+026</v>
      </c>
      <c r="F23" s="3" t="n">
        <f aca="false">EXP(K9*C23)</f>
        <v>1</v>
      </c>
      <c r="G23" s="3" t="n">
        <f aca="false">SUM($D$16:D23)/(C23/10)</f>
        <v>0.718611300474675</v>
      </c>
      <c r="I23" s="0" t="n">
        <v>100</v>
      </c>
      <c r="J23" s="0" t="n">
        <f aca="false">EXP($K$2*I23)</f>
        <v>4.14714379442778E-034</v>
      </c>
      <c r="K23" s="0" t="n">
        <f aca="false">EXP($K$3*I23)</f>
        <v>0.463636363636364</v>
      </c>
      <c r="O23" s="0" t="s">
        <v>191</v>
      </c>
      <c r="T23" s="0" t="s">
        <v>192</v>
      </c>
    </row>
    <row r="24" customFormat="false" ht="15" hidden="false" customHeight="false" outlineLevel="0" collapsed="false">
      <c r="C24" s="3" t="n">
        <v>90</v>
      </c>
      <c r="D24" s="3" t="n">
        <f aca="false">EXP($K$3*C24)</f>
        <v>0.500679421595288</v>
      </c>
      <c r="E24" s="3" t="n">
        <f aca="false">EXP(-$K$2*C24)</f>
        <v>1.10668956610161E+030</v>
      </c>
      <c r="F24" s="3" t="n">
        <f aca="false">EXP(K10*C24)</f>
        <v>1</v>
      </c>
      <c r="G24" s="3" t="n">
        <f aca="false">SUM($D$16:D24)/(C24/10)</f>
        <v>0.694396647265855</v>
      </c>
      <c r="O24" s="0" t="s">
        <v>193</v>
      </c>
      <c r="Q24" s="0" t="s">
        <v>194</v>
      </c>
    </row>
    <row r="25" customFormat="false" ht="15" hidden="false" customHeight="false" outlineLevel="0" collapsed="false">
      <c r="C25" s="3" t="n">
        <v>100</v>
      </c>
      <c r="D25" s="3" t="n">
        <f aca="false">EXP($K$3*C25)</f>
        <v>0.463636363636364</v>
      </c>
      <c r="E25" s="3" t="n">
        <f aca="false">EXP(-$K$2*C25)</f>
        <v>2.41129811159099E+033</v>
      </c>
      <c r="F25" s="3" t="n">
        <f aca="false">EXP(K11*C25)</f>
        <v>1</v>
      </c>
      <c r="G25" s="3" t="n">
        <f aca="false">SUM($D$16:D25)/(C25/10)</f>
        <v>0.671320618902906</v>
      </c>
      <c r="I25" s="0" t="s">
        <v>195</v>
      </c>
      <c r="O25" s="0" t="s">
        <v>195</v>
      </c>
      <c r="P25" s="0" t="s">
        <v>196</v>
      </c>
      <c r="Q25" s="0" t="s">
        <v>195</v>
      </c>
      <c r="R25" s="0" t="s">
        <v>196</v>
      </c>
    </row>
    <row r="26" customFormat="false" ht="15" hidden="false" customHeight="false" outlineLevel="0" collapsed="false">
      <c r="C26" s="3" t="n">
        <v>110</v>
      </c>
      <c r="D26" s="3" t="n">
        <f aca="false">EXP($K$3*C26)</f>
        <v>0.429333957846798</v>
      </c>
      <c r="E26" s="3" t="n">
        <f aca="false">EXP(-$K$2*C26)</f>
        <v>5.25382976496628E+036</v>
      </c>
      <c r="F26" s="3" t="n">
        <f aca="false">EXP(K12*C26)</f>
        <v>1</v>
      </c>
      <c r="G26" s="3" t="n">
        <f aca="false">SUM($D$16:D26)/(C26/10)</f>
        <v>0.649321831534168</v>
      </c>
      <c r="I26" s="0" t="s">
        <v>175</v>
      </c>
      <c r="J26" s="0" t="s">
        <v>176</v>
      </c>
      <c r="K26" s="0" t="s">
        <v>177</v>
      </c>
      <c r="L26" s="0" t="s">
        <v>197</v>
      </c>
      <c r="M26" s="0" t="s">
        <v>198</v>
      </c>
      <c r="N26" s="3" t="n">
        <v>16</v>
      </c>
      <c r="O26" s="0" t="n">
        <f aca="false">EXP($J$28*N26)</f>
        <v>0.708007476446515</v>
      </c>
      <c r="P26" s="0" t="n">
        <f aca="false">EXP($J$33*N26)</f>
        <v>0.381159550730175</v>
      </c>
      <c r="Q26" s="0" t="n">
        <f aca="false">EXP($J$29*N26)</f>
        <v>0.841431801423333</v>
      </c>
      <c r="R26" s="0" t="n">
        <f aca="false">EXP($J$34*N26)</f>
        <v>0.713489164833766</v>
      </c>
    </row>
    <row r="27" customFormat="false" ht="15" hidden="false" customHeight="false" outlineLevel="0" collapsed="false">
      <c r="C27" s="3" t="n">
        <v>120</v>
      </c>
      <c r="D27" s="3" t="n">
        <f aca="false">EXP($K$3*C27)</f>
        <v>0.397569435483207</v>
      </c>
      <c r="E27" s="3" t="n">
        <f aca="false">EXP(-$K$2*C27)</f>
        <v>1.14472478813634E+040</v>
      </c>
      <c r="F27" s="3" t="n">
        <f aca="false">EXP(K13*C27)</f>
        <v>1</v>
      </c>
      <c r="G27" s="3" t="n">
        <f aca="false">SUM($D$16:D27)/(C27/10)</f>
        <v>0.628342465196588</v>
      </c>
      <c r="I27" s="0" t="n">
        <v>0.45</v>
      </c>
      <c r="J27" s="0" t="n">
        <f aca="false">LN(I27)</f>
        <v>-0.798507696217772</v>
      </c>
      <c r="K27" s="0" t="n">
        <f aca="false">1-I27</f>
        <v>0.55</v>
      </c>
      <c r="L27" s="0" t="n">
        <v>37</v>
      </c>
      <c r="M27" s="0" t="n">
        <v>74</v>
      </c>
      <c r="N27" s="3" t="n">
        <v>1279</v>
      </c>
      <c r="O27" s="3" t="n">
        <f aca="false">EXP($J$28*N27)</f>
        <v>1.02896390006789E-012</v>
      </c>
      <c r="P27" s="3" t="n">
        <f aca="false">EXP($J$33*N27)</f>
        <v>3.27133736933602E-034</v>
      </c>
      <c r="Q27" s="3" t="n">
        <f aca="false">EXP($J$29*N27)</f>
        <v>1.01437857827731E-006</v>
      </c>
      <c r="R27" s="3" t="n">
        <f aca="false">EXP($J$34*N27)</f>
        <v>1.90613592747987E-012</v>
      </c>
    </row>
    <row r="28" customFormat="false" ht="15" hidden="false" customHeight="false" outlineLevel="0" collapsed="false">
      <c r="C28" s="3" t="n">
        <v>130</v>
      </c>
      <c r="D28" s="3" t="n">
        <f aca="false">EXP($K$3*C28)</f>
        <v>0.368155029765519</v>
      </c>
      <c r="E28" s="3" t="n">
        <f aca="false">EXP(-$K$2*C28)</f>
        <v>2.49417072725082E+043</v>
      </c>
      <c r="F28" s="3" t="n">
        <f aca="false">EXP(K14*C28)</f>
        <v>1</v>
      </c>
      <c r="G28" s="3" t="n">
        <f aca="false">SUM($D$16:D28)/(C28/10)</f>
        <v>0.608328047086506</v>
      </c>
      <c r="J28" s="0" t="n">
        <f aca="false">J27/L27</f>
        <v>-0.0215812890869668</v>
      </c>
      <c r="K28" s="0" t="n">
        <f aca="false">1-EXP(J27)</f>
        <v>0.55</v>
      </c>
      <c r="N28" s="3" t="n">
        <v>3144</v>
      </c>
      <c r="O28" s="3" t="n">
        <f aca="false">EXP($J$28*N28)</f>
        <v>3.4075034613716E-030</v>
      </c>
      <c r="P28" s="3" t="n">
        <f aca="false">EXP($J$33*N28)</f>
        <v>4.8695345663431E-083</v>
      </c>
      <c r="Q28" s="3" t="n">
        <f aca="false">EXP($J$29*N28)</f>
        <v>1.84594243175989E-015</v>
      </c>
      <c r="R28" s="3" t="n">
        <f aca="false">EXP($J$34*N28)</f>
        <v>1.55103146620523E-029</v>
      </c>
    </row>
    <row r="29" customFormat="false" ht="15" hidden="false" customHeight="false" outlineLevel="0" collapsed="false">
      <c r="C29" s="3" t="n">
        <v>140</v>
      </c>
      <c r="D29" s="3" t="n">
        <f aca="false">EXP($K$3*C29)</f>
        <v>0.340916865947999</v>
      </c>
      <c r="E29" s="3" t="n">
        <f aca="false">EXP(-$K$2*C29)</f>
        <v>5.4343958313358E+046</v>
      </c>
      <c r="F29" s="3" t="e">
        <f aca="false">EXP(K15*C29)</f>
        <v>#VALUE!</v>
      </c>
      <c r="G29" s="3" t="n">
        <f aca="false">SUM($D$16:D29)/(C29/10)</f>
        <v>0.589227248433756</v>
      </c>
      <c r="I29" s="3"/>
      <c r="J29" s="3" t="n">
        <f aca="false">J27/M27</f>
        <v>-0.0107906445434834</v>
      </c>
      <c r="K29" s="3"/>
      <c r="L29" s="3"/>
      <c r="M29" s="3"/>
      <c r="N29" s="3" t="n">
        <v>1490</v>
      </c>
      <c r="O29" s="3" t="n">
        <f aca="false">EXP($J$28*N29)</f>
        <v>1.08336350963805E-014</v>
      </c>
      <c r="P29" s="3" t="n">
        <f aca="false">EXP($J$33*N29)</f>
        <v>9.7852368878939E-040</v>
      </c>
      <c r="Q29" s="3" t="n">
        <f aca="false">EXP($J$29*N29)</f>
        <v>1.04084749586001E-007</v>
      </c>
      <c r="R29" s="3" t="n">
        <f aca="false">EXP($J$34*N29)</f>
        <v>2.22177446117778E-014</v>
      </c>
    </row>
    <row r="30" customFormat="false" ht="15" hidden="false" customHeight="false" outlineLevel="0" collapsed="false">
      <c r="C30" s="3" t="n">
        <v>150</v>
      </c>
      <c r="D30" s="3" t="n">
        <f aca="false">EXP($K$3*C30)</f>
        <v>0.315693933509017</v>
      </c>
      <c r="E30" s="3" t="n">
        <f aca="false">EXP(-$K$2*C30)</f>
        <v>1.18406722238265E+050</v>
      </c>
      <c r="F30" s="3" t="n">
        <f aca="false">EXP(K16*C30)</f>
        <v>4.03183208750772E+057</v>
      </c>
      <c r="G30" s="3" t="n">
        <f aca="false">SUM($D$16:D30)/(C30/10)</f>
        <v>0.57099169410544</v>
      </c>
      <c r="I30" s="0" t="s">
        <v>196</v>
      </c>
      <c r="N30" s="3" t="n">
        <v>172</v>
      </c>
      <c r="O30" s="3" t="n">
        <f aca="false">EXP($J$28*N30)</f>
        <v>0.0244290636344703</v>
      </c>
      <c r="P30" s="3" t="n">
        <f aca="false">EXP($J$33*N30)</f>
        <v>3.1397724076008E-005</v>
      </c>
      <c r="Q30" s="3" t="n">
        <f aca="false">EXP($J$29*N30)</f>
        <v>0.156297996258654</v>
      </c>
      <c r="R30" s="3" t="n">
        <f aca="false">EXP($J$34*N30)</f>
        <v>0.0265408213676296</v>
      </c>
    </row>
    <row r="31" customFormat="false" ht="15" hidden="false" customHeight="false" outlineLevel="0" collapsed="false">
      <c r="C31" s="3" t="n">
        <v>160</v>
      </c>
      <c r="D31" s="3" t="n">
        <f aca="false">EXP($K$3*C31)</f>
        <v>0.292337134383951</v>
      </c>
      <c r="E31" s="3" t="n">
        <f aca="false">EXP(-$K$2*C31)</f>
        <v>2.57989154753259E+053</v>
      </c>
      <c r="F31" s="3" t="n">
        <f aca="false">EXP(K17*C31)</f>
        <v>1.00863771822559</v>
      </c>
      <c r="G31" s="3" t="n">
        <f aca="false">SUM($D$16:D31)/(C31/10)</f>
        <v>0.553575784122847</v>
      </c>
      <c r="I31" s="0" t="s">
        <v>175</v>
      </c>
      <c r="J31" s="0" t="s">
        <v>176</v>
      </c>
      <c r="K31" s="0" t="s">
        <v>177</v>
      </c>
      <c r="L31" s="0" t="s">
        <v>197</v>
      </c>
      <c r="M31" s="0" t="s">
        <v>198</v>
      </c>
      <c r="N31" s="3" t="n">
        <v>965</v>
      </c>
      <c r="O31" s="3" t="n">
        <f aca="false">EXP($J$28*N31)</f>
        <v>9.02417386042121E-010</v>
      </c>
      <c r="P31" s="3" t="n">
        <f aca="false">EXP($J$33*N31)</f>
        <v>5.43881466124558E-026</v>
      </c>
      <c r="Q31" s="3" t="n">
        <f aca="false">EXP($J$29*N31)</f>
        <v>3.00402627492191E-005</v>
      </c>
      <c r="R31" s="3" t="n">
        <f aca="false">EXP($J$34*N31)</f>
        <v>1.43689982159146E-009</v>
      </c>
    </row>
    <row r="32" customFormat="false" ht="15" hidden="false" customHeight="false" outlineLevel="0" collapsed="false">
      <c r="C32" s="3" t="n">
        <v>170</v>
      </c>
      <c r="D32" s="3" t="n">
        <f aca="false">EXP($K$3*C32)</f>
        <v>0.270708401615133</v>
      </c>
      <c r="E32" s="3" t="n">
        <f aca="false">EXP(-$K$2*C32)</f>
        <v>5.62116767630553E+056</v>
      </c>
      <c r="F32" s="3" t="n">
        <f aca="false">EXP(K18*C32)</f>
        <v>1.00000000543337</v>
      </c>
      <c r="G32" s="3" t="n">
        <f aca="false">SUM($D$16:D32)/(C32/10)</f>
        <v>0.536936526328275</v>
      </c>
      <c r="I32" s="0" t="n">
        <v>0.43</v>
      </c>
      <c r="J32" s="0" t="n">
        <f aca="false">LN(I32)</f>
        <v>-0.843970070294529</v>
      </c>
      <c r="K32" s="0" t="n">
        <f aca="false">1-I32</f>
        <v>0.57</v>
      </c>
      <c r="L32" s="0" t="n">
        <v>14</v>
      </c>
      <c r="M32" s="0" t="n">
        <v>40</v>
      </c>
      <c r="N32" s="3" t="n">
        <v>811</v>
      </c>
      <c r="O32" s="3" t="n">
        <f aca="false">EXP($J$28*N32)</f>
        <v>2.50491623391366E-008</v>
      </c>
      <c r="P32" s="3" t="n">
        <f aca="false">EXP($J$33*N32)</f>
        <v>5.85263241345012E-022</v>
      </c>
      <c r="Q32" s="3" t="n">
        <f aca="false">EXP($J$29*N32)</f>
        <v>0.000158269271620036</v>
      </c>
      <c r="R32" s="3" t="n">
        <f aca="false">EXP($J$34*N32)</f>
        <v>3.70316392358602E-008</v>
      </c>
    </row>
    <row r="33" customFormat="false" ht="15" hidden="false" customHeight="false" outlineLevel="0" collapsed="false">
      <c r="C33" s="3" t="n">
        <v>180</v>
      </c>
      <c r="D33" s="3" t="n">
        <f aca="false">EXP($K$3*C33)</f>
        <v>0.250679883208993</v>
      </c>
      <c r="E33" s="3" t="n">
        <f aca="false">EXP(-$K$2*C33)</f>
        <v>1.22476179571818E+060</v>
      </c>
      <c r="F33" s="3" t="n">
        <f aca="false">EXP(K19*C33)</f>
        <v>1.00191307593435</v>
      </c>
      <c r="G33" s="3" t="n">
        <f aca="false">SUM($D$16:D33)/(C33/10)</f>
        <v>0.521033379488315</v>
      </c>
      <c r="J33" s="0" t="n">
        <f aca="false">J32/L32</f>
        <v>-0.0602835764496092</v>
      </c>
      <c r="K33" s="0" t="n">
        <f aca="false">1-EXP(J32)</f>
        <v>0.57</v>
      </c>
      <c r="N33" s="3" t="n">
        <v>100</v>
      </c>
      <c r="O33" s="3" t="n">
        <f aca="false">EXP($J$28*N33)</f>
        <v>0.115541106870684</v>
      </c>
      <c r="P33" s="3" t="n">
        <f aca="false">EXP($J$33*N33)</f>
        <v>0.00240944789975917</v>
      </c>
      <c r="Q33" s="3" t="n">
        <f aca="false">EXP($J$29*N33)</f>
        <v>0.339913381423392</v>
      </c>
      <c r="R33" s="3" t="n">
        <f aca="false">EXP($J$34*N33)</f>
        <v>0.121247038314344</v>
      </c>
    </row>
    <row r="34" customFormat="false" ht="15" hidden="false" customHeight="false" outlineLevel="0" collapsed="false">
      <c r="C34" s="3" t="n">
        <v>190</v>
      </c>
      <c r="D34" s="3" t="n">
        <f aca="false">EXP($K$3*C34)</f>
        <v>0.232133186375998</v>
      </c>
      <c r="E34" s="3" t="n">
        <f aca="false">EXP(-$K$2*C34)</f>
        <v>2.66855846085827E+063</v>
      </c>
      <c r="F34" s="3" t="n">
        <f aca="false">EXP(K20*C34)</f>
        <v>9.93086150386739E+021</v>
      </c>
      <c r="G34" s="3" t="n">
        <f aca="false">SUM($D$16:D34)/(C34/10)</f>
        <v>0.505828106166614</v>
      </c>
      <c r="J34" s="0" t="n">
        <f aca="false">J32/M32</f>
        <v>-0.0210992517573632</v>
      </c>
      <c r="N34" s="0" t="n">
        <v>37</v>
      </c>
      <c r="O34" s="3" t="n">
        <f aca="false">EXP($J$28*N34)</f>
        <v>0.45</v>
      </c>
      <c r="P34" s="3" t="n">
        <f aca="false">EXP($J$33*N34)</f>
        <v>0.107475503840139</v>
      </c>
      <c r="Q34" s="3" t="n">
        <f aca="false">EXP($J$29*N34)</f>
        <v>0.670820393249937</v>
      </c>
      <c r="R34" s="3" t="n">
        <f aca="false">EXP($J$34*N34)</f>
        <v>0.458097921635708</v>
      </c>
    </row>
    <row r="35" customFormat="false" ht="15" hidden="false" customHeight="false" outlineLevel="0" collapsed="false">
      <c r="C35" s="3" t="n">
        <v>200</v>
      </c>
      <c r="D35" s="3" t="n">
        <f aca="false">EXP($K$3*C35)</f>
        <v>0.214958677685951</v>
      </c>
      <c r="E35" s="3" t="n">
        <f aca="false">EXP(-$K$2*C35)</f>
        <v>5.81435858296227E+066</v>
      </c>
      <c r="F35" s="3" t="n">
        <f aca="false">EXP(K21*C35)</f>
        <v>1.12764072397176</v>
      </c>
      <c r="G35" s="3" t="n">
        <f aca="false">SUM($D$16:D35)/(C35/10)</f>
        <v>0.491284634742581</v>
      </c>
      <c r="N35" s="0" t="n">
        <v>14</v>
      </c>
      <c r="O35" s="0" t="n">
        <f aca="false">EXP($J$28*N35)</f>
        <v>0.739236008371327</v>
      </c>
      <c r="P35" s="3" t="n">
        <f aca="false">EXP($J$33*N35)</f>
        <v>0.43</v>
      </c>
      <c r="Q35" s="3" t="n">
        <f aca="false">EXP($J$29*N35)</f>
        <v>0.859788350916275</v>
      </c>
      <c r="R35" s="3" t="n">
        <f aca="false">EXP($J$34*N35)</f>
        <v>0.744241630571156</v>
      </c>
    </row>
    <row r="36" customFormat="false" ht="15" hidden="false" customHeight="false" outlineLevel="0" collapsed="false">
      <c r="C36" s="3" t="n">
        <v>210</v>
      </c>
      <c r="D36" s="3" t="n">
        <f aca="false">EXP($K$3*C36)</f>
        <v>0.199054835001697</v>
      </c>
      <c r="E36" s="3" t="n">
        <f aca="false">EXP(-$K$2*C36)</f>
        <v>1.26685497908837E+070</v>
      </c>
      <c r="F36" s="3" t="n">
        <f aca="false">EXP(K22*C36)</f>
        <v>1.50986527572992</v>
      </c>
      <c r="G36" s="3" t="n">
        <f aca="false">SUM($D$16:D36)/(C36/10)</f>
        <v>0.477368929993015</v>
      </c>
      <c r="N36" s="0" t="n">
        <v>74</v>
      </c>
      <c r="O36" s="0" t="n">
        <f aca="false">EXP($J$28*N36)</f>
        <v>0.2025</v>
      </c>
      <c r="P36" s="0" t="n">
        <f aca="false">EXP($J$33*N36)</f>
        <v>0.0115509839256917</v>
      </c>
      <c r="Q36" s="0" t="n">
        <f aca="false">EXP($J$29*N36)</f>
        <v>0.45</v>
      </c>
      <c r="R36" s="3" t="n">
        <f aca="false">EXP($J$34*N36)</f>
        <v>0.209853705806955</v>
      </c>
    </row>
    <row r="37" customFormat="false" ht="15" hidden="false" customHeight="false" outlineLevel="0" collapsed="false">
      <c r="C37" s="3" t="n">
        <v>220</v>
      </c>
      <c r="D37" s="3" t="n">
        <f aca="false">EXP($K$3*C37)</f>
        <v>0.184327647360396</v>
      </c>
      <c r="E37" s="3" t="n">
        <f aca="false">EXP(-$K$2*C37)</f>
        <v>2.76027271992456E+073</v>
      </c>
      <c r="F37" s="3" t="n">
        <f aca="false">EXP(K23*C37)</f>
        <v>1.98626483613782E+044</v>
      </c>
      <c r="G37" s="3" t="n">
        <f aca="false">SUM($D$16:D37)/(C37/10)</f>
        <v>0.464048871691533</v>
      </c>
    </row>
    <row r="38" customFormat="false" ht="15" hidden="false" customHeight="false" outlineLevel="0" collapsed="false">
      <c r="C38" s="3" t="n">
        <v>230</v>
      </c>
      <c r="D38" s="3" t="n">
        <f aca="false">EXP($K$3*C38)</f>
        <v>0.170690059254922</v>
      </c>
      <c r="E38" s="3" t="n">
        <f aca="false">EXP(-$K$2*C38)</f>
        <v>6.01418916460543E+076</v>
      </c>
      <c r="F38" s="3" t="n">
        <f aca="false">EXP(K24*C38)</f>
        <v>1</v>
      </c>
      <c r="G38" s="3" t="n">
        <f aca="false">SUM($D$16:D38)/(C38/10)</f>
        <v>0.451294140716028</v>
      </c>
    </row>
    <row r="39" customFormat="false" ht="15" hidden="false" customHeight="false" outlineLevel="0" collapsed="false">
      <c r="C39" s="3" t="n">
        <v>240</v>
      </c>
      <c r="D39" s="3" t="n">
        <f aca="false">EXP($K$3*C39)</f>
        <v>0.158061456030436</v>
      </c>
      <c r="E39" s="3" t="n">
        <f aca="false">EXP(-$K$2*C39)</f>
        <v>1.3103948405738E+080</v>
      </c>
      <c r="F39" s="3" t="n">
        <f aca="false">EXP(K25*C39)</f>
        <v>1</v>
      </c>
      <c r="G39" s="3" t="n">
        <f aca="false">SUM($D$16:D39)/(C39/10)</f>
        <v>0.439076112187461</v>
      </c>
    </row>
    <row r="40" customFormat="false" ht="15" hidden="false" customHeight="false" outlineLevel="0" collapsed="false">
      <c r="C40" s="3" t="n">
        <v>250</v>
      </c>
      <c r="D40" s="3" t="n">
        <f aca="false">EXP($K$3*C40)</f>
        <v>0.146367187354181</v>
      </c>
      <c r="G40" s="3" t="n">
        <f aca="false">SUM($D$16:D40)/(C40/10)</f>
        <v>0.42736775519413</v>
      </c>
    </row>
    <row r="41" customFormat="false" ht="15" hidden="false" customHeight="false" outlineLevel="0" collapsed="false">
      <c r="C41" s="3" t="n">
        <v>260</v>
      </c>
      <c r="D41" s="3" t="n">
        <f aca="false">EXP($K$3*C41)</f>
        <v>0.13553812594165</v>
      </c>
    </row>
    <row r="42" customFormat="false" ht="15" hidden="false" customHeight="false" outlineLevel="0" collapsed="false">
      <c r="C42" s="3" t="n">
        <v>270</v>
      </c>
      <c r="D42" s="3" t="n">
        <f aca="false">EXP($K$3*C42)</f>
        <v>0.125510258930653</v>
      </c>
    </row>
    <row r="43" customFormat="false" ht="15" hidden="false" customHeight="false" outlineLevel="0" collapsed="false">
      <c r="C43" s="3" t="n">
        <v>280</v>
      </c>
      <c r="D43" s="3" t="n">
        <f aca="false">EXP($K$3*C43)</f>
        <v>0.116224309487806</v>
      </c>
    </row>
    <row r="44" customFormat="false" ht="15" hidden="false" customHeight="false" outlineLevel="0" collapsed="false">
      <c r="C44" s="3" t="n">
        <v>290</v>
      </c>
      <c r="D44" s="3" t="n">
        <f aca="false">EXP($K$3*C44)</f>
        <v>0.10762538641069</v>
      </c>
    </row>
    <row r="45" customFormat="false" ht="15" hidden="false" customHeight="false" outlineLevel="0" collapsed="false">
      <c r="C45" s="3" t="n">
        <v>300</v>
      </c>
      <c r="D45" s="3" t="n">
        <f aca="false">EXP($K$3*C45)</f>
        <v>0.0996626596543954</v>
      </c>
    </row>
    <row r="46" customFormat="false" ht="15" hidden="false" customHeight="false" outlineLevel="0" collapsed="false">
      <c r="C46" s="3" t="n">
        <v>310</v>
      </c>
      <c r="D46" s="3" t="n">
        <f aca="false">EXP($K$3*C46)</f>
        <v>0.0922890598644235</v>
      </c>
    </row>
    <row r="47" customFormat="false" ht="15" hidden="false" customHeight="false" outlineLevel="0" collapsed="false">
      <c r="C47" s="3" t="n">
        <v>320</v>
      </c>
      <c r="D47" s="3" t="n">
        <f aca="false">EXP($K$3*C47)</f>
        <v>0.0854610001398201</v>
      </c>
    </row>
    <row r="48" customFormat="false" ht="15" hidden="false" customHeight="false" outlineLevel="0" collapsed="false">
      <c r="C48" s="3" t="n">
        <v>330</v>
      </c>
      <c r="D48" s="3" t="n">
        <f aca="false">EXP($K$3*C48)</f>
        <v>0.0791381183818278</v>
      </c>
    </row>
    <row r="49" customFormat="false" ht="15" hidden="false" customHeight="false" outlineLevel="0" collapsed="false">
      <c r="C49" s="3" t="n">
        <v>340</v>
      </c>
      <c r="D49" s="3" t="n">
        <f aca="false">EXP($K$3*C49)</f>
        <v>0.0732830387050203</v>
      </c>
    </row>
    <row r="50" customFormat="false" ht="15" hidden="false" customHeight="false" outlineLevel="0" collapsed="false">
      <c r="C50" s="3" t="n">
        <v>350</v>
      </c>
      <c r="D50" s="3" t="n">
        <f aca="false">EXP($K$3*C50)</f>
        <v>0.0678611505005747</v>
      </c>
    </row>
    <row r="51" customFormat="false" ht="15" hidden="false" customHeight="false" outlineLevel="0" collapsed="false">
      <c r="C51" s="3" t="n">
        <v>360</v>
      </c>
      <c r="D51" s="3" t="n">
        <f aca="false">EXP($K$3*C51)</f>
        <v>0.0628404038456741</v>
      </c>
    </row>
    <row r="52" customFormat="false" ht="15" hidden="false" customHeight="false" outlineLevel="0" collapsed="false">
      <c r="C52" s="3" t="n">
        <v>370</v>
      </c>
      <c r="D52" s="3" t="n">
        <f aca="false">EXP($K$3*C52)</f>
        <v>0.0581911200496664</v>
      </c>
    </row>
    <row r="53" customFormat="false" ht="15" hidden="false" customHeight="false" outlineLevel="0" collapsed="false">
      <c r="C53" s="3" t="n">
        <v>380</v>
      </c>
      <c r="D53" s="3" t="n">
        <f aca="false">EXP($K$3*C53)</f>
        <v>0.0538858162170736</v>
      </c>
    </row>
    <row r="54" customFormat="false" ht="15" hidden="false" customHeight="false" outlineLevel="0" collapsed="false">
      <c r="C54" s="3" t="n">
        <v>390</v>
      </c>
      <c r="D54" s="3" t="n">
        <f aca="false">EXP($K$3*C54)</f>
        <v>0.0498990427904108</v>
      </c>
    </row>
    <row r="55" customFormat="false" ht="15" hidden="false" customHeight="false" outlineLevel="0" collapsed="false">
      <c r="C55" s="3" t="n">
        <v>400</v>
      </c>
      <c r="D55" s="3" t="n">
        <f aca="false">EXP($K$3*C55)</f>
        <v>0.0462072331124925</v>
      </c>
    </row>
    <row r="56" customFormat="false" ht="15" hidden="false" customHeight="false" outlineLevel="0" collapsed="false">
      <c r="C56" s="3" t="n">
        <v>410</v>
      </c>
      <c r="D56" s="3" t="n">
        <f aca="false">EXP($K$3*C56)</f>
        <v>0.04278856411896</v>
      </c>
    </row>
    <row r="57" customFormat="false" ht="15" hidden="false" customHeight="false" outlineLevel="0" collapsed="false">
      <c r="C57" s="3" t="n">
        <v>420</v>
      </c>
      <c r="D57" s="3" t="n">
        <f aca="false">EXP($K$3*C57)</f>
        <v>0.039622827337553</v>
      </c>
    </row>
    <row r="58" customFormat="false" ht="15" hidden="false" customHeight="false" outlineLevel="0" collapsed="false">
      <c r="C58" s="3" t="n">
        <v>430</v>
      </c>
      <c r="D58" s="3" t="n">
        <f aca="false">EXP($K$3*C58)</f>
        <v>0.0366913094315747</v>
      </c>
    </row>
    <row r="59" customFormat="false" ht="15" hidden="false" customHeight="false" outlineLevel="0" collapsed="false">
      <c r="C59" s="3" t="n">
        <v>440</v>
      </c>
      <c r="D59" s="3" t="n">
        <f aca="false">EXP($K$3*C59)</f>
        <v>0.0339766815814186</v>
      </c>
    </row>
    <row r="60" customFormat="false" ht="15" hidden="false" customHeight="false" outlineLevel="0" collapsed="false">
      <c r="C60" s="3" t="n">
        <v>450</v>
      </c>
      <c r="D60" s="3" t="n">
        <f aca="false">EXP($K$3*C60)</f>
        <v>0.0314628970502665</v>
      </c>
    </row>
    <row r="61" customFormat="false" ht="15" hidden="false" customHeight="false" outlineLevel="0" collapsed="false">
      <c r="C61" s="3" t="n">
        <v>460</v>
      </c>
      <c r="D61" s="3" t="n">
        <f aca="false">EXP($K$3*C61)</f>
        <v>0.0291350963284489</v>
      </c>
    </row>
    <row r="62" customFormat="false" ht="15" hidden="false" customHeight="false" outlineLevel="0" collapsed="false">
      <c r="C62" s="3" t="n">
        <v>470</v>
      </c>
      <c r="D62" s="3" t="n">
        <f aca="false">EXP($K$3*C62)</f>
        <v>0.0269795192957544</v>
      </c>
    </row>
    <row r="63" customFormat="false" ht="15" hidden="false" customHeight="false" outlineLevel="0" collapsed="false">
      <c r="C63" s="3" t="n">
        <v>480</v>
      </c>
      <c r="D63" s="3" t="n">
        <f aca="false">EXP($K$3*C63)</f>
        <v>0.0249834238824614</v>
      </c>
    </row>
    <row r="64" customFormat="false" ht="15" hidden="false" customHeight="false" outlineLevel="0" collapsed="false">
      <c r="C64" s="3" t="n">
        <v>490</v>
      </c>
      <c r="D64" s="3" t="n">
        <f aca="false">EXP($K$3*C64)</f>
        <v>0.0231350107482814</v>
      </c>
    </row>
    <row r="65" customFormat="false" ht="15" hidden="false" customHeight="false" outlineLevel="0" collapsed="false">
      <c r="C65" s="3" t="n">
        <v>500</v>
      </c>
      <c r="D65" s="3" t="n">
        <f aca="false">EXP($K$3*C65)</f>
        <v>0.0214233535339738</v>
      </c>
    </row>
    <row r="66" customFormat="false" ht="15" hidden="false" customHeight="false" outlineLevel="0" collapsed="false">
      <c r="C66" s="3" t="n">
        <v>510</v>
      </c>
      <c r="D66" s="3" t="n">
        <f aca="false">EXP($K$3*C66)</f>
        <v>0.019838334273336</v>
      </c>
    </row>
    <row r="67" customFormat="false" ht="15" hidden="false" customHeight="false" outlineLevel="0" collapsed="false">
      <c r="C67" s="3" t="n">
        <v>520</v>
      </c>
      <c r="D67" s="3" t="n">
        <f aca="false">EXP($K$3*C67)</f>
        <v>0.0183705835837746</v>
      </c>
    </row>
    <row r="68" customFormat="false" ht="15" hidden="false" customHeight="false" outlineLevel="0" collapsed="false">
      <c r="C68" s="3" t="n">
        <v>530</v>
      </c>
      <c r="D68" s="3" t="n">
        <f aca="false">EXP($K$3*C68)</f>
        <v>0.0170114252819119</v>
      </c>
    </row>
    <row r="69" customFormat="false" ht="15" hidden="false" customHeight="false" outlineLevel="0" collapsed="false">
      <c r="C69" s="3" t="n">
        <v>540</v>
      </c>
      <c r="D69" s="3" t="n">
        <f aca="false">EXP($K$3*C69)</f>
        <v>0.0157528250968395</v>
      </c>
    </row>
    <row r="70" customFormat="false" ht="15" hidden="false" customHeight="false" outlineLevel="0" collapsed="false">
      <c r="C70" s="3" t="n">
        <v>550</v>
      </c>
      <c r="D70" s="3" t="n">
        <f aca="false">EXP($K$3*C70)</f>
        <v>0.0145873431778508</v>
      </c>
    </row>
    <row r="71" customFormat="false" ht="15" hidden="false" customHeight="false" outlineLevel="0" collapsed="false">
      <c r="C71" s="3" t="n">
        <v>560</v>
      </c>
      <c r="D71" s="3" t="n">
        <f aca="false">EXP($K$3*C71)</f>
        <v>0.0135080901159173</v>
      </c>
    </row>
    <row r="72" customFormat="false" ht="15" hidden="false" customHeight="false" outlineLevel="0" collapsed="false">
      <c r="C72" s="3" t="n">
        <v>570</v>
      </c>
      <c r="D72" s="3" t="n">
        <f aca="false">EXP($K$3*C72)</f>
        <v>0.0125086862189407</v>
      </c>
    </row>
    <row r="73" customFormat="false" ht="15" hidden="false" customHeight="false" outlineLevel="0" collapsed="false">
      <c r="C73" s="3" t="n">
        <v>580</v>
      </c>
      <c r="D73" s="3" t="n">
        <f aca="false">EXP($K$3*C73)</f>
        <v>0.0115832238000503</v>
      </c>
    </row>
    <row r="74" customFormat="false" ht="15" hidden="false" customHeight="false" outlineLevel="0" collapsed="false">
      <c r="C74" s="3" t="n">
        <v>590</v>
      </c>
      <c r="D74" s="3" t="n">
        <f aca="false">EXP($K$3*C74)</f>
        <v>0.0107262322560214</v>
      </c>
    </row>
    <row r="75" customFormat="false" ht="15" hidden="false" customHeight="false" outlineLevel="0" collapsed="false">
      <c r="C75" s="3" t="n">
        <v>600</v>
      </c>
      <c r="D75" s="3" t="n">
        <f aca="false">EXP($K$3*C75)</f>
        <v>0.00993264572938786</v>
      </c>
    </row>
    <row r="76" customFormat="false" ht="15" hidden="false" customHeight="false" outlineLevel="0" collapsed="false">
      <c r="C76" s="3" t="n">
        <v>610</v>
      </c>
      <c r="D76" s="3" t="n">
        <f aca="false">EXP($K$3*C76)</f>
        <v>0.00919777316309216</v>
      </c>
    </row>
    <row r="77" customFormat="false" ht="15" hidden="false" customHeight="false" outlineLevel="0" collapsed="false">
      <c r="C77" s="3" t="n">
        <v>620</v>
      </c>
      <c r="D77" s="3" t="n">
        <f aca="false">EXP($K$3*C77)</f>
        <v>0.00851727057065914</v>
      </c>
    </row>
    <row r="78" customFormat="false" ht="15" hidden="false" customHeight="false" outlineLevel="0" collapsed="false">
      <c r="C78" s="3" t="n">
        <v>630</v>
      </c>
      <c r="D78" s="3" t="n">
        <f aca="false">EXP($K$3*C78)</f>
        <v>0.00788711535797736</v>
      </c>
    </row>
    <row r="79" customFormat="false" ht="15" hidden="false" customHeight="false" outlineLevel="0" collapsed="false">
      <c r="C79" s="3" t="n">
        <v>640</v>
      </c>
      <c r="D79" s="3" t="n">
        <f aca="false">EXP($K$3*C79)</f>
        <v>0.00730358254489833</v>
      </c>
    </row>
    <row r="80" customFormat="false" ht="15" hidden="false" customHeight="false" outlineLevel="0" collapsed="false">
      <c r="C80" s="3" t="n">
        <v>650</v>
      </c>
      <c r="D80" s="3" t="n">
        <f aca="false">EXP($K$3*C80)</f>
        <v>0.00676322274609448</v>
      </c>
    </row>
    <row r="81" customFormat="false" ht="15" hidden="false" customHeight="false" outlineLevel="0" collapsed="false">
      <c r="C81" s="3" t="n">
        <v>660</v>
      </c>
      <c r="D81" s="3" t="n">
        <f aca="false">EXP($K$3*C81)</f>
        <v>0.00626284178101619</v>
      </c>
    </row>
    <row r="82" customFormat="false" ht="15" hidden="false" customHeight="false" outlineLevel="0" collapsed="false">
      <c r="C82" s="3" t="n">
        <v>670</v>
      </c>
      <c r="D82" s="3" t="n">
        <f aca="false">EXP($K$3*C82)</f>
        <v>0.00579948179241797</v>
      </c>
    </row>
    <row r="83" customFormat="false" ht="15" hidden="false" customHeight="false" outlineLevel="0" collapsed="false">
      <c r="C83" s="3" t="n">
        <v>680</v>
      </c>
      <c r="D83" s="3" t="n">
        <f aca="false">EXP($K$3*C83)</f>
        <v>0.00537040376184151</v>
      </c>
    </row>
    <row r="84" customFormat="false" ht="15" hidden="false" customHeight="false" outlineLevel="0" collapsed="false">
      <c r="C84" s="3" t="n">
        <v>690</v>
      </c>
      <c r="D84" s="3" t="n">
        <f aca="false">EXP($K$3*C84)</f>
        <v>0.00497307131870083</v>
      </c>
    </row>
    <row r="85" customFormat="false" ht="15" hidden="false" customHeight="false" outlineLevel="0" collapsed="false">
      <c r="C85" s="3" t="n">
        <v>700</v>
      </c>
      <c r="D85" s="3" t="n">
        <f aca="false">EXP($K$3*C85)</f>
        <v>0.00460513574726165</v>
      </c>
    </row>
    <row r="86" customFormat="false" ht="15" hidden="false" customHeight="false" outlineLevel="0" collapsed="false">
      <c r="C86" s="3" t="n">
        <v>710</v>
      </c>
      <c r="D86" s="3" t="n">
        <f aca="false">EXP($K$3*C86)</f>
        <v>0.00426442210288819</v>
      </c>
    </row>
    <row r="87" customFormat="false" ht="15" hidden="false" customHeight="false" outlineLevel="0" collapsed="false">
      <c r="C87" s="3" t="n">
        <v>720</v>
      </c>
      <c r="D87" s="3" t="n">
        <f aca="false">EXP($K$3*C87)</f>
        <v>0.00394891635548742</v>
      </c>
    </row>
    <row r="88" customFormat="false" ht="15" hidden="false" customHeight="false" outlineLevel="0" collapsed="false">
      <c r="C88" s="3" t="n">
        <v>730</v>
      </c>
      <c r="D88" s="3" t="n">
        <f aca="false">EXP($K$3*C88)</f>
        <v>0.00365675348415314</v>
      </c>
    </row>
    <row r="89" customFormat="false" ht="15" hidden="false" customHeight="false" outlineLevel="0" collapsed="false">
      <c r="C89" s="3" t="n">
        <v>740</v>
      </c>
      <c r="D89" s="3" t="n">
        <f aca="false">EXP($K$3*C89)</f>
        <v>0.00338620645263468</v>
      </c>
    </row>
    <row r="90" customFormat="false" ht="15" hidden="false" customHeight="false" outlineLevel="0" collapsed="false">
      <c r="C90" s="3" t="n">
        <v>750</v>
      </c>
      <c r="D90" s="3" t="n">
        <f aca="false">EXP($K$3*C90)</f>
        <v>0.00313567600046199</v>
      </c>
    </row>
    <row r="91" customFormat="false" ht="15" hidden="false" customHeight="false" outlineLevel="0" collapsed="false">
      <c r="C91" s="3" t="n">
        <v>760</v>
      </c>
      <c r="D91" s="3" t="n">
        <f aca="false">EXP($K$3*C91)</f>
        <v>0.00290368118938023</v>
      </c>
    </row>
    <row r="92" customFormat="false" ht="15" hidden="false" customHeight="false" outlineLevel="0" collapsed="false">
      <c r="C92" s="3" t="n">
        <v>770</v>
      </c>
      <c r="D92" s="3" t="n">
        <f aca="false">EXP($K$3*C92)</f>
        <v>0.00268885064921197</v>
      </c>
    </row>
    <row r="93" customFormat="false" ht="15" hidden="false" customHeight="false" outlineLevel="0" collapsed="false">
      <c r="C93" s="3" t="n">
        <v>780</v>
      </c>
      <c r="D93" s="3" t="n">
        <f aca="false">EXP($K$3*C93)</f>
        <v>0.00248991447139925</v>
      </c>
    </row>
    <row r="94" customFormat="false" ht="15" hidden="false" customHeight="false" outlineLevel="0" collapsed="false">
      <c r="C94" s="3" t="n">
        <v>790</v>
      </c>
      <c r="D94" s="3" t="n">
        <f aca="false">EXP($K$3*C94)</f>
        <v>0.00230569670230675</v>
      </c>
    </row>
    <row r="95" customFormat="false" ht="15" hidden="false" customHeight="false" outlineLevel="0" collapsed="false">
      <c r="C95" s="3" t="n">
        <v>800</v>
      </c>
      <c r="D95" s="3" t="n">
        <f aca="false">EXP($K$3*C95)</f>
        <v>0.00213510839191222</v>
      </c>
    </row>
    <row r="96" customFormat="false" ht="15" hidden="false" customHeight="false" outlineLevel="0" collapsed="false">
      <c r="C96" s="3" t="n">
        <v>810</v>
      </c>
      <c r="D96" s="3" t="n">
        <f aca="false">EXP($K$3*C96)</f>
        <v>0.00197714115679362</v>
      </c>
    </row>
    <row r="97" customFormat="false" ht="15" hidden="false" customHeight="false" outlineLevel="0" collapsed="false">
      <c r="C97" s="3" t="n">
        <v>820</v>
      </c>
      <c r="D97" s="3" t="n">
        <f aca="false">EXP($K$3*C97)</f>
        <v>0.00183086121936235</v>
      </c>
    </row>
    <row r="98" customFormat="false" ht="15" hidden="false" customHeight="false" outlineLevel="0" collapsed="false">
      <c r="C98" s="3" t="n">
        <v>830</v>
      </c>
      <c r="D98" s="3" t="n">
        <f aca="false">EXP($K$3*C98)</f>
        <v>0.00169540388810737</v>
      </c>
    </row>
    <row r="99" customFormat="false" ht="15" hidden="false" customHeight="false" outlineLevel="0" collapsed="false">
      <c r="C99" s="3" t="n">
        <v>840</v>
      </c>
      <c r="D99" s="3" t="n">
        <f aca="false">EXP($K$3*C99)</f>
        <v>0.00156996844622154</v>
      </c>
    </row>
    <row r="100" customFormat="false" ht="15" hidden="false" customHeight="false" outlineLevel="0" collapsed="false">
      <c r="C100" s="3" t="n">
        <v>850</v>
      </c>
      <c r="D100" s="3" t="n">
        <f aca="false">EXP($K$3*C100)</f>
        <v>0.00145381341839601</v>
      </c>
    </row>
    <row r="101" customFormat="false" ht="15" hidden="false" customHeight="false" outlineLevel="0" collapsed="false">
      <c r="C101" s="3" t="n">
        <v>860</v>
      </c>
      <c r="D101" s="3" t="n">
        <f aca="false">EXP($K$3*C101)</f>
        <v>0.00134625218780356</v>
      </c>
    </row>
    <row r="102" customFormat="false" ht="15" hidden="false" customHeight="false" outlineLevel="0" collapsed="false">
      <c r="C102" s="3" t="n">
        <v>870</v>
      </c>
      <c r="D102" s="3" t="n">
        <f aca="false">EXP($K$3*C102)</f>
        <v>0.00124664893736191</v>
      </c>
    </row>
    <row r="103" customFormat="false" ht="15" hidden="false" customHeight="false" outlineLevel="0" collapsed="false">
      <c r="C103" s="3" t="n">
        <v>880</v>
      </c>
      <c r="D103" s="3" t="n">
        <f aca="false">EXP($K$3*C103)</f>
        <v>0.00115441489128511</v>
      </c>
    </row>
    <row r="104" customFormat="false" ht="15" hidden="false" customHeight="false" outlineLevel="0" collapsed="false">
      <c r="C104" s="3" t="n">
        <v>890</v>
      </c>
      <c r="D104" s="3" t="n">
        <f aca="false">EXP($K$3*C104)</f>
        <v>0.00106900483470586</v>
      </c>
    </row>
    <row r="105" customFormat="false" ht="15" hidden="false" customHeight="false" outlineLevel="0" collapsed="false">
      <c r="C105" s="3" t="n">
        <v>900</v>
      </c>
      <c r="D105" s="3" t="n">
        <f aca="false">EXP($K$3*C105)</f>
        <v>0.000989913890795667</v>
      </c>
    </row>
    <row r="106" customFormat="false" ht="15" hidden="false" customHeight="false" outlineLevel="0" collapsed="false">
      <c r="C106" s="3" t="n">
        <v>910</v>
      </c>
      <c r="D106" s="3" t="n">
        <f aca="false">EXP($K$3*C106)</f>
        <v>0.000916674536331587</v>
      </c>
    </row>
    <row r="107" customFormat="false" ht="15" hidden="false" customHeight="false" outlineLevel="0" collapsed="false">
      <c r="C107" s="3" t="n">
        <v>920</v>
      </c>
      <c r="D107" s="3" t="n">
        <f aca="false">EXP($K$3*C107)</f>
        <v>0.000848853838067999</v>
      </c>
    </row>
    <row r="108" customFormat="false" ht="15" hidden="false" customHeight="false" outlineLevel="0" collapsed="false">
      <c r="C108" s="3" t="n">
        <v>930</v>
      </c>
      <c r="D108" s="3" t="n">
        <f aca="false">EXP($K$3*C108)</f>
        <v>0.000786050893577053</v>
      </c>
    </row>
    <row r="109" customFormat="false" ht="15" hidden="false" customHeight="false" outlineLevel="0" collapsed="false">
      <c r="C109" s="3" t="n">
        <v>940</v>
      </c>
      <c r="D109" s="3" t="n">
        <f aca="false">EXP($K$3*C109)</f>
        <v>0.000727894461429985</v>
      </c>
    </row>
    <row r="110" customFormat="false" ht="15" hidden="false" customHeight="false" outlineLevel="0" collapsed="false">
      <c r="C110" s="3" t="n">
        <v>950</v>
      </c>
      <c r="D110" s="3" t="n">
        <f aca="false">EXP($K$3*C110)</f>
        <v>0.00067404076671088</v>
      </c>
    </row>
    <row r="111" customFormat="false" ht="15" hidden="false" customHeight="false" outlineLevel="0" collapsed="false">
      <c r="C111" s="3" t="n">
        <v>960</v>
      </c>
      <c r="D111" s="3" t="n">
        <f aca="false">EXP($K$3*C111)</f>
        <v>0.000624171468890744</v>
      </c>
    </row>
    <row r="112" customFormat="false" ht="15" hidden="false" customHeight="false" outlineLevel="0" collapsed="false">
      <c r="C112" s="3" t="n">
        <v>970</v>
      </c>
      <c r="D112" s="3" t="n">
        <f aca="false">EXP($K$3*C112)</f>
        <v>0.000577991780049615</v>
      </c>
    </row>
    <row r="113" customFormat="false" ht="15" hidden="false" customHeight="false" outlineLevel="0" collapsed="false">
      <c r="C113" s="3" t="n">
        <v>980</v>
      </c>
      <c r="D113" s="3" t="n">
        <f aca="false">EXP($K$3*C113)</f>
        <v>0.000535228722323096</v>
      </c>
    </row>
    <row r="114" customFormat="false" ht="15" hidden="false" customHeight="false" outlineLevel="0" collapsed="false">
      <c r="C114" s="3" t="n">
        <v>990</v>
      </c>
      <c r="D114" s="3" t="n">
        <f aca="false">EXP($K$3*C114)</f>
        <v>0.000495629514272716</v>
      </c>
    </row>
    <row r="115" customFormat="false" ht="15" hidden="false" customHeight="false" outlineLevel="0" collapsed="false">
      <c r="C115" s="3" t="n">
        <v>1000</v>
      </c>
      <c r="D115" s="3" t="n">
        <f aca="false">EXP($K$3*C115)</f>
        <v>0.000458960076641628</v>
      </c>
    </row>
    <row r="116" customFormat="false" ht="15" hidden="false" customHeight="false" outlineLevel="0" collapsed="false">
      <c r="C116" s="3" t="n">
        <v>1010</v>
      </c>
      <c r="D116" s="3" t="n">
        <f aca="false">EXP($K$3*C116)</f>
        <v>0.000425003648662827</v>
      </c>
    </row>
    <row r="117" customFormat="false" ht="15" hidden="false" customHeight="false" outlineLevel="0" collapsed="false">
      <c r="C117" s="3" t="n">
        <v>1020</v>
      </c>
      <c r="D117" s="3" t="n">
        <f aca="false">EXP($K$3*C117)</f>
        <v>0.000393559506740618</v>
      </c>
    </row>
    <row r="118" customFormat="false" ht="15" hidden="false" customHeight="false" outlineLevel="0" collapsed="false">
      <c r="C118" s="3" t="n">
        <v>1030</v>
      </c>
      <c r="D118" s="3" t="n">
        <f aca="false">EXP($K$3*C118)</f>
        <v>0.000364441777931179</v>
      </c>
    </row>
    <row r="119" customFormat="false" ht="15" hidden="false" customHeight="false" outlineLevel="0" collapsed="false">
      <c r="C119" s="3" t="n">
        <v>1040</v>
      </c>
      <c r="D119" s="3" t="n">
        <f aca="false">EXP($K$3*C119)</f>
        <v>0.000337478341208448</v>
      </c>
    </row>
    <row r="120" customFormat="false" ht="15" hidden="false" customHeight="false" outlineLevel="0" collapsed="false">
      <c r="C120" s="3" t="n">
        <v>1050</v>
      </c>
      <c r="D120" s="3" t="n">
        <f aca="false">EXP($K$3*C120)</f>
        <v>0.000312509810020499</v>
      </c>
    </row>
    <row r="121" customFormat="false" ht="15" hidden="false" customHeight="false" outlineLevel="0" collapsed="false">
      <c r="C121" s="3" t="n">
        <v>1060</v>
      </c>
      <c r="D121" s="3" t="n">
        <f aca="false">EXP($K$3*C121)</f>
        <v>0.000289388590122072</v>
      </c>
    </row>
    <row r="122" customFormat="false" ht="15" hidden="false" customHeight="false" outlineLevel="0" collapsed="false">
      <c r="C122" s="3" t="n">
        <v>1070</v>
      </c>
      <c r="D122" s="3" t="n">
        <f aca="false">EXP($K$3*C122)</f>
        <v>0.000267978007113913</v>
      </c>
    </row>
    <row r="123" customFormat="false" ht="15" hidden="false" customHeight="false" outlineLevel="0" collapsed="false">
      <c r="C123" s="3" t="n">
        <v>1080</v>
      </c>
      <c r="D123" s="3" t="n">
        <f aca="false">EXP($K$3*C123)</f>
        <v>0.000248151498531617</v>
      </c>
    </row>
    <row r="124" customFormat="false" ht="15" hidden="false" customHeight="false" outlineLevel="0" collapsed="false">
      <c r="C124" s="3" t="n">
        <v>1090</v>
      </c>
      <c r="D124" s="3" t="n">
        <f aca="false">EXP($K$3*C124)</f>
        <v>0.00022979186570826</v>
      </c>
    </row>
    <row r="125" customFormat="false" ht="15" hidden="false" customHeight="false" outlineLevel="0" collapsed="false">
      <c r="C125" s="3" t="n">
        <v>1100</v>
      </c>
      <c r="D125" s="3" t="n">
        <f aca="false">EXP($K$3*C125)</f>
        <v>0.000212790580988391</v>
      </c>
    </row>
    <row r="126" customFormat="false" ht="15" hidden="false" customHeight="false" outlineLevel="0" collapsed="false">
      <c r="C126" s="3" t="n">
        <v>1110</v>
      </c>
      <c r="D126" s="3" t="n">
        <f aca="false">EXP($K$3*C126)</f>
        <v>0.00019704714619822</v>
      </c>
    </row>
    <row r="127" customFormat="false" ht="15" hidden="false" customHeight="false" outlineLevel="0" collapsed="false">
      <c r="C127" s="3" t="n">
        <v>1120</v>
      </c>
      <c r="D127" s="3" t="n">
        <f aca="false">EXP($K$3*C127)</f>
        <v>0.000182468498579741</v>
      </c>
    </row>
    <row r="128" customFormat="false" ht="15" hidden="false" customHeight="false" outlineLevel="0" collapsed="false">
      <c r="C128" s="3" t="n">
        <v>1130</v>
      </c>
      <c r="D128" s="3" t="n">
        <f aca="false">EXP($K$3*C128)</f>
        <v>0.000168968460677183</v>
      </c>
    </row>
    <row r="129" customFormat="false" ht="15" hidden="false" customHeight="false" outlineLevel="0" collapsed="false">
      <c r="C129" s="3" t="n">
        <v>1140</v>
      </c>
      <c r="D129" s="3" t="n">
        <f aca="false">EXP($K$3*C129)</f>
        <v>0.000156467230923917</v>
      </c>
    </row>
    <row r="130" customFormat="false" ht="15" hidden="false" customHeight="false" outlineLevel="0" collapsed="false">
      <c r="C130" s="3" t="n">
        <v>1150</v>
      </c>
      <c r="D130" s="3" t="n">
        <f aca="false">EXP($K$3*C130)</f>
        <v>0.000144890911918595</v>
      </c>
    </row>
    <row r="131" customFormat="false" ht="15" hidden="false" customHeight="false" outlineLevel="0" collapsed="false">
      <c r="C131" s="3" t="n">
        <v>1160</v>
      </c>
      <c r="D131" s="3" t="n">
        <f aca="false">EXP($K$3*C131)</f>
        <v>0.000134171073602052</v>
      </c>
    </row>
    <row r="132" customFormat="false" ht="15" hidden="false" customHeight="false" outlineLevel="0" collapsed="false">
      <c r="C132" s="3" t="n">
        <v>1170</v>
      </c>
      <c r="D132" s="3" t="n">
        <f aca="false">EXP($K$3*C132)</f>
        <v>0.000124244348752814</v>
      </c>
    </row>
    <row r="133" customFormat="false" ht="15" hidden="false" customHeight="false" outlineLevel="0" collapsed="false">
      <c r="C133" s="3" t="n">
        <v>1180</v>
      </c>
      <c r="D133" s="3" t="n">
        <f aca="false">EXP($K$3*C133)</f>
        <v>0.000115052058410114</v>
      </c>
    </row>
    <row r="134" customFormat="false" ht="15" hidden="false" customHeight="false" outlineLevel="0" collapsed="false">
      <c r="C134" s="3" t="n">
        <v>1190</v>
      </c>
      <c r="D134" s="3" t="n">
        <f aca="false">EXP($K$3*C134)</f>
        <v>0.000106539865010193</v>
      </c>
    </row>
    <row r="135" customFormat="false" ht="15" hidden="false" customHeight="false" outlineLevel="0" collapsed="false">
      <c r="C135" s="3" t="n">
        <v>1200</v>
      </c>
      <c r="D135" s="3" t="n">
        <f aca="false">EXP($K$3*C135)</f>
        <v>9.86574511855268E-005</v>
      </c>
    </row>
    <row r="136" customFormat="false" ht="15" hidden="false" customHeight="false" outlineLevel="0" collapsed="false">
      <c r="C136" s="3" t="n">
        <v>1210</v>
      </c>
      <c r="D136" s="3" t="n">
        <f aca="false">EXP($K$3*C136)</f>
        <v>9.13582223282656E-005</v>
      </c>
    </row>
    <row r="137" customFormat="false" ht="15" hidden="false" customHeight="false" outlineLevel="0" collapsed="false">
      <c r="C137" s="3" t="n">
        <v>1220</v>
      </c>
      <c r="D137" s="3" t="n">
        <f aca="false">EXP($K$3*C137)</f>
        <v>8.45990311596984E-005</v>
      </c>
    </row>
    <row r="138" customFormat="false" ht="15" hidden="false" customHeight="false" outlineLevel="0" collapsed="false">
      <c r="C138" s="3" t="n">
        <v>1230</v>
      </c>
      <c r="D138" s="3" t="n">
        <f aca="false">EXP($K$3*C138)</f>
        <v>7.83399226776032E-005</v>
      </c>
    </row>
    <row r="139" customFormat="false" ht="15" hidden="false" customHeight="false" outlineLevel="0" collapsed="false">
      <c r="C139" s="3" t="n">
        <v>1240</v>
      </c>
      <c r="D139" s="3" t="n">
        <f aca="false">EXP($K$3*C139)</f>
        <v>7.25438979738162E-005</v>
      </c>
    </row>
    <row r="140" customFormat="false" ht="15" hidden="false" customHeight="false" outlineLevel="0" collapsed="false">
      <c r="C140" s="3" t="n">
        <v>1250</v>
      </c>
      <c r="D140" s="3" t="n">
        <f aca="false">EXP($K$3*C140)</f>
        <v>6.71766955258942E-005</v>
      </c>
    </row>
    <row r="141" customFormat="false" ht="15" hidden="false" customHeight="false" outlineLevel="0" collapsed="false">
      <c r="C141" s="3" t="n">
        <v>1260</v>
      </c>
      <c r="D141" s="3" t="n">
        <f aca="false">EXP($K$3*C141)</f>
        <v>6.22065886700423E-005</v>
      </c>
    </row>
    <row r="142" customFormat="false" ht="15" hidden="false" customHeight="false" outlineLevel="0" collapsed="false">
      <c r="C142" s="3" t="n">
        <v>1270</v>
      </c>
      <c r="D142" s="3" t="n">
        <f aca="false">EXP($K$3*C142)</f>
        <v>5.7604198058123E-005</v>
      </c>
    </row>
    <row r="143" customFormat="false" ht="15" hidden="false" customHeight="false" outlineLevel="0" collapsed="false">
      <c r="C143" s="3" t="n">
        <v>1280</v>
      </c>
      <c r="D143" s="3" t="n">
        <f aca="false">EXP($K$3*C143)</f>
        <v>5.33423179901436E-005</v>
      </c>
    </row>
    <row r="144" customFormat="false" ht="15" hidden="false" customHeight="false" outlineLevel="0" collapsed="false">
      <c r="C144" s="3" t="n">
        <v>1290</v>
      </c>
      <c r="D144" s="3" t="n">
        <f aca="false">EXP($K$3*C144)</f>
        <v>4.93957555956351E-005</v>
      </c>
    </row>
    <row r="145" customFormat="false" ht="15" hidden="false" customHeight="false" outlineLevel="0" collapsed="false">
      <c r="C145" s="3" t="n">
        <v>1300</v>
      </c>
      <c r="D145" s="3" t="n">
        <f aca="false">EXP($K$3*C145)</f>
        <v>4.57411819132898E-005</v>
      </c>
    </row>
    <row r="146" customFormat="false" ht="15" hidden="false" customHeight="false" outlineLevel="0" collapsed="false">
      <c r="C146" s="3" t="n">
        <v>1310</v>
      </c>
      <c r="D146" s="3" t="n">
        <f aca="false">EXP($K$3*C146)</f>
        <v>4.23569939885595E-005</v>
      </c>
    </row>
    <row r="147" customFormat="false" ht="15" hidden="false" customHeight="false" outlineLevel="0" collapsed="false">
      <c r="C147" s="3" t="n">
        <v>1320</v>
      </c>
      <c r="D147" s="3" t="n">
        <f aca="false">EXP($K$3*C147)</f>
        <v>3.9223187174042E-005</v>
      </c>
    </row>
    <row r="148" customFormat="false" ht="15" hidden="false" customHeight="false" outlineLevel="0" collapsed="false">
      <c r="C148" s="3" t="n">
        <v>1330</v>
      </c>
      <c r="D148" s="3" t="n">
        <f aca="false">EXP($K$3*C148)</f>
        <v>3.63212368777979E-005</v>
      </c>
    </row>
    <row r="149" customFormat="false" ht="15" hidden="false" customHeight="false" outlineLevel="0" collapsed="false">
      <c r="C149" s="3" t="n">
        <v>1340</v>
      </c>
      <c r="D149" s="3" t="n">
        <f aca="false">EXP($K$3*C149)</f>
        <v>3.36339890605875E-005</v>
      </c>
    </row>
    <row r="150" customFormat="false" ht="15" hidden="false" customHeight="false" outlineLevel="0" collapsed="false">
      <c r="C150" s="3" t="n">
        <v>1350</v>
      </c>
      <c r="D150" s="3" t="n">
        <f aca="false">EXP($K$3*C150)</f>
        <v>3.11455588347328E-005</v>
      </c>
    </row>
    <row r="151" customFormat="false" ht="15" hidden="false" customHeight="false" outlineLevel="0" collapsed="false">
      <c r="C151" s="3" t="n">
        <v>1360</v>
      </c>
      <c r="D151" s="3" t="n">
        <f aca="false">EXP($K$3*C151)</f>
        <v>2.88412365652014E-005</v>
      </c>
    </row>
    <row r="152" customFormat="false" ht="15" hidden="false" customHeight="false" outlineLevel="0" collapsed="false">
      <c r="C152" s="3" t="n">
        <v>1370</v>
      </c>
      <c r="D152" s="3" t="n">
        <f aca="false">EXP($K$3*C152)</f>
        <v>2.6707400917857E-005</v>
      </c>
    </row>
    <row r="153" customFormat="false" ht="15" hidden="false" customHeight="false" outlineLevel="0" collapsed="false">
      <c r="C153" s="3" t="n">
        <v>1380</v>
      </c>
      <c r="D153" s="3" t="n">
        <f aca="false">EXP($K$3*C153)</f>
        <v>2.47314383408848E-005</v>
      </c>
    </row>
    <row r="154" customFormat="false" ht="15" hidden="false" customHeight="false" outlineLevel="0" collapsed="false">
      <c r="C154" s="3" t="n">
        <v>1390</v>
      </c>
      <c r="D154" s="3" t="n">
        <f aca="false">EXP($K$3*C154)</f>
        <v>2.29016685034308E-005</v>
      </c>
    </row>
    <row r="155" customFormat="false" ht="15" hidden="false" customHeight="false" outlineLevel="0" collapsed="false">
      <c r="C155" s="3" t="n">
        <v>1400</v>
      </c>
      <c r="D155" s="3" t="n">
        <f aca="false">EXP($K$3*C155)</f>
        <v>2.12072752507071E-005</v>
      </c>
    </row>
    <row r="156" customFormat="false" ht="15" hidden="false" customHeight="false" outlineLevel="0" collapsed="false">
      <c r="C156" s="3" t="n">
        <v>1410</v>
      </c>
      <c r="D156" s="3" t="n">
        <f aca="false">EXP($K$3*C156)</f>
        <v>1.96382426674231E-005</v>
      </c>
    </row>
    <row r="157" customFormat="false" ht="15" hidden="false" customHeight="false" outlineLevel="0" collapsed="false">
      <c r="C157" s="3" t="n">
        <v>1420</v>
      </c>
      <c r="D157" s="3" t="n">
        <f aca="false">EXP($K$3*C157)</f>
        <v>1.81852958716013E-005</v>
      </c>
    </row>
    <row r="158" customFormat="false" ht="15" hidden="false" customHeight="false" outlineLevel="0" collapsed="false">
      <c r="C158" s="3" t="n">
        <v>1430</v>
      </c>
      <c r="D158" s="3" t="n">
        <f aca="false">EXP($K$3*C158)</f>
        <v>1.68398461887972E-005</v>
      </c>
    </row>
    <row r="159" customFormat="false" ht="15" hidden="false" customHeight="false" outlineLevel="0" collapsed="false">
      <c r="C159" s="3" t="n">
        <v>1440</v>
      </c>
      <c r="D159" s="3" t="n">
        <f aca="false">EXP($K$3*C159)</f>
        <v>1.5593940382636E-005</v>
      </c>
    </row>
    <row r="160" customFormat="false" ht="15" hidden="false" customHeight="false" outlineLevel="0" collapsed="false">
      <c r="C160" s="3" t="n">
        <v>1450</v>
      </c>
      <c r="D160" s="3" t="n">
        <f aca="false">EXP($K$3*C160)</f>
        <v>1.44402136415579E-005</v>
      </c>
    </row>
    <row r="161" customFormat="false" ht="15" hidden="false" customHeight="false" outlineLevel="0" collapsed="false">
      <c r="C161" s="3" t="n">
        <v>1460</v>
      </c>
      <c r="D161" s="3" t="n">
        <f aca="false">EXP($K$3*C161)</f>
        <v>1.33718460438661E-005</v>
      </c>
    </row>
    <row r="162" customFormat="false" ht="15" hidden="false" customHeight="false" outlineLevel="0" collapsed="false">
      <c r="C162" s="3" t="n">
        <v>1470</v>
      </c>
      <c r="D162" s="3" t="n">
        <f aca="false">EXP($K$3*C162)</f>
        <v>1.23825222437337E-005</v>
      </c>
    </row>
    <row r="163" customFormat="false" ht="15" hidden="false" customHeight="false" outlineLevel="0" collapsed="false">
      <c r="C163" s="3" t="n">
        <v>1480</v>
      </c>
      <c r="D163" s="3" t="n">
        <f aca="false">EXP($K$3*C163)</f>
        <v>1.14663941398648E-005</v>
      </c>
    </row>
    <row r="164" customFormat="false" ht="15" hidden="false" customHeight="false" outlineLevel="0" collapsed="false">
      <c r="C164" s="3" t="n">
        <v>1490</v>
      </c>
      <c r="D164" s="3" t="n">
        <f aca="false">EXP($K$3*C164)</f>
        <v>1.06180463061361E-005</v>
      </c>
    </row>
    <row r="165" customFormat="false" ht="15" hidden="false" customHeight="false" outlineLevel="0" collapsed="false">
      <c r="C165" s="3" t="n">
        <v>1500</v>
      </c>
      <c r="D165" s="3" t="n">
        <f aca="false">EXP($K$3*C165)</f>
        <v>9.8324639798733E-006</v>
      </c>
    </row>
    <row r="166" customFormat="false" ht="15" hidden="false" customHeight="false" outlineLevel="0" collapsed="false">
      <c r="C166" s="3" t="n">
        <v>1510</v>
      </c>
      <c r="D166" s="3" t="n">
        <f aca="false">EXP($K$3*C166)</f>
        <v>9.10500341853253E-006</v>
      </c>
    </row>
    <row r="167" customFormat="false" ht="15" hidden="false" customHeight="false" outlineLevel="0" collapsed="false">
      <c r="C167" s="3" t="n">
        <v>1520</v>
      </c>
      <c r="D167" s="3" t="n">
        <f aca="false">EXP($K$3*C167)</f>
        <v>8.43136444956062E-006</v>
      </c>
    </row>
    <row r="168" customFormat="false" ht="15" hidden="false" customHeight="false" outlineLevel="0" collapsed="false">
      <c r="C168" s="3" t="n">
        <v>1530</v>
      </c>
      <c r="D168" s="3" t="n">
        <f aca="false">EXP($K$3*C168)</f>
        <v>7.80756505116963E-006</v>
      </c>
    </row>
    <row r="169" customFormat="false" ht="15" hidden="false" customHeight="false" outlineLevel="0" collapsed="false">
      <c r="C169" s="3" t="n">
        <v>1540</v>
      </c>
      <c r="D169" s="3" t="n">
        <f aca="false">EXP($K$3*C169)</f>
        <v>7.22991781376762E-006</v>
      </c>
    </row>
    <row r="170" customFormat="false" ht="15" hidden="false" customHeight="false" outlineLevel="0" collapsed="false">
      <c r="C170" s="3" t="n">
        <v>1550</v>
      </c>
      <c r="D170" s="3" t="n">
        <f aca="false">EXP($K$3*C170)</f>
        <v>6.69500814290414E-006</v>
      </c>
    </row>
    <row r="171" customFormat="false" ht="15" hidden="false" customHeight="false" outlineLevel="0" collapsed="false">
      <c r="C171" s="3" t="n">
        <v>1560</v>
      </c>
      <c r="D171" s="3" t="n">
        <f aca="false">EXP($K$3*C171)</f>
        <v>6.1996740748834E-006</v>
      </c>
    </row>
    <row r="172" customFormat="false" ht="15" hidden="false" customHeight="false" outlineLevel="0" collapsed="false">
      <c r="C172" s="3" t="n">
        <v>1570</v>
      </c>
      <c r="D172" s="3" t="n">
        <f aca="false">EXP($K$3*C172)</f>
        <v>5.7409875857311E-006</v>
      </c>
    </row>
    <row r="173" customFormat="false" ht="15" hidden="false" customHeight="false" outlineLevel="0" collapsed="false">
      <c r="C173" s="3" t="n">
        <v>1580</v>
      </c>
      <c r="D173" s="3" t="n">
        <f aca="false">EXP($K$3*C173)</f>
        <v>5.31623728302822E-006</v>
      </c>
    </row>
    <row r="174" customFormat="false" ht="15" hidden="false" customHeight="false" outlineLevel="0" collapsed="false">
      <c r="C174" s="3" t="n">
        <v>1590</v>
      </c>
      <c r="D174" s="3" t="n">
        <f aca="false">EXP($K$3*C174)</f>
        <v>4.92291237829947E-006</v>
      </c>
    </row>
    <row r="175" customFormat="false" ht="15" hidden="false" customHeight="false" outlineLevel="0" collapsed="false">
      <c r="C175" s="3" t="n">
        <v>1600</v>
      </c>
      <c r="D175" s="3" t="n">
        <f aca="false">EXP($K$3*C175)</f>
        <v>4.55868784521399E-006</v>
      </c>
    </row>
    <row r="176" customFormat="false" ht="15" hidden="false" customHeight="false" outlineLevel="0" collapsed="false">
      <c r="C176" s="3" t="n">
        <v>1610</v>
      </c>
      <c r="D176" s="3" t="n">
        <f aca="false">EXP($K$3*C176)</f>
        <v>4.22141067586509E-006</v>
      </c>
    </row>
    <row r="177" customFormat="false" ht="15" hidden="false" customHeight="false" outlineLevel="0" collapsed="false">
      <c r="C177" s="3" t="n">
        <v>1620</v>
      </c>
      <c r="D177" s="3" t="n">
        <f aca="false">EXP($K$3*C177)</f>
        <v>3.9090871538872E-006</v>
      </c>
    </row>
    <row r="178" customFormat="false" ht="15" hidden="false" customHeight="false" outlineLevel="0" collapsed="false">
      <c r="C178" s="3" t="n">
        <v>1630</v>
      </c>
      <c r="D178" s="3" t="n">
        <f aca="false">EXP($K$3*C178)</f>
        <v>3.61987106917865E-006</v>
      </c>
    </row>
    <row r="179" customFormat="false" ht="15" hidden="false" customHeight="false" outlineLevel="0" collapsed="false">
      <c r="C179" s="3" t="n">
        <v>1640</v>
      </c>
      <c r="D179" s="3" t="n">
        <f aca="false">EXP($K$3*C179)</f>
        <v>3.35205280456499E-006</v>
      </c>
    </row>
    <row r="180" customFormat="false" ht="15" hidden="false" customHeight="false" outlineLevel="0" collapsed="false">
      <c r="C180" s="3" t="n">
        <v>1650</v>
      </c>
      <c r="D180" s="3" t="n">
        <f aca="false">EXP($K$3*C180)</f>
        <v>3.10404922989192E-006</v>
      </c>
    </row>
    <row r="181" customFormat="false" ht="15" hidden="false" customHeight="false" outlineLevel="0" collapsed="false">
      <c r="C181" s="3" t="n">
        <v>1660</v>
      </c>
      <c r="D181" s="3" t="n">
        <f aca="false">EXP($K$3*C181)</f>
        <v>2.87439434380958E-006</v>
      </c>
    </row>
    <row r="182" customFormat="false" ht="15" hidden="false" customHeight="false" outlineLevel="0" collapsed="false">
      <c r="C182" s="3" t="n">
        <v>1670</v>
      </c>
      <c r="D182" s="3" t="n">
        <f aca="false">EXP($K$3*C182)</f>
        <v>2.66173060792988E-006</v>
      </c>
    </row>
    <row r="183" customFormat="false" ht="15" hidden="false" customHeight="false" outlineLevel="0" collapsed="false">
      <c r="C183" s="3" t="n">
        <v>1680</v>
      </c>
      <c r="D183" s="3" t="n">
        <f aca="false">EXP($K$3*C183)</f>
        <v>2.46480092213127E-006</v>
      </c>
    </row>
    <row r="184" customFormat="false" ht="15" hidden="false" customHeight="false" outlineLevel="0" collapsed="false">
      <c r="C184" s="3" t="n">
        <v>1690</v>
      </c>
      <c r="D184" s="3" t="n">
        <f aca="false">EXP($K$3*C184)</f>
        <v>2.28244119357521E-006</v>
      </c>
    </row>
    <row r="185" customFormat="false" ht="15" hidden="false" customHeight="false" outlineLevel="0" collapsed="false">
      <c r="C185" s="3" t="n">
        <v>1700</v>
      </c>
      <c r="D185" s="3" t="n">
        <f aca="false">EXP($K$3*C185)</f>
        <v>2.11357345550831E-006</v>
      </c>
    </row>
    <row r="186" customFormat="false" ht="15" hidden="false" customHeight="false" outlineLevel="0" collapsed="false">
      <c r="C186" s="3" t="n">
        <v>1710</v>
      </c>
      <c r="D186" s="3" t="n">
        <f aca="false">EXP($K$3*C186)</f>
        <v>1.95719949517381E-006</v>
      </c>
    </row>
    <row r="187" customFormat="false" ht="15" hidden="false" customHeight="false" outlineLevel="0" collapsed="false">
      <c r="C187" s="3" t="n">
        <v>1720</v>
      </c>
      <c r="D187" s="3" t="n">
        <f aca="false">EXP($K$3*C187)</f>
        <v>1.81239495316588E-006</v>
      </c>
    </row>
    <row r="188" customFormat="false" ht="15" hidden="false" customHeight="false" outlineLevel="0" collapsed="false">
      <c r="C188" s="3" t="n">
        <v>1730</v>
      </c>
      <c r="D188" s="3" t="n">
        <f aca="false">EXP($K$3*C188)</f>
        <v>1.67830385934647E-006</v>
      </c>
    </row>
    <row r="189" customFormat="false" ht="15" hidden="false" customHeight="false" outlineLevel="0" collapsed="false">
      <c r="C189" s="3" t="n">
        <v>1740</v>
      </c>
      <c r="D189" s="3" t="n">
        <f aca="false">EXP($K$3*C189)</f>
        <v>1.55413357302559E-006</v>
      </c>
    </row>
    <row r="190" customFormat="false" ht="15" hidden="false" customHeight="false" outlineLevel="0" collapsed="false">
      <c r="C190" s="3" t="n">
        <v>1750</v>
      </c>
      <c r="D190" s="3" t="n">
        <f aca="false">EXP($K$3*C190)</f>
        <v>1.43915009749535E-006</v>
      </c>
    </row>
    <row r="191" customFormat="false" ht="15" hidden="false" customHeight="false" outlineLevel="0" collapsed="false">
      <c r="C191" s="3" t="n">
        <v>1760</v>
      </c>
      <c r="D191" s="3" t="n">
        <f aca="false">EXP($K$3*C191)</f>
        <v>1.33267374122081E-006</v>
      </c>
    </row>
    <row r="192" customFormat="false" ht="15" hidden="false" customHeight="false" outlineLevel="0" collapsed="false">
      <c r="C192" s="3" t="n">
        <v>1770</v>
      </c>
      <c r="D192" s="3" t="n">
        <f aca="false">EXP($K$3*C192)</f>
        <v>1.23407510004022E-006</v>
      </c>
    </row>
    <row r="193" customFormat="false" ht="15" hidden="false" customHeight="false" outlineLevel="0" collapsed="false">
      <c r="C193" s="3" t="n">
        <v>1780</v>
      </c>
      <c r="D193" s="3" t="n">
        <f aca="false">EXP($K$3*C193)</f>
        <v>1.1427713366245E-006</v>
      </c>
    </row>
    <row r="194" customFormat="false" ht="15" hidden="false" customHeight="false" outlineLevel="0" collapsed="false">
      <c r="C194" s="3" t="n">
        <v>1790</v>
      </c>
      <c r="D194" s="3" t="n">
        <f aca="false">EXP($K$3*C194)</f>
        <v>1.05822273520305E-006</v>
      </c>
    </row>
    <row r="195" customFormat="false" ht="15" hidden="false" customHeight="false" outlineLevel="0" collapsed="false">
      <c r="C195" s="3" t="n">
        <v>1800</v>
      </c>
      <c r="D195" s="3" t="n">
        <f aca="false">EXP($K$3*C195)</f>
        <v>9.79929511190215E-007</v>
      </c>
    </row>
    <row r="196" customFormat="false" ht="15" hidden="false" customHeight="false" outlineLevel="0" collapsed="false">
      <c r="C196" s="3" t="n">
        <v>1810</v>
      </c>
      <c r="D196" s="3" t="n">
        <f aca="false">EXP($K$3*C196)</f>
        <v>9.07428856853315E-007</v>
      </c>
    </row>
    <row r="197" customFormat="false" ht="15" hidden="false" customHeight="false" outlineLevel="0" collapsed="false">
      <c r="C197" s="3" t="n">
        <v>1820</v>
      </c>
      <c r="D197" s="3" t="n">
        <f aca="false">EXP($K$3*C197)</f>
        <v>8.40292205558729E-007</v>
      </c>
    </row>
    <row r="198" customFormat="false" ht="15" hidden="false" customHeight="false" outlineLevel="0" collapsed="false">
      <c r="C198" s="3" t="n">
        <v>1830</v>
      </c>
      <c r="D198" s="3" t="n">
        <f aca="false">EXP($K$3*C198)</f>
        <v>7.7812269842427E-007</v>
      </c>
    </row>
    <row r="199" customFormat="false" ht="15" hidden="false" customHeight="false" outlineLevel="0" collapsed="false">
      <c r="C199" s="3" t="n">
        <v>1840</v>
      </c>
      <c r="D199" s="3" t="n">
        <f aca="false">EXP($K$3*C199)</f>
        <v>7.20552838402773E-007</v>
      </c>
    </row>
    <row r="200" customFormat="false" ht="15" hidden="false" customHeight="false" outlineLevel="0" collapsed="false">
      <c r="C200" s="3" t="n">
        <v>1850</v>
      </c>
      <c r="D200" s="3" t="n">
        <f aca="false">EXP($K$3*C200)</f>
        <v>6.67242317929662E-007</v>
      </c>
    </row>
    <row r="201" customFormat="false" ht="15" hidden="false" customHeight="false" outlineLevel="0" collapsed="false">
      <c r="D201" s="0" t="n">
        <f aca="false">SUM(D16:D200)/185</f>
        <v>0.0676548042204598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43359375" defaultRowHeight="15" zeroHeight="false" outlineLevelRow="0" outlineLevelCol="0"/>
  <sheetData>
    <row r="1" s="3" customFormat="true" ht="15" hidden="false" customHeight="false" outlineLevel="0" collapsed="false">
      <c r="A1" s="3" t="s">
        <v>12</v>
      </c>
      <c r="B1" s="3" t="s">
        <v>170</v>
      </c>
      <c r="C1" s="3" t="s">
        <v>171</v>
      </c>
      <c r="D1" s="3" t="s">
        <v>173</v>
      </c>
      <c r="E1" s="3" t="s">
        <v>199</v>
      </c>
      <c r="H1" s="3" t="n">
        <v>0.001</v>
      </c>
      <c r="I1" s="3" t="n">
        <v>0.001</v>
      </c>
    </row>
    <row r="2" s="3" customFormat="true" ht="15" hidden="false" customHeight="false" outlineLevel="0" collapsed="false">
      <c r="A2" s="3" t="n">
        <v>9</v>
      </c>
      <c r="B2" s="3" t="n">
        <v>1215</v>
      </c>
      <c r="C2" s="3" t="n">
        <f aca="false">EXP(0)</f>
        <v>1</v>
      </c>
      <c r="D2" s="3" t="n">
        <f aca="false">EXP(0)</f>
        <v>1</v>
      </c>
      <c r="E2" s="3" t="n">
        <v>0.19</v>
      </c>
    </row>
    <row r="3" s="3" customFormat="true" ht="15" hidden="false" customHeight="false" outlineLevel="0" collapsed="false">
      <c r="H3" s="3" t="n">
        <f aca="false">H1/I1</f>
        <v>1</v>
      </c>
    </row>
    <row r="4" s="3" customFormat="true" ht="15" hidden="false" customHeight="false" outlineLevel="0" collapsed="false"/>
    <row r="5" s="3" customFormat="true" ht="15" hidden="false" customHeight="false" outlineLevel="0" collapsed="false"/>
    <row r="6" s="3" customFormat="true" ht="15" hidden="false" customHeight="false" outlineLevel="0" collapsed="false"/>
    <row r="7" s="3" customFormat="true" ht="15" hidden="false" customHeight="false" outlineLevel="0" collapsed="false"/>
    <row r="8" s="3" customFormat="true" ht="15" hidden="false" customHeight="false" outlineLevel="0" collapsed="false"/>
    <row r="9" s="3" customFormat="true" ht="15" hidden="false" customHeight="false" outlineLevel="0" collapsed="false">
      <c r="A9" s="3" t="s">
        <v>200</v>
      </c>
    </row>
    <row r="10" customFormat="false" ht="15" hidden="false" customHeight="false" outlineLevel="0" collapsed="false">
      <c r="B10" s="0" t="s">
        <v>172</v>
      </c>
      <c r="C10" s="0" t="s">
        <v>179</v>
      </c>
      <c r="D10" s="0" t="s">
        <v>180</v>
      </c>
      <c r="E10" s="0" t="s">
        <v>201</v>
      </c>
    </row>
    <row r="11" customFormat="false" ht="15" hidden="false" customHeight="false" outlineLevel="0" collapsed="false">
      <c r="A11" s="0" t="s">
        <v>202</v>
      </c>
      <c r="B11" s="10" t="n">
        <v>0.8</v>
      </c>
      <c r="C11" s="10" t="n">
        <v>100</v>
      </c>
      <c r="D11" s="0" t="s">
        <v>203</v>
      </c>
      <c r="E11" s="0" t="s">
        <v>203</v>
      </c>
    </row>
    <row r="12" customFormat="false" ht="15" hidden="false" customHeight="false" outlineLevel="0" collapsed="false">
      <c r="A12" s="0" t="s">
        <v>204</v>
      </c>
      <c r="B12" s="0" t="n">
        <v>0.9</v>
      </c>
      <c r="C12" s="7"/>
      <c r="D12" s="10"/>
      <c r="E12" s="10"/>
    </row>
    <row r="13" customFormat="false" ht="15" hidden="false" customHeight="false" outlineLevel="0" collapsed="false">
      <c r="A13" s="0" t="s">
        <v>205</v>
      </c>
      <c r="B13" s="0" t="n">
        <v>0.7</v>
      </c>
    </row>
    <row r="14" customFormat="false" ht="15" hidden="false" customHeight="false" outlineLevel="0" collapsed="false">
      <c r="A14" s="3" t="s">
        <v>206</v>
      </c>
      <c r="B14" s="0" t="n">
        <v>0.8</v>
      </c>
    </row>
    <row r="15" customFormat="false" ht="15" hidden="false" customHeight="false" outlineLevel="0" collapsed="false">
      <c r="A15" s="3" t="s">
        <v>207</v>
      </c>
    </row>
    <row r="16" customFormat="false" ht="15" hidden="false" customHeight="false" outlineLevel="0" collapsed="false">
      <c r="A16" s="3" t="s">
        <v>208</v>
      </c>
    </row>
    <row r="17" customFormat="false" ht="15" hidden="false" customHeight="false" outlineLevel="0" collapsed="false">
      <c r="A17" s="3" t="s">
        <v>209</v>
      </c>
    </row>
    <row r="18" customFormat="false" ht="15" hidden="false" customHeight="false" outlineLevel="0" collapsed="false">
      <c r="A18" s="3" t="s">
        <v>210</v>
      </c>
    </row>
    <row r="19" customFormat="false" ht="15" hidden="false" customHeight="false" outlineLevel="0" collapsed="false">
      <c r="A19" s="3" t="s">
        <v>211</v>
      </c>
    </row>
    <row r="20" customFormat="false" ht="15" hidden="false" customHeight="false" outlineLevel="0" collapsed="false">
      <c r="A20" s="3" t="s">
        <v>212</v>
      </c>
    </row>
    <row r="21" customFormat="false" ht="15" hidden="false" customHeight="false" outlineLevel="0" collapsed="false">
      <c r="A21" s="3" t="s">
        <v>213</v>
      </c>
    </row>
    <row r="22" customFormat="false" ht="15" hidden="false" customHeight="false" outlineLevel="0" collapsed="false">
      <c r="A22" s="3" t="s">
        <v>214</v>
      </c>
    </row>
    <row r="23" customFormat="false" ht="15" hidden="false" customHeight="false" outlineLevel="0" collapsed="false">
      <c r="A23" s="3" t="s">
        <v>215</v>
      </c>
    </row>
    <row r="24" customFormat="false" ht="15" hidden="false" customHeight="false" outlineLevel="0" collapsed="false">
      <c r="A24" s="3" t="s">
        <v>216</v>
      </c>
    </row>
    <row r="25" customFormat="false" ht="15" hidden="false" customHeight="false" outlineLevel="0" collapsed="false">
      <c r="A25" s="3" t="s">
        <v>217</v>
      </c>
    </row>
    <row r="26" customFormat="false" ht="15" hidden="false" customHeight="false" outlineLevel="0" collapsed="false">
      <c r="A26" s="3" t="s">
        <v>218</v>
      </c>
    </row>
    <row r="27" customFormat="false" ht="15" hidden="false" customHeight="false" outlineLevel="0" collapsed="false">
      <c r="A27" s="3" t="s">
        <v>219</v>
      </c>
    </row>
    <row r="28" customFormat="false" ht="15" hidden="false" customHeight="false" outlineLevel="0" collapsed="false">
      <c r="A28" s="3" t="s">
        <v>220</v>
      </c>
    </row>
    <row r="29" customFormat="false" ht="15" hidden="false" customHeight="false" outlineLevel="0" collapsed="false">
      <c r="A29" s="3" t="s">
        <v>221</v>
      </c>
    </row>
    <row r="30" customFormat="false" ht="15" hidden="false" customHeight="false" outlineLevel="0" collapsed="false">
      <c r="A30" s="3" t="s">
        <v>222</v>
      </c>
    </row>
    <row r="31" customFormat="false" ht="15" hidden="false" customHeight="false" outlineLevel="0" collapsed="false">
      <c r="A31" s="3" t="s">
        <v>223</v>
      </c>
    </row>
    <row r="32" customFormat="false" ht="15" hidden="false" customHeight="false" outlineLevel="0" collapsed="false">
      <c r="A32" s="3" t="s">
        <v>224</v>
      </c>
    </row>
    <row r="33" customFormat="false" ht="15" hidden="false" customHeight="false" outlineLevel="0" collapsed="false">
      <c r="A33" s="3" t="s">
        <v>225</v>
      </c>
    </row>
    <row r="34" customFormat="false" ht="15" hidden="false" customHeight="false" outlineLevel="0" collapsed="false">
      <c r="A34" s="3" t="s">
        <v>226</v>
      </c>
    </row>
    <row r="35" customFormat="false" ht="15" hidden="false" customHeight="false" outlineLevel="0" collapsed="false">
      <c r="A35" s="3" t="s">
        <v>227</v>
      </c>
    </row>
    <row r="36" customFormat="false" ht="15" hidden="false" customHeight="false" outlineLevel="0" collapsed="false">
      <c r="A36" s="3" t="s">
        <v>228</v>
      </c>
    </row>
    <row r="37" customFormat="false" ht="15" hidden="false" customHeight="false" outlineLevel="0" collapsed="false">
      <c r="A37" s="3" t="s">
        <v>229</v>
      </c>
    </row>
    <row r="38" customFormat="false" ht="15" hidden="false" customHeight="false" outlineLevel="0" collapsed="false">
      <c r="A38" s="3" t="s">
        <v>230</v>
      </c>
    </row>
    <row r="39" customFormat="false" ht="15" hidden="false" customHeight="false" outlineLevel="0" collapsed="false">
      <c r="A39" s="3" t="s">
        <v>231</v>
      </c>
    </row>
    <row r="40" customFormat="false" ht="15" hidden="false" customHeight="false" outlineLevel="0" collapsed="false">
      <c r="A40" s="3" t="s">
        <v>232</v>
      </c>
    </row>
    <row r="41" customFormat="false" ht="15" hidden="false" customHeight="false" outlineLevel="0" collapsed="false">
      <c r="A41" s="3" t="s">
        <v>233</v>
      </c>
    </row>
    <row r="42" customFormat="false" ht="15" hidden="false" customHeight="false" outlineLevel="0" collapsed="false">
      <c r="A42" s="3" t="s">
        <v>234</v>
      </c>
    </row>
    <row r="43" customFormat="false" ht="15" hidden="false" customHeight="false" outlineLevel="0" collapsed="false">
      <c r="A43" s="3" t="s">
        <v>235</v>
      </c>
    </row>
    <row r="44" customFormat="false" ht="15" hidden="false" customHeight="false" outlineLevel="0" collapsed="false">
      <c r="A44" s="3" t="s">
        <v>236</v>
      </c>
    </row>
    <row r="45" customFormat="false" ht="15" hidden="false" customHeight="false" outlineLevel="0" collapsed="false">
      <c r="A45" s="3" t="s">
        <v>237</v>
      </c>
    </row>
    <row r="46" customFormat="false" ht="15" hidden="false" customHeight="false" outlineLevel="0" collapsed="false">
      <c r="A46" s="3" t="s">
        <v>238</v>
      </c>
    </row>
    <row r="47" customFormat="false" ht="15" hidden="false" customHeight="false" outlineLevel="0" collapsed="false">
      <c r="A47" s="3" t="s">
        <v>239</v>
      </c>
    </row>
    <row r="48" customFormat="false" ht="15" hidden="false" customHeight="false" outlineLevel="0" collapsed="false">
      <c r="A48" s="3" t="s">
        <v>240</v>
      </c>
    </row>
    <row r="49" customFormat="false" ht="15" hidden="false" customHeight="false" outlineLevel="0" collapsed="false">
      <c r="A49" s="3" t="s">
        <v>241</v>
      </c>
    </row>
    <row r="50" customFormat="false" ht="15" hidden="false" customHeight="false" outlineLevel="0" collapsed="false">
      <c r="A50" s="3" t="s">
        <v>242</v>
      </c>
    </row>
    <row r="51" customFormat="false" ht="15" hidden="false" customHeight="false" outlineLevel="0" collapsed="false">
      <c r="A51" s="3" t="s">
        <v>243</v>
      </c>
    </row>
    <row r="52" customFormat="false" ht="15" hidden="false" customHeight="false" outlineLevel="0" collapsed="false">
      <c r="A52" s="3" t="s">
        <v>244</v>
      </c>
    </row>
    <row r="53" customFormat="false" ht="15" hidden="false" customHeight="false" outlineLevel="0" collapsed="false">
      <c r="A53" s="3" t="s">
        <v>245</v>
      </c>
    </row>
    <row r="54" customFormat="false" ht="15" hidden="false" customHeight="false" outlineLevel="0" collapsed="false">
      <c r="A54" s="3" t="s">
        <v>246</v>
      </c>
    </row>
    <row r="55" customFormat="false" ht="15" hidden="false" customHeight="false" outlineLevel="0" collapsed="false">
      <c r="A55" s="3" t="s">
        <v>247</v>
      </c>
    </row>
    <row r="56" customFormat="false" ht="15" hidden="false" customHeight="false" outlineLevel="0" collapsed="false">
      <c r="A56" s="3" t="s">
        <v>248</v>
      </c>
    </row>
    <row r="57" customFormat="false" ht="15" hidden="false" customHeight="false" outlineLevel="0" collapsed="false">
      <c r="A57" s="3" t="s">
        <v>249</v>
      </c>
    </row>
    <row r="58" customFormat="false" ht="15" hidden="false" customHeight="false" outlineLevel="0" collapsed="false">
      <c r="A58" s="3" t="s">
        <v>250</v>
      </c>
    </row>
    <row r="59" customFormat="false" ht="15" hidden="false" customHeight="false" outlineLevel="0" collapsed="false">
      <c r="A59" s="3" t="s">
        <v>251</v>
      </c>
    </row>
    <row r="60" customFormat="false" ht="15" hidden="false" customHeight="false" outlineLevel="0" collapsed="false">
      <c r="A60" s="3" t="s">
        <v>252</v>
      </c>
    </row>
    <row r="61" customFormat="false" ht="15" hidden="false" customHeight="false" outlineLevel="0" collapsed="false">
      <c r="A61" s="3" t="s">
        <v>253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13" activeCellId="0" sqref="M13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1.86"/>
    <col collapsed="false" customWidth="true" hidden="false" outlineLevel="0" max="7" min="7" style="0" width="17"/>
    <col collapsed="false" customWidth="true" hidden="false" outlineLevel="0" max="8" min="8" style="3" width="19.71"/>
    <col collapsed="false" customWidth="true" hidden="false" outlineLevel="0" max="9" min="9" style="3" width="19.29"/>
    <col collapsed="false" customWidth="true" hidden="false" outlineLevel="0" max="10" min="10" style="0" width="17.29"/>
    <col collapsed="false" customWidth="true" hidden="false" outlineLevel="0" max="12" min="11" style="3" width="17.29"/>
    <col collapsed="false" customWidth="true" hidden="false" outlineLevel="0" max="13" min="13" style="0" width="18.85"/>
    <col collapsed="false" customWidth="true" hidden="false" outlineLevel="0" max="15" min="14" style="3" width="18.85"/>
  </cols>
  <sheetData>
    <row r="1" customFormat="false" ht="15" hidden="false" customHeight="false" outlineLevel="0" collapsed="false">
      <c r="A1" s="0" t="s">
        <v>254</v>
      </c>
      <c r="B1" s="0" t="s">
        <v>255</v>
      </c>
      <c r="F1" s="3" t="s">
        <v>7</v>
      </c>
      <c r="G1" s="3" t="s">
        <v>256</v>
      </c>
      <c r="H1" s="3" t="s">
        <v>257</v>
      </c>
      <c r="I1" s="3" t="s">
        <v>258</v>
      </c>
      <c r="J1" s="3" t="s">
        <v>259</v>
      </c>
      <c r="K1" s="3" t="s">
        <v>260</v>
      </c>
      <c r="L1" s="3" t="s">
        <v>261</v>
      </c>
      <c r="M1" s="0" t="s">
        <v>262</v>
      </c>
      <c r="N1" s="3" t="s">
        <v>263</v>
      </c>
      <c r="O1" s="3" t="s">
        <v>264</v>
      </c>
    </row>
    <row r="2" customFormat="false" ht="15" hidden="false" customHeight="false" outlineLevel="0" collapsed="false">
      <c r="A2" s="0" t="n">
        <v>135000</v>
      </c>
      <c r="B2" s="0" t="n">
        <v>3.1622776E-005</v>
      </c>
      <c r="F2" s="0" t="s">
        <v>265</v>
      </c>
      <c r="G2" s="1" t="n">
        <v>3.16227766016838E-005</v>
      </c>
      <c r="H2" s="11" t="n">
        <v>1.84982323400454E-005</v>
      </c>
      <c r="I2" s="11" t="n">
        <v>5.40592193685002E-005</v>
      </c>
      <c r="J2" s="0" t="n">
        <v>135000</v>
      </c>
      <c r="L2" s="3" t="n">
        <f aca="false">135000*2</f>
        <v>270000</v>
      </c>
      <c r="M2" s="1" t="n">
        <f aca="false">J2*H2*0.5</f>
        <v>1.24863068295307</v>
      </c>
      <c r="N2" s="1" t="n">
        <f aca="false">I2*L2*0.5</f>
        <v>7.29799461474753</v>
      </c>
      <c r="O2" s="1" t="n">
        <f aca="false">G2*L2*0.5</f>
        <v>4.26907484122731</v>
      </c>
      <c r="P2" s="0" t="s">
        <v>266</v>
      </c>
    </row>
    <row r="3" customFormat="false" ht="15" hidden="false" customHeight="false" outlineLevel="0" collapsed="false">
      <c r="F3" s="0" t="s">
        <v>267</v>
      </c>
      <c r="G3" s="1" t="n">
        <v>4.15956216307185E-005</v>
      </c>
      <c r="H3" s="11" t="n">
        <v>2.12622639567814E-005</v>
      </c>
      <c r="I3" s="11" t="n">
        <v>8.13740127750633E-005</v>
      </c>
      <c r="J3" s="0" t="n">
        <v>50000</v>
      </c>
      <c r="K3" s="3" t="n">
        <v>200000</v>
      </c>
      <c r="L3" s="3" t="n">
        <v>146568.125</v>
      </c>
      <c r="M3" s="1" t="n">
        <f aca="false">H3*L3*0.5</f>
        <v>1.55818508070027</v>
      </c>
      <c r="N3" s="1" t="n">
        <f aca="false">I3*L3*0.5</f>
        <v>5.96341823808354</v>
      </c>
      <c r="O3" s="1" t="n">
        <f aca="false">G3*L3*0.5</f>
        <v>3.04829613531193</v>
      </c>
    </row>
    <row r="4" customFormat="false" ht="15" hidden="false" customHeight="false" outlineLevel="0" collapsed="false">
      <c r="A4" s="0" t="n">
        <f aca="false">A2*B2</f>
        <v>4.26907476</v>
      </c>
      <c r="F4" s="0" t="s">
        <v>268</v>
      </c>
      <c r="G4" s="0" t="n">
        <v>0.0001</v>
      </c>
      <c r="J4" s="0" t="n">
        <v>25100</v>
      </c>
      <c r="K4" s="3" t="n">
        <v>42500</v>
      </c>
      <c r="L4" s="3" t="n">
        <v>25100</v>
      </c>
      <c r="M4" s="1" t="n">
        <f aca="false">J4*G4*0.5</f>
        <v>1.255</v>
      </c>
      <c r="N4" s="1" t="n">
        <f aca="false">G4*K4*0.5</f>
        <v>2.125</v>
      </c>
      <c r="O4" s="1" t="n">
        <f aca="false">G4*L4*0.5</f>
        <v>1.255</v>
      </c>
    </row>
    <row r="5" customFormat="false" ht="15" hidden="false" customHeight="false" outlineLevel="0" collapsed="false">
      <c r="F5" s="0" t="s">
        <v>269</v>
      </c>
      <c r="G5" s="0" t="n">
        <v>0.000151991108295294</v>
      </c>
      <c r="J5" s="0" t="n">
        <v>124000</v>
      </c>
      <c r="K5" s="3" t="n">
        <v>300000</v>
      </c>
      <c r="L5" s="3" t="n">
        <v>171000</v>
      </c>
      <c r="M5" s="1" t="n">
        <f aca="false">J5*G5*0.5</f>
        <v>9.42344871430823</v>
      </c>
      <c r="N5" s="1" t="n">
        <f aca="false">G5*K5*0.5</f>
        <v>22.7986662442941</v>
      </c>
      <c r="O5" s="1" t="n">
        <f aca="false">G5*L5*0.5</f>
        <v>12.9952397592476</v>
      </c>
    </row>
    <row r="6" customFormat="false" ht="15" hidden="false" customHeight="false" outlineLevel="0" collapsed="false">
      <c r="F6" s="0" t="s">
        <v>270</v>
      </c>
      <c r="G6" s="7" t="n">
        <v>0.000383118684955729</v>
      </c>
      <c r="H6" s="7"/>
      <c r="I6" s="7"/>
      <c r="J6" s="0" t="n">
        <v>8000</v>
      </c>
      <c r="K6" s="3" t="n">
        <v>26000</v>
      </c>
      <c r="L6" s="3" t="n">
        <f aca="false">AVERAGE(J6:K6)</f>
        <v>17000</v>
      </c>
      <c r="M6" s="1" t="n">
        <f aca="false">J6*G6*0.5</f>
        <v>1.53247473982292</v>
      </c>
      <c r="N6" s="1" t="n">
        <f aca="false">G6*K6*0.5</f>
        <v>4.98054290442448</v>
      </c>
      <c r="O6" s="1" t="n">
        <f aca="false">G6*L6*0.5</f>
        <v>3.2565088221237</v>
      </c>
      <c r="P6" s="0" t="s">
        <v>271</v>
      </c>
    </row>
    <row r="7" customFormat="false" ht="15" hidden="false" customHeight="false" outlineLevel="0" collapsed="false">
      <c r="F7" s="0" t="s">
        <v>272</v>
      </c>
      <c r="G7" s="7" t="n">
        <v>0.00048496934285282</v>
      </c>
      <c r="H7" s="7"/>
      <c r="I7" s="7"/>
      <c r="J7" s="0" t="n">
        <v>5000</v>
      </c>
      <c r="K7" s="3" t="n">
        <v>10000</v>
      </c>
      <c r="L7" s="3" t="n">
        <f aca="false">AVERAGE(J7:K7)</f>
        <v>7500</v>
      </c>
      <c r="M7" s="1" t="n">
        <f aca="false">J7*G7*0.5</f>
        <v>1.21242335713205</v>
      </c>
      <c r="N7" s="1" t="n">
        <f aca="false">G7*K7*0.5</f>
        <v>2.4248467142641</v>
      </c>
      <c r="O7" s="1" t="n">
        <f aca="false">G7*L7*0.5</f>
        <v>1.81863503569807</v>
      </c>
      <c r="P7" s="0" t="s">
        <v>273</v>
      </c>
    </row>
    <row r="8" customFormat="false" ht="15" hidden="false" customHeight="false" outlineLevel="0" collapsed="false">
      <c r="F8" s="0" t="s">
        <v>274</v>
      </c>
      <c r="G8" s="7" t="n">
        <v>0.000794328234724282</v>
      </c>
      <c r="H8" s="7"/>
      <c r="I8" s="7"/>
      <c r="J8" s="0" t="n">
        <v>8000</v>
      </c>
      <c r="K8" s="3" t="n">
        <v>50000</v>
      </c>
      <c r="L8" s="3" t="n">
        <f aca="false">AVERAGE(J8:K8)</f>
        <v>29000</v>
      </c>
      <c r="M8" s="1" t="n">
        <f aca="false">J8*G8*0.5</f>
        <v>3.17731293889713</v>
      </c>
      <c r="N8" s="1" t="n">
        <f aca="false">G8*K8*0.5</f>
        <v>19.858205868107</v>
      </c>
      <c r="O8" s="1" t="n">
        <f aca="false">G8*L8*0.5</f>
        <v>11.5177594035021</v>
      </c>
    </row>
    <row r="9" customFormat="false" ht="15" hidden="false" customHeight="false" outlineLevel="0" collapsed="false">
      <c r="F9" s="0" t="s">
        <v>275</v>
      </c>
      <c r="G9" s="8" t="n">
        <v>4.39397056076079E-006</v>
      </c>
      <c r="H9" s="8"/>
      <c r="I9" s="8"/>
      <c r="J9" s="0" t="n">
        <v>300000</v>
      </c>
      <c r="K9" s="3" t="n">
        <v>2000000</v>
      </c>
      <c r="L9" s="3" t="n">
        <f aca="false">AVERAGE(J9:K9)</f>
        <v>1150000</v>
      </c>
      <c r="M9" s="1" t="n">
        <f aca="false">J9*G9*0.5</f>
        <v>0.659095584114118</v>
      </c>
      <c r="N9" s="1" t="n">
        <f aca="false">G9*K9*0.5</f>
        <v>4.39397056076079</v>
      </c>
      <c r="O9" s="1" t="n">
        <f aca="false">G9*L9*0.5</f>
        <v>2.52653307243745</v>
      </c>
    </row>
    <row r="10" customFormat="false" ht="15" hidden="false" customHeight="false" outlineLevel="0" collapsed="false">
      <c r="F10" s="0" t="s">
        <v>276</v>
      </c>
      <c r="G10" s="8" t="n">
        <v>1.69266661503787E-006</v>
      </c>
      <c r="H10" s="8"/>
      <c r="I10" s="8"/>
      <c r="M10" s="1" t="n">
        <f aca="false">J10*G10*0.5</f>
        <v>0</v>
      </c>
      <c r="N10" s="1" t="n">
        <f aca="false">G10*K10*0.5</f>
        <v>0</v>
      </c>
      <c r="O10" s="1"/>
    </row>
    <row r="11" customFormat="false" ht="15" hidden="false" customHeight="false" outlineLevel="0" collapsed="false">
      <c r="A11" s="0" t="s">
        <v>267</v>
      </c>
      <c r="B11" s="0" t="s">
        <v>277</v>
      </c>
      <c r="F11" s="0" t="s">
        <v>278</v>
      </c>
      <c r="G11" s="8" t="n">
        <v>6.81292069057962E-005</v>
      </c>
      <c r="H11" s="8"/>
      <c r="I11" s="8"/>
      <c r="J11" s="0" t="n">
        <v>200000</v>
      </c>
      <c r="K11" s="3" t="n">
        <v>2000000</v>
      </c>
      <c r="L11" s="3" t="n">
        <f aca="false">AVERAGE(J11:K11)</f>
        <v>1100000</v>
      </c>
      <c r="M11" s="1" t="n">
        <f aca="false">J11*G11*0.5</f>
        <v>6.81292069057962</v>
      </c>
      <c r="N11" s="1" t="n">
        <f aca="false">G11*K11*0.5</f>
        <v>68.1292069057962</v>
      </c>
      <c r="O11" s="1" t="n">
        <f aca="false">G11*L11*0.5</f>
        <v>37.4710637981879</v>
      </c>
    </row>
    <row r="12" customFormat="false" ht="15" hidden="false" customHeight="false" outlineLevel="0" collapsed="false">
      <c r="A12" s="0" t="s">
        <v>279</v>
      </c>
      <c r="F12" s="0" t="s">
        <v>280</v>
      </c>
      <c r="G12" s="1" t="n">
        <v>1.93069772888325E-005</v>
      </c>
      <c r="H12" s="1"/>
      <c r="I12" s="1"/>
      <c r="M12" s="1"/>
      <c r="N12" s="1"/>
      <c r="O12" s="1"/>
    </row>
    <row r="13" customFormat="false" ht="15" hidden="false" customHeight="false" outlineLevel="0" collapsed="false">
      <c r="A13" s="0" t="s">
        <v>281</v>
      </c>
      <c r="B13" s="0" t="n">
        <v>50000</v>
      </c>
      <c r="C13" s="0" t="n">
        <v>200000</v>
      </c>
    </row>
    <row r="14" customFormat="false" ht="15" hidden="false" customHeight="false" outlineLevel="0" collapsed="false">
      <c r="A14" s="0" t="s">
        <v>282</v>
      </c>
      <c r="B14" s="0" t="n">
        <v>75000</v>
      </c>
      <c r="C14" s="0" t="n">
        <v>200000</v>
      </c>
    </row>
    <row r="15" customFormat="false" ht="15" hidden="false" customHeight="false" outlineLevel="0" collapsed="false">
      <c r="A15" s="0" t="s">
        <v>283</v>
      </c>
      <c r="B15" s="0" t="n">
        <v>100000</v>
      </c>
      <c r="C15" s="0" t="n">
        <v>200000</v>
      </c>
    </row>
    <row r="16" customFormat="false" ht="15" hidden="false" customHeight="false" outlineLevel="0" collapsed="false">
      <c r="L16" s="3" t="n">
        <v>1</v>
      </c>
    </row>
    <row r="17" customFormat="false" ht="15" hidden="false" customHeight="false" outlineLevel="0" collapsed="false">
      <c r="A17" s="0" t="s">
        <v>284</v>
      </c>
      <c r="C17" s="0" t="s">
        <v>277</v>
      </c>
      <c r="D17" s="0" t="s">
        <v>279</v>
      </c>
    </row>
    <row r="18" customFormat="false" ht="15" hidden="false" customHeight="false" outlineLevel="0" collapsed="false">
      <c r="A18" s="12" t="s">
        <v>285</v>
      </c>
    </row>
    <row r="19" customFormat="false" ht="15" hidden="false" customHeight="false" outlineLevel="0" collapsed="false">
      <c r="A19" s="0" t="s">
        <v>286</v>
      </c>
      <c r="C19" s="0" t="s">
        <v>287</v>
      </c>
    </row>
    <row r="20" customFormat="false" ht="15" hidden="false" customHeight="false" outlineLevel="0" collapsed="false">
      <c r="A20" s="0" t="s">
        <v>288</v>
      </c>
    </row>
    <row r="21" customFormat="false" ht="15" hidden="false" customHeight="false" outlineLevel="0" collapsed="false">
      <c r="A21" s="0" t="s">
        <v>277</v>
      </c>
      <c r="B21" s="0" t="s">
        <v>279</v>
      </c>
    </row>
    <row r="22" customFormat="false" ht="15" hidden="false" customHeight="false" outlineLevel="0" collapsed="false">
      <c r="A22" s="0" t="s">
        <v>289</v>
      </c>
    </row>
    <row r="24" customFormat="false" ht="15" hidden="false" customHeight="false" outlineLevel="0" collapsed="false">
      <c r="A24" s="0" t="s">
        <v>290</v>
      </c>
    </row>
    <row r="25" customFormat="false" ht="15" hidden="false" customHeight="false" outlineLevel="0" collapsed="false">
      <c r="A25" s="0" t="s">
        <v>277</v>
      </c>
      <c r="B25" s="0" t="s">
        <v>279</v>
      </c>
      <c r="C25" s="0" t="s">
        <v>291</v>
      </c>
    </row>
    <row r="26" customFormat="false" ht="15" hidden="false" customHeight="false" outlineLevel="0" collapsed="false">
      <c r="A26" s="0" t="s">
        <v>292</v>
      </c>
      <c r="B26" s="0" t="s">
        <v>293</v>
      </c>
      <c r="C26" s="0" t="s">
        <v>294</v>
      </c>
    </row>
    <row r="28" customFormat="false" ht="15" hidden="false" customHeight="false" outlineLevel="0" collapsed="false">
      <c r="A28" s="0" t="s">
        <v>295</v>
      </c>
    </row>
    <row r="29" customFormat="false" ht="15" hidden="false" customHeight="false" outlineLevel="0" collapsed="false">
      <c r="A29" s="0" t="s">
        <v>277</v>
      </c>
      <c r="B29" s="0" t="s">
        <v>279</v>
      </c>
    </row>
    <row r="30" customFormat="false" ht="15" hidden="false" customHeight="false" outlineLevel="0" collapsed="false">
      <c r="A30" s="0" t="s">
        <v>292</v>
      </c>
      <c r="B30" s="0" t="s">
        <v>296</v>
      </c>
    </row>
    <row r="31" customFormat="false" ht="15" hidden="false" customHeight="false" outlineLevel="0" collapsed="false">
      <c r="A31" s="0" t="s">
        <v>292</v>
      </c>
      <c r="B31" s="0" t="s">
        <v>297</v>
      </c>
    </row>
    <row r="33" customFormat="false" ht="15" hidden="false" customHeight="false" outlineLevel="0" collapsed="false">
      <c r="A33" s="0" t="s">
        <v>298</v>
      </c>
    </row>
    <row r="34" customFormat="false" ht="15" hidden="false" customHeight="false" outlineLevel="0" collapsed="false">
      <c r="A34" s="0" t="s">
        <v>277</v>
      </c>
      <c r="B34" s="0" t="s">
        <v>279</v>
      </c>
    </row>
    <row r="35" customFormat="false" ht="15" hidden="false" customHeight="false" outlineLevel="0" collapsed="false">
      <c r="B35" s="0" t="s">
        <v>299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1.433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3359375" defaultRowHeight="15" zeroHeight="false" outlineLevelRow="0" outlineLevelCol="0"/>
  <sheetData>
    <row r="1" customFormat="false" ht="15" hidden="false" customHeight="false" outlineLevel="0" collapsed="false">
      <c r="A1" s="0" t="s">
        <v>300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B64" activeCellId="0" sqref="B64"/>
    </sheetView>
  </sheetViews>
  <sheetFormatPr defaultColWidth="10.8671875" defaultRowHeight="15" zeroHeight="false" outlineLevelRow="0" outlineLevelCol="0"/>
  <cols>
    <col collapsed="false" customWidth="false" hidden="false" outlineLevel="0" max="1" min="1" style="3" width="10.85"/>
    <col collapsed="false" customWidth="true" hidden="false" outlineLevel="0" max="2" min="2" style="3" width="16.42"/>
    <col collapsed="false" customWidth="true" hidden="false" outlineLevel="0" max="3" min="3" style="3" width="16.86"/>
    <col collapsed="false" customWidth="true" hidden="false" outlineLevel="0" max="4" min="4" style="3" width="15.57"/>
    <col collapsed="false" customWidth="true" hidden="false" outlineLevel="0" max="5" min="5" style="3" width="18.42"/>
    <col collapsed="false" customWidth="true" hidden="false" outlineLevel="0" max="6" min="6" style="3" width="17.58"/>
    <col collapsed="false" customWidth="true" hidden="false" outlineLevel="0" max="7" min="7" style="3" width="22.86"/>
    <col collapsed="false" customWidth="true" hidden="false" outlineLevel="0" max="8" min="8" style="3" width="21.57"/>
    <col collapsed="false" customWidth="false" hidden="false" outlineLevel="0" max="1024" min="9" style="3" width="10.85"/>
  </cols>
  <sheetData>
    <row r="1" customFormat="false" ht="1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T2" s="3" t="n">
        <f aca="false">SUM(S5:S1008)</f>
        <v>96.5489848296082</v>
      </c>
    </row>
    <row r="3" customFormat="false" ht="15" hidden="false" customHeight="false" outlineLevel="0" collapsed="false">
      <c r="A3" s="3" t="s">
        <v>15</v>
      </c>
      <c r="B3" s="3" t="n">
        <v>19</v>
      </c>
      <c r="C3" s="3" t="n">
        <v>100</v>
      </c>
      <c r="D3" s="3" t="n">
        <v>145</v>
      </c>
      <c r="E3" s="3" t="n">
        <v>43</v>
      </c>
      <c r="F3" s="3" t="n">
        <v>9</v>
      </c>
      <c r="G3" s="1" t="n">
        <v>2E-005</v>
      </c>
      <c r="H3" s="3" t="n">
        <v>5663</v>
      </c>
      <c r="O3" s="3" t="s">
        <v>16</v>
      </c>
    </row>
    <row r="4" customFormat="false" ht="15" hidden="false" customHeight="false" outlineLevel="0" collapsed="false">
      <c r="B4" s="3" t="s">
        <v>17</v>
      </c>
      <c r="C4" s="3" t="s">
        <v>18</v>
      </c>
      <c r="G4" s="3" t="s">
        <v>19</v>
      </c>
      <c r="N4" s="3" t="s">
        <v>20</v>
      </c>
      <c r="O4" s="3" t="s">
        <v>301</v>
      </c>
      <c r="P4" s="3" t="s">
        <v>302</v>
      </c>
      <c r="Q4" s="3" t="s">
        <v>22</v>
      </c>
      <c r="R4" s="3" t="s">
        <v>23</v>
      </c>
      <c r="S4" s="3" t="s">
        <v>21</v>
      </c>
    </row>
    <row r="5" customFormat="false" ht="15" hidden="false" customHeight="false" outlineLevel="0" collapsed="false">
      <c r="B5" s="2" t="s">
        <v>24</v>
      </c>
      <c r="C5" s="3" t="n">
        <v>1</v>
      </c>
      <c r="N5" s="3" t="n">
        <v>0</v>
      </c>
      <c r="O5" s="3" t="n">
        <f aca="false">EXP(-0.444*N5^0.417)</f>
        <v>1</v>
      </c>
      <c r="P5" s="3" t="n">
        <f aca="false">EXP(-0.0608*N5^0.6554)</f>
        <v>1</v>
      </c>
      <c r="Q5" s="3" t="n">
        <f aca="false">O5/$T$2</f>
        <v>0.0103574367122018</v>
      </c>
      <c r="R5" s="3" t="n">
        <v>0</v>
      </c>
      <c r="S5" s="3" t="n">
        <f aca="false">EXP(-$B$38*R5^$C$38)</f>
        <v>1</v>
      </c>
    </row>
    <row r="6" customFormat="false" ht="15" hidden="false" customHeight="false" outlineLevel="0" collapsed="false">
      <c r="A6" s="3" t="s">
        <v>25</v>
      </c>
      <c r="B6" s="4" t="s">
        <v>26</v>
      </c>
      <c r="C6" s="4" t="s">
        <v>27</v>
      </c>
      <c r="D6" s="4" t="s">
        <v>28</v>
      </c>
      <c r="E6" s="4" t="s">
        <v>29</v>
      </c>
      <c r="F6" s="3" t="s">
        <v>30</v>
      </c>
      <c r="G6" s="4" t="s">
        <v>31</v>
      </c>
      <c r="H6" s="4" t="s">
        <v>32</v>
      </c>
      <c r="N6" s="3" t="n">
        <v>10</v>
      </c>
      <c r="O6" s="3" t="n">
        <f aca="false">EXP(-0.444*N6^0.417)</f>
        <v>0.313548996842233</v>
      </c>
      <c r="P6" s="3" t="n">
        <f aca="false">EXP(-0.0608*N6^0.6554)</f>
        <v>0.759586126094429</v>
      </c>
      <c r="Q6" s="3" t="n">
        <f aca="false">O6/$T$2</f>
        <v>0.00324756389096779</v>
      </c>
      <c r="R6" s="3" t="n">
        <v>1</v>
      </c>
      <c r="S6" s="3" t="n">
        <f aca="false">EXP(-$B$38*R6^$C$38)</f>
        <v>0.941033179925792</v>
      </c>
    </row>
    <row r="7" customFormat="false" ht="15" hidden="false" customHeight="false" outlineLevel="0" collapsed="false">
      <c r="A7" s="5" t="n">
        <v>37865</v>
      </c>
      <c r="B7" s="2"/>
      <c r="N7" s="3" t="n">
        <v>20</v>
      </c>
      <c r="O7" s="3" t="n">
        <f aca="false">EXP(-0.444*N7^0.417)</f>
        <v>0.212565623182231</v>
      </c>
      <c r="P7" s="3" t="n">
        <f aca="false">EXP(-0.0608*N7^0.6554)</f>
        <v>0.648488877771521</v>
      </c>
      <c r="Q7" s="3" t="n">
        <f aca="false">O7/$T$2</f>
        <v>0.0022016349892997</v>
      </c>
      <c r="R7" s="3" t="n">
        <v>2</v>
      </c>
      <c r="S7" s="3" t="n">
        <f aca="false">EXP(-$B$38*R7^$C$38)</f>
        <v>0.908709609283654</v>
      </c>
    </row>
    <row r="8" customFormat="false" ht="15" hidden="false" customHeight="false" outlineLevel="0" collapsed="false">
      <c r="B8" s="2"/>
      <c r="N8" s="3" t="n">
        <v>30</v>
      </c>
      <c r="O8" s="3" t="n">
        <f aca="false">EXP(-0.444*N8^0.417)</f>
        <v>0.15981151953076</v>
      </c>
      <c r="P8" s="3" t="n">
        <f aca="false">EXP(-0.0608*N8^0.6554)</f>
        <v>0.568389425648605</v>
      </c>
      <c r="Q8" s="3" t="n">
        <f aca="false">O8/$T$2</f>
        <v>0.00165523769942065</v>
      </c>
      <c r="R8" s="3" t="n">
        <v>3</v>
      </c>
      <c r="S8" s="3" t="n">
        <f aca="false">EXP(-$B$38*R8^$C$38)</f>
        <v>0.882609978954435</v>
      </c>
    </row>
    <row r="9" customFormat="false" ht="15" hidden="false" customHeight="false" outlineLevel="0" collapsed="false">
      <c r="B9" s="2"/>
      <c r="N9" s="3" t="n">
        <v>40</v>
      </c>
      <c r="O9" s="3" t="n">
        <f aca="false">EXP(-0.444*N9^0.417)</f>
        <v>0.1265037677148</v>
      </c>
      <c r="P9" s="3" t="n">
        <f aca="false">EXP(-0.0608*N9^0.6554)</f>
        <v>0.505517966911523</v>
      </c>
      <c r="Q9" s="3" t="n">
        <f aca="false">O9/$T$2</f>
        <v>0.00131025476796112</v>
      </c>
      <c r="R9" s="3" t="n">
        <v>4</v>
      </c>
      <c r="S9" s="3" t="n">
        <f aca="false">EXP(-$B$38*R9^$C$38)</f>
        <v>0.860033531232793</v>
      </c>
    </row>
    <row r="10" customFormat="false" ht="15" hidden="false" customHeight="false" outlineLevel="0" collapsed="false">
      <c r="N10" s="3" t="n">
        <v>50</v>
      </c>
      <c r="O10" s="3" t="n">
        <f aca="false">EXP(-0.444*N10^0.417)</f>
        <v>0.103405296845737</v>
      </c>
      <c r="P10" s="3" t="n">
        <f aca="false">EXP(-0.0608*N10^0.6554)</f>
        <v>0.454025229983139</v>
      </c>
      <c r="Q10" s="3" t="n">
        <f aca="false">O10/$T$2</f>
        <v>0.00107101381778616</v>
      </c>
      <c r="R10" s="3" t="n">
        <v>5</v>
      </c>
      <c r="S10" s="3" t="n">
        <f aca="false">EXP(-$B$38*R10^$C$38)</f>
        <v>0.839850319606049</v>
      </c>
    </row>
    <row r="11" customFormat="false" ht="15" hidden="false" customHeight="false" outlineLevel="0" collapsed="false">
      <c r="N11" s="3" t="n">
        <v>60</v>
      </c>
      <c r="O11" s="3" t="n">
        <f aca="false">EXP(-0.444*N11^0.417)</f>
        <v>0.0864368000190265</v>
      </c>
      <c r="P11" s="3" t="n">
        <f aca="false">EXP(-0.0608*N11^0.6554)</f>
        <v>0.410728208239323</v>
      </c>
      <c r="Q11" s="3" t="n">
        <f aca="false">O11/$T$2</f>
        <v>0.000895263685802312</v>
      </c>
      <c r="R11" s="3" t="n">
        <v>6</v>
      </c>
      <c r="S11" s="3" t="n">
        <f aca="false">EXP(-$B$38*R11^$C$38)</f>
        <v>0.821448722994641</v>
      </c>
    </row>
    <row r="12" customFormat="false" ht="15" hidden="false" customHeight="false" outlineLevel="0" collapsed="false">
      <c r="C12" s="3" t="s">
        <v>33</v>
      </c>
      <c r="D12" s="3" t="s">
        <v>34</v>
      </c>
      <c r="N12" s="3" t="n">
        <v>70</v>
      </c>
      <c r="O12" s="3" t="n">
        <f aca="false">EXP(-0.444*N12^0.417)</f>
        <v>0.0734690043677792</v>
      </c>
      <c r="P12" s="3" t="n">
        <f aca="false">EXP(-0.0608*N12^0.6554)</f>
        <v>0.373655540456705</v>
      </c>
      <c r="Q12" s="3" t="n">
        <f aca="false">O12/$T$2</f>
        <v>0.000760950563047752</v>
      </c>
      <c r="R12" s="3" t="n">
        <v>7</v>
      </c>
      <c r="S12" s="3" t="n">
        <f aca="false">EXP(-$B$38*R12^$C$38)</f>
        <v>0.804449614922355</v>
      </c>
    </row>
    <row r="13" customFormat="false" ht="15" hidden="false" customHeight="false" outlineLevel="0" collapsed="false">
      <c r="N13" s="3" t="n">
        <v>80</v>
      </c>
      <c r="O13" s="3" t="n">
        <f aca="false">EXP(-0.444*N13^0.417)</f>
        <v>0.063266667446331</v>
      </c>
      <c r="P13" s="3" t="n">
        <f aca="false">EXP(-0.0608*N13^0.6554)</f>
        <v>0.341483369286093</v>
      </c>
      <c r="Q13" s="3" t="n">
        <f aca="false">O13/$T$2</f>
        <v>0.000655280504067292</v>
      </c>
      <c r="R13" s="3" t="n">
        <v>8</v>
      </c>
      <c r="S13" s="3" t="n">
        <f aca="false">EXP(-$B$38*R13^$C$38)</f>
        <v>0.788597043112954</v>
      </c>
    </row>
    <row r="14" customFormat="false" ht="15" hidden="false" customHeight="false" outlineLevel="0" collapsed="false">
      <c r="C14" s="3" t="n">
        <v>41</v>
      </c>
      <c r="D14" s="3" t="n">
        <v>0.5</v>
      </c>
      <c r="N14" s="3" t="n">
        <v>90</v>
      </c>
      <c r="O14" s="3" t="n">
        <f aca="false">EXP(-0.444*N14^0.417)</f>
        <v>0.0550584632698933</v>
      </c>
      <c r="P14" s="3" t="n">
        <f aca="false">EXP(-0.0608*N14^0.6554)</f>
        <v>0.313271727327237</v>
      </c>
      <c r="Q14" s="3" t="n">
        <f aca="false">O14/$T$2</f>
        <v>0.000570264548789009</v>
      </c>
      <c r="R14" s="3" t="n">
        <v>9</v>
      </c>
      <c r="S14" s="3" t="n">
        <f aca="false">EXP(-$B$38*R14^$C$38)</f>
        <v>0.773707690677846</v>
      </c>
    </row>
    <row r="15" customFormat="false" ht="15" hidden="false" customHeight="false" outlineLevel="0" collapsed="false">
      <c r="C15" s="3" t="n">
        <v>256</v>
      </c>
      <c r="D15" s="3" t="n">
        <v>0.1</v>
      </c>
      <c r="N15" s="3" t="n">
        <v>100</v>
      </c>
      <c r="O15" s="3" t="n">
        <f aca="false">EXP(-0.444*N15^0.417)</f>
        <v>0.0483357511837724</v>
      </c>
      <c r="P15" s="3" t="n">
        <f aca="false">EXP(-0.0608*N15^0.6554)</f>
        <v>0.28832542809249</v>
      </c>
      <c r="Q15" s="3" t="n">
        <f aca="false">O15/$T$2</f>
        <v>0.000500634483822657</v>
      </c>
      <c r="R15" s="3" t="n">
        <v>10</v>
      </c>
      <c r="S15" s="3" t="n">
        <f aca="false">EXP(-$B$38*R15^$C$38)</f>
        <v>0.759644428685961</v>
      </c>
    </row>
    <row r="16" customFormat="false" ht="15" hidden="false" customHeight="false" outlineLevel="0" collapsed="false">
      <c r="N16" s="3" t="n">
        <v>110</v>
      </c>
      <c r="O16" s="3" t="n">
        <f aca="false">EXP(-0.444*N16^0.417)</f>
        <v>0.0427486600455529</v>
      </c>
      <c r="P16" s="3" t="n">
        <f aca="false">EXP(-0.0608*N16^0.6554)</f>
        <v>0.266114027946136</v>
      </c>
      <c r="Q16" s="3" t="n">
        <f aca="false">O16/$T$2</f>
        <v>0.000442766540953244</v>
      </c>
      <c r="R16" s="3" t="n">
        <v>11</v>
      </c>
      <c r="S16" s="3" t="n">
        <f aca="false">EXP(-$B$38*R16^$C$38)</f>
        <v>0.746301197068904</v>
      </c>
    </row>
    <row r="17" customFormat="false" ht="15" hidden="false" customHeight="false" outlineLevel="0" collapsed="false">
      <c r="N17" s="3" t="n">
        <v>120</v>
      </c>
      <c r="O17" s="3" t="n">
        <f aca="false">EXP(-0.444*N17^0.417)</f>
        <v>0.0380482816107099</v>
      </c>
      <c r="P17" s="3" t="n">
        <f aca="false">EXP(-0.0608*N17^0.6554)</f>
        <v>0.246222684835354</v>
      </c>
      <c r="Q17" s="3" t="n">
        <f aca="false">O17/$T$2</f>
        <v>0.000394082668790961</v>
      </c>
      <c r="R17" s="3" t="n">
        <v>12</v>
      </c>
      <c r="S17" s="3" t="n">
        <f aca="false">EXP(-$B$38*R17^$C$38)</f>
        <v>0.733593766605589</v>
      </c>
    </row>
    <row r="18" customFormat="false" ht="15" hidden="false" customHeight="false" outlineLevel="0" collapsed="false">
      <c r="N18" s="3" t="n">
        <v>130</v>
      </c>
      <c r="O18" s="3" t="n">
        <f aca="false">EXP(-0.444*N18^0.417)</f>
        <v>0.0340525830125902</v>
      </c>
      <c r="P18" s="3" t="n">
        <f aca="false">EXP(-0.0608*N18^0.6554)</f>
        <v>0.228320417780619</v>
      </c>
      <c r="Q18" s="3" t="n">
        <f aca="false">O18/$T$2</f>
        <v>0.000352697473439902</v>
      </c>
      <c r="R18" s="3" t="n">
        <v>13</v>
      </c>
      <c r="S18" s="3" t="n">
        <f aca="false">EXP(-$B$38*R18^$C$38)</f>
        <v>0.721453792433631</v>
      </c>
    </row>
    <row r="19" customFormat="false" ht="15" hidden="false" customHeight="false" outlineLevel="0" collapsed="false">
      <c r="N19" s="3" t="n">
        <v>140</v>
      </c>
      <c r="O19" s="3" t="n">
        <f aca="false">EXP(-0.444*N19^0.417)</f>
        <v>0.0306253376579835</v>
      </c>
      <c r="P19" s="3" t="n">
        <f aca="false">EXP(-0.0608*N19^0.6554)</f>
        <v>0.212138753482325</v>
      </c>
      <c r="Q19" s="3" t="n">
        <f aca="false">O19/$T$2</f>
        <v>0.000317199996582375</v>
      </c>
      <c r="R19" s="3" t="n">
        <v>14</v>
      </c>
      <c r="S19" s="3" t="n">
        <f aca="false">EXP(-$B$38*R19^$C$38)</f>
        <v>0.70982482223276</v>
      </c>
    </row>
    <row r="20" customFormat="false" ht="15" hidden="false" customHeight="false" outlineLevel="0" collapsed="false">
      <c r="C20" s="3" t="n">
        <f aca="false">EXP(-1.151)</f>
        <v>0.316320290875299</v>
      </c>
      <c r="N20" s="3" t="n">
        <v>150</v>
      </c>
      <c r="O20" s="3" t="n">
        <f aca="false">EXP(-0.444*N20^0.417)</f>
        <v>0.0276625870016239</v>
      </c>
      <c r="P20" s="3" t="n">
        <f aca="false">EXP(-0.0608*N20^0.6554)</f>
        <v>0.197456872202128</v>
      </c>
      <c r="Q20" s="3" t="n">
        <f aca="false">O20/$T$2</f>
        <v>0.000286513494165097</v>
      </c>
      <c r="R20" s="3" t="n">
        <v>15</v>
      </c>
      <c r="S20" s="3" t="n">
        <f aca="false">EXP(-$B$38*R20^$C$38)</f>
        <v>0.698659522293739</v>
      </c>
    </row>
    <row r="21" customFormat="false" ht="15" hidden="false" customHeight="false" outlineLevel="0" collapsed="false">
      <c r="C21" s="3" t="n">
        <f aca="false">368.4*EXP(-1.151*200)</f>
        <v>3.9059788504075E-098</v>
      </c>
      <c r="N21" s="3" t="n">
        <v>160</v>
      </c>
      <c r="O21" s="3" t="n">
        <f aca="false">EXP(-0.444*N21^0.417)</f>
        <v>0.0250836527661161</v>
      </c>
      <c r="P21" s="3" t="n">
        <f aca="false">EXP(-0.0608*N21^0.6554)</f>
        <v>0.184090981605747</v>
      </c>
      <c r="Q21" s="3" t="n">
        <f aca="false">O21/$T$2</f>
        <v>0.000259802346035893</v>
      </c>
      <c r="R21" s="3" t="n">
        <v>16</v>
      </c>
      <c r="S21" s="3" t="n">
        <f aca="false">EXP(-$B$38*R21^$C$38)</f>
        <v>0.68791769318969</v>
      </c>
    </row>
    <row r="22" customFormat="false" ht="15" hidden="false" customHeight="false" outlineLevel="0" collapsed="false">
      <c r="N22" s="3" t="n">
        <v>170</v>
      </c>
      <c r="O22" s="3" t="n">
        <f aca="false">EXP(-0.444*N22^0.417)</f>
        <v>0.0228250016371633</v>
      </c>
      <c r="P22" s="3" t="n">
        <f aca="false">EXP(-0.0608*N22^0.6554)</f>
        <v>0.17188653248292</v>
      </c>
      <c r="Q22" s="3" t="n">
        <f aca="false">O22/$T$2</f>
        <v>0.000236408509912822</v>
      </c>
      <c r="R22" s="3" t="n">
        <v>17</v>
      </c>
      <c r="S22" s="3" t="n">
        <f aca="false">EXP(-$B$38*R22^$C$38)</f>
        <v>0.677564814818191</v>
      </c>
    </row>
    <row r="23" customFormat="false" ht="15" hidden="false" customHeight="false" outlineLevel="0" collapsed="false">
      <c r="N23" s="3" t="n">
        <v>180</v>
      </c>
      <c r="O23" s="3" t="n">
        <f aca="false">EXP(-0.444*N23^0.417)</f>
        <v>0.0208359551750476</v>
      </c>
      <c r="P23" s="3" t="n">
        <f aca="false">EXP(-0.0608*N23^0.6554)</f>
        <v>0.160712398726216</v>
      </c>
      <c r="Q23" s="3" t="n">
        <f aca="false">O23/$T$2</f>
        <v>0.000215807087063829</v>
      </c>
      <c r="R23" s="3" t="n">
        <v>18</v>
      </c>
      <c r="S23" s="3" t="n">
        <f aca="false">EXP(-$B$38*R23^$C$38)</f>
        <v>0.667570956655779</v>
      </c>
    </row>
    <row r="24" customFormat="false" ht="15" hidden="false" customHeight="false" outlineLevel="0" collapsed="false">
      <c r="B24" s="3" t="s">
        <v>35</v>
      </c>
      <c r="D24" s="3" t="s">
        <v>36</v>
      </c>
      <c r="N24" s="3" t="n">
        <v>190</v>
      </c>
      <c r="O24" s="3" t="n">
        <f aca="false">EXP(-0.444*N24^0.417)</f>
        <v>0.0190756263226631</v>
      </c>
      <c r="P24" s="3" t="n">
        <f aca="false">EXP(-0.0608*N24^0.6554)</f>
        <v>0.150456448074943</v>
      </c>
      <c r="Q24" s="3" t="n">
        <f aca="false">O24/$T$2</f>
        <v>0.000197574592382594</v>
      </c>
      <c r="R24" s="3" t="n">
        <v>19</v>
      </c>
      <c r="S24" s="3" t="n">
        <f aca="false">EXP(-$B$38*R24^$C$38)</f>
        <v>0.657909946289215</v>
      </c>
    </row>
    <row r="25" customFormat="false" ht="15" hidden="false" customHeight="false" outlineLevel="0" collapsed="false">
      <c r="B25" s="3" t="s">
        <v>37</v>
      </c>
      <c r="C25" s="3" t="s">
        <v>38</v>
      </c>
      <c r="D25" s="3" t="s">
        <v>39</v>
      </c>
      <c r="E25" s="3" t="s">
        <v>40</v>
      </c>
      <c r="F25" s="3" t="s">
        <v>41</v>
      </c>
      <c r="N25" s="3" t="n">
        <v>200</v>
      </c>
      <c r="O25" s="3" t="n">
        <f aca="false">EXP(-0.444*N25^0.417)</f>
        <v>0.0175106909541347</v>
      </c>
      <c r="P25" s="3" t="n">
        <f aca="false">EXP(-0.0608*N25^0.6554)</f>
        <v>0.141022118475574</v>
      </c>
      <c r="Q25" s="3" t="n">
        <f aca="false">O25/$T$2</f>
        <v>0.000181365873344375</v>
      </c>
      <c r="R25" s="3" t="n">
        <v>20</v>
      </c>
      <c r="S25" s="3" t="n">
        <f aca="false">EXP(-$B$38*R25^$C$38)</f>
        <v>0.648558724594195</v>
      </c>
    </row>
    <row r="26" customFormat="false" ht="15" hidden="false" customHeight="false" outlineLevel="0" collapsed="false">
      <c r="B26" s="3" t="n">
        <v>41</v>
      </c>
      <c r="C26" s="3" t="n">
        <v>0.5</v>
      </c>
      <c r="D26" s="3" t="n">
        <f aca="false">EXP(-$B$38*B26^$C$38)</f>
        <v>0.499998126246165</v>
      </c>
      <c r="E26" s="3" t="n">
        <f aca="false">C26-D26</f>
        <v>1.8737538349245E-006</v>
      </c>
      <c r="F26" s="3" t="n">
        <f aca="false">E26^2</f>
        <v>3.51095343389426E-012</v>
      </c>
      <c r="N26" s="3" t="n">
        <v>210</v>
      </c>
      <c r="O26" s="3" t="n">
        <f aca="false">EXP(-0.444*N26^0.417)</f>
        <v>0.0161137399904504</v>
      </c>
      <c r="P26" s="3" t="n">
        <f aca="false">EXP(-0.0608*N26^0.6554)</f>
        <v>0.132325735134973</v>
      </c>
      <c r="Q26" s="3" t="n">
        <f aca="false">O26/$T$2</f>
        <v>0.000166897042147965</v>
      </c>
      <c r="R26" s="3" t="n">
        <v>21</v>
      </c>
      <c r="S26" s="3" t="n">
        <f aca="false">EXP(-$B$38*R26^$C$38)</f>
        <v>0.639496838395003</v>
      </c>
    </row>
    <row r="27" customFormat="false" ht="15" hidden="false" customHeight="false" outlineLevel="0" collapsed="false">
      <c r="B27" s="3" t="n">
        <v>256</v>
      </c>
      <c r="C27" s="3" t="n">
        <v>0.1</v>
      </c>
      <c r="D27" s="3" t="n">
        <f aca="false">EXP(-$B$38*B27^$C$38)</f>
        <v>0.10000582784886</v>
      </c>
      <c r="E27" s="3" t="n">
        <f aca="false">C27-D27</f>
        <v>-5.82784885981569E-006</v>
      </c>
      <c r="F27" s="3" t="n">
        <f aca="false">E27^2</f>
        <v>3.3963822332855E-011</v>
      </c>
      <c r="N27" s="3" t="n">
        <v>220</v>
      </c>
      <c r="O27" s="3" t="n">
        <f aca="false">EXP(-0.444*N27^0.417)</f>
        <v>0.0148620427862696</v>
      </c>
      <c r="P27" s="3" t="n">
        <f aca="false">EXP(-0.0608*N27^0.6554)</f>
        <v>0.124294382149488</v>
      </c>
      <c r="Q27" s="3" t="n">
        <f aca="false">O27/$T$2</f>
        <v>0.000153932667572823</v>
      </c>
      <c r="R27" s="3" t="n">
        <v>22</v>
      </c>
      <c r="S27" s="3" t="n">
        <f aca="false">EXP(-$B$38*R27^$C$38)</f>
        <v>0.630706036120456</v>
      </c>
    </row>
    <row r="28" customFormat="false" ht="15" hidden="false" customHeight="false" outlineLevel="0" collapsed="false">
      <c r="F28" s="3" t="s">
        <v>42</v>
      </c>
      <c r="N28" s="3" t="n">
        <v>230</v>
      </c>
      <c r="O28" s="3" t="n">
        <f aca="false">EXP(-0.444*N28^0.417)</f>
        <v>0.0137366067870347</v>
      </c>
      <c r="P28" s="3" t="n">
        <f aca="false">EXP(-0.0608*N28^0.6554)</f>
        <v>0.116864195478431</v>
      </c>
      <c r="Q28" s="3" t="n">
        <f aca="false">O28/$T$2</f>
        <v>0.000142276035437114</v>
      </c>
      <c r="R28" s="3" t="n">
        <v>23</v>
      </c>
      <c r="S28" s="3" t="n">
        <f aca="false">EXP(-$B$38*R28^$C$38)</f>
        <v>0.622169941799687</v>
      </c>
    </row>
    <row r="29" customFormat="false" ht="15" hidden="false" customHeight="false" outlineLevel="0" collapsed="false">
      <c r="F29" s="3" t="n">
        <f aca="false">SUM(F26:F27)</f>
        <v>3.74747757667493E-011</v>
      </c>
      <c r="N29" s="3" t="n">
        <v>240</v>
      </c>
      <c r="O29" s="3" t="n">
        <f aca="false">EXP(-0.444*N29^0.417)</f>
        <v>0.0127214538629486</v>
      </c>
      <c r="P29" s="3" t="n">
        <f aca="false">EXP(-0.0608*N29^0.6554)</f>
        <v>0.109978980271749</v>
      </c>
      <c r="Q29" s="3" t="n">
        <f aca="false">O29/$T$2</f>
        <v>0.000131761653272685</v>
      </c>
      <c r="R29" s="3" t="n">
        <v>24</v>
      </c>
      <c r="S29" s="3" t="n">
        <f aca="false">EXP(-$B$38*R29^$C$38)</f>
        <v>0.613873789461949</v>
      </c>
    </row>
    <row r="30" customFormat="false" ht="15" hidden="false" customHeight="false" outlineLevel="0" collapsed="false">
      <c r="N30" s="3" t="n">
        <v>250</v>
      </c>
      <c r="O30" s="3" t="n">
        <f aca="false">EXP(-0.444*N30^0.417)</f>
        <v>0.0118030572946413</v>
      </c>
      <c r="P30" s="3" t="n">
        <f aca="false">EXP(-0.0608*N30^0.6554)</f>
        <v>0.103589080868072</v>
      </c>
      <c r="Q30" s="3" t="n">
        <f aca="false">O30/$T$2</f>
        <v>0.000122249418939739</v>
      </c>
      <c r="R30" s="3" t="n">
        <v>25</v>
      </c>
      <c r="S30" s="3" t="n">
        <f aca="false">EXP(-$B$38*R30^$C$38)</f>
        <v>0.605804204689209</v>
      </c>
    </row>
    <row r="31" customFormat="false" ht="15" hidden="false" customHeight="false" outlineLevel="0" collapsed="false">
      <c r="N31" s="3" t="n">
        <v>260</v>
      </c>
      <c r="O31" s="3" t="n">
        <f aca="false">EXP(-0.444*N31^0.417)</f>
        <v>0.0109698993663267</v>
      </c>
      <c r="P31" s="3" t="n">
        <f aca="false">EXP(-0.0608*N31^0.6554)</f>
        <v>0.0976504497522316</v>
      </c>
      <c r="Q31" s="3" t="n">
        <f aca="false">O31/$T$2</f>
        <v>0.000113620038425951</v>
      </c>
      <c r="R31" s="3" t="n">
        <v>26</v>
      </c>
      <c r="S31" s="3" t="n">
        <f aca="false">EXP(-$B$38*R31^$C$38)</f>
        <v>0.59794902339244</v>
      </c>
    </row>
    <row r="32" customFormat="false" ht="15" hidden="false" customHeight="false" outlineLevel="0" collapsed="false">
      <c r="N32" s="3" t="n">
        <v>270</v>
      </c>
      <c r="O32" s="3" t="n">
        <f aca="false">EXP(-0.444*N32^0.417)</f>
        <v>0.0102121205423536</v>
      </c>
      <c r="P32" s="3" t="n">
        <f aca="false">EXP(-0.0608*N32^0.6554)</f>
        <v>0.0921238747236856</v>
      </c>
      <c r="Q32" s="3" t="n">
        <f aca="false">O32/$T$2</f>
        <v>0.000105771392214803</v>
      </c>
      <c r="R32" s="3" t="n">
        <v>27</v>
      </c>
      <c r="S32" s="3" t="n">
        <f aca="false">EXP(-$B$38*R32^$C$38)</f>
        <v>0.590297140275831</v>
      </c>
    </row>
    <row r="33" customFormat="false" ht="15" hidden="false" customHeight="false" outlineLevel="0" collapsed="false">
      <c r="B33" s="3" t="s">
        <v>17</v>
      </c>
      <c r="C33" s="3" t="s">
        <v>18</v>
      </c>
      <c r="N33" s="3" t="n">
        <v>280</v>
      </c>
      <c r="O33" s="3" t="n">
        <f aca="false">EXP(-0.444*N33^0.417)</f>
        <v>0.00952123891985365</v>
      </c>
      <c r="P33" s="3" t="n">
        <f aca="false">EXP(-0.0608*N33^0.6554)</f>
        <v>0.0869743330076946</v>
      </c>
      <c r="Q33" s="3" t="n">
        <f aca="false">O33/$T$2</f>
        <v>9.86156295341369E-005</v>
      </c>
      <c r="R33" s="3" t="n">
        <v>28</v>
      </c>
      <c r="S33" s="3" t="n">
        <f aca="false">EXP(-$B$38*R33^$C$38)</f>
        <v>0.582838381202076</v>
      </c>
    </row>
    <row r="34" customFormat="false" ht="15" hidden="false" customHeight="false" outlineLevel="0" collapsed="false">
      <c r="A34" s="3" t="s">
        <v>43</v>
      </c>
      <c r="B34" s="2" t="s">
        <v>44</v>
      </c>
      <c r="C34" s="3" t="n">
        <v>1</v>
      </c>
      <c r="N34" s="3" t="n">
        <v>290</v>
      </c>
      <c r="O34" s="3" t="n">
        <f aca="false">EXP(-0.444*N34^0.417)</f>
        <v>0.00888992413044575</v>
      </c>
      <c r="P34" s="3" t="n">
        <f aca="false">EXP(-0.0608*N34^0.6554)</f>
        <v>0.0821704480643949</v>
      </c>
      <c r="Q34" s="3" t="n">
        <f aca="false">O34/$T$2</f>
        <v>9.20768265573676E-005</v>
      </c>
      <c r="R34" s="3" t="n">
        <v>29</v>
      </c>
      <c r="S34" s="3" t="n">
        <f aca="false">EXP(-$B$38*R34^$C$38)</f>
        <v>0.575563394966852</v>
      </c>
    </row>
    <row r="35" customFormat="false" ht="15" hidden="false" customHeight="false" outlineLevel="0" collapsed="false">
      <c r="N35" s="3" t="n">
        <v>300</v>
      </c>
      <c r="O35" s="3" t="n">
        <f aca="false">EXP(-0.444*N35^0.417)</f>
        <v>0.00831181380660533</v>
      </c>
      <c r="P35" s="3" t="n">
        <f aca="false">EXP(-0.0608*N35^0.6554)</f>
        <v>0.0776840301154089</v>
      </c>
      <c r="Q35" s="3" t="n">
        <f aca="false">O35/$T$2</f>
        <v>8.608908546552E-005</v>
      </c>
      <c r="R35" s="3" t="n">
        <v>30</v>
      </c>
      <c r="S35" s="3" t="n">
        <f aca="false">EXP(-$B$38*R35^$C$38)</f>
        <v>0.568463560961007</v>
      </c>
    </row>
    <row r="36" customFormat="false" ht="15" hidden="false" customHeight="false" outlineLevel="0" collapsed="false">
      <c r="N36" s="3" t="n">
        <v>310</v>
      </c>
      <c r="O36" s="3" t="n">
        <f aca="false">EXP(-0.444*N36^0.417)</f>
        <v>0.00778136359887487</v>
      </c>
      <c r="P36" s="3" t="n">
        <f aca="false">EXP(-0.0608*N36^0.6554)</f>
        <v>0.0734896853968528</v>
      </c>
      <c r="Q36" s="3" t="n">
        <f aca="false">O36/$T$2</f>
        <v>8.05949810099774E-005</v>
      </c>
      <c r="R36" s="3" t="n">
        <v>31</v>
      </c>
      <c r="S36" s="3" t="n">
        <f aca="false">EXP(-$B$38*R36^$C$38)</f>
        <v>0.561530909934327</v>
      </c>
    </row>
    <row r="37" customFormat="false" ht="15" hidden="false" customHeight="false" outlineLevel="0" collapsed="false">
      <c r="B37" s="3" t="s">
        <v>17</v>
      </c>
      <c r="C37" s="3" t="s">
        <v>18</v>
      </c>
      <c r="N37" s="3" t="n">
        <v>320</v>
      </c>
      <c r="O37" s="3" t="n">
        <f aca="false">EXP(-0.444*N37^0.417)</f>
        <v>0.00729372384336718</v>
      </c>
      <c r="P37" s="3" t="n">
        <f aca="false">EXP(-0.0608*N37^0.6554)</f>
        <v>0.0695644822008907</v>
      </c>
      <c r="Q37" s="3" t="n">
        <f aca="false">O37/$T$2</f>
        <v>7.55442831039529E-005</v>
      </c>
      <c r="R37" s="3" t="n">
        <v>32</v>
      </c>
      <c r="S37" s="3" t="n">
        <f aca="false">EXP(-$B$38*R37^$C$38)</f>
        <v>0.554758055637708</v>
      </c>
    </row>
    <row r="38" customFormat="false" ht="15" hidden="false" customHeight="false" outlineLevel="0" collapsed="false">
      <c r="A38" s="3" t="s">
        <v>45</v>
      </c>
      <c r="B38" s="6" t="n">
        <v>0.0607768797359295</v>
      </c>
      <c r="C38" s="3" t="n">
        <v>0.655443942391542</v>
      </c>
      <c r="N38" s="3" t="n">
        <v>330</v>
      </c>
      <c r="O38" s="3" t="n">
        <f aca="false">EXP(-0.444*N38^0.417)</f>
        <v>0.00684463755086605</v>
      </c>
      <c r="P38" s="3" t="n">
        <f aca="false">EXP(-0.0608*N38^0.6554)</f>
        <v>0.0658876641267463</v>
      </c>
      <c r="Q38" s="3" t="n">
        <f aca="false">O38/$T$2</f>
        <v>7.08929002510552E-005</v>
      </c>
      <c r="R38" s="3" t="n">
        <v>33</v>
      </c>
      <c r="S38" s="3" t="n">
        <f aca="false">EXP(-$B$38*R38^$C$38)</f>
        <v>0.548138135555701</v>
      </c>
    </row>
    <row r="39" customFormat="false" ht="15" hidden="false" customHeight="false" outlineLevel="0" collapsed="false">
      <c r="N39" s="3" t="n">
        <v>340</v>
      </c>
      <c r="O39" s="3" t="n">
        <f aca="false">EXP(-0.444*N39^0.417)</f>
        <v>0.00643035556922879</v>
      </c>
      <c r="P39" s="3" t="n">
        <f aca="false">EXP(-0.0608*N39^0.6554)</f>
        <v>0.0624404028001215</v>
      </c>
      <c r="Q39" s="3" t="n">
        <f aca="false">O39/$T$2</f>
        <v>6.66020008452417E-005</v>
      </c>
      <c r="R39" s="3" t="n">
        <v>34</v>
      </c>
      <c r="S39" s="3" t="n">
        <f aca="false">EXP(-$B$38*R39^$C$38)</f>
        <v>0.541664759280735</v>
      </c>
    </row>
    <row r="40" customFormat="false" ht="15" hidden="false" customHeight="false" outlineLevel="0" collapsed="false">
      <c r="N40" s="3" t="n">
        <v>350</v>
      </c>
      <c r="O40" s="3" t="n">
        <f aca="false">EXP(-0.444*N40^0.417)</f>
        <v>0.00604756566519595</v>
      </c>
      <c r="P40" s="3" t="n">
        <f aca="false">EXP(-0.0608*N40^0.6554)</f>
        <v>0.0592055837638138</v>
      </c>
      <c r="Q40" s="3" t="n">
        <f aca="false">O40/$T$2</f>
        <v>6.26372786401518E-005</v>
      </c>
      <c r="R40" s="3" t="n">
        <v>35</v>
      </c>
      <c r="S40" s="3" t="n">
        <f aca="false">EXP(-$B$38*R40^$C$38)</f>
        <v>0.535331963347143</v>
      </c>
    </row>
    <row r="41" customFormat="false" ht="15" hidden="false" customHeight="false" outlineLevel="0" collapsed="false">
      <c r="B41" s="3" t="n">
        <f aca="false">EXP(-B38*(41^C38))</f>
        <v>0.499998126246165</v>
      </c>
      <c r="N41" s="3" t="n">
        <v>360</v>
      </c>
      <c r="O41" s="3" t="n">
        <f aca="false">EXP(-0.444*N41^0.417)</f>
        <v>0.00569333295511097</v>
      </c>
      <c r="P41" s="3" t="n">
        <f aca="false">EXP(-0.0608*N41^0.6554)</f>
        <v>0.0561676203850803</v>
      </c>
      <c r="Q41" s="3" t="n">
        <f aca="false">O41/$T$2</f>
        <v>5.89683357640548E-005</v>
      </c>
      <c r="R41" s="3" t="n">
        <v>36</v>
      </c>
      <c r="S41" s="3" t="n">
        <f aca="false">EXP(-$B$38*R41^$C$38)</f>
        <v>0.529134171554546</v>
      </c>
    </row>
    <row r="42" customFormat="false" ht="15" hidden="false" customHeight="false" outlineLevel="0" collapsed="false">
      <c r="B42" s="3" t="n">
        <f aca="false">EXP(-B38*(255^C38))</f>
        <v>0.100597525570047</v>
      </c>
      <c r="N42" s="3" t="n">
        <v>370</v>
      </c>
      <c r="O42" s="3" t="n">
        <f aca="false">EXP(-0.444*N42^0.417)</f>
        <v>0.00536504964034392</v>
      </c>
      <c r="P42" s="3" t="n">
        <f aca="false">EXP(-0.0608*N42^0.6554)</f>
        <v>0.053312291536148</v>
      </c>
      <c r="Q42" s="3" t="n">
        <f aca="false">O42/$T$2</f>
        <v>5.55681621076833E-005</v>
      </c>
      <c r="R42" s="3" t="n">
        <v>37</v>
      </c>
      <c r="S42" s="3" t="n">
        <f aca="false">EXP(-$B$38*R42^$C$38)</f>
        <v>0.523066159978964</v>
      </c>
    </row>
    <row r="43" customFormat="false" ht="15" hidden="false" customHeight="false" outlineLevel="0" collapsed="false">
      <c r="N43" s="3" t="n">
        <v>380</v>
      </c>
      <c r="O43" s="3" t="n">
        <f aca="false">EXP(-0.444*N43^0.417)</f>
        <v>0.00506039241152171</v>
      </c>
      <c r="P43" s="3" t="n">
        <f aca="false">EXP(-0.0608*N43^0.6554)</f>
        <v>0.0506265995350893</v>
      </c>
      <c r="Q43" s="3" t="n">
        <f aca="false">O43/$T$2</f>
        <v>5.24126941412424E-005</v>
      </c>
      <c r="R43" s="3" t="n">
        <v>38</v>
      </c>
      <c r="S43" s="3" t="n">
        <f aca="false">EXP(-$B$38*R43^$C$38)</f>
        <v>0.517123026005608</v>
      </c>
    </row>
    <row r="44" customFormat="false" ht="15" hidden="false" customHeight="false" outlineLevel="0" collapsed="false">
      <c r="N44" s="3" t="n">
        <v>390</v>
      </c>
      <c r="O44" s="3" t="n">
        <f aca="false">EXP(-0.444*N44^0.417)</f>
        <v>0.00477728620465199</v>
      </c>
      <c r="P44" s="3" t="n">
        <f aca="false">EXP(-0.0608*N44^0.6554)</f>
        <v>0.048098645424308</v>
      </c>
      <c r="Q44" s="3" t="n">
        <f aca="false">O44/$T$2</f>
        <v>4.94804395207579E-005</v>
      </c>
      <c r="R44" s="3" t="n">
        <v>39</v>
      </c>
      <c r="S44" s="3" t="n">
        <f aca="false">EXP(-$B$38*R44^$C$38)</f>
        <v>0.511300160827096</v>
      </c>
    </row>
    <row r="45" customFormat="false" ht="15" hidden="false" customHeight="false" outlineLevel="0" collapsed="false">
      <c r="N45" s="3" t="n">
        <v>400</v>
      </c>
      <c r="O45" s="3" t="n">
        <f aca="false">EXP(-0.444*N45^0.417)</f>
        <v>0.00451387324307267</v>
      </c>
      <c r="P45" s="3" t="n">
        <f aca="false">EXP(-0.0608*N45^0.6554)</f>
        <v>0.0457175191430363</v>
      </c>
      <c r="Q45" s="3" t="n">
        <f aca="false">O45/$T$2</f>
        <v>4.67521564420264E-005</v>
      </c>
      <c r="R45" s="3" t="n">
        <v>40</v>
      </c>
      <c r="S45" s="3" t="n">
        <f aca="false">EXP(-$B$38*R45^$C$38)</f>
        <v>0.505593224940049</v>
      </c>
    </row>
    <row r="46" customFormat="false" ht="15" hidden="false" customHeight="false" outlineLevel="0" collapsed="false">
      <c r="N46" s="3" t="n">
        <v>410</v>
      </c>
      <c r="O46" s="3" t="n">
        <f aca="false">EXP(-0.444*N46^0.417)</f>
        <v>0.0042684864976456</v>
      </c>
      <c r="P46" s="3" t="n">
        <f aca="false">EXP(-0.0608*N46^0.6554)</f>
        <v>0.0434732025415129</v>
      </c>
      <c r="Q46" s="3" t="n">
        <f aca="false">O46/$T$2</f>
        <v>4.42105787562523E-005</v>
      </c>
      <c r="R46" s="3" t="n">
        <v>41</v>
      </c>
      <c r="S46" s="3" t="n">
        <f aca="false">EXP(-$B$38*R46^$C$38)</f>
        <v>0.499998126246165</v>
      </c>
    </row>
    <row r="47" customFormat="false" ht="15" hidden="false" customHeight="false" outlineLevel="0" collapsed="false">
      <c r="N47" s="3" t="n">
        <v>420</v>
      </c>
      <c r="O47" s="3" t="n">
        <f aca="false">EXP(-0.444*N47^0.417)</f>
        <v>0.00403962685559687</v>
      </c>
      <c r="P47" s="3" t="n">
        <f aca="false">EXP(-0.0608*N47^0.6554)</f>
        <v>0.0413564835056835</v>
      </c>
      <c r="Q47" s="3" t="n">
        <f aca="false">O47/$T$2</f>
        <v>4.18401794977554E-005</v>
      </c>
      <c r="R47" s="3" t="n">
        <v>42</v>
      </c>
      <c r="S47" s="3" t="n">
        <f aca="false">EXP(-$B$38*R47^$C$38)</f>
        <v>0.494511000423941</v>
      </c>
    </row>
    <row r="48" customFormat="false" ht="15" hidden="false" customHeight="false" outlineLevel="0" collapsed="false">
      <c r="N48" s="3" t="n">
        <v>430</v>
      </c>
      <c r="O48" s="3" t="n">
        <f aca="false">EXP(-0.444*N48^0.417)</f>
        <v>0.00382594341485308</v>
      </c>
      <c r="P48" s="3" t="n">
        <f aca="false">EXP(-0.0608*N48^0.6554)</f>
        <v>0.0393588797262105</v>
      </c>
      <c r="Q48" s="3" t="n">
        <f aca="false">O48/$T$2</f>
        <v>3.96269667838061E-005</v>
      </c>
      <c r="R48" s="3" t="n">
        <v>43</v>
      </c>
      <c r="S48" s="3" t="n">
        <f aca="false">EXP(-$B$38*R48^$C$38)</f>
        <v>0.489128193287006</v>
      </c>
    </row>
    <row r="49" customFormat="false" ht="15" hidden="false" customHeight="false" outlineLevel="0" collapsed="false">
      <c r="N49" s="3" t="n">
        <v>440</v>
      </c>
      <c r="O49" s="3" t="n">
        <f aca="false">EXP(-0.444*N49^0.417)</f>
        <v>0.00362621642246583</v>
      </c>
      <c r="P49" s="3" t="n">
        <f aca="false">EXP(-0.0608*N49^0.6554)</f>
        <v>0.0374725708651552</v>
      </c>
      <c r="Q49" s="3" t="n">
        <f aca="false">O49/$T$2</f>
        <v>3.75583071004367E-005</v>
      </c>
      <c r="R49" s="3" t="n">
        <v>44</v>
      </c>
      <c r="S49" s="3" t="n">
        <f aca="false">EXP(-$B$38*R49^$C$38)</f>
        <v>0.483846244886323</v>
      </c>
    </row>
    <row r="50" customFormat="false" ht="15" hidden="false" customHeight="false" outlineLevel="0" collapsed="false">
      <c r="N50" s="3" t="n">
        <v>450</v>
      </c>
      <c r="O50" s="3" t="n">
        <f aca="false">EXP(-0.444*N50^0.417)</f>
        <v>0.00343934245799412</v>
      </c>
      <c r="P50" s="3" t="n">
        <f aca="false">EXP(-0.0608*N50^0.6554)</f>
        <v>0.0356903380564876</v>
      </c>
      <c r="Q50" s="3" t="n">
        <f aca="false">O50/$T$2</f>
        <v>3.56227718402628E-005</v>
      </c>
      <c r="R50" s="3" t="n">
        <v>45</v>
      </c>
      <c r="S50" s="3" t="n">
        <f aca="false">EXP(-$B$38*R50^$C$38)</f>
        <v>0.478661875148054</v>
      </c>
    </row>
    <row r="51" customFormat="false" ht="15" hidden="false" customHeight="false" outlineLevel="0" collapsed="false">
      <c r="N51" s="3" t="n">
        <v>460</v>
      </c>
      <c r="O51" s="3" t="n">
        <f aca="false">EXP(-0.444*N51^0.417)</f>
        <v>0.00326432152957006</v>
      </c>
      <c r="P51" s="3" t="n">
        <f aca="false">EXP(-0.0608*N51^0.6554)</f>
        <v>0.0340055098293947</v>
      </c>
      <c r="Q51" s="3" t="n">
        <f aca="false">O51/$T$2</f>
        <v>3.38100036507997E-005</v>
      </c>
      <c r="R51" s="3" t="n">
        <v>46</v>
      </c>
      <c r="S51" s="3" t="n">
        <f aca="false">EXP(-$B$38*R51^$C$38)</f>
        <v>0.473571970867836</v>
      </c>
    </row>
    <row r="52" customFormat="false" ht="15" hidden="false" customHeight="false" outlineLevel="0" collapsed="false">
      <c r="N52" s="3" t="n">
        <v>470</v>
      </c>
      <c r="O52" s="3" t="n">
        <f aca="false">EXP(-0.444*N52^0.417)</f>
        <v>0.00310024580494546</v>
      </c>
      <c r="P52" s="3" t="n">
        <f aca="false">EXP(-0.0608*N52^0.6554)</f>
        <v>0.0324119136716185</v>
      </c>
      <c r="Q52" s="3" t="n">
        <f aca="false">O52/$T$2</f>
        <v>3.21105997169918E-005</v>
      </c>
      <c r="R52" s="3" t="n">
        <v>47</v>
      </c>
      <c r="S52" s="3" t="n">
        <f aca="false">EXP(-$B$38*R52^$C$38)</f>
        <v>0.468573573906577</v>
      </c>
    </row>
    <row r="53" customFormat="false" ht="15" hidden="false" customHeight="false" outlineLevel="0" collapsed="false">
      <c r="N53" s="3" t="n">
        <v>480</v>
      </c>
      <c r="O53" s="3" t="n">
        <f aca="false">EXP(-0.444*N53^0.417)</f>
        <v>0.00294628974455823</v>
      </c>
      <c r="P53" s="3" t="n">
        <f aca="false">EXP(-0.0608*N53^0.6554)</f>
        <v>0.0309038325581262</v>
      </c>
      <c r="Q53" s="3" t="n">
        <f aca="false">O53/$T$2</f>
        <v>3.05160095650711E-005</v>
      </c>
      <c r="R53" s="3" t="n">
        <v>48</v>
      </c>
      <c r="S53" s="3" t="n">
        <f aca="false">EXP(-$B$38*R53^$C$38)</f>
        <v>0.463663870453514</v>
      </c>
    </row>
    <row r="54" customFormat="false" ht="15" hidden="false" customHeight="false" outlineLevel="0" collapsed="false">
      <c r="D54" s="3" t="n">
        <f aca="false">-B38*(5000^C38)</f>
        <v>-16.1512404321117</v>
      </c>
      <c r="N54" s="3" t="n">
        <v>490</v>
      </c>
      <c r="O54" s="3" t="n">
        <f aca="false">EXP(-0.444*N54^0.417)</f>
        <v>0.0028017014404898</v>
      </c>
      <c r="P54" s="3" t="n">
        <f aca="false">EXP(-0.0608*N54^0.6554)</f>
        <v>0.0294759658618043</v>
      </c>
      <c r="Q54" s="3" t="n">
        <f aca="false">O54/$T$2</f>
        <v>2.90184453563578E-005</v>
      </c>
      <c r="R54" s="3" t="n">
        <v>49</v>
      </c>
      <c r="S54" s="3" t="n">
        <f aca="false">EXP(-$B$38*R54^$C$38)</f>
        <v>0.458840181239762</v>
      </c>
    </row>
    <row r="55" customFormat="false" ht="15" hidden="false" customHeight="false" outlineLevel="0" collapsed="false">
      <c r="N55" s="3" t="n">
        <v>500</v>
      </c>
      <c r="O55" s="3" t="n">
        <f aca="false">EXP(-0.444*N55^0.417)</f>
        <v>0.00266579499562917</v>
      </c>
      <c r="P55" s="3" t="n">
        <f aca="false">EXP(-0.0608*N55^0.6554)</f>
        <v>0.0281233941404188</v>
      </c>
      <c r="Q55" s="3" t="n">
        <f aca="false">O55/$T$2</f>
        <v>2.76108029549335E-005</v>
      </c>
      <c r="R55" s="3" t="n">
        <v>50</v>
      </c>
      <c r="S55" s="3" t="n">
        <f aca="false">EXP(-$B$38*R55^$C$38)</f>
        <v>0.454099952600497</v>
      </c>
    </row>
    <row r="56" customFormat="false" ht="15" hidden="false" customHeight="false" outlineLevel="0" collapsed="false">
      <c r="N56" s="3" t="n">
        <v>510</v>
      </c>
      <c r="O56" s="3" t="n">
        <f aca="false">EXP(-0.444*N56^0.417)</f>
        <v>0.00253794380261759</v>
      </c>
      <c r="P56" s="3" t="n">
        <f aca="false">EXP(-0.0608*N56^0.6554)</f>
        <v>0.0268415473601116</v>
      </c>
      <c r="Q56" s="3" t="n">
        <f aca="false">O56/$T$2</f>
        <v>2.62865923147365E-005</v>
      </c>
      <c r="R56" s="3" t="n">
        <v>51</v>
      </c>
      <c r="S56" s="3" t="n">
        <f aca="false">EXP(-$B$38*R56^$C$38)</f>
        <v>0.449440748296637</v>
      </c>
    </row>
    <row r="57" customFormat="false" ht="15" hidden="false" customHeight="false" outlineLevel="0" collapsed="false">
      <c r="D57" s="3" t="n">
        <f aca="false">0^C38</f>
        <v>0</v>
      </c>
      <c r="N57" s="3" t="n">
        <v>520</v>
      </c>
      <c r="O57" s="3" t="n">
        <f aca="false">EXP(-0.444*N57^0.417)</f>
        <v>0.00241757460318183</v>
      </c>
      <c r="P57" s="3" t="n">
        <f aca="false">EXP(-0.0608*N57^0.6554)</f>
        <v>0.0256261761721028</v>
      </c>
      <c r="Q57" s="3" t="n">
        <f aca="false">O57/$T$2</f>
        <v>2.50398759494823E-005</v>
      </c>
      <c r="R57" s="3" t="n">
        <v>52</v>
      </c>
      <c r="S57" s="3" t="n">
        <f aca="false">EXP(-$B$38*R57^$C$38)</f>
        <v>0.444860242017851</v>
      </c>
    </row>
    <row r="58" customFormat="false" ht="15" hidden="false" customHeight="false" outlineLevel="0" collapsed="false">
      <c r="N58" s="3" t="n">
        <v>530</v>
      </c>
      <c r="O58" s="3" t="n">
        <f aca="false">EXP(-0.444*N58^0.417)</f>
        <v>0.00230416222604038</v>
      </c>
      <c r="P58" s="3" t="n">
        <f aca="false">EXP(-0.0608*N58^0.6554)</f>
        <v>0.0244733259075814</v>
      </c>
      <c r="Q58" s="3" t="n">
        <f aca="false">O58/$T$2</f>
        <v>2.38652144308593E-005</v>
      </c>
      <c r="R58" s="3" t="n">
        <v>53</v>
      </c>
      <c r="S58" s="3" t="n">
        <f aca="false">EXP(-$B$38*R58^$C$38)</f>
        <v>0.440356210498084</v>
      </c>
    </row>
    <row r="59" customFormat="false" ht="15" hidden="false" customHeight="false" outlineLevel="0" collapsed="false">
      <c r="N59" s="3" t="n">
        <v>540</v>
      </c>
      <c r="O59" s="3" t="n">
        <f aca="false">EXP(-0.444*N59^0.417)</f>
        <v>0.00219722491630393</v>
      </c>
      <c r="P59" s="3" t="n">
        <f aca="false">EXP(-0.0608*N59^0.6554)</f>
        <v>0.0233793129972869</v>
      </c>
      <c r="Q59" s="3" t="n">
        <f aca="false">O59/$T$2</f>
        <v>2.27576180130909E-005</v>
      </c>
      <c r="R59" s="3" t="n">
        <v>54</v>
      </c>
      <c r="S59" s="3" t="n">
        <f aca="false">EXP(-$B$38*R59^$C$38)</f>
        <v>0.435926527182945</v>
      </c>
    </row>
    <row r="60" customFormat="false" ht="15" hidden="false" customHeight="false" outlineLevel="0" collapsed="false">
      <c r="N60" s="3" t="n">
        <v>550</v>
      </c>
      <c r="O60" s="3" t="n">
        <f aca="false">EXP(-0.444*N60^0.417)</f>
        <v>0.002096320181688</v>
      </c>
      <c r="P60" s="3" t="n">
        <f aca="false">EXP(-0.0608*N60^0.6554)</f>
        <v>0.0223407035580518</v>
      </c>
      <c r="Q60" s="3" t="n">
        <f aca="false">O60/$T$2</f>
        <v>2.17125036103449E-005</v>
      </c>
      <c r="R60" s="3" t="n">
        <v>55</v>
      </c>
      <c r="S60" s="3" t="n">
        <f aca="false">EXP(-$B$38*R60^$C$38)</f>
        <v>0.431569156395295</v>
      </c>
    </row>
    <row r="61" customFormat="false" ht="15" hidden="false" customHeight="false" outlineLevel="0" collapsed="false">
      <c r="N61" s="3" t="n">
        <v>560</v>
      </c>
      <c r="O61" s="3" t="n">
        <f aca="false">EXP(-0.444*N61^0.417)</f>
        <v>0.00200104109131514</v>
      </c>
      <c r="P61" s="3" t="n">
        <f aca="false">EXP(-0.0608*N61^0.6554)</f>
        <v>0.0213542939194847</v>
      </c>
      <c r="Q61" s="3" t="n">
        <f aca="false">O61/$T$2</f>
        <v>2.07256564618118E-005</v>
      </c>
      <c r="R61" s="3" t="n">
        <v>56</v>
      </c>
      <c r="S61" s="3" t="n">
        <f aca="false">EXP(-$B$38*R61^$C$38)</f>
        <v>0.4272821479515</v>
      </c>
    </row>
    <row r="62" customFormat="false" ht="15" hidden="false" customHeight="false" outlineLevel="0" collapsed="false">
      <c r="N62" s="3" t="n">
        <v>570</v>
      </c>
      <c r="O62" s="3" t="n">
        <f aca="false">EXP(-0.444*N62^0.417)</f>
        <v>0.00191101297173626</v>
      </c>
      <c r="P62" s="3" t="n">
        <f aca="false">EXP(-0.0608*N62^0.6554)</f>
        <v>0.0204170928907396</v>
      </c>
      <c r="Q62" s="3" t="n">
        <f aca="false">O62/$T$2</f>
        <v>1.9793195910955E-005</v>
      </c>
      <c r="R62" s="3" t="n">
        <v>57</v>
      </c>
      <c r="S62" s="3" t="n">
        <f aca="false">EXP(-$B$38*R62^$C$38)</f>
        <v>0.423063632186094</v>
      </c>
    </row>
    <row r="63" customFormat="false" ht="15" hidden="false" customHeight="false" outlineLevel="0" collapsed="false">
      <c r="N63" s="3" t="n">
        <v>580</v>
      </c>
      <c r="O63" s="3" t="n">
        <f aca="false">EXP(-0.444*N63^0.417)</f>
        <v>0.0018258904523138</v>
      </c>
      <c r="P63" s="3" t="n">
        <f aca="false">EXP(-0.0608*N63^0.6554)</f>
        <v>0.0195263055905668</v>
      </c>
      <c r="Q63" s="3" t="n">
        <f aca="false">O63/$T$2</f>
        <v>1.89115448032538E-005</v>
      </c>
      <c r="R63" s="3" t="n">
        <v>58</v>
      </c>
      <c r="S63" s="3" t="n">
        <f aca="false">EXP(-$B$38*R63^$C$38)</f>
        <v>0.418911815347262</v>
      </c>
    </row>
    <row r="64" customFormat="false" ht="15" hidden="false" customHeight="false" outlineLevel="0" collapsed="false">
      <c r="N64" s="3" t="n">
        <v>590</v>
      </c>
      <c r="O64" s="3" t="n">
        <f aca="false">EXP(-0.444*N64^0.417)</f>
        <v>0.00174535481850377</v>
      </c>
      <c r="P64" s="3" t="n">
        <f aca="false">EXP(-0.0608*N64^0.6554)</f>
        <v>0.0186793186840714</v>
      </c>
      <c r="Q64" s="3" t="n">
        <f aca="false">O64/$T$2</f>
        <v>1.80774020729893E-005</v>
      </c>
      <c r="R64" s="3" t="n">
        <v>59</v>
      </c>
      <c r="S64" s="3" t="n">
        <f aca="false">EXP(-$B$38*R64^$C$38)</f>
        <v>0.414824975329567</v>
      </c>
    </row>
    <row r="65" customFormat="false" ht="15" hidden="false" customHeight="false" outlineLevel="0" collapsed="false">
      <c r="N65" s="3" t="n">
        <v>600</v>
      </c>
      <c r="O65" s="3" t="n">
        <f aca="false">EXP(-0.444*N65^0.417)</f>
        <v>0.00166911163703049</v>
      </c>
      <c r="P65" s="3" t="n">
        <f aca="false">EXP(-0.0608*N65^0.6554)</f>
        <v>0.0178736868872581</v>
      </c>
      <c r="Q65" s="3" t="n">
        <f aca="false">O65/$T$2</f>
        <v>1.72877181461429E-005</v>
      </c>
      <c r="R65" s="3" t="n">
        <v>60</v>
      </c>
      <c r="S65" s="3" t="n">
        <f aca="false">EXP(-$B$38*R65^$C$38)</f>
        <v>0.410801457713951</v>
      </c>
    </row>
    <row r="66" customFormat="false" ht="15" hidden="false" customHeight="false" outlineLevel="0" collapsed="false">
      <c r="N66" s="3" t="n">
        <v>610</v>
      </c>
      <c r="O66" s="3" t="n">
        <f aca="false">EXP(-0.444*N66^0.417)</f>
        <v>0.00159688862161669</v>
      </c>
      <c r="P66" s="3" t="n">
        <f aca="false">EXP(-0.0608*N66^0.6554)</f>
        <v>0.0171071206158772</v>
      </c>
      <c r="Q66" s="3" t="n">
        <f aca="false">O66/$T$2</f>
        <v>1.65396728348301E-005</v>
      </c>
      <c r="R66" s="3" t="n">
        <v>61</v>
      </c>
      <c r="S66" s="3" t="n">
        <f aca="false">EXP(-$B$38*R66^$C$38)</f>
        <v>0.406839672088105</v>
      </c>
    </row>
    <row r="67" customFormat="false" ht="15" hidden="false" customHeight="false" outlineLevel="0" collapsed="false">
      <c r="N67" s="3" t="n">
        <v>620</v>
      </c>
      <c r="O67" s="3" t="n">
        <f aca="false">EXP(-0.444*N67^0.417)</f>
        <v>0.00152843371193576</v>
      </c>
      <c r="P67" s="3" t="n">
        <f aca="false">EXP(-0.0608*N67^0.6554)</f>
        <v>0.0163774746686096</v>
      </c>
      <c r="Q67" s="3" t="n">
        <f aca="false">O67/$T$2</f>
        <v>1.58306554401703E-005</v>
      </c>
      <c r="R67" s="3" t="n">
        <v>62</v>
      </c>
      <c r="S67" s="3" t="n">
        <f aca="false">EXP(-$B$38*R67^$C$38)</f>
        <v>0.402938088623107</v>
      </c>
    </row>
    <row r="68" customFormat="false" ht="15" hidden="false" customHeight="false" outlineLevel="0" collapsed="false">
      <c r="N68" s="3" t="n">
        <v>630</v>
      </c>
      <c r="O68" s="3" t="n">
        <f aca="false">EXP(-0.444*N68^0.417)</f>
        <v>0.00146351334189623</v>
      </c>
      <c r="P68" s="3" t="n">
        <f aca="false">EXP(-0.0608*N68^0.6554)</f>
        <v>0.0156827378465013</v>
      </c>
      <c r="Q68" s="3" t="n">
        <f aca="false">O68/$T$2</f>
        <v>1.51582468161532E-005</v>
      </c>
      <c r="R68" s="3" t="n">
        <v>63</v>
      </c>
      <c r="S68" s="3" t="n">
        <f aca="false">EXP(-$B$38*R68^$C$38)</f>
        <v>0.39909523488464</v>
      </c>
      <c r="U68" s="3" t="n">
        <f aca="false">SUM(Q5:Q68)</f>
        <v>0.0285564078292591</v>
      </c>
    </row>
    <row r="69" customFormat="false" ht="15" hidden="false" customHeight="false" outlineLevel="0" collapsed="false">
      <c r="P69" s="3" t="n">
        <f aca="false">EXP(-0.0608*N69^0.6554)</f>
        <v>1</v>
      </c>
      <c r="R69" s="3" t="n">
        <v>64</v>
      </c>
      <c r="S69" s="3" t="n">
        <f aca="false">EXP(-$B$38*R69^$C$38)</f>
        <v>0.395309692859238</v>
      </c>
    </row>
    <row r="70" customFormat="false" ht="15" hidden="false" customHeight="false" outlineLevel="0" collapsed="false">
      <c r="P70" s="3" t="n">
        <f aca="false">EXP(-0.0608*N70^0.6554)</f>
        <v>1</v>
      </c>
      <c r="Q70" s="3" t="n">
        <f aca="false">O70/$T$2</f>
        <v>0</v>
      </c>
      <c r="R70" s="3" t="n">
        <v>65</v>
      </c>
      <c r="S70" s="3" t="n">
        <f aca="false">EXP(-$B$38*R70^$C$38)</f>
        <v>0.391580096177948</v>
      </c>
    </row>
    <row r="71" customFormat="false" ht="15" hidden="false" customHeight="false" outlineLevel="0" collapsed="false">
      <c r="P71" s="3" t="n">
        <f aca="false">EXP(-0.0608*N71^0.6554)</f>
        <v>1</v>
      </c>
      <c r="Q71" s="3" t="n">
        <f aca="false">O71/$T$2</f>
        <v>0</v>
      </c>
      <c r="R71" s="3" t="n">
        <v>66</v>
      </c>
      <c r="S71" s="3" t="n">
        <f aca="false">EXP(-$B$38*R71^$C$38)</f>
        <v>0.387905127521459</v>
      </c>
    </row>
    <row r="72" customFormat="false" ht="15" hidden="false" customHeight="false" outlineLevel="0" collapsed="false">
      <c r="P72" s="3" t="n">
        <f aca="false">EXP(-0.0608*N72^0.6554)</f>
        <v>1</v>
      </c>
      <c r="Q72" s="3" t="n">
        <f aca="false">O72/$T$2</f>
        <v>0</v>
      </c>
      <c r="R72" s="3" t="n">
        <v>67</v>
      </c>
      <c r="S72" s="3" t="n">
        <f aca="false">EXP(-$B$38*R72^$C$38)</f>
        <v>0.38428351619228</v>
      </c>
    </row>
    <row r="73" customFormat="false" ht="15" hidden="false" customHeight="false" outlineLevel="0" collapsed="false">
      <c r="P73" s="3" t="n">
        <f aca="false">EXP(-0.0608*N73^0.6554)</f>
        <v>1</v>
      </c>
      <c r="Q73" s="3" t="n">
        <f aca="false">O73/$T$2</f>
        <v>0</v>
      </c>
      <c r="R73" s="3" t="n">
        <v>68</v>
      </c>
      <c r="S73" s="3" t="n">
        <f aca="false">EXP(-$B$38*R73^$C$38)</f>
        <v>0.38071403584089</v>
      </c>
    </row>
    <row r="74" customFormat="false" ht="15" hidden="false" customHeight="false" outlineLevel="0" collapsed="false">
      <c r="P74" s="3" t="n">
        <f aca="false">EXP(-0.0608*N74^0.6554)</f>
        <v>1</v>
      </c>
      <c r="Q74" s="3" t="n">
        <f aca="false">O74/$T$2</f>
        <v>0</v>
      </c>
      <c r="R74" s="3" t="n">
        <v>69</v>
      </c>
      <c r="S74" s="3" t="n">
        <f aca="false">EXP(-$B$38*R74^$C$38)</f>
        <v>0.377195502333962</v>
      </c>
    </row>
    <row r="75" customFormat="false" ht="15" hidden="false" customHeight="false" outlineLevel="0" collapsed="false">
      <c r="P75" s="3" t="n">
        <f aca="false">EXP(-0.0608*N75^0.6554)</f>
        <v>1</v>
      </c>
      <c r="Q75" s="3" t="n">
        <f aca="false">O75/$T$2</f>
        <v>0</v>
      </c>
      <c r="R75" s="3" t="n">
        <v>70</v>
      </c>
      <c r="S75" s="3" t="n">
        <f aca="false">EXP(-$B$38*R75^$C$38)</f>
        <v>0.373726771753887</v>
      </c>
    </row>
    <row r="76" customFormat="false" ht="15" hidden="false" customHeight="false" outlineLevel="0" collapsed="false">
      <c r="P76" s="3" t="n">
        <f aca="false">EXP(-0.0608*N76^0.6554)</f>
        <v>1</v>
      </c>
      <c r="Q76" s="3" t="n">
        <f aca="false">O76/$T$2</f>
        <v>0</v>
      </c>
      <c r="R76" s="3" t="n">
        <v>71</v>
      </c>
      <c r="S76" s="3" t="n">
        <f aca="false">EXP(-$B$38*R76^$C$38)</f>
        <v>0.370306738519733</v>
      </c>
    </row>
    <row r="77" customFormat="false" ht="15" hidden="false" customHeight="false" outlineLevel="0" collapsed="false">
      <c r="P77" s="3" t="n">
        <f aca="false">EXP(-0.0608*N77^0.6554)</f>
        <v>1</v>
      </c>
      <c r="Q77" s="3" t="n">
        <f aca="false">O77/$T$2</f>
        <v>0</v>
      </c>
      <c r="R77" s="3" t="n">
        <v>72</v>
      </c>
      <c r="S77" s="3" t="n">
        <f aca="false">EXP(-$B$38*R77^$C$38)</f>
        <v>0.36693433362068</v>
      </c>
    </row>
    <row r="78" customFormat="false" ht="15" hidden="false" customHeight="false" outlineLevel="0" collapsed="false">
      <c r="P78" s="3" t="n">
        <f aca="false">EXP(-0.0608*N78^0.6554)</f>
        <v>1</v>
      </c>
      <c r="Q78" s="3" t="n">
        <f aca="false">O78/$T$2</f>
        <v>0</v>
      </c>
      <c r="R78" s="3" t="n">
        <v>73</v>
      </c>
      <c r="S78" s="3" t="n">
        <f aca="false">EXP(-$B$38*R78^$C$38)</f>
        <v>0.363608522953736</v>
      </c>
    </row>
    <row r="79" customFormat="false" ht="15" hidden="false" customHeight="false" outlineLevel="0" collapsed="false">
      <c r="P79" s="3" t="n">
        <f aca="false">EXP(-0.0608*N79^0.6554)</f>
        <v>1</v>
      </c>
      <c r="Q79" s="3" t="n">
        <f aca="false">O79/$T$2</f>
        <v>0</v>
      </c>
      <c r="R79" s="3" t="n">
        <v>74</v>
      </c>
      <c r="S79" s="3" t="n">
        <f aca="false">EXP(-$B$38*R79^$C$38)</f>
        <v>0.360328305758228</v>
      </c>
    </row>
    <row r="80" customFormat="false" ht="15" hidden="false" customHeight="false" outlineLevel="0" collapsed="false">
      <c r="P80" s="3" t="n">
        <f aca="false">EXP(-0.0608*N80^0.6554)</f>
        <v>1</v>
      </c>
      <c r="Q80" s="3" t="n">
        <f aca="false">O80/$T$2</f>
        <v>0</v>
      </c>
      <c r="R80" s="3" t="n">
        <v>75</v>
      </c>
      <c r="S80" s="3" t="n">
        <f aca="false">EXP(-$B$38*R80^$C$38)</f>
        <v>0.357092713140229</v>
      </c>
    </row>
    <row r="81" customFormat="false" ht="15" hidden="false" customHeight="false" outlineLevel="0" collapsed="false">
      <c r="P81" s="3" t="n">
        <f aca="false">EXP(-0.0608*N81^0.6554)</f>
        <v>1</v>
      </c>
      <c r="Q81" s="3" t="n">
        <f aca="false">O81/$T$2</f>
        <v>0</v>
      </c>
      <c r="R81" s="3" t="n">
        <v>76</v>
      </c>
      <c r="S81" s="3" t="n">
        <f aca="false">EXP(-$B$38*R81^$C$38)</f>
        <v>0.353900806680607</v>
      </c>
    </row>
    <row r="82" customFormat="false" ht="15" hidden="false" customHeight="false" outlineLevel="0" collapsed="false">
      <c r="P82" s="3" t="n">
        <f aca="false">EXP(-0.0608*N82^0.6554)</f>
        <v>1</v>
      </c>
      <c r="Q82" s="3" t="n">
        <f aca="false">O82/$T$2</f>
        <v>0</v>
      </c>
      <c r="R82" s="3" t="n">
        <v>77</v>
      </c>
      <c r="S82" s="3" t="n">
        <f aca="false">EXP(-$B$38*R82^$C$38)</f>
        <v>0.350751677120948</v>
      </c>
    </row>
    <row r="83" customFormat="false" ht="15" hidden="false" customHeight="false" outlineLevel="0" collapsed="false">
      <c r="P83" s="3" t="n">
        <f aca="false">EXP(-0.0608*N83^0.6554)</f>
        <v>1</v>
      </c>
      <c r="Q83" s="3" t="n">
        <f aca="false">O83/$T$2</f>
        <v>0</v>
      </c>
      <c r="R83" s="3" t="n">
        <v>78</v>
      </c>
      <c r="S83" s="3" t="n">
        <f aca="false">EXP(-$B$38*R83^$C$38)</f>
        <v>0.347644443122023</v>
      </c>
    </row>
    <row r="84" customFormat="false" ht="15" hidden="false" customHeight="false" outlineLevel="0" collapsed="false">
      <c r="P84" s="3" t="n">
        <f aca="false">EXP(-0.0608*N84^0.6554)</f>
        <v>1</v>
      </c>
      <c r="Q84" s="3" t="n">
        <f aca="false">O84/$T$2</f>
        <v>0</v>
      </c>
      <c r="R84" s="3" t="n">
        <v>79</v>
      </c>
      <c r="S84" s="3" t="n">
        <f aca="false">EXP(-$B$38*R84^$C$38)</f>
        <v>0.344578250089945</v>
      </c>
    </row>
    <row r="85" customFormat="false" ht="15" hidden="false" customHeight="false" outlineLevel="0" collapsed="false">
      <c r="P85" s="3" t="n">
        <f aca="false">EXP(-0.0608*N85^0.6554)</f>
        <v>1</v>
      </c>
      <c r="Q85" s="3" t="n">
        <f aca="false">O85/$T$2</f>
        <v>0</v>
      </c>
      <c r="R85" s="3" t="n">
        <v>80</v>
      </c>
      <c r="S85" s="3" t="n">
        <f aca="false">EXP(-$B$38*R85^$C$38)</f>
        <v>0.341552269065503</v>
      </c>
    </row>
    <row r="86" customFormat="false" ht="15" hidden="false" customHeight="false" outlineLevel="0" collapsed="false">
      <c r="P86" s="3" t="n">
        <f aca="false">EXP(-0.0608*N86^0.6554)</f>
        <v>1</v>
      </c>
      <c r="Q86" s="3" t="n">
        <f aca="false">O86/$T$2</f>
        <v>0</v>
      </c>
      <c r="R86" s="3" t="n">
        <v>81</v>
      </c>
      <c r="S86" s="3" t="n">
        <f aca="false">EXP(-$B$38*R86^$C$38)</f>
        <v>0.338565695672539</v>
      </c>
    </row>
    <row r="87" customFormat="false" ht="15" hidden="false" customHeight="false" outlineLevel="0" collapsed="false">
      <c r="P87" s="3" t="n">
        <f aca="false">EXP(-0.0608*N87^0.6554)</f>
        <v>1</v>
      </c>
      <c r="Q87" s="3" t="n">
        <f aca="false">O87/$T$2</f>
        <v>0</v>
      </c>
      <c r="R87" s="3" t="n">
        <v>82</v>
      </c>
      <c r="S87" s="3" t="n">
        <f aca="false">EXP(-$B$38*R87^$C$38)</f>
        <v>0.335617749121542</v>
      </c>
    </row>
    <row r="88" customFormat="false" ht="15" hidden="false" customHeight="false" outlineLevel="0" collapsed="false">
      <c r="P88" s="3" t="n">
        <f aca="false">EXP(-0.0608*N88^0.6554)</f>
        <v>1</v>
      </c>
      <c r="Q88" s="3" t="n">
        <f aca="false">O88/$T$2</f>
        <v>0</v>
      </c>
      <c r="R88" s="3" t="n">
        <v>83</v>
      </c>
      <c r="S88" s="3" t="n">
        <f aca="false">EXP(-$B$38*R88^$C$38)</f>
        <v>0.332707671264935</v>
      </c>
    </row>
    <row r="89" customFormat="false" ht="15" hidden="false" customHeight="false" outlineLevel="0" collapsed="false">
      <c r="P89" s="3" t="n">
        <f aca="false">EXP(-0.0608*N89^0.6554)</f>
        <v>1</v>
      </c>
      <c r="Q89" s="3" t="n">
        <f aca="false">O89/$T$2</f>
        <v>0</v>
      </c>
      <c r="R89" s="3" t="n">
        <v>84</v>
      </c>
      <c r="S89" s="3" t="n">
        <f aca="false">EXP(-$B$38*R89^$C$38)</f>
        <v>0.329834725700764</v>
      </c>
    </row>
    <row r="90" customFormat="false" ht="15" hidden="false" customHeight="false" outlineLevel="0" collapsed="false">
      <c r="P90" s="3" t="n">
        <f aca="false">EXP(-0.0608*N90^0.6554)</f>
        <v>1</v>
      </c>
      <c r="Q90" s="3" t="n">
        <f aca="false">O90/$T$2</f>
        <v>0</v>
      </c>
      <c r="R90" s="3" t="n">
        <v>85</v>
      </c>
      <c r="S90" s="3" t="n">
        <f aca="false">EXP(-$B$38*R90^$C$38)</f>
        <v>0.326998196921802</v>
      </c>
    </row>
    <row r="91" customFormat="false" ht="15" hidden="false" customHeight="false" outlineLevel="0" collapsed="false">
      <c r="P91" s="3" t="n">
        <f aca="false">EXP(-0.0608*N91^0.6554)</f>
        <v>1</v>
      </c>
      <c r="Q91" s="3" t="n">
        <f aca="false">O91/$T$2</f>
        <v>0</v>
      </c>
      <c r="R91" s="3" t="n">
        <v>86</v>
      </c>
      <c r="S91" s="3" t="n">
        <f aca="false">EXP(-$B$38*R91^$C$38)</f>
        <v>0.324197389507235</v>
      </c>
    </row>
    <row r="92" customFormat="false" ht="15" hidden="false" customHeight="false" outlineLevel="0" collapsed="false">
      <c r="P92" s="3" t="n">
        <f aca="false">EXP(-0.0608*N92^0.6554)</f>
        <v>1</v>
      </c>
      <c r="Q92" s="3" t="n">
        <f aca="false">O92/$T$2</f>
        <v>0</v>
      </c>
      <c r="R92" s="3" t="n">
        <v>87</v>
      </c>
      <c r="S92" s="3" t="n">
        <f aca="false">EXP(-$B$38*R92^$C$38)</f>
        <v>0.321431627354344</v>
      </c>
    </row>
    <row r="93" customFormat="false" ht="15" hidden="false" customHeight="false" outlineLevel="0" collapsed="false">
      <c r="P93" s="3" t="n">
        <f aca="false">EXP(-0.0608*N93^0.6554)</f>
        <v>1</v>
      </c>
      <c r="Q93" s="3" t="n">
        <f aca="false">O93/$T$2</f>
        <v>0</v>
      </c>
      <c r="R93" s="3" t="n">
        <v>88</v>
      </c>
      <c r="S93" s="3" t="n">
        <f aca="false">EXP(-$B$38*R93^$C$38)</f>
        <v>0.318700252947776</v>
      </c>
    </row>
    <row r="94" customFormat="false" ht="15" hidden="false" customHeight="false" outlineLevel="0" collapsed="false">
      <c r="P94" s="3" t="n">
        <f aca="false">EXP(-0.0608*N94^0.6554)</f>
        <v>1</v>
      </c>
      <c r="Q94" s="3" t="n">
        <f aca="false">O94/$T$2</f>
        <v>0</v>
      </c>
      <c r="R94" s="3" t="n">
        <v>89</v>
      </c>
      <c r="S94" s="3" t="n">
        <f aca="false">EXP(-$B$38*R94^$C$38)</f>
        <v>0.316002626664155</v>
      </c>
    </row>
    <row r="95" customFormat="false" ht="15" hidden="false" customHeight="false" outlineLevel="0" collapsed="false">
      <c r="P95" s="3" t="n">
        <f aca="false">EXP(-0.0608*N95^0.6554)</f>
        <v>1</v>
      </c>
      <c r="Q95" s="3" t="n">
        <f aca="false">O95/$T$2</f>
        <v>0</v>
      </c>
      <c r="R95" s="3" t="n">
        <v>90</v>
      </c>
      <c r="S95" s="3" t="n">
        <f aca="false">EXP(-$B$38*R95^$C$38)</f>
        <v>0.313338126109958</v>
      </c>
    </row>
    <row r="96" customFormat="false" ht="15" hidden="false" customHeight="false" outlineLevel="0" collapsed="false">
      <c r="P96" s="3" t="n">
        <f aca="false">EXP(-0.0608*N96^0.6554)</f>
        <v>1</v>
      </c>
      <c r="Q96" s="3" t="n">
        <f aca="false">O96/$T$2</f>
        <v>0</v>
      </c>
      <c r="R96" s="3" t="n">
        <v>91</v>
      </c>
      <c r="S96" s="3" t="n">
        <f aca="false">EXP(-$B$38*R96^$C$38)</f>
        <v>0.310706145490703</v>
      </c>
    </row>
    <row r="97" customFormat="false" ht="15" hidden="false" customHeight="false" outlineLevel="0" collapsed="false">
      <c r="P97" s="3" t="n">
        <f aca="false">EXP(-0.0608*N97^0.6554)</f>
        <v>1</v>
      </c>
      <c r="Q97" s="3" t="n">
        <f aca="false">O97/$T$2</f>
        <v>0</v>
      </c>
      <c r="R97" s="3" t="n">
        <v>92</v>
      </c>
      <c r="S97" s="3" t="n">
        <f aca="false">EXP(-$B$38*R97^$C$38)</f>
        <v>0.308106095009664</v>
      </c>
    </row>
    <row r="98" customFormat="false" ht="15" hidden="false" customHeight="false" outlineLevel="0" collapsed="false">
      <c r="P98" s="3" t="n">
        <f aca="false">EXP(-0.0608*N98^0.6554)</f>
        <v>1</v>
      </c>
      <c r="Q98" s="3" t="n">
        <f aca="false">O98/$T$2</f>
        <v>0</v>
      </c>
      <c r="R98" s="3" t="n">
        <v>93</v>
      </c>
      <c r="S98" s="3" t="n">
        <f aca="false">EXP(-$B$38*R98^$C$38)</f>
        <v>0.305537400294411</v>
      </c>
    </row>
    <row r="99" customFormat="false" ht="15" hidden="false" customHeight="false" outlineLevel="0" collapsed="false">
      <c r="P99" s="3" t="n">
        <f aca="false">EXP(-0.0608*N99^0.6554)</f>
        <v>1</v>
      </c>
      <c r="Q99" s="3" t="n">
        <f aca="false">O99/$T$2</f>
        <v>0</v>
      </c>
      <c r="R99" s="3" t="n">
        <v>94</v>
      </c>
      <c r="S99" s="3" t="n">
        <f aca="false">EXP(-$B$38*R99^$C$38)</f>
        <v>0.302999501849616</v>
      </c>
    </row>
    <row r="100" customFormat="false" ht="15" hidden="false" customHeight="false" outlineLevel="0" collapsed="false">
      <c r="P100" s="3" t="n">
        <f aca="false">EXP(-0.0608*N100^0.6554)</f>
        <v>1</v>
      </c>
      <c r="Q100" s="3" t="n">
        <f aca="false">O100/$T$2</f>
        <v>0</v>
      </c>
      <c r="R100" s="3" t="n">
        <v>95</v>
      </c>
      <c r="S100" s="3" t="n">
        <f aca="false">EXP(-$B$38*R100^$C$38)</f>
        <v>0.300491854534654</v>
      </c>
    </row>
    <row r="101" customFormat="false" ht="15" hidden="false" customHeight="false" outlineLevel="0" collapsed="false">
      <c r="P101" s="3" t="n">
        <f aca="false">EXP(-0.0608*N101^0.6554)</f>
        <v>1</v>
      </c>
      <c r="Q101" s="3" t="n">
        <f aca="false">O101/$T$2</f>
        <v>0</v>
      </c>
      <c r="R101" s="3" t="n">
        <v>96</v>
      </c>
      <c r="S101" s="3" t="n">
        <f aca="false">EXP(-$B$38*R101^$C$38)</f>
        <v>0.298013927064635</v>
      </c>
    </row>
    <row r="102" customFormat="false" ht="15" hidden="false" customHeight="false" outlineLevel="0" collapsed="false">
      <c r="P102" s="3" t="n">
        <f aca="false">EXP(-0.0608*N102^0.6554)</f>
        <v>1</v>
      </c>
      <c r="Q102" s="3" t="n">
        <f aca="false">O102/$T$2</f>
        <v>0</v>
      </c>
      <c r="R102" s="3" t="n">
        <v>97</v>
      </c>
      <c r="S102" s="3" t="n">
        <f aca="false">EXP(-$B$38*R102^$C$38)</f>
        <v>0.295565201533573</v>
      </c>
    </row>
    <row r="103" customFormat="false" ht="15" hidden="false" customHeight="false" outlineLevel="0" collapsed="false">
      <c r="P103" s="3" t="n">
        <f aca="false">EXP(-0.0608*N103^0.6554)</f>
        <v>1</v>
      </c>
      <c r="Q103" s="3" t="n">
        <f aca="false">O103/$T$2</f>
        <v>0</v>
      </c>
      <c r="R103" s="3" t="n">
        <v>98</v>
      </c>
      <c r="S103" s="3" t="n">
        <f aca="false">EXP(-$B$38*R103^$C$38)</f>
        <v>0.293145172958519</v>
      </c>
    </row>
    <row r="104" customFormat="false" ht="15" hidden="false" customHeight="false" outlineLevel="0" collapsed="false">
      <c r="P104" s="3" t="n">
        <f aca="false">EXP(-0.0608*N104^0.6554)</f>
        <v>1</v>
      </c>
      <c r="Q104" s="3" t="n">
        <f aca="false">O104/$T$2</f>
        <v>0</v>
      </c>
      <c r="R104" s="3" t="n">
        <v>99</v>
      </c>
      <c r="S104" s="3" t="n">
        <f aca="false">EXP(-$B$38*R104^$C$38)</f>
        <v>0.290753348843503</v>
      </c>
    </row>
    <row r="105" customFormat="false" ht="15" hidden="false" customHeight="false" outlineLevel="0" collapsed="false">
      <c r="P105" s="3" t="n">
        <f aca="false">EXP(-0.0608*N105^0.6554)</f>
        <v>1</v>
      </c>
      <c r="Q105" s="3" t="n">
        <f aca="false">O105/$T$2</f>
        <v>0</v>
      </c>
      <c r="R105" s="3" t="n">
        <v>100</v>
      </c>
      <c r="S105" s="3" t="n">
        <f aca="false">EXP(-$B$38*R105^$C$38)</f>
        <v>0.288389248762269</v>
      </c>
    </row>
    <row r="106" customFormat="false" ht="15" hidden="false" customHeight="false" outlineLevel="0" collapsed="false">
      <c r="P106" s="3" t="n">
        <f aca="false">EXP(-0.0608*N106^0.6554)</f>
        <v>1</v>
      </c>
      <c r="Q106" s="3" t="n">
        <f aca="false">O106/$T$2</f>
        <v>0</v>
      </c>
      <c r="R106" s="3" t="n">
        <v>101</v>
      </c>
      <c r="S106" s="3" t="n">
        <f aca="false">EXP(-$B$38*R106^$C$38)</f>
        <v>0.28605240395879</v>
      </c>
    </row>
    <row r="107" customFormat="false" ht="15" hidden="false" customHeight="false" outlineLevel="0" collapsed="false">
      <c r="P107" s="3" t="n">
        <f aca="false">EXP(-0.0608*N107^0.6554)</f>
        <v>1</v>
      </c>
      <c r="Q107" s="3" t="n">
        <f aca="false">O107/$T$2</f>
        <v>0</v>
      </c>
      <c r="R107" s="3" t="n">
        <v>102</v>
      </c>
      <c r="S107" s="3" t="n">
        <f aca="false">EXP(-$B$38*R107^$C$38)</f>
        <v>0.283742356964648</v>
      </c>
    </row>
    <row r="108" customFormat="false" ht="15" hidden="false" customHeight="false" outlineLevel="0" collapsed="false">
      <c r="P108" s="3" t="n">
        <f aca="false">EXP(-0.0608*N108^0.6554)</f>
        <v>1</v>
      </c>
      <c r="Q108" s="3" t="n">
        <f aca="false">O108/$T$2</f>
        <v>0</v>
      </c>
      <c r="R108" s="3" t="n">
        <v>103</v>
      </c>
      <c r="S108" s="3" t="n">
        <f aca="false">EXP(-$B$38*R108^$C$38)</f>
        <v>0.281458661232424</v>
      </c>
    </row>
    <row r="109" customFormat="false" ht="15" hidden="false" customHeight="false" outlineLevel="0" collapsed="false">
      <c r="P109" s="3" t="n">
        <f aca="false">EXP(-0.0608*N109^0.6554)</f>
        <v>1</v>
      </c>
      <c r="Q109" s="3" t="n">
        <f aca="false">O109/$T$2</f>
        <v>0</v>
      </c>
      <c r="R109" s="3" t="n">
        <v>104</v>
      </c>
      <c r="S109" s="3" t="n">
        <f aca="false">EXP(-$B$38*R109^$C$38)</f>
        <v>0.279200880784261</v>
      </c>
    </row>
    <row r="110" customFormat="false" ht="15" hidden="false" customHeight="false" outlineLevel="0" collapsed="false">
      <c r="P110" s="3" t="n">
        <f aca="false">EXP(-0.0608*N110^0.6554)</f>
        <v>1</v>
      </c>
      <c r="Q110" s="3" t="n">
        <f aca="false">O110/$T$2</f>
        <v>0</v>
      </c>
      <c r="R110" s="3" t="n">
        <v>105</v>
      </c>
      <c r="S110" s="3" t="n">
        <f aca="false">EXP(-$B$38*R110^$C$38)</f>
        <v>0.276968589874842</v>
      </c>
    </row>
    <row r="111" customFormat="false" ht="15" hidden="false" customHeight="false" outlineLevel="0" collapsed="false">
      <c r="P111" s="3" t="n">
        <f aca="false">EXP(-0.0608*N111^0.6554)</f>
        <v>1</v>
      </c>
      <c r="Q111" s="3" t="n">
        <f aca="false">O111/$T$2</f>
        <v>0</v>
      </c>
      <c r="R111" s="3" t="n">
        <v>106</v>
      </c>
      <c r="S111" s="3" t="n">
        <f aca="false">EXP(-$B$38*R111^$C$38)</f>
        <v>0.274761372668075</v>
      </c>
    </row>
    <row r="112" customFormat="false" ht="15" hidden="false" customHeight="false" outlineLevel="0" collapsed="false">
      <c r="P112" s="3" t="n">
        <f aca="false">EXP(-0.0608*N112^0.6554)</f>
        <v>1</v>
      </c>
      <c r="Q112" s="3" t="n">
        <f aca="false">O112/$T$2</f>
        <v>0</v>
      </c>
      <c r="R112" s="3" t="n">
        <v>107</v>
      </c>
      <c r="S112" s="3" t="n">
        <f aca="false">EXP(-$B$38*R112^$C$38)</f>
        <v>0.27257882292679</v>
      </c>
    </row>
    <row r="113" customFormat="false" ht="15" hidden="false" customHeight="false" outlineLevel="0" collapsed="false">
      <c r="P113" s="3" t="n">
        <f aca="false">EXP(-0.0608*N113^0.6554)</f>
        <v>1</v>
      </c>
      <c r="Q113" s="3" t="n">
        <f aca="false">O113/$T$2</f>
        <v>0</v>
      </c>
      <c r="R113" s="3" t="n">
        <v>108</v>
      </c>
      <c r="S113" s="3" t="n">
        <f aca="false">EXP(-$B$38*R113^$C$38)</f>
        <v>0.27042054371481</v>
      </c>
    </row>
    <row r="114" customFormat="false" ht="15" hidden="false" customHeight="false" outlineLevel="0" collapsed="false">
      <c r="P114" s="3" t="n">
        <f aca="false">EXP(-0.0608*N114^0.6554)</f>
        <v>1</v>
      </c>
      <c r="Q114" s="3" t="n">
        <f aca="false">O114/$T$2</f>
        <v>0</v>
      </c>
      <c r="R114" s="3" t="n">
        <v>109</v>
      </c>
      <c r="S114" s="3" t="n">
        <f aca="false">EXP(-$B$38*R114^$C$38)</f>
        <v>0.268286147110807</v>
      </c>
    </row>
    <row r="115" customFormat="false" ht="15" hidden="false" customHeight="false" outlineLevel="0" collapsed="false">
      <c r="P115" s="3" t="n">
        <f aca="false">EXP(-0.0608*N115^0.6554)</f>
        <v>1</v>
      </c>
      <c r="Q115" s="3" t="n">
        <f aca="false">O115/$T$2</f>
        <v>0</v>
      </c>
      <c r="R115" s="3" t="n">
        <v>110</v>
      </c>
      <c r="S115" s="3" t="n">
        <f aca="false">EXP(-$B$38*R115^$C$38)</f>
        <v>0.266175253933367</v>
      </c>
    </row>
    <row r="116" customFormat="false" ht="15" hidden="false" customHeight="false" outlineLevel="0" collapsed="false">
      <c r="P116" s="3" t="n">
        <f aca="false">EXP(-0.0608*N116^0.6554)</f>
        <v>1</v>
      </c>
      <c r="Q116" s="3" t="n">
        <f aca="false">O116/$T$2</f>
        <v>0</v>
      </c>
      <c r="R116" s="3" t="n">
        <v>111</v>
      </c>
      <c r="S116" s="3" t="n">
        <f aca="false">EXP(-$B$38*R116^$C$38)</f>
        <v>0.26408749347673</v>
      </c>
    </row>
    <row r="117" customFormat="false" ht="15" hidden="false" customHeight="false" outlineLevel="0" collapsed="false">
      <c r="P117" s="3" t="n">
        <f aca="false">EXP(-0.0608*N117^0.6554)</f>
        <v>1</v>
      </c>
      <c r="Q117" s="3" t="n">
        <f aca="false">O117/$T$2</f>
        <v>0</v>
      </c>
      <c r="R117" s="3" t="n">
        <v>112</v>
      </c>
      <c r="S117" s="3" t="n">
        <f aca="false">EXP(-$B$38*R117^$C$38)</f>
        <v>0.262022503256694</v>
      </c>
    </row>
    <row r="118" customFormat="false" ht="15" hidden="false" customHeight="false" outlineLevel="0" collapsed="false">
      <c r="P118" s="3" t="n">
        <f aca="false">EXP(-0.0608*N118^0.6554)</f>
        <v>1</v>
      </c>
      <c r="Q118" s="3" t="n">
        <f aca="false">O118/$T$2</f>
        <v>0</v>
      </c>
      <c r="R118" s="3" t="n">
        <v>113</v>
      </c>
      <c r="S118" s="3" t="n">
        <f aca="false">EXP(-$B$38*R118^$C$38)</f>
        <v>0.25997992876622</v>
      </c>
    </row>
    <row r="119" customFormat="false" ht="15" hidden="false" customHeight="false" outlineLevel="0" collapsed="false">
      <c r="P119" s="3" t="n">
        <f aca="false">EXP(-0.0608*N119^0.6554)</f>
        <v>1</v>
      </c>
      <c r="Q119" s="3" t="n">
        <f aca="false">O119/$T$2</f>
        <v>0</v>
      </c>
      <c r="R119" s="3" t="n">
        <v>114</v>
      </c>
      <c r="S119" s="3" t="n">
        <f aca="false">EXP(-$B$38*R119^$C$38)</f>
        <v>0.25795942324028</v>
      </c>
    </row>
    <row r="120" customFormat="false" ht="15" hidden="false" customHeight="false" outlineLevel="0" collapsed="false">
      <c r="P120" s="3" t="n">
        <f aca="false">EXP(-0.0608*N120^0.6554)</f>
        <v>1</v>
      </c>
      <c r="Q120" s="3" t="n">
        <f aca="false">O120/$T$2</f>
        <v>0</v>
      </c>
      <c r="R120" s="3" t="n">
        <v>115</v>
      </c>
      <c r="S120" s="3" t="n">
        <f aca="false">EXP(-$B$38*R120^$C$38)</f>
        <v>0.255960647429514</v>
      </c>
    </row>
    <row r="121" customFormat="false" ht="15" hidden="false" customHeight="false" outlineLevel="0" collapsed="false">
      <c r="P121" s="3" t="n">
        <f aca="false">EXP(-0.0608*N121^0.6554)</f>
        <v>1</v>
      </c>
      <c r="Q121" s="3" t="n">
        <f aca="false">O121/$T$2</f>
        <v>0</v>
      </c>
      <c r="R121" s="3" t="n">
        <v>116</v>
      </c>
      <c r="S121" s="3" t="n">
        <f aca="false">EXP(-$B$38*R121^$C$38)</f>
        <v>0.25398326938231</v>
      </c>
    </row>
    <row r="122" customFormat="false" ht="15" hidden="false" customHeight="false" outlineLevel="0" collapsed="false">
      <c r="P122" s="3" t="n">
        <f aca="false">EXP(-0.0608*N122^0.6554)</f>
        <v>1</v>
      </c>
      <c r="Q122" s="3" t="n">
        <f aca="false">O122/$T$2</f>
        <v>0</v>
      </c>
      <c r="R122" s="3" t="n">
        <v>117</v>
      </c>
      <c r="S122" s="3" t="n">
        <f aca="false">EXP(-$B$38*R122^$C$38)</f>
        <v>0.25202696423491</v>
      </c>
    </row>
    <row r="123" customFormat="false" ht="15" hidden="false" customHeight="false" outlineLevel="0" collapsed="false">
      <c r="P123" s="3" t="n">
        <f aca="false">EXP(-0.0608*N123^0.6554)</f>
        <v>1</v>
      </c>
      <c r="Q123" s="3" t="n">
        <f aca="false">O123/$T$2</f>
        <v>0</v>
      </c>
      <c r="R123" s="3" t="n">
        <v>118</v>
      </c>
      <c r="S123" s="3" t="n">
        <f aca="false">EXP(-$B$38*R123^$C$38)</f>
        <v>0.250091414009198</v>
      </c>
    </row>
    <row r="124" customFormat="false" ht="15" hidden="false" customHeight="false" outlineLevel="0" collapsed="false">
      <c r="P124" s="3" t="n">
        <f aca="false">EXP(-0.0608*N124^0.6554)</f>
        <v>1</v>
      </c>
      <c r="Q124" s="3" t="n">
        <f aca="false">O124/$T$2</f>
        <v>0</v>
      </c>
      <c r="R124" s="3" t="n">
        <v>119</v>
      </c>
      <c r="S124" s="3" t="n">
        <f aca="false">EXP(-$B$38*R124^$C$38)</f>
        <v>0.248176307417806</v>
      </c>
    </row>
    <row r="125" customFormat="false" ht="15" hidden="false" customHeight="false" outlineLevel="0" collapsed="false">
      <c r="P125" s="3" t="n">
        <f aca="false">EXP(-0.0608*N125^0.6554)</f>
        <v>1</v>
      </c>
      <c r="Q125" s="3" t="n">
        <f aca="false">O125/$T$2</f>
        <v>0</v>
      </c>
      <c r="R125" s="3" t="n">
        <v>120</v>
      </c>
      <c r="S125" s="3" t="n">
        <f aca="false">EXP(-$B$38*R125^$C$38)</f>
        <v>0.246281339676241</v>
      </c>
    </row>
    <row r="126" customFormat="false" ht="15" hidden="false" customHeight="false" outlineLevel="0" collapsed="false">
      <c r="P126" s="3" t="n">
        <f aca="false">EXP(-0.0608*N126^0.6554)</f>
        <v>1</v>
      </c>
      <c r="Q126" s="3" t="n">
        <f aca="false">O126/$T$2</f>
        <v>0</v>
      </c>
      <c r="R126" s="3" t="n">
        <v>121</v>
      </c>
      <c r="S126" s="3" t="n">
        <f aca="false">EXP(-$B$38*R126^$C$38)</f>
        <v>0.244406212321702</v>
      </c>
    </row>
    <row r="127" customFormat="false" ht="15" hidden="false" customHeight="false" outlineLevel="0" collapsed="false">
      <c r="P127" s="3" t="n">
        <f aca="false">EXP(-0.0608*N127^0.6554)</f>
        <v>1</v>
      </c>
      <c r="Q127" s="3" t="n">
        <f aca="false">O127/$T$2</f>
        <v>0</v>
      </c>
      <c r="R127" s="3" t="n">
        <v>122</v>
      </c>
      <c r="S127" s="3" t="n">
        <f aca="false">EXP(-$B$38*R127^$C$38)</f>
        <v>0.242550633038313</v>
      </c>
    </row>
    <row r="128" customFormat="false" ht="15" hidden="false" customHeight="false" outlineLevel="0" collapsed="false">
      <c r="P128" s="3" t="n">
        <f aca="false">EXP(-0.0608*N128^0.6554)</f>
        <v>1</v>
      </c>
      <c r="Q128" s="3" t="n">
        <f aca="false">O128/$T$2</f>
        <v>0</v>
      </c>
      <c r="R128" s="3" t="n">
        <v>123</v>
      </c>
      <c r="S128" s="3" t="n">
        <f aca="false">EXP(-$B$38*R128^$C$38)</f>
        <v>0.240714315488485</v>
      </c>
    </row>
    <row r="129" customFormat="false" ht="15" hidden="false" customHeight="false" outlineLevel="0" collapsed="false">
      <c r="P129" s="3" t="n">
        <f aca="false">EXP(-0.0608*N129^0.6554)</f>
        <v>1</v>
      </c>
      <c r="Q129" s="3" t="n">
        <f aca="false">O129/$T$2</f>
        <v>0</v>
      </c>
      <c r="R129" s="3" t="n">
        <v>124</v>
      </c>
      <c r="S129" s="3" t="n">
        <f aca="false">EXP(-$B$38*R129^$C$38)</f>
        <v>0.238896979150155</v>
      </c>
    </row>
    <row r="130" customFormat="false" ht="15" hidden="false" customHeight="false" outlineLevel="0" collapsed="false">
      <c r="P130" s="3" t="n">
        <f aca="false">EXP(-0.0608*N130^0.6554)</f>
        <v>1</v>
      </c>
      <c r="Q130" s="3" t="n">
        <f aca="false">O130/$T$2</f>
        <v>0</v>
      </c>
      <c r="R130" s="3" t="n">
        <v>125</v>
      </c>
      <c r="S130" s="3" t="n">
        <f aca="false">EXP(-$B$38*R130^$C$38)</f>
        <v>0.23709834915964</v>
      </c>
    </row>
    <row r="131" customFormat="false" ht="15" hidden="false" customHeight="false" outlineLevel="0" collapsed="false">
      <c r="P131" s="3" t="n">
        <f aca="false">EXP(-0.0608*N131^0.6554)</f>
        <v>1</v>
      </c>
      <c r="Q131" s="3" t="n">
        <f aca="false">O131/$T$2</f>
        <v>0</v>
      </c>
      <c r="R131" s="3" t="n">
        <v>126</v>
      </c>
      <c r="S131" s="3" t="n">
        <f aca="false">EXP(-$B$38*R131^$C$38)</f>
        <v>0.235318156159884</v>
      </c>
    </row>
    <row r="132" customFormat="false" ht="15" hidden="false" customHeight="false" outlineLevel="0" collapsed="false">
      <c r="P132" s="3" t="n">
        <f aca="false">EXP(-0.0608*N132^0.6554)</f>
        <v>1</v>
      </c>
      <c r="Q132" s="3" t="n">
        <f aca="false">O132/$T$2</f>
        <v>0</v>
      </c>
      <c r="R132" s="3" t="n">
        <v>127</v>
      </c>
      <c r="S132" s="3" t="n">
        <f aca="false">EXP(-$B$38*R132^$C$38)</f>
        <v>0.233556136153864</v>
      </c>
    </row>
    <row r="133" customFormat="false" ht="15" hidden="false" customHeight="false" outlineLevel="0" collapsed="false">
      <c r="P133" s="3" t="n">
        <f aca="false">EXP(-0.0608*N133^0.6554)</f>
        <v>1</v>
      </c>
      <c r="Q133" s="3" t="n">
        <f aca="false">O133/$T$2</f>
        <v>0</v>
      </c>
      <c r="R133" s="3" t="n">
        <v>128</v>
      </c>
      <c r="S133" s="3" t="n">
        <f aca="false">EXP(-$B$38*R133^$C$38)</f>
        <v>0.231812030362939</v>
      </c>
    </row>
    <row r="134" customFormat="false" ht="15" hidden="false" customHeight="false" outlineLevel="0" collapsed="false">
      <c r="P134" s="3" t="n">
        <f aca="false">EXP(-0.0608*N134^0.6554)</f>
        <v>1</v>
      </c>
      <c r="Q134" s="3" t="n">
        <f aca="false">O134/$T$2</f>
        <v>0</v>
      </c>
      <c r="R134" s="3" t="n">
        <v>129</v>
      </c>
      <c r="S134" s="3" t="n">
        <f aca="false">EXP(-$B$38*R134^$C$38)</f>
        <v>0.230085585089956</v>
      </c>
    </row>
    <row r="135" customFormat="false" ht="15" hidden="false" customHeight="false" outlineLevel="0" collapsed="false">
      <c r="P135" s="3" t="n">
        <f aca="false">EXP(-0.0608*N135^0.6554)</f>
        <v>1</v>
      </c>
      <c r="Q135" s="3" t="n">
        <f aca="false">O135/$T$2</f>
        <v>0</v>
      </c>
      <c r="R135" s="3" t="n">
        <v>130</v>
      </c>
      <c r="S135" s="3" t="n">
        <f aca="false">EXP(-$B$38*R135^$C$38)</f>
        <v>0.228376551586888</v>
      </c>
    </row>
    <row r="136" customFormat="false" ht="15" hidden="false" customHeight="false" outlineLevel="0" collapsed="false">
      <c r="P136" s="3" t="n">
        <f aca="false">EXP(-0.0608*N136^0.6554)</f>
        <v>1</v>
      </c>
      <c r="Q136" s="3" t="n">
        <f aca="false">O136/$T$2</f>
        <v>0</v>
      </c>
      <c r="R136" s="3" t="n">
        <v>131</v>
      </c>
      <c r="S136" s="3" t="n">
        <f aca="false">EXP(-$B$38*R136^$C$38)</f>
        <v>0.226684685926859</v>
      </c>
    </row>
    <row r="137" customFormat="false" ht="15" hidden="false" customHeight="false" outlineLevel="0" collapsed="false">
      <c r="P137" s="3" t="n">
        <f aca="false">EXP(-0.0608*N137^0.6554)</f>
        <v>1</v>
      </c>
      <c r="Q137" s="3" t="n">
        <f aca="false">O137/$T$2</f>
        <v>0</v>
      </c>
      <c r="R137" s="3" t="n">
        <v>132</v>
      </c>
      <c r="S137" s="3" t="n">
        <f aca="false">EXP(-$B$38*R137^$C$38)</f>
        <v>0.225009748880349</v>
      </c>
    </row>
    <row r="138" customFormat="false" ht="15" hidden="false" customHeight="false" outlineLevel="0" collapsed="false">
      <c r="P138" s="3" t="n">
        <f aca="false">EXP(-0.0608*N138^0.6554)</f>
        <v>1</v>
      </c>
      <c r="Q138" s="3" t="n">
        <f aca="false">O138/$T$2</f>
        <v>0</v>
      </c>
      <c r="R138" s="3" t="n">
        <v>133</v>
      </c>
      <c r="S138" s="3" t="n">
        <f aca="false">EXP(-$B$38*R138^$C$38)</f>
        <v>0.223351505795423</v>
      </c>
    </row>
    <row r="139" customFormat="false" ht="15" hidden="false" customHeight="false" outlineLevel="0" collapsed="false">
      <c r="P139" s="3" t="n">
        <f aca="false">EXP(-0.0608*N139^0.6554)</f>
        <v>1</v>
      </c>
      <c r="Q139" s="3" t="n">
        <f aca="false">O139/$T$2</f>
        <v>0</v>
      </c>
      <c r="R139" s="3" t="n">
        <v>134</v>
      </c>
      <c r="S139" s="3" t="n">
        <f aca="false">EXP(-$B$38*R139^$C$38)</f>
        <v>0.221709726481833</v>
      </c>
    </row>
    <row r="140" customFormat="false" ht="15" hidden="false" customHeight="false" outlineLevel="0" collapsed="false">
      <c r="P140" s="3" t="n">
        <f aca="false">EXP(-0.0608*N140^0.6554)</f>
        <v>1</v>
      </c>
      <c r="Q140" s="3" t="n">
        <f aca="false">O140/$T$2</f>
        <v>0</v>
      </c>
      <c r="R140" s="3" t="n">
        <v>135</v>
      </c>
      <c r="S140" s="3" t="n">
        <f aca="false">EXP(-$B$38*R140^$C$38)</f>
        <v>0.220084185098826</v>
      </c>
    </row>
    <row r="141" customFormat="false" ht="15" hidden="false" customHeight="false" outlineLevel="0" collapsed="false">
      <c r="P141" s="3" t="n">
        <f aca="false">EXP(-0.0608*N141^0.6554)</f>
        <v>1</v>
      </c>
      <c r="Q141" s="3" t="n">
        <f aca="false">O141/$T$2</f>
        <v>0</v>
      </c>
      <c r="R141" s="3" t="n">
        <v>136</v>
      </c>
      <c r="S141" s="3" t="n">
        <f aca="false">EXP(-$B$38*R141^$C$38)</f>
        <v>0.218474660046526</v>
      </c>
    </row>
    <row r="142" customFormat="false" ht="15" hidden="false" customHeight="false" outlineLevel="0" collapsed="false">
      <c r="P142" s="3" t="n">
        <f aca="false">EXP(-0.0608*N142^0.6554)</f>
        <v>1</v>
      </c>
      <c r="Q142" s="3" t="n">
        <f aca="false">O142/$T$2</f>
        <v>0</v>
      </c>
      <c r="R142" s="3" t="n">
        <v>137</v>
      </c>
      <c r="S142" s="3" t="n">
        <f aca="false">EXP(-$B$38*R142^$C$38)</f>
        <v>0.216880933860747</v>
      </c>
    </row>
    <row r="143" customFormat="false" ht="15" hidden="false" customHeight="false" outlineLevel="0" collapsed="false">
      <c r="P143" s="3" t="n">
        <f aca="false">EXP(-0.0608*N143^0.6554)</f>
        <v>1</v>
      </c>
      <c r="Q143" s="3" t="n">
        <f aca="false">O143/$T$2</f>
        <v>0</v>
      </c>
      <c r="R143" s="3" t="n">
        <v>138</v>
      </c>
      <c r="S143" s="3" t="n">
        <f aca="false">EXP(-$B$38*R143^$C$38)</f>
        <v>0.215302793111098</v>
      </c>
    </row>
    <row r="144" customFormat="false" ht="15" hidden="false" customHeight="false" outlineLevel="0" collapsed="false">
      <c r="P144" s="3" t="n">
        <f aca="false">EXP(-0.0608*N144^0.6554)</f>
        <v>1</v>
      </c>
      <c r="Q144" s="3" t="n">
        <f aca="false">O144/$T$2</f>
        <v>0</v>
      </c>
      <c r="R144" s="3" t="n">
        <v>139</v>
      </c>
      <c r="S144" s="3" t="n">
        <f aca="false">EXP(-$B$38*R144^$C$38)</f>
        <v>0.213740028302273</v>
      </c>
    </row>
    <row r="145" customFormat="false" ht="15" hidden="false" customHeight="false" outlineLevel="0" collapsed="false">
      <c r="P145" s="3" t="n">
        <f aca="false">EXP(-0.0608*N145^0.6554)</f>
        <v>1</v>
      </c>
      <c r="Q145" s="3" t="n">
        <f aca="false">O145/$T$2</f>
        <v>0</v>
      </c>
      <c r="R145" s="3" t="n">
        <v>140</v>
      </c>
      <c r="S145" s="3" t="n">
        <f aca="false">EXP(-$B$38*R145^$C$38)</f>
        <v>0.212192433778383</v>
      </c>
    </row>
    <row r="146" customFormat="false" ht="15" hidden="false" customHeight="false" outlineLevel="0" collapsed="false">
      <c r="P146" s="3" t="n">
        <f aca="false">EXP(-0.0608*N146^0.6554)</f>
        <v>1</v>
      </c>
      <c r="Q146" s="3" t="n">
        <f aca="false">O146/$T$2</f>
        <v>0</v>
      </c>
      <c r="R146" s="3" t="n">
        <v>141</v>
      </c>
      <c r="S146" s="3" t="n">
        <f aca="false">EXP(-$B$38*R146^$C$38)</f>
        <v>0.210659807630232</v>
      </c>
    </row>
    <row r="147" customFormat="false" ht="15" hidden="false" customHeight="false" outlineLevel="0" collapsed="false">
      <c r="P147" s="3" t="n">
        <f aca="false">EXP(-0.0608*N147^0.6554)</f>
        <v>1</v>
      </c>
      <c r="Q147" s="3" t="n">
        <f aca="false">O147/$T$2</f>
        <v>0</v>
      </c>
      <c r="R147" s="3" t="n">
        <v>142</v>
      </c>
      <c r="S147" s="3" t="n">
        <f aca="false">EXP(-$B$38*R147^$C$38)</f>
        <v>0.209141951605423</v>
      </c>
    </row>
    <row r="148" customFormat="false" ht="15" hidden="false" customHeight="false" outlineLevel="0" collapsed="false">
      <c r="P148" s="3" t="n">
        <f aca="false">EXP(-0.0608*N148^0.6554)</f>
        <v>1</v>
      </c>
      <c r="Q148" s="3" t="n">
        <f aca="false">O148/$T$2</f>
        <v>0</v>
      </c>
      <c r="R148" s="3" t="n">
        <v>143</v>
      </c>
      <c r="S148" s="3" t="n">
        <f aca="false">EXP(-$B$38*R148^$C$38)</f>
        <v>0.207638671021182</v>
      </c>
    </row>
    <row r="149" customFormat="false" ht="15" hidden="false" customHeight="false" outlineLevel="0" collapsed="false">
      <c r="P149" s="3" t="n">
        <f aca="false">EXP(-0.0608*N149^0.6554)</f>
        <v>1</v>
      </c>
      <c r="Q149" s="3" t="n">
        <f aca="false">O149/$T$2</f>
        <v>0</v>
      </c>
      <c r="R149" s="3" t="n">
        <v>144</v>
      </c>
      <c r="S149" s="3" t="n">
        <f aca="false">EXP(-$B$38*R149^$C$38)</f>
        <v>0.20614977467981</v>
      </c>
    </row>
    <row r="150" customFormat="false" ht="15" hidden="false" customHeight="false" outlineLevel="0" collapsed="false">
      <c r="P150" s="3" t="n">
        <f aca="false">EXP(-0.0608*N150^0.6554)</f>
        <v>1</v>
      </c>
      <c r="Q150" s="3" t="n">
        <f aca="false">O150/$T$2</f>
        <v>0</v>
      </c>
      <c r="R150" s="3" t="n">
        <v>145</v>
      </c>
      <c r="S150" s="3" t="n">
        <f aca="false">EXP(-$B$38*R150^$C$38)</f>
        <v>0.204675074786664</v>
      </c>
    </row>
    <row r="151" customFormat="false" ht="15" hidden="false" customHeight="false" outlineLevel="0" collapsed="false">
      <c r="P151" s="3" t="n">
        <f aca="false">EXP(-0.0608*N151^0.6554)</f>
        <v>1</v>
      </c>
      <c r="Q151" s="3" t="n">
        <f aca="false">O151/$T$2</f>
        <v>0</v>
      </c>
      <c r="R151" s="3" t="n">
        <v>146</v>
      </c>
      <c r="S151" s="3" t="n">
        <f aca="false">EXP(-$B$38*R151^$C$38)</f>
        <v>0.203214386870566</v>
      </c>
    </row>
    <row r="152" customFormat="false" ht="15" hidden="false" customHeight="false" outlineLevel="0" collapsed="false">
      <c r="P152" s="3" t="n">
        <f aca="false">EXP(-0.0608*N152^0.6554)</f>
        <v>1</v>
      </c>
      <c r="Q152" s="3" t="n">
        <f aca="false">O152/$T$2</f>
        <v>0</v>
      </c>
      <c r="R152" s="3" t="n">
        <v>147</v>
      </c>
      <c r="S152" s="3" t="n">
        <f aca="false">EXP(-$B$38*R152^$C$38)</f>
        <v>0.201767529706566</v>
      </c>
    </row>
    <row r="153" customFormat="false" ht="15" hidden="false" customHeight="false" outlineLevel="0" collapsed="false">
      <c r="P153" s="3" t="n">
        <f aca="false">EXP(-0.0608*N153^0.6554)</f>
        <v>1</v>
      </c>
      <c r="Q153" s="3" t="n">
        <f aca="false">O153/$T$2</f>
        <v>0</v>
      </c>
      <c r="R153" s="3" t="n">
        <v>148</v>
      </c>
      <c r="S153" s="3" t="n">
        <f aca="false">EXP(-$B$38*R153^$C$38)</f>
        <v>0.200334325240972</v>
      </c>
    </row>
    <row r="154" customFormat="false" ht="15" hidden="false" customHeight="false" outlineLevel="0" collapsed="false">
      <c r="P154" s="3" t="n">
        <f aca="false">EXP(-0.0608*N154^0.6554)</f>
        <v>1</v>
      </c>
      <c r="Q154" s="3" t="n">
        <f aca="false">O154/$T$2</f>
        <v>0</v>
      </c>
      <c r="R154" s="3" t="n">
        <v>149</v>
      </c>
      <c r="S154" s="3" t="n">
        <f aca="false">EXP(-$B$38*R154^$C$38)</f>
        <v>0.198914598518551</v>
      </c>
    </row>
    <row r="155" customFormat="false" ht="15" hidden="false" customHeight="false" outlineLevel="0" collapsed="false">
      <c r="P155" s="3" t="n">
        <f aca="false">EXP(-0.0608*N155^0.6554)</f>
        <v>1</v>
      </c>
      <c r="Q155" s="3" t="n">
        <f aca="false">O155/$T$2</f>
        <v>0</v>
      </c>
      <c r="R155" s="3" t="n">
        <v>150</v>
      </c>
      <c r="S155" s="3" t="n">
        <f aca="false">EXP(-$B$38*R155^$C$38)</f>
        <v>0.197508177611849</v>
      </c>
    </row>
    <row r="156" customFormat="false" ht="15" hidden="false" customHeight="false" outlineLevel="0" collapsed="false">
      <c r="P156" s="3" t="n">
        <f aca="false">EXP(-0.0608*N156^0.6554)</f>
        <v>1</v>
      </c>
      <c r="Q156" s="3" t="n">
        <f aca="false">O156/$T$2</f>
        <v>0</v>
      </c>
      <c r="R156" s="3" t="n">
        <v>151</v>
      </c>
      <c r="S156" s="3" t="n">
        <f aca="false">EXP(-$B$38*R156^$C$38)</f>
        <v>0.196114893552533</v>
      </c>
    </row>
    <row r="157" customFormat="false" ht="15" hidden="false" customHeight="false" outlineLevel="0" collapsed="false">
      <c r="P157" s="3" t="n">
        <f aca="false">EXP(-0.0608*N157^0.6554)</f>
        <v>1</v>
      </c>
      <c r="Q157" s="3" t="n">
        <f aca="false">O157/$T$2</f>
        <v>0</v>
      </c>
      <c r="R157" s="3" t="n">
        <v>152</v>
      </c>
      <c r="S157" s="3" t="n">
        <f aca="false">EXP(-$B$38*R157^$C$38)</f>
        <v>0.1947345802647</v>
      </c>
    </row>
    <row r="158" customFormat="false" ht="15" hidden="false" customHeight="false" outlineLevel="0" collapsed="false">
      <c r="P158" s="3" t="n">
        <f aca="false">EXP(-0.0608*N158^0.6554)</f>
        <v>1</v>
      </c>
      <c r="Q158" s="3" t="n">
        <f aca="false">O158/$T$2</f>
        <v>0</v>
      </c>
      <c r="R158" s="3" t="n">
        <v>153</v>
      </c>
      <c r="S158" s="3" t="n">
        <f aca="false">EXP(-$B$38*R158^$C$38)</f>
        <v>0.193367074500077</v>
      </c>
    </row>
    <row r="159" customFormat="false" ht="15" hidden="false" customHeight="false" outlineLevel="0" collapsed="false">
      <c r="P159" s="3" t="n">
        <f aca="false">EXP(-0.0608*N159^0.6554)</f>
        <v>1</v>
      </c>
      <c r="Q159" s="3" t="n">
        <f aca="false">O159/$T$2</f>
        <v>0</v>
      </c>
      <c r="R159" s="3" t="n">
        <v>154</v>
      </c>
      <c r="S159" s="3" t="n">
        <f aca="false">EXP(-$B$38*R159^$C$38)</f>
        <v>0.192012215775048</v>
      </c>
    </row>
    <row r="160" customFormat="false" ht="15" hidden="false" customHeight="false" outlineLevel="0" collapsed="false">
      <c r="P160" s="3" t="n">
        <f aca="false">EXP(-0.0608*N160^0.6554)</f>
        <v>1</v>
      </c>
      <c r="Q160" s="3" t="n">
        <f aca="false">O160/$T$2</f>
        <v>0</v>
      </c>
      <c r="R160" s="3" t="n">
        <v>155</v>
      </c>
      <c r="S160" s="3" t="n">
        <f aca="false">EXP(-$B$38*R160^$C$38)</f>
        <v>0.190669846309446</v>
      </c>
    </row>
    <row r="161" customFormat="false" ht="15" hidden="false" customHeight="false" outlineLevel="0" collapsed="false">
      <c r="P161" s="3" t="n">
        <f aca="false">EXP(-0.0608*N161^0.6554)</f>
        <v>1</v>
      </c>
      <c r="Q161" s="3" t="n">
        <f aca="false">O161/$T$2</f>
        <v>0</v>
      </c>
      <c r="R161" s="3" t="n">
        <v>156</v>
      </c>
      <c r="S161" s="3" t="n">
        <f aca="false">EXP(-$B$38*R161^$C$38)</f>
        <v>0.189339810967052</v>
      </c>
    </row>
    <row r="162" customFormat="false" ht="15" hidden="false" customHeight="false" outlineLevel="0" collapsed="false">
      <c r="P162" s="3" t="n">
        <f aca="false">EXP(-0.0608*N162^0.6554)</f>
        <v>1</v>
      </c>
      <c r="Q162" s="3" t="n">
        <f aca="false">O162/$T$2</f>
        <v>0</v>
      </c>
      <c r="R162" s="3" t="n">
        <v>157</v>
      </c>
      <c r="S162" s="3" t="n">
        <f aca="false">EXP(-$B$38*R162^$C$38)</f>
        <v>0.188021957197738</v>
      </c>
    </row>
    <row r="163" customFormat="false" ht="15" hidden="false" customHeight="false" outlineLevel="0" collapsed="false">
      <c r="P163" s="3" t="n">
        <f aca="false">EXP(-0.0608*N163^0.6554)</f>
        <v>1</v>
      </c>
      <c r="Q163" s="3" t="n">
        <f aca="false">O163/$T$2</f>
        <v>0</v>
      </c>
      <c r="R163" s="3" t="n">
        <v>158</v>
      </c>
      <c r="S163" s="3" t="n">
        <f aca="false">EXP(-$B$38*R163^$C$38)</f>
        <v>0.186716134981206</v>
      </c>
    </row>
    <row r="164" customFormat="false" ht="15" hidden="false" customHeight="false" outlineLevel="0" collapsed="false">
      <c r="P164" s="3" t="n">
        <f aca="false">EXP(-0.0608*N164^0.6554)</f>
        <v>1</v>
      </c>
      <c r="Q164" s="3" t="n">
        <f aca="false">O164/$T$2</f>
        <v>0</v>
      </c>
      <c r="R164" s="3" t="n">
        <v>159</v>
      </c>
      <c r="S164" s="3" t="n">
        <f aca="false">EXP(-$B$38*R164^$C$38)</f>
        <v>0.185422196772265</v>
      </c>
    </row>
    <row r="165" customFormat="false" ht="15" hidden="false" customHeight="false" outlineLevel="0" collapsed="false">
      <c r="P165" s="3" t="n">
        <f aca="false">EXP(-0.0608*N165^0.6554)</f>
        <v>1</v>
      </c>
      <c r="Q165" s="3" t="n">
        <f aca="false">O165/$T$2</f>
        <v>0</v>
      </c>
      <c r="R165" s="3" t="n">
        <v>160</v>
      </c>
      <c r="S165" s="3" t="n">
        <f aca="false">EXP(-$B$38*R165^$C$38)</f>
        <v>0.18413999744759</v>
      </c>
    </row>
    <row r="166" customFormat="false" ht="15" hidden="false" customHeight="false" outlineLevel="0" collapsed="false">
      <c r="P166" s="3" t="n">
        <f aca="false">EXP(-0.0608*N166^0.6554)</f>
        <v>1</v>
      </c>
      <c r="Q166" s="3" t="n">
        <f aca="false">O166/$T$2</f>
        <v>0</v>
      </c>
      <c r="R166" s="3" t="n">
        <v>161</v>
      </c>
      <c r="S166" s="3" t="n">
        <f aca="false">EXP(-$B$38*R166^$C$38)</f>
        <v>0.182869394253931</v>
      </c>
    </row>
    <row r="167" customFormat="false" ht="15" hidden="false" customHeight="false" outlineLevel="0" collapsed="false">
      <c r="P167" s="3" t="n">
        <f aca="false">EXP(-0.0608*N167^0.6554)</f>
        <v>1</v>
      </c>
      <c r="Q167" s="3" t="n">
        <f aca="false">O167/$T$2</f>
        <v>0</v>
      </c>
      <c r="R167" s="3" t="n">
        <v>162</v>
      </c>
      <c r="S167" s="3" t="n">
        <f aca="false">EXP(-$B$38*R167^$C$38)</f>
        <v>0.181610246757701</v>
      </c>
    </row>
    <row r="168" customFormat="false" ht="15" hidden="false" customHeight="false" outlineLevel="0" collapsed="false">
      <c r="P168" s="3" t="n">
        <f aca="false">EXP(-0.0608*N168^0.6554)</f>
        <v>1</v>
      </c>
      <c r="Q168" s="3" t="n">
        <f aca="false">O168/$T$2</f>
        <v>0</v>
      </c>
      <c r="R168" s="3" t="n">
        <v>163</v>
      </c>
      <c r="S168" s="3" t="n">
        <f aca="false">EXP(-$B$38*R168^$C$38)</f>
        <v>0.180362416795921</v>
      </c>
    </row>
    <row r="169" customFormat="false" ht="15" hidden="false" customHeight="false" outlineLevel="0" collapsed="false">
      <c r="P169" s="3" t="n">
        <f aca="false">EXP(-0.0608*N169^0.6554)</f>
        <v>1</v>
      </c>
      <c r="Q169" s="3" t="n">
        <f aca="false">O169/$T$2</f>
        <v>0</v>
      </c>
      <c r="R169" s="3" t="n">
        <v>164</v>
      </c>
      <c r="S169" s="3" t="n">
        <f aca="false">EXP(-$B$38*R169^$C$38)</f>
        <v>0.179125768428462</v>
      </c>
    </row>
    <row r="170" customFormat="false" ht="15" hidden="false" customHeight="false" outlineLevel="0" collapsed="false">
      <c r="P170" s="3" t="n">
        <f aca="false">EXP(-0.0608*N170^0.6554)</f>
        <v>1</v>
      </c>
      <c r="Q170" s="3" t="n">
        <f aca="false">O170/$T$2</f>
        <v>0</v>
      </c>
      <c r="R170" s="3" t="n">
        <v>165</v>
      </c>
      <c r="S170" s="3" t="n">
        <f aca="false">EXP(-$B$38*R170^$C$38)</f>
        <v>0.177900167891545</v>
      </c>
    </row>
    <row r="171" customFormat="false" ht="15" hidden="false" customHeight="false" outlineLevel="0" collapsed="false">
      <c r="P171" s="3" t="n">
        <f aca="false">EXP(-0.0608*N171^0.6554)</f>
        <v>1</v>
      </c>
      <c r="Q171" s="3" t="n">
        <f aca="false">O171/$T$2</f>
        <v>0</v>
      </c>
      <c r="R171" s="3" t="n">
        <v>166</v>
      </c>
      <c r="S171" s="3" t="n">
        <f aca="false">EXP(-$B$38*R171^$C$38)</f>
        <v>0.176685483552472</v>
      </c>
    </row>
    <row r="172" customFormat="false" ht="15" hidden="false" customHeight="false" outlineLevel="0" collapsed="false">
      <c r="P172" s="3" t="n">
        <f aca="false">EXP(-0.0608*N172^0.6554)</f>
        <v>1</v>
      </c>
      <c r="Q172" s="3" t="n">
        <f aca="false">O172/$T$2</f>
        <v>0</v>
      </c>
      <c r="R172" s="3" t="n">
        <v>167</v>
      </c>
      <c r="S172" s="3" t="n">
        <f aca="false">EXP(-$B$38*R172^$C$38)</f>
        <v>0.175481585865524</v>
      </c>
    </row>
    <row r="173" customFormat="false" ht="15" hidden="false" customHeight="false" outlineLevel="0" collapsed="false">
      <c r="P173" s="3" t="n">
        <f aca="false">EXP(-0.0608*N173^0.6554)</f>
        <v>1</v>
      </c>
      <c r="Q173" s="3" t="n">
        <f aca="false">O173/$T$2</f>
        <v>0</v>
      </c>
      <c r="R173" s="3" t="n">
        <v>168</v>
      </c>
      <c r="S173" s="3" t="n">
        <f aca="false">EXP(-$B$38*R173^$C$38)</f>
        <v>0.174288347329016</v>
      </c>
    </row>
    <row r="174" customFormat="false" ht="15" hidden="false" customHeight="false" outlineLevel="0" collapsed="false">
      <c r="P174" s="3" t="n">
        <f aca="false">EXP(-0.0608*N174^0.6554)</f>
        <v>1</v>
      </c>
      <c r="Q174" s="3" t="n">
        <f aca="false">O174/$T$2</f>
        <v>0</v>
      </c>
      <c r="R174" s="3" t="n">
        <v>169</v>
      </c>
      <c r="S174" s="3" t="n">
        <f aca="false">EXP(-$B$38*R174^$C$38)</f>
        <v>0.173105642443453</v>
      </c>
    </row>
    <row r="175" customFormat="false" ht="15" hidden="false" customHeight="false" outlineLevel="0" collapsed="false">
      <c r="P175" s="3" t="n">
        <f aca="false">EXP(-0.0608*N175^0.6554)</f>
        <v>1</v>
      </c>
      <c r="Q175" s="3" t="n">
        <f aca="false">O175/$T$2</f>
        <v>0</v>
      </c>
      <c r="R175" s="3" t="n">
        <v>170</v>
      </c>
      <c r="S175" s="3" t="n">
        <f aca="false">EXP(-$B$38*R175^$C$38)</f>
        <v>0.171933347670762</v>
      </c>
    </row>
    <row r="176" customFormat="false" ht="15" hidden="false" customHeight="false" outlineLevel="0" collapsed="false">
      <c r="P176" s="3" t="n">
        <f aca="false">EXP(-0.0608*N176^0.6554)</f>
        <v>1</v>
      </c>
      <c r="Q176" s="3" t="n">
        <f aca="false">O176/$T$2</f>
        <v>0</v>
      </c>
      <c r="R176" s="3" t="n">
        <v>171</v>
      </c>
      <c r="S176" s="3" t="n">
        <f aca="false">EXP(-$B$38*R176^$C$38)</f>
        <v>0.170771341394562</v>
      </c>
    </row>
    <row r="177" customFormat="false" ht="15" hidden="false" customHeight="false" outlineLevel="0" collapsed="false">
      <c r="P177" s="3" t="n">
        <f aca="false">EXP(-0.0608*N177^0.6554)</f>
        <v>1</v>
      </c>
      <c r="Q177" s="3" t="n">
        <f aca="false">O177/$T$2</f>
        <v>0</v>
      </c>
      <c r="R177" s="3" t="n">
        <v>172</v>
      </c>
      <c r="S177" s="3" t="n">
        <f aca="false">EXP(-$B$38*R177^$C$38)</f>
        <v>0.169619503881445</v>
      </c>
    </row>
    <row r="178" customFormat="false" ht="15" hidden="false" customHeight="false" outlineLevel="0" collapsed="false">
      <c r="P178" s="3" t="n">
        <f aca="false">EXP(-0.0608*N178^0.6554)</f>
        <v>1</v>
      </c>
      <c r="Q178" s="3" t="n">
        <f aca="false">O178/$T$2</f>
        <v>0</v>
      </c>
      <c r="R178" s="3" t="n">
        <v>173</v>
      </c>
      <c r="S178" s="3" t="n">
        <f aca="false">EXP(-$B$38*R178^$C$38)</f>
        <v>0.168477717243232</v>
      </c>
    </row>
    <row r="179" customFormat="false" ht="15" hidden="false" customHeight="false" outlineLevel="0" collapsed="false">
      <c r="P179" s="3" t="n">
        <f aca="false">EXP(-0.0608*N179^0.6554)</f>
        <v>1</v>
      </c>
      <c r="Q179" s="3" t="n">
        <f aca="false">O179/$T$2</f>
        <v>0</v>
      </c>
      <c r="R179" s="3" t="n">
        <v>174</v>
      </c>
      <c r="S179" s="3" t="n">
        <f aca="false">EXP(-$B$38*R179^$C$38)</f>
        <v>0.167345865400178</v>
      </c>
    </row>
    <row r="180" customFormat="false" ht="15" hidden="false" customHeight="false" outlineLevel="0" collapsed="false">
      <c r="P180" s="3" t="n">
        <f aca="false">EXP(-0.0608*N180^0.6554)</f>
        <v>1</v>
      </c>
      <c r="Q180" s="3" t="n">
        <f aca="false">O180/$T$2</f>
        <v>0</v>
      </c>
      <c r="R180" s="3" t="n">
        <v>175</v>
      </c>
      <c r="S180" s="3" t="n">
        <f aca="false">EXP(-$B$38*R180^$C$38)</f>
        <v>0.166223834045091</v>
      </c>
    </row>
    <row r="181" customFormat="false" ht="15" hidden="false" customHeight="false" outlineLevel="0" collapsed="false">
      <c r="P181" s="3" t="n">
        <f aca="false">EXP(-0.0608*N181^0.6554)</f>
        <v>1</v>
      </c>
      <c r="Q181" s="3" t="n">
        <f aca="false">O181/$T$2</f>
        <v>0</v>
      </c>
      <c r="R181" s="3" t="n">
        <v>176</v>
      </c>
      <c r="S181" s="3" t="n">
        <f aca="false">EXP(-$B$38*R181^$C$38)</f>
        <v>0.165111510608346</v>
      </c>
    </row>
    <row r="182" customFormat="false" ht="15" hidden="false" customHeight="false" outlineLevel="0" collapsed="false">
      <c r="P182" s="3" t="n">
        <f aca="false">EXP(-0.0608*N182^0.6554)</f>
        <v>1</v>
      </c>
      <c r="Q182" s="3" t="n">
        <f aca="false">O182/$T$2</f>
        <v>0</v>
      </c>
      <c r="R182" s="3" t="n">
        <v>177</v>
      </c>
      <c r="S182" s="3" t="n">
        <f aca="false">EXP(-$B$38*R182^$C$38)</f>
        <v>0.164008784223765</v>
      </c>
    </row>
    <row r="183" customFormat="false" ht="15" hidden="false" customHeight="false" outlineLevel="0" collapsed="false">
      <c r="P183" s="3" t="n">
        <f aca="false">EXP(-0.0608*N183^0.6554)</f>
        <v>1</v>
      </c>
      <c r="Q183" s="3" t="n">
        <f aca="false">O183/$T$2</f>
        <v>0</v>
      </c>
      <c r="R183" s="3" t="n">
        <v>178</v>
      </c>
      <c r="S183" s="3" t="n">
        <f aca="false">EXP(-$B$38*R183^$C$38)</f>
        <v>0.162915545695325</v>
      </c>
    </row>
    <row r="184" customFormat="false" ht="15" hidden="false" customHeight="false" outlineLevel="0" collapsed="false">
      <c r="P184" s="3" t="n">
        <f aca="false">EXP(-0.0608*N184^0.6554)</f>
        <v>1</v>
      </c>
      <c r="Q184" s="3" t="n">
        <f aca="false">O184/$T$2</f>
        <v>0</v>
      </c>
      <c r="R184" s="3" t="n">
        <v>179</v>
      </c>
      <c r="S184" s="3" t="n">
        <f aca="false">EXP(-$B$38*R184^$C$38)</f>
        <v>0.161831687464692</v>
      </c>
    </row>
    <row r="185" customFormat="false" ht="15" hidden="false" customHeight="false" outlineLevel="0" collapsed="false">
      <c r="P185" s="3" t="n">
        <f aca="false">EXP(-0.0608*N185^0.6554)</f>
        <v>1</v>
      </c>
      <c r="Q185" s="3" t="n">
        <f aca="false">O185/$T$2</f>
        <v>0</v>
      </c>
      <c r="R185" s="3" t="n">
        <v>180</v>
      </c>
      <c r="S185" s="3" t="n">
        <f aca="false">EXP(-$B$38*R185^$C$38)</f>
        <v>0.160757103579532</v>
      </c>
    </row>
    <row r="186" customFormat="false" ht="15" hidden="false" customHeight="false" outlineLevel="0" collapsed="false">
      <c r="P186" s="3" t="n">
        <f aca="false">EXP(-0.0608*N186^0.6554)</f>
        <v>1</v>
      </c>
      <c r="Q186" s="3" t="n">
        <f aca="false">O186/$T$2</f>
        <v>0</v>
      </c>
      <c r="R186" s="3" t="n">
        <v>181</v>
      </c>
      <c r="S186" s="3" t="n">
        <f aca="false">EXP(-$B$38*R186^$C$38)</f>
        <v>0.159691689662598</v>
      </c>
    </row>
    <row r="187" customFormat="false" ht="15" hidden="false" customHeight="false" outlineLevel="0" collapsed="false">
      <c r="P187" s="3" t="n">
        <f aca="false">EXP(-0.0608*N187^0.6554)</f>
        <v>1</v>
      </c>
      <c r="Q187" s="3" t="n">
        <f aca="false">O187/$T$2</f>
        <v>0</v>
      </c>
      <c r="R187" s="3" t="n">
        <v>182</v>
      </c>
      <c r="S187" s="3" t="n">
        <f aca="false">EXP(-$B$38*R187^$C$38)</f>
        <v>0.158635342881554</v>
      </c>
    </row>
    <row r="188" customFormat="false" ht="15" hidden="false" customHeight="false" outlineLevel="0" collapsed="false">
      <c r="P188" s="3" t="n">
        <f aca="false">EXP(-0.0608*N188^0.6554)</f>
        <v>1</v>
      </c>
      <c r="Q188" s="3" t="n">
        <f aca="false">O188/$T$2</f>
        <v>0</v>
      </c>
      <c r="R188" s="3" t="n">
        <v>183</v>
      </c>
      <c r="S188" s="3" t="n">
        <f aca="false">EXP(-$B$38*R188^$C$38)</f>
        <v>0.157587961919524</v>
      </c>
    </row>
    <row r="189" customFormat="false" ht="15" hidden="false" customHeight="false" outlineLevel="0" collapsed="false">
      <c r="P189" s="3" t="n">
        <f aca="false">EXP(-0.0608*N189^0.6554)</f>
        <v>1</v>
      </c>
      <c r="Q189" s="3" t="n">
        <f aca="false">O189/$T$2</f>
        <v>0</v>
      </c>
      <c r="R189" s="3" t="n">
        <v>184</v>
      </c>
      <c r="S189" s="3" t="n">
        <f aca="false">EXP(-$B$38*R189^$C$38)</f>
        <v>0.156549446946339</v>
      </c>
    </row>
    <row r="190" customFormat="false" ht="15" hidden="false" customHeight="false" outlineLevel="0" collapsed="false">
      <c r="P190" s="3" t="n">
        <f aca="false">EXP(-0.0608*N190^0.6554)</f>
        <v>1</v>
      </c>
      <c r="Q190" s="3" t="n">
        <f aca="false">O190/$T$2</f>
        <v>0</v>
      </c>
      <c r="R190" s="3" t="n">
        <v>185</v>
      </c>
      <c r="S190" s="3" t="n">
        <f aca="false">EXP(-$B$38*R190^$C$38)</f>
        <v>0.155519699590468</v>
      </c>
    </row>
    <row r="191" customFormat="false" ht="15" hidden="false" customHeight="false" outlineLevel="0" collapsed="false">
      <c r="P191" s="3" t="n">
        <f aca="false">EXP(-0.0608*N191^0.6554)</f>
        <v>1</v>
      </c>
      <c r="Q191" s="3" t="n">
        <f aca="false">O191/$T$2</f>
        <v>0</v>
      </c>
      <c r="R191" s="3" t="n">
        <v>186</v>
      </c>
      <c r="S191" s="3" t="n">
        <f aca="false">EXP(-$B$38*R191^$C$38)</f>
        <v>0.154498622911609</v>
      </c>
    </row>
    <row r="192" customFormat="false" ht="15" hidden="false" customHeight="false" outlineLevel="0" collapsed="false">
      <c r="P192" s="3" t="n">
        <f aca="false">EXP(-0.0608*N192^0.6554)</f>
        <v>1</v>
      </c>
      <c r="Q192" s="3" t="n">
        <f aca="false">O192/$T$2</f>
        <v>0</v>
      </c>
      <c r="R192" s="3" t="n">
        <v>187</v>
      </c>
      <c r="S192" s="3" t="n">
        <f aca="false">EXP(-$B$38*R192^$C$38)</f>
        <v>0.153486121373921</v>
      </c>
    </row>
    <row r="193" customFormat="false" ht="15" hidden="false" customHeight="false" outlineLevel="0" collapsed="false">
      <c r="P193" s="3" t="n">
        <f aca="false">EXP(-0.0608*N193^0.6554)</f>
        <v>1</v>
      </c>
      <c r="Q193" s="3" t="n">
        <f aca="false">O193/$T$2</f>
        <v>0</v>
      </c>
      <c r="R193" s="3" t="n">
        <v>188</v>
      </c>
      <c r="S193" s="3" t="n">
        <f aca="false">EXP(-$B$38*R193^$C$38)</f>
        <v>0.152482100819883</v>
      </c>
    </row>
    <row r="194" customFormat="false" ht="15" hidden="false" customHeight="false" outlineLevel="0" collapsed="false">
      <c r="P194" s="3" t="n">
        <f aca="false">EXP(-0.0608*N194^0.6554)</f>
        <v>1</v>
      </c>
      <c r="Q194" s="3" t="n">
        <f aca="false">O194/$T$2</f>
        <v>0</v>
      </c>
      <c r="R194" s="3" t="n">
        <v>189</v>
      </c>
      <c r="S194" s="3" t="n">
        <f aca="false">EXP(-$B$38*R194^$C$38)</f>
        <v>0.151486468444758</v>
      </c>
    </row>
    <row r="195" customFormat="false" ht="15" hidden="false" customHeight="false" outlineLevel="0" collapsed="false">
      <c r="P195" s="3" t="n">
        <f aca="false">EXP(-0.0608*N195^0.6554)</f>
        <v>1</v>
      </c>
      <c r="Q195" s="3" t="n">
        <f aca="false">O195/$T$2</f>
        <v>0</v>
      </c>
      <c r="R195" s="3" t="n">
        <v>190</v>
      </c>
      <c r="S195" s="3" t="n">
        <f aca="false">EXP(-$B$38*R195^$C$38)</f>
        <v>0.150499132771647</v>
      </c>
    </row>
    <row r="196" customFormat="false" ht="15" hidden="false" customHeight="false" outlineLevel="0" collapsed="false">
      <c r="P196" s="3" t="n">
        <f aca="false">EXP(-0.0608*N196^0.6554)</f>
        <v>1</v>
      </c>
      <c r="Q196" s="3" t="n">
        <f aca="false">O196/$T$2</f>
        <v>0</v>
      </c>
      <c r="R196" s="3" t="n">
        <v>191</v>
      </c>
      <c r="S196" s="3" t="n">
        <f aca="false">EXP(-$B$38*R196^$C$38)</f>
        <v>0.149520003627113</v>
      </c>
    </row>
    <row r="197" customFormat="false" ht="15" hidden="false" customHeight="false" outlineLevel="0" collapsed="false">
      <c r="P197" s="3" t="n">
        <f aca="false">EXP(-0.0608*N197^0.6554)</f>
        <v>1</v>
      </c>
      <c r="Q197" s="3" t="n">
        <f aca="false">O197/$T$2</f>
        <v>0</v>
      </c>
      <c r="R197" s="3" t="n">
        <v>192</v>
      </c>
      <c r="S197" s="3" t="n">
        <f aca="false">EXP(-$B$38*R197^$C$38)</f>
        <v>0.148548992117372</v>
      </c>
    </row>
    <row r="198" customFormat="false" ht="15" hidden="false" customHeight="false" outlineLevel="0" collapsed="false">
      <c r="P198" s="3" t="n">
        <f aca="false">EXP(-0.0608*N198^0.6554)</f>
        <v>1</v>
      </c>
      <c r="Q198" s="3" t="n">
        <f aca="false">O198/$T$2</f>
        <v>0</v>
      </c>
      <c r="R198" s="3" t="n">
        <v>193</v>
      </c>
      <c r="S198" s="3" t="n">
        <f aca="false">EXP(-$B$38*R198^$C$38)</f>
        <v>0.14758601060501</v>
      </c>
    </row>
    <row r="199" customFormat="false" ht="15" hidden="false" customHeight="false" outlineLevel="0" collapsed="false">
      <c r="P199" s="3" t="n">
        <f aca="false">EXP(-0.0608*N199^0.6554)</f>
        <v>1</v>
      </c>
      <c r="Q199" s="3" t="n">
        <f aca="false">O199/$T$2</f>
        <v>0</v>
      </c>
      <c r="R199" s="3" t="n">
        <v>194</v>
      </c>
      <c r="S199" s="3" t="n">
        <f aca="false">EXP(-$B$38*R199^$C$38)</f>
        <v>0.146630972686245</v>
      </c>
    </row>
    <row r="200" customFormat="false" ht="15" hidden="false" customHeight="false" outlineLevel="0" collapsed="false">
      <c r="P200" s="3" t="n">
        <f aca="false">EXP(-0.0608*N200^0.6554)</f>
        <v>1</v>
      </c>
      <c r="Q200" s="3" t="n">
        <f aca="false">O200/$T$2</f>
        <v>0</v>
      </c>
      <c r="R200" s="3" t="n">
        <v>195</v>
      </c>
      <c r="S200" s="3" t="n">
        <f aca="false">EXP(-$B$38*R200^$C$38)</f>
        <v>0.145683793168687</v>
      </c>
    </row>
    <row r="201" customFormat="false" ht="15" hidden="false" customHeight="false" outlineLevel="0" collapsed="false">
      <c r="P201" s="3" t="n">
        <f aca="false">EXP(-0.0608*N201^0.6554)</f>
        <v>1</v>
      </c>
      <c r="Q201" s="3" t="n">
        <f aca="false">O201/$T$2</f>
        <v>0</v>
      </c>
      <c r="R201" s="3" t="n">
        <v>196</v>
      </c>
      <c r="S201" s="3" t="n">
        <f aca="false">EXP(-$B$38*R201^$C$38)</f>
        <v>0.144744388049604</v>
      </c>
    </row>
    <row r="202" customFormat="false" ht="15" hidden="false" customHeight="false" outlineLevel="0" collapsed="false">
      <c r="P202" s="3" t="n">
        <f aca="false">EXP(-0.0608*N202^0.6554)</f>
        <v>1</v>
      </c>
      <c r="Q202" s="3" t="n">
        <f aca="false">O202/$T$2</f>
        <v>0</v>
      </c>
      <c r="R202" s="3" t="n">
        <v>197</v>
      </c>
      <c r="S202" s="3" t="n">
        <f aca="false">EXP(-$B$38*R202^$C$38)</f>
        <v>0.143812674494672</v>
      </c>
    </row>
    <row r="203" customFormat="false" ht="15" hidden="false" customHeight="false" outlineLevel="0" collapsed="false">
      <c r="P203" s="3" t="n">
        <f aca="false">EXP(-0.0608*N203^0.6554)</f>
        <v>1</v>
      </c>
      <c r="Q203" s="3" t="n">
        <f aca="false">O203/$T$2</f>
        <v>0</v>
      </c>
      <c r="R203" s="3" t="n">
        <v>198</v>
      </c>
      <c r="S203" s="3" t="n">
        <f aca="false">EXP(-$B$38*R203^$C$38)</f>
        <v>0.142888570817195</v>
      </c>
    </row>
    <row r="204" customFormat="false" ht="15" hidden="false" customHeight="false" outlineLevel="0" collapsed="false">
      <c r="P204" s="3" t="n">
        <f aca="false">EXP(-0.0608*N204^0.6554)</f>
        <v>1</v>
      </c>
      <c r="Q204" s="3" t="n">
        <f aca="false">O204/$T$2</f>
        <v>0</v>
      </c>
      <c r="R204" s="3" t="n">
        <v>199</v>
      </c>
      <c r="S204" s="3" t="n">
        <f aca="false">EXP(-$B$38*R204^$C$38)</f>
        <v>0.141971996457787</v>
      </c>
    </row>
    <row r="205" customFormat="false" ht="15" hidden="false" customHeight="false" outlineLevel="0" collapsed="false">
      <c r="P205" s="3" t="n">
        <f aca="false">EXP(-0.0608*N205^0.6554)</f>
        <v>1</v>
      </c>
      <c r="Q205" s="3" t="n">
        <f aca="false">O205/$T$2</f>
        <v>0</v>
      </c>
      <c r="R205" s="3" t="n">
        <v>200</v>
      </c>
      <c r="S205" s="3" t="n">
        <f aca="false">EXP(-$B$38*R205^$C$38)</f>
        <v>0.1410628719645</v>
      </c>
    </row>
    <row r="206" customFormat="false" ht="15" hidden="false" customHeight="false" outlineLevel="0" collapsed="false">
      <c r="P206" s="3" t="n">
        <f aca="false">EXP(-0.0608*N206^0.6554)</f>
        <v>1</v>
      </c>
      <c r="Q206" s="3" t="n">
        <f aca="false">O206/$T$2</f>
        <v>0</v>
      </c>
      <c r="R206" s="3" t="n">
        <v>201</v>
      </c>
      <c r="S206" s="3" t="n">
        <f aca="false">EXP(-$B$38*R206^$C$38)</f>
        <v>0.140161118973385</v>
      </c>
    </row>
    <row r="207" customFormat="false" ht="15" hidden="false" customHeight="false" outlineLevel="0" collapsed="false">
      <c r="P207" s="3" t="n">
        <f aca="false">EXP(-0.0608*N207^0.6554)</f>
        <v>1</v>
      </c>
      <c r="Q207" s="3" t="n">
        <f aca="false">O207/$T$2</f>
        <v>0</v>
      </c>
      <c r="R207" s="3" t="n">
        <v>202</v>
      </c>
      <c r="S207" s="3" t="n">
        <f aca="false">EXP(-$B$38*R207^$C$38)</f>
        <v>0.139266660189484</v>
      </c>
    </row>
    <row r="208" customFormat="false" ht="15" hidden="false" customHeight="false" outlineLevel="0" collapsed="false">
      <c r="P208" s="3" t="n">
        <f aca="false">EXP(-0.0608*N208^0.6554)</f>
        <v>1</v>
      </c>
      <c r="Q208" s="3" t="n">
        <f aca="false">O208/$T$2</f>
        <v>0</v>
      </c>
      <c r="R208" s="3" t="n">
        <v>203</v>
      </c>
      <c r="S208" s="3" t="n">
        <f aca="false">EXP(-$B$38*R208^$C$38)</f>
        <v>0.138379419368224</v>
      </c>
    </row>
    <row r="209" customFormat="false" ht="15" hidden="false" customHeight="false" outlineLevel="0" collapsed="false">
      <c r="P209" s="3" t="n">
        <f aca="false">EXP(-0.0608*N209^0.6554)</f>
        <v>1</v>
      </c>
      <c r="Q209" s="3" t="n">
        <f aca="false">O209/$T$2</f>
        <v>0</v>
      </c>
      <c r="R209" s="3" t="n">
        <v>204</v>
      </c>
      <c r="S209" s="3" t="n">
        <f aca="false">EXP(-$B$38*R209^$C$38)</f>
        <v>0.137499321297219</v>
      </c>
    </row>
    <row r="210" customFormat="false" ht="15" hidden="false" customHeight="false" outlineLevel="0" collapsed="false">
      <c r="P210" s="3" t="n">
        <f aca="false">EXP(-0.0608*N210^0.6554)</f>
        <v>1</v>
      </c>
      <c r="Q210" s="3" t="n">
        <f aca="false">O210/$T$2</f>
        <v>0</v>
      </c>
      <c r="R210" s="3" t="n">
        <v>205</v>
      </c>
      <c r="S210" s="3" t="n">
        <f aca="false">EXP(-$B$38*R210^$C$38)</f>
        <v>0.136626291778468</v>
      </c>
    </row>
    <row r="211" customFormat="false" ht="15" hidden="false" customHeight="false" outlineLevel="0" collapsed="false">
      <c r="P211" s="3" t="n">
        <f aca="false">EXP(-0.0608*N211^0.6554)</f>
        <v>1</v>
      </c>
      <c r="Q211" s="3" t="n">
        <f aca="false">O211/$T$2</f>
        <v>0</v>
      </c>
      <c r="R211" s="3" t="n">
        <v>206</v>
      </c>
      <c r="S211" s="3" t="n">
        <f aca="false">EXP(-$B$38*R211^$C$38)</f>
        <v>0.135760257610923</v>
      </c>
    </row>
    <row r="212" customFormat="false" ht="15" hidden="false" customHeight="false" outlineLevel="0" collapsed="false">
      <c r="P212" s="3" t="n">
        <f aca="false">EXP(-0.0608*N212^0.6554)</f>
        <v>1</v>
      </c>
      <c r="Q212" s="3" t="n">
        <f aca="false">O212/$T$2</f>
        <v>0</v>
      </c>
      <c r="R212" s="3" t="n">
        <v>207</v>
      </c>
      <c r="S212" s="3" t="n">
        <f aca="false">EXP(-$B$38*R212^$C$38)</f>
        <v>0.134901146573436</v>
      </c>
    </row>
    <row r="213" customFormat="false" ht="15" hidden="false" customHeight="false" outlineLevel="0" collapsed="false">
      <c r="P213" s="3" t="n">
        <f aca="false">EXP(-0.0608*N213^0.6554)</f>
        <v>1</v>
      </c>
      <c r="Q213" s="3" t="n">
        <f aca="false">O213/$T$2</f>
        <v>0</v>
      </c>
      <c r="R213" s="3" t="n">
        <v>208</v>
      </c>
      <c r="S213" s="3" t="n">
        <f aca="false">EXP(-$B$38*R213^$C$38)</f>
        <v>0.134048887408066</v>
      </c>
    </row>
    <row r="214" customFormat="false" ht="15" hidden="false" customHeight="false" outlineLevel="0" collapsed="false">
      <c r="P214" s="3" t="n">
        <f aca="false">EXP(-0.0608*N214^0.6554)</f>
        <v>1</v>
      </c>
      <c r="Q214" s="3" t="n">
        <f aca="false">O214/$T$2</f>
        <v>0</v>
      </c>
      <c r="R214" s="3" t="n">
        <v>209</v>
      </c>
      <c r="S214" s="3" t="n">
        <f aca="false">EXP(-$B$38*R214^$C$38)</f>
        <v>0.13320340980374</v>
      </c>
    </row>
    <row r="215" customFormat="false" ht="15" hidden="false" customHeight="false" outlineLevel="0" collapsed="false">
      <c r="P215" s="3" t="n">
        <f aca="false">EXP(-0.0608*N215^0.6554)</f>
        <v>1</v>
      </c>
      <c r="Q215" s="3" t="n">
        <f aca="false">O215/$T$2</f>
        <v>0</v>
      </c>
      <c r="R215" s="3" t="n">
        <v>210</v>
      </c>
      <c r="S215" s="3" t="n">
        <f aca="false">EXP(-$B$38*R215^$C$38)</f>
        <v>0.132364644380255</v>
      </c>
    </row>
    <row r="216" customFormat="false" ht="15" hidden="false" customHeight="false" outlineLevel="0" collapsed="false">
      <c r="P216" s="3" t="n">
        <f aca="false">EXP(-0.0608*N216^0.6554)</f>
        <v>1</v>
      </c>
      <c r="Q216" s="3" t="n">
        <f aca="false">O216/$T$2</f>
        <v>0</v>
      </c>
      <c r="R216" s="3" t="n">
        <v>211</v>
      </c>
      <c r="S216" s="3" t="n">
        <f aca="false">EXP(-$B$38*R216^$C$38)</f>
        <v>0.131532522672615</v>
      </c>
    </row>
    <row r="217" customFormat="false" ht="15" hidden="false" customHeight="false" outlineLevel="0" collapsed="false">
      <c r="P217" s="3" t="n">
        <f aca="false">EXP(-0.0608*N217^0.6554)</f>
        <v>1</v>
      </c>
      <c r="Q217" s="3" t="n">
        <f aca="false">O217/$T$2</f>
        <v>0</v>
      </c>
      <c r="R217" s="3" t="n">
        <v>212</v>
      </c>
      <c r="S217" s="3" t="n">
        <f aca="false">EXP(-$B$38*R217^$C$38)</f>
        <v>0.130706977115697</v>
      </c>
    </row>
    <row r="218" customFormat="false" ht="15" hidden="false" customHeight="false" outlineLevel="0" collapsed="false">
      <c r="P218" s="3" t="n">
        <f aca="false">EXP(-0.0608*N218^0.6554)</f>
        <v>1</v>
      </c>
      <c r="Q218" s="3" t="n">
        <f aca="false">O218/$T$2</f>
        <v>0</v>
      </c>
      <c r="R218" s="3" t="n">
        <v>213</v>
      </c>
      <c r="S218" s="3" t="n">
        <f aca="false">EXP(-$B$38*R218^$C$38)</f>
        <v>0.129887941029233</v>
      </c>
    </row>
    <row r="219" customFormat="false" ht="15" hidden="false" customHeight="false" outlineLevel="0" collapsed="false">
      <c r="P219" s="3" t="n">
        <f aca="false">EXP(-0.0608*N219^0.6554)</f>
        <v>1</v>
      </c>
      <c r="Q219" s="3" t="n">
        <f aca="false">O219/$T$2</f>
        <v>0</v>
      </c>
      <c r="R219" s="3" t="n">
        <v>214</v>
      </c>
      <c r="S219" s="3" t="n">
        <f aca="false">EXP(-$B$38*R219^$C$38)</f>
        <v>0.129075348603102</v>
      </c>
    </row>
    <row r="220" customFormat="false" ht="15" hidden="false" customHeight="false" outlineLevel="0" collapsed="false">
      <c r="P220" s="3" t="n">
        <f aca="false">EXP(-0.0608*N220^0.6554)</f>
        <v>1</v>
      </c>
      <c r="Q220" s="3" t="n">
        <f aca="false">O220/$T$2</f>
        <v>0</v>
      </c>
      <c r="R220" s="3" t="n">
        <v>215</v>
      </c>
      <c r="S220" s="3" t="n">
        <f aca="false">EXP(-$B$38*R220^$C$38)</f>
        <v>0.128269134882928</v>
      </c>
    </row>
    <row r="221" customFormat="false" ht="15" hidden="false" customHeight="false" outlineLevel="0" collapsed="false">
      <c r="P221" s="3" t="n">
        <f aca="false">EXP(-0.0608*N221^0.6554)</f>
        <v>1</v>
      </c>
      <c r="Q221" s="3" t="n">
        <f aca="false">O221/$T$2</f>
        <v>0</v>
      </c>
      <c r="R221" s="3" t="n">
        <v>216</v>
      </c>
      <c r="S221" s="3" t="n">
        <f aca="false">EXP(-$B$38*R221^$C$38)</f>
        <v>0.127469235755968</v>
      </c>
    </row>
    <row r="222" customFormat="false" ht="15" hidden="false" customHeight="false" outlineLevel="0" collapsed="false">
      <c r="P222" s="3" t="n">
        <f aca="false">EXP(-0.0608*N222^0.6554)</f>
        <v>1</v>
      </c>
      <c r="Q222" s="3" t="n">
        <f aca="false">O222/$T$2</f>
        <v>0</v>
      </c>
      <c r="R222" s="3" t="n">
        <v>217</v>
      </c>
      <c r="S222" s="3" t="n">
        <f aca="false">EXP(-$B$38*R222^$C$38)</f>
        <v>0.126675587937291</v>
      </c>
    </row>
    <row r="223" customFormat="false" ht="15" hidden="false" customHeight="false" outlineLevel="0" collapsed="false">
      <c r="P223" s="3" t="n">
        <f aca="false">EXP(-0.0608*N223^0.6554)</f>
        <v>1</v>
      </c>
      <c r="Q223" s="3" t="n">
        <f aca="false">O223/$T$2</f>
        <v>0</v>
      </c>
      <c r="R223" s="3" t="n">
        <v>218</v>
      </c>
      <c r="S223" s="3" t="n">
        <f aca="false">EXP(-$B$38*R223^$C$38)</f>
        <v>0.125888128956238</v>
      </c>
    </row>
    <row r="224" customFormat="false" ht="15" hidden="false" customHeight="false" outlineLevel="0" collapsed="false">
      <c r="P224" s="3" t="n">
        <f aca="false">EXP(-0.0608*N224^0.6554)</f>
        <v>1</v>
      </c>
      <c r="Q224" s="3" t="n">
        <f aca="false">O224/$T$2</f>
        <v>0</v>
      </c>
      <c r="R224" s="3" t="n">
        <v>219</v>
      </c>
      <c r="S224" s="3" t="n">
        <f aca="false">EXP(-$B$38*R224^$C$38)</f>
        <v>0.125106797143154</v>
      </c>
    </row>
    <row r="225" customFormat="false" ht="15" hidden="false" customHeight="false" outlineLevel="0" collapsed="false">
      <c r="P225" s="3" t="n">
        <f aca="false">EXP(-0.0608*N225^0.6554)</f>
        <v>1</v>
      </c>
      <c r="Q225" s="3" t="n">
        <f aca="false">O225/$T$2</f>
        <v>0</v>
      </c>
      <c r="R225" s="3" t="n">
        <v>220</v>
      </c>
      <c r="S225" s="3" t="n">
        <f aca="false">EXP(-$B$38*R225^$C$38)</f>
        <v>0.124331531616389</v>
      </c>
    </row>
    <row r="226" customFormat="false" ht="15" hidden="false" customHeight="false" outlineLevel="0" collapsed="false">
      <c r="P226" s="3" t="n">
        <f aca="false">EXP(-0.0608*N226^0.6554)</f>
        <v>1</v>
      </c>
      <c r="Q226" s="3" t="n">
        <f aca="false">O226/$T$2</f>
        <v>0</v>
      </c>
      <c r="R226" s="3" t="n">
        <v>221</v>
      </c>
      <c r="S226" s="3" t="n">
        <f aca="false">EXP(-$B$38*R226^$C$38)</f>
        <v>0.123562272269556</v>
      </c>
    </row>
    <row r="227" customFormat="false" ht="15" hidden="false" customHeight="false" outlineLevel="0" collapsed="false">
      <c r="P227" s="3" t="n">
        <f aca="false">EXP(-0.0608*N227^0.6554)</f>
        <v>1</v>
      </c>
      <c r="Q227" s="3" t="n">
        <f aca="false">O227/$T$2</f>
        <v>0</v>
      </c>
      <c r="R227" s="3" t="n">
        <v>222</v>
      </c>
      <c r="S227" s="3" t="n">
        <f aca="false">EXP(-$B$38*R227^$C$38)</f>
        <v>0.12279895975905</v>
      </c>
    </row>
    <row r="228" customFormat="false" ht="15" hidden="false" customHeight="false" outlineLevel="0" collapsed="false">
      <c r="P228" s="3" t="n">
        <f aca="false">EXP(-0.0608*N228^0.6554)</f>
        <v>1</v>
      </c>
      <c r="Q228" s="3" t="n">
        <f aca="false">O228/$T$2</f>
        <v>0</v>
      </c>
      <c r="R228" s="3" t="n">
        <v>223</v>
      </c>
      <c r="S228" s="3" t="n">
        <f aca="false">EXP(-$B$38*R228^$C$38)</f>
        <v>0.122041535491809</v>
      </c>
    </row>
    <row r="229" customFormat="false" ht="15" hidden="false" customHeight="false" outlineLevel="0" collapsed="false">
      <c r="P229" s="3" t="n">
        <f aca="false">EXP(-0.0608*N229^0.6554)</f>
        <v>1</v>
      </c>
      <c r="Q229" s="3" t="n">
        <f aca="false">O229/$T$2</f>
        <v>0</v>
      </c>
      <c r="R229" s="3" t="n">
        <v>224</v>
      </c>
      <c r="S229" s="3" t="n">
        <f aca="false">EXP(-$B$38*R229^$C$38)</f>
        <v>0.121289941613321</v>
      </c>
    </row>
    <row r="230" customFormat="false" ht="15" hidden="false" customHeight="false" outlineLevel="0" collapsed="false">
      <c r="P230" s="3" t="n">
        <f aca="false">EXP(-0.0608*N230^0.6554)</f>
        <v>1</v>
      </c>
      <c r="Q230" s="3" t="n">
        <f aca="false">O230/$T$2</f>
        <v>0</v>
      </c>
      <c r="R230" s="3" t="n">
        <v>225</v>
      </c>
      <c r="S230" s="3" t="n">
        <f aca="false">EXP(-$B$38*R230^$C$38)</f>
        <v>0.120544120995866</v>
      </c>
    </row>
    <row r="231" customFormat="false" ht="15" hidden="false" customHeight="false" outlineLevel="0" collapsed="false">
      <c r="P231" s="3" t="n">
        <f aca="false">EXP(-0.0608*N231^0.6554)</f>
        <v>1</v>
      </c>
      <c r="Q231" s="3" t="n">
        <f aca="false">O231/$T$2</f>
        <v>0</v>
      </c>
      <c r="R231" s="3" t="n">
        <v>226</v>
      </c>
      <c r="S231" s="3" t="n">
        <f aca="false">EXP(-$B$38*R231^$C$38)</f>
        <v>0.119804017226989</v>
      </c>
    </row>
    <row r="232" customFormat="false" ht="15" hidden="false" customHeight="false" outlineLevel="0" collapsed="false">
      <c r="P232" s="3" t="n">
        <f aca="false">EXP(-0.0608*N232^0.6554)</f>
        <v>1</v>
      </c>
      <c r="Q232" s="3" t="n">
        <f aca="false">O232/$T$2</f>
        <v>0</v>
      </c>
      <c r="R232" s="3" t="n">
        <v>227</v>
      </c>
      <c r="S232" s="3" t="n">
        <f aca="false">EXP(-$B$38*R232^$C$38)</f>
        <v>0.1190695745982</v>
      </c>
    </row>
    <row r="233" customFormat="false" ht="15" hidden="false" customHeight="false" outlineLevel="0" collapsed="false">
      <c r="P233" s="3" t="n">
        <f aca="false">EXP(-0.0608*N233^0.6554)</f>
        <v>1</v>
      </c>
      <c r="Q233" s="3" t="n">
        <f aca="false">O233/$T$2</f>
        <v>0</v>
      </c>
      <c r="R233" s="3" t="n">
        <v>228</v>
      </c>
      <c r="S233" s="3" t="n">
        <f aca="false">EXP(-$B$38*R233^$C$38)</f>
        <v>0.118340738093894</v>
      </c>
    </row>
    <row r="234" customFormat="false" ht="15" hidden="false" customHeight="false" outlineLevel="0" collapsed="false">
      <c r="P234" s="3" t="n">
        <f aca="false">EXP(-0.0608*N234^0.6554)</f>
        <v>1</v>
      </c>
      <c r="Q234" s="3" t="n">
        <f aca="false">O234/$T$2</f>
        <v>0</v>
      </c>
      <c r="R234" s="3" t="n">
        <v>229</v>
      </c>
      <c r="S234" s="3" t="n">
        <f aca="false">EXP(-$B$38*R234^$C$38)</f>
        <v>0.117617453380481</v>
      </c>
    </row>
    <row r="235" customFormat="false" ht="15" hidden="false" customHeight="false" outlineLevel="0" collapsed="false">
      <c r="P235" s="3" t="n">
        <f aca="false">EXP(-0.0608*N235^0.6554)</f>
        <v>1</v>
      </c>
      <c r="Q235" s="3" t="n">
        <f aca="false">O235/$T$2</f>
        <v>0</v>
      </c>
      <c r="R235" s="3" t="n">
        <v>230</v>
      </c>
      <c r="S235" s="3" t="n">
        <f aca="false">EXP(-$B$38*R235^$C$38)</f>
        <v>0.116899666795735</v>
      </c>
    </row>
    <row r="236" customFormat="false" ht="15" hidden="false" customHeight="false" outlineLevel="0" collapsed="false">
      <c r="P236" s="3" t="n">
        <f aca="false">EXP(-0.0608*N236^0.6554)</f>
        <v>1</v>
      </c>
      <c r="Q236" s="3" t="n">
        <f aca="false">O236/$T$2</f>
        <v>0</v>
      </c>
      <c r="R236" s="3" t="n">
        <v>231</v>
      </c>
      <c r="S236" s="3" t="n">
        <f aca="false">EXP(-$B$38*R236^$C$38)</f>
        <v>0.116187325338343</v>
      </c>
    </row>
    <row r="237" customFormat="false" ht="15" hidden="false" customHeight="false" outlineLevel="0" collapsed="false">
      <c r="P237" s="3" t="n">
        <f aca="false">EXP(-0.0608*N237^0.6554)</f>
        <v>1</v>
      </c>
      <c r="Q237" s="3" t="n">
        <f aca="false">O237/$T$2</f>
        <v>0</v>
      </c>
      <c r="R237" s="3" t="n">
        <v>232</v>
      </c>
      <c r="S237" s="3" t="n">
        <f aca="false">EXP(-$B$38*R237^$C$38)</f>
        <v>0.11548037665765</v>
      </c>
    </row>
    <row r="238" customFormat="false" ht="15" hidden="false" customHeight="false" outlineLevel="0" collapsed="false">
      <c r="P238" s="3" t="n">
        <f aca="false">EXP(-0.0608*N238^0.6554)</f>
        <v>1</v>
      </c>
      <c r="Q238" s="3" t="n">
        <f aca="false">O238/$T$2</f>
        <v>0</v>
      </c>
      <c r="R238" s="3" t="n">
        <v>233</v>
      </c>
      <c r="S238" s="3" t="n">
        <f aca="false">EXP(-$B$38*R238^$C$38)</f>
        <v>0.114778769043612</v>
      </c>
    </row>
    <row r="239" customFormat="false" ht="15" hidden="false" customHeight="false" outlineLevel="0" collapsed="false">
      <c r="P239" s="3" t="n">
        <f aca="false">EXP(-0.0608*N239^0.6554)</f>
        <v>1</v>
      </c>
      <c r="Q239" s="3" t="n">
        <f aca="false">O239/$T$2</f>
        <v>0</v>
      </c>
      <c r="R239" s="3" t="n">
        <v>234</v>
      </c>
      <c r="S239" s="3" t="n">
        <f aca="false">EXP(-$B$38*R239^$C$38)</f>
        <v>0.114082451416928</v>
      </c>
    </row>
    <row r="240" customFormat="false" ht="15" hidden="false" customHeight="false" outlineLevel="0" collapsed="false">
      <c r="P240" s="3" t="n">
        <f aca="false">EXP(-0.0608*N240^0.6554)</f>
        <v>1</v>
      </c>
      <c r="Q240" s="3" t="n">
        <f aca="false">O240/$T$2</f>
        <v>0</v>
      </c>
      <c r="R240" s="3" t="n">
        <v>235</v>
      </c>
      <c r="S240" s="3" t="n">
        <f aca="false">EXP(-$B$38*R240^$C$38)</f>
        <v>0.113391373319365</v>
      </c>
    </row>
    <row r="241" customFormat="false" ht="15" hidden="false" customHeight="false" outlineLevel="0" collapsed="false">
      <c r="P241" s="3" t="n">
        <f aca="false">EXP(-0.0608*N241^0.6554)</f>
        <v>1</v>
      </c>
      <c r="Q241" s="3" t="n">
        <f aca="false">O241/$T$2</f>
        <v>0</v>
      </c>
      <c r="R241" s="3" t="n">
        <v>236</v>
      </c>
      <c r="S241" s="3" t="n">
        <f aca="false">EXP(-$B$38*R241^$C$38)</f>
        <v>0.112705484904265</v>
      </c>
    </row>
    <row r="242" customFormat="false" ht="15" hidden="false" customHeight="false" outlineLevel="0" collapsed="false">
      <c r="P242" s="3" t="n">
        <f aca="false">EXP(-0.0608*N242^0.6554)</f>
        <v>1</v>
      </c>
      <c r="Q242" s="3" t="n">
        <f aca="false">O242/$T$2</f>
        <v>0</v>
      </c>
      <c r="R242" s="3" t="n">
        <v>237</v>
      </c>
      <c r="S242" s="3" t="n">
        <f aca="false">EXP(-$B$38*R242^$C$38)</f>
        <v>0.11202473692723</v>
      </c>
    </row>
    <row r="243" customFormat="false" ht="15" hidden="false" customHeight="false" outlineLevel="0" collapsed="false">
      <c r="P243" s="3" t="n">
        <f aca="false">EXP(-0.0608*N243^0.6554)</f>
        <v>1</v>
      </c>
      <c r="Q243" s="3" t="n">
        <f aca="false">O243/$T$2</f>
        <v>0</v>
      </c>
      <c r="R243" s="3" t="n">
        <v>238</v>
      </c>
      <c r="S243" s="3" t="n">
        <f aca="false">EXP(-$B$38*R243^$C$38)</f>
        <v>0.111349080736983</v>
      </c>
    </row>
    <row r="244" customFormat="false" ht="15" hidden="false" customHeight="false" outlineLevel="0" collapsed="false">
      <c r="P244" s="3" t="n">
        <f aca="false">EXP(-0.0608*N244^0.6554)</f>
        <v>1</v>
      </c>
      <c r="Q244" s="3" t="n">
        <f aca="false">O244/$T$2</f>
        <v>0</v>
      </c>
      <c r="R244" s="3" t="n">
        <v>239</v>
      </c>
      <c r="S244" s="3" t="n">
        <f aca="false">EXP(-$B$38*R244^$C$38)</f>
        <v>0.110678468266395</v>
      </c>
    </row>
    <row r="245" customFormat="false" ht="15" hidden="false" customHeight="false" outlineLevel="0" collapsed="false">
      <c r="P245" s="3" t="n">
        <f aca="false">EXP(-0.0608*N245^0.6554)</f>
        <v>1</v>
      </c>
      <c r="Q245" s="3" t="n">
        <f aca="false">O245/$T$2</f>
        <v>0</v>
      </c>
      <c r="R245" s="3" t="n">
        <v>240</v>
      </c>
      <c r="S245" s="3" t="n">
        <f aca="false">EXP(-$B$38*R245^$C$38)</f>
        <v>0.110012852023686</v>
      </c>
    </row>
    <row r="246" customFormat="false" ht="15" hidden="false" customHeight="false" outlineLevel="0" collapsed="false">
      <c r="P246" s="3" t="n">
        <f aca="false">EXP(-0.0608*N246^0.6554)</f>
        <v>1</v>
      </c>
      <c r="Q246" s="3" t="n">
        <f aca="false">O246/$T$2</f>
        <v>0</v>
      </c>
      <c r="R246" s="3" t="n">
        <v>241</v>
      </c>
      <c r="S246" s="3" t="n">
        <f aca="false">EXP(-$B$38*R246^$C$38)</f>
        <v>0.109352185083783</v>
      </c>
    </row>
    <row r="247" customFormat="false" ht="15" hidden="false" customHeight="false" outlineLevel="0" collapsed="false">
      <c r="P247" s="3" t="n">
        <f aca="false">EXP(-0.0608*N247^0.6554)</f>
        <v>1</v>
      </c>
      <c r="Q247" s="3" t="n">
        <f aca="false">O247/$T$2</f>
        <v>0</v>
      </c>
      <c r="R247" s="3" t="n">
        <v>242</v>
      </c>
      <c r="S247" s="3" t="n">
        <f aca="false">EXP(-$B$38*R247^$C$38)</f>
        <v>0.10869642107984</v>
      </c>
    </row>
    <row r="248" customFormat="false" ht="15" hidden="false" customHeight="false" outlineLevel="0" collapsed="false">
      <c r="P248" s="3" t="n">
        <f aca="false">EXP(-0.0608*N248^0.6554)</f>
        <v>1</v>
      </c>
      <c r="Q248" s="3" t="n">
        <f aca="false">O248/$T$2</f>
        <v>0</v>
      </c>
      <c r="R248" s="3" t="n">
        <v>243</v>
      </c>
      <c r="S248" s="3" t="n">
        <f aca="false">EXP(-$B$38*R248^$C$38)</f>
        <v>0.108045514194912</v>
      </c>
    </row>
    <row r="249" customFormat="false" ht="15" hidden="false" customHeight="false" outlineLevel="0" collapsed="false">
      <c r="P249" s="3" t="n">
        <f aca="false">EXP(-0.0608*N249^0.6554)</f>
        <v>1</v>
      </c>
      <c r="Q249" s="3" t="n">
        <f aca="false">O249/$T$2</f>
        <v>0</v>
      </c>
      <c r="R249" s="3" t="n">
        <v>244</v>
      </c>
      <c r="S249" s="3" t="n">
        <f aca="false">EXP(-$B$38*R249^$C$38)</f>
        <v>0.107399419153785</v>
      </c>
    </row>
    <row r="250" customFormat="false" ht="15" hidden="false" customHeight="false" outlineLevel="0" collapsed="false">
      <c r="P250" s="3" t="n">
        <f aca="false">EXP(-0.0608*N250^0.6554)</f>
        <v>1</v>
      </c>
      <c r="Q250" s="3" t="n">
        <f aca="false">O250/$T$2</f>
        <v>0</v>
      </c>
      <c r="R250" s="3" t="n">
        <v>245</v>
      </c>
      <c r="S250" s="3" t="n">
        <f aca="false">EXP(-$B$38*R250^$C$38)</f>
        <v>0.106758091214953</v>
      </c>
    </row>
    <row r="251" customFormat="false" ht="15" hidden="false" customHeight="false" outlineLevel="0" collapsed="false">
      <c r="P251" s="3" t="n">
        <f aca="false">EXP(-0.0608*N251^0.6554)</f>
        <v>1</v>
      </c>
      <c r="Q251" s="3" t="n">
        <f aca="false">O251/$T$2</f>
        <v>0</v>
      </c>
      <c r="R251" s="3" t="n">
        <v>246</v>
      </c>
      <c r="S251" s="3" t="n">
        <f aca="false">EXP(-$B$38*R251^$C$38)</f>
        <v>0.106121486162739</v>
      </c>
    </row>
    <row r="252" customFormat="false" ht="15" hidden="false" customHeight="false" outlineLevel="0" collapsed="false">
      <c r="P252" s="3" t="n">
        <f aca="false">EXP(-0.0608*N252^0.6554)</f>
        <v>1</v>
      </c>
      <c r="Q252" s="3" t="n">
        <f aca="false">O252/$T$2</f>
        <v>0</v>
      </c>
      <c r="R252" s="3" t="n">
        <v>247</v>
      </c>
      <c r="S252" s="3" t="n">
        <f aca="false">EXP(-$B$38*R252^$C$38)</f>
        <v>0.105489560299562</v>
      </c>
    </row>
    <row r="253" customFormat="false" ht="15" hidden="false" customHeight="false" outlineLevel="0" collapsed="false">
      <c r="P253" s="3" t="n">
        <f aca="false">EXP(-0.0608*N253^0.6554)</f>
        <v>1</v>
      </c>
      <c r="Q253" s="3" t="n">
        <f aca="false">O253/$T$2</f>
        <v>0</v>
      </c>
      <c r="R253" s="3" t="n">
        <v>248</v>
      </c>
      <c r="S253" s="3" t="n">
        <f aca="false">EXP(-$B$38*R253^$C$38)</f>
        <v>0.104862270438342</v>
      </c>
    </row>
    <row r="254" customFormat="false" ht="15" hidden="false" customHeight="false" outlineLevel="0" collapsed="false">
      <c r="P254" s="3" t="n">
        <f aca="false">EXP(-0.0608*N254^0.6554)</f>
        <v>1</v>
      </c>
      <c r="Q254" s="3" t="n">
        <f aca="false">O254/$T$2</f>
        <v>0</v>
      </c>
      <c r="R254" s="3" t="n">
        <v>249</v>
      </c>
      <c r="S254" s="3" t="n">
        <f aca="false">EXP(-$B$38*R254^$C$38)</f>
        <v>0.104239573895041</v>
      </c>
    </row>
    <row r="255" customFormat="false" ht="15" hidden="false" customHeight="false" outlineLevel="0" collapsed="false">
      <c r="P255" s="3" t="n">
        <f aca="false">EXP(-0.0608*N255^0.6554)</f>
        <v>1</v>
      </c>
      <c r="Q255" s="3" t="n">
        <f aca="false">O255/$T$2</f>
        <v>0</v>
      </c>
      <c r="R255" s="3" t="n">
        <v>250</v>
      </c>
      <c r="S255" s="3" t="n">
        <f aca="false">EXP(-$B$38*R255^$C$38)</f>
        <v>0.103621428481338</v>
      </c>
    </row>
    <row r="256" customFormat="false" ht="15" hidden="false" customHeight="false" outlineLevel="0" collapsed="false">
      <c r="P256" s="3" t="n">
        <f aca="false">EXP(-0.0608*N256^0.6554)</f>
        <v>1</v>
      </c>
      <c r="Q256" s="3" t="n">
        <f aca="false">O256/$T$2</f>
        <v>0</v>
      </c>
      <c r="R256" s="3" t="n">
        <v>251</v>
      </c>
      <c r="S256" s="3" t="n">
        <f aca="false">EXP(-$B$38*R256^$C$38)</f>
        <v>0.103007792497437</v>
      </c>
    </row>
    <row r="257" customFormat="false" ht="15" hidden="false" customHeight="false" outlineLevel="0" collapsed="false">
      <c r="P257" s="3" t="n">
        <f aca="false">EXP(-0.0608*N257^0.6554)</f>
        <v>1</v>
      </c>
      <c r="Q257" s="3" t="n">
        <f aca="false">O257/$T$2</f>
        <v>0</v>
      </c>
      <c r="R257" s="3" t="n">
        <v>252</v>
      </c>
      <c r="S257" s="3" t="n">
        <f aca="false">EXP(-$B$38*R257^$C$38)</f>
        <v>0.102398624725</v>
      </c>
    </row>
    <row r="258" customFormat="false" ht="15" hidden="false" customHeight="false" outlineLevel="0" collapsed="false">
      <c r="P258" s="3" t="n">
        <f aca="false">EXP(-0.0608*N258^0.6554)</f>
        <v>1</v>
      </c>
      <c r="Q258" s="3" t="n">
        <f aca="false">O258/$T$2</f>
        <v>0</v>
      </c>
      <c r="R258" s="3" t="n">
        <v>253</v>
      </c>
      <c r="S258" s="3" t="n">
        <f aca="false">EXP(-$B$38*R258^$C$38)</f>
        <v>0.101793884420205</v>
      </c>
    </row>
    <row r="259" customFormat="false" ht="15" hidden="false" customHeight="false" outlineLevel="0" collapsed="false">
      <c r="P259" s="3" t="n">
        <f aca="false">EXP(-0.0608*N259^0.6554)</f>
        <v>1</v>
      </c>
      <c r="Q259" s="3" t="n">
        <f aca="false">O259/$T$2</f>
        <v>0</v>
      </c>
      <c r="R259" s="3" t="n">
        <v>254</v>
      </c>
      <c r="S259" s="3" t="n">
        <f aca="false">EXP(-$B$38*R259^$C$38)</f>
        <v>0.101193531306928</v>
      </c>
    </row>
    <row r="260" customFormat="false" ht="15" hidden="false" customHeight="false" outlineLevel="0" collapsed="false">
      <c r="P260" s="3" t="n">
        <f aca="false">EXP(-0.0608*N260^0.6554)</f>
        <v>1</v>
      </c>
      <c r="Q260" s="3" t="n">
        <f aca="false">O260/$T$2</f>
        <v>0</v>
      </c>
      <c r="R260" s="3" t="n">
        <v>255</v>
      </c>
      <c r="S260" s="3" t="n">
        <f aca="false">EXP(-$B$38*R260^$C$38)</f>
        <v>0.100597525570047</v>
      </c>
    </row>
    <row r="261" customFormat="false" ht="15" hidden="false" customHeight="false" outlineLevel="0" collapsed="false">
      <c r="P261" s="3" t="n">
        <f aca="false">EXP(-0.0608*N261^0.6554)</f>
        <v>1</v>
      </c>
      <c r="Q261" s="3" t="n">
        <f aca="false">O261/$T$2</f>
        <v>0</v>
      </c>
      <c r="R261" s="3" t="n">
        <v>256</v>
      </c>
      <c r="S261" s="3" t="n">
        <f aca="false">EXP(-$B$38*R261^$C$38)</f>
        <v>0.10000582784886</v>
      </c>
    </row>
    <row r="262" customFormat="false" ht="15" hidden="false" customHeight="false" outlineLevel="0" collapsed="false">
      <c r="P262" s="3" t="n">
        <f aca="false">EXP(-0.0608*N262^0.6554)</f>
        <v>1</v>
      </c>
      <c r="Q262" s="3" t="n">
        <f aca="false">O262/$T$2</f>
        <v>0</v>
      </c>
      <c r="R262" s="3" t="n">
        <v>257</v>
      </c>
      <c r="S262" s="3" t="n">
        <f aca="false">EXP(-$B$38*R262^$C$38)</f>
        <v>0.0994183992306166</v>
      </c>
    </row>
    <row r="263" customFormat="false" ht="15" hidden="false" customHeight="false" outlineLevel="0" collapsed="false">
      <c r="P263" s="3" t="n">
        <f aca="false">EXP(-0.0608*N263^0.6554)</f>
        <v>1</v>
      </c>
      <c r="Q263" s="3" t="n">
        <f aca="false">O263/$T$2</f>
        <v>0</v>
      </c>
      <c r="R263" s="3" t="n">
        <v>258</v>
      </c>
      <c r="S263" s="3" t="n">
        <f aca="false">EXP(-$B$38*R263^$C$38)</f>
        <v>0.0988352012441693</v>
      </c>
    </row>
    <row r="264" customFormat="false" ht="15" hidden="false" customHeight="false" outlineLevel="0" collapsed="false">
      <c r="P264" s="3" t="n">
        <f aca="false">EXP(-0.0608*N264^0.6554)</f>
        <v>1</v>
      </c>
      <c r="Q264" s="3" t="n">
        <f aca="false">O264/$T$2</f>
        <v>0</v>
      </c>
      <c r="R264" s="3" t="n">
        <v>259</v>
      </c>
      <c r="S264" s="3" t="n">
        <f aca="false">EXP(-$B$38*R264^$C$38)</f>
        <v>0.0982561958537274</v>
      </c>
    </row>
    <row r="265" customFormat="false" ht="15" hidden="false" customHeight="false" outlineLevel="0" collapsed="false">
      <c r="P265" s="3" t="n">
        <f aca="false">EXP(-0.0608*N265^0.6554)</f>
        <v>1</v>
      </c>
      <c r="Q265" s="3" t="n">
        <f aca="false">O265/$T$2</f>
        <v>0</v>
      </c>
      <c r="R265" s="3" t="n">
        <v>260</v>
      </c>
      <c r="S265" s="3" t="n">
        <f aca="false">EXP(-$B$38*R265^$C$38)</f>
        <v>0.0976813454527229</v>
      </c>
    </row>
    <row r="266" customFormat="false" ht="15" hidden="false" customHeight="false" outlineLevel="0" collapsed="false">
      <c r="P266" s="3" t="n">
        <f aca="false">EXP(-0.0608*N266^0.6554)</f>
        <v>1</v>
      </c>
      <c r="Q266" s="3" t="n">
        <f aca="false">O266/$T$2</f>
        <v>0</v>
      </c>
      <c r="R266" s="3" t="n">
        <v>261</v>
      </c>
      <c r="S266" s="3" t="n">
        <f aca="false">EXP(-$B$38*R266^$C$38)</f>
        <v>0.0971106128577813</v>
      </c>
    </row>
    <row r="267" customFormat="false" ht="15" hidden="false" customHeight="false" outlineLevel="0" collapsed="false">
      <c r="P267" s="3" t="n">
        <f aca="false">EXP(-0.0608*N267^0.6554)</f>
        <v>1</v>
      </c>
      <c r="Q267" s="3" t="n">
        <f aca="false">O267/$T$2</f>
        <v>0</v>
      </c>
      <c r="R267" s="3" t="n">
        <v>262</v>
      </c>
      <c r="S267" s="3" t="n">
        <f aca="false">EXP(-$B$38*R267^$C$38)</f>
        <v>0.0965439613027958</v>
      </c>
    </row>
    <row r="268" customFormat="false" ht="15" hidden="false" customHeight="false" outlineLevel="0" collapsed="false">
      <c r="P268" s="3" t="n">
        <f aca="false">EXP(-0.0608*N268^0.6554)</f>
        <v>1</v>
      </c>
      <c r="Q268" s="3" t="n">
        <f aca="false">O268/$T$2</f>
        <v>0</v>
      </c>
      <c r="R268" s="3" t="n">
        <v>263</v>
      </c>
      <c r="S268" s="3" t="n">
        <f aca="false">EXP(-$B$38*R268^$C$38)</f>
        <v>0.0959813544331024</v>
      </c>
    </row>
    <row r="269" customFormat="false" ht="15" hidden="false" customHeight="false" outlineLevel="0" collapsed="false">
      <c r="P269" s="3" t="n">
        <f aca="false">EXP(-0.0608*N269^0.6554)</f>
        <v>1</v>
      </c>
      <c r="Q269" s="3" t="n">
        <f aca="false">O269/$T$2</f>
        <v>0</v>
      </c>
      <c r="R269" s="3" t="n">
        <v>264</v>
      </c>
      <c r="S269" s="3" t="n">
        <f aca="false">EXP(-$B$38*R269^$C$38)</f>
        <v>0.0954227562997554</v>
      </c>
    </row>
    <row r="270" customFormat="false" ht="15" hidden="false" customHeight="false" outlineLevel="0" collapsed="false">
      <c r="P270" s="3" t="n">
        <f aca="false">EXP(-0.0608*N270^0.6554)</f>
        <v>1</v>
      </c>
      <c r="Q270" s="3" t="n">
        <f aca="false">O270/$T$2</f>
        <v>0</v>
      </c>
      <c r="R270" s="3" t="n">
        <v>265</v>
      </c>
      <c r="S270" s="3" t="n">
        <f aca="false">EXP(-$B$38*R270^$C$38)</f>
        <v>0.0948681313538996</v>
      </c>
    </row>
    <row r="271" customFormat="false" ht="15" hidden="false" customHeight="false" outlineLevel="0" collapsed="false">
      <c r="P271" s="3" t="n">
        <f aca="false">EXP(-0.0608*N271^0.6554)</f>
        <v>1</v>
      </c>
      <c r="Q271" s="3" t="n">
        <f aca="false">O271/$T$2</f>
        <v>0</v>
      </c>
      <c r="R271" s="3" t="n">
        <v>266</v>
      </c>
      <c r="S271" s="3" t="n">
        <f aca="false">EXP(-$B$38*R271^$C$38)</f>
        <v>0.0943174444412376</v>
      </c>
    </row>
    <row r="272" customFormat="false" ht="15" hidden="false" customHeight="false" outlineLevel="0" collapsed="false">
      <c r="P272" s="3" t="n">
        <f aca="false">EXP(-0.0608*N272^0.6554)</f>
        <v>1</v>
      </c>
      <c r="Q272" s="3" t="n">
        <f aca="false">O272/$T$2</f>
        <v>0</v>
      </c>
      <c r="R272" s="3" t="n">
        <v>267</v>
      </c>
      <c r="S272" s="3" t="n">
        <f aca="false">EXP(-$B$38*R272^$C$38)</f>
        <v>0.0937706607965913</v>
      </c>
    </row>
    <row r="273" customFormat="false" ht="15" hidden="false" customHeight="false" outlineLevel="0" collapsed="false">
      <c r="P273" s="3" t="n">
        <f aca="false">EXP(-0.0608*N273^0.6554)</f>
        <v>1</v>
      </c>
      <c r="Q273" s="3" t="n">
        <f aca="false">O273/$T$2</f>
        <v>0</v>
      </c>
      <c r="R273" s="3" t="n">
        <v>268</v>
      </c>
      <c r="S273" s="3" t="n">
        <f aca="false">EXP(-$B$38*R273^$C$38)</f>
        <v>0.0932277460385539</v>
      </c>
    </row>
    <row r="274" customFormat="false" ht="15" hidden="false" customHeight="false" outlineLevel="0" collapsed="false">
      <c r="P274" s="3" t="n">
        <f aca="false">EXP(-0.0608*N274^0.6554)</f>
        <v>1</v>
      </c>
      <c r="Q274" s="3" t="n">
        <f aca="false">O274/$T$2</f>
        <v>0</v>
      </c>
      <c r="R274" s="3" t="n">
        <v>269</v>
      </c>
      <c r="S274" s="3" t="n">
        <f aca="false">EXP(-$B$38*R274^$C$38)</f>
        <v>0.0926886661642323</v>
      </c>
    </row>
    <row r="275" customFormat="false" ht="15" hidden="false" customHeight="false" outlineLevel="0" collapsed="false">
      <c r="P275" s="3" t="n">
        <f aca="false">EXP(-0.0608*N275^0.6554)</f>
        <v>1</v>
      </c>
      <c r="Q275" s="3" t="n">
        <f aca="false">O275/$T$2</f>
        <v>0</v>
      </c>
      <c r="R275" s="3" t="n">
        <v>270</v>
      </c>
      <c r="S275" s="3" t="n">
        <f aca="false">EXP(-$B$38*R275^$C$38)</f>
        <v>0.0921533875440774</v>
      </c>
    </row>
    <row r="276" customFormat="false" ht="15" hidden="false" customHeight="false" outlineLevel="0" collapsed="false">
      <c r="P276" s="3" t="n">
        <f aca="false">EXP(-0.0608*N276^0.6554)</f>
        <v>1</v>
      </c>
      <c r="Q276" s="3" t="n">
        <f aca="false">O276/$T$2</f>
        <v>0</v>
      </c>
      <c r="R276" s="3" t="n">
        <v>271</v>
      </c>
      <c r="S276" s="3" t="n">
        <f aca="false">EXP(-$B$38*R276^$C$38)</f>
        <v>0.0916218769167999</v>
      </c>
    </row>
    <row r="277" customFormat="false" ht="15" hidden="false" customHeight="false" outlineLevel="0" collapsed="false">
      <c r="P277" s="3" t="n">
        <f aca="false">EXP(-0.0608*N277^0.6554)</f>
        <v>1</v>
      </c>
      <c r="Q277" s="3" t="n">
        <f aca="false">O277/$T$2</f>
        <v>0</v>
      </c>
      <c r="R277" s="3" t="n">
        <v>272</v>
      </c>
      <c r="S277" s="3" t="n">
        <f aca="false">EXP(-$B$38*R277^$C$38)</f>
        <v>0.0910941013843713</v>
      </c>
    </row>
    <row r="278" customFormat="false" ht="15" hidden="false" customHeight="false" outlineLevel="0" collapsed="false">
      <c r="P278" s="3" t="n">
        <f aca="false">EXP(-0.0608*N278^0.6554)</f>
        <v>1</v>
      </c>
      <c r="Q278" s="3" t="n">
        <f aca="false">O278/$T$2</f>
        <v>0</v>
      </c>
      <c r="R278" s="3" t="n">
        <v>273</v>
      </c>
      <c r="S278" s="3" t="n">
        <f aca="false">EXP(-$B$38*R278^$C$38)</f>
        <v>0.0905700284071069</v>
      </c>
    </row>
    <row r="279" customFormat="false" ht="15" hidden="false" customHeight="false" outlineLevel="0" collapsed="false">
      <c r="P279" s="3" t="n">
        <f aca="false">EXP(-0.0608*N279^0.6554)</f>
        <v>1</v>
      </c>
      <c r="Q279" s="3" t="n">
        <f aca="false">O279/$T$2</f>
        <v>0</v>
      </c>
      <c r="R279" s="3" t="n">
        <v>274</v>
      </c>
      <c r="S279" s="3" t="n">
        <f aca="false">EXP(-$B$38*R279^$C$38)</f>
        <v>0.0900496257988306</v>
      </c>
    </row>
    <row r="280" customFormat="false" ht="15" hidden="false" customHeight="false" outlineLevel="0" collapsed="false">
      <c r="P280" s="3" t="n">
        <f aca="false">EXP(-0.0608*N280^0.6554)</f>
        <v>1</v>
      </c>
      <c r="Q280" s="3" t="n">
        <f aca="false">O280/$T$2</f>
        <v>0</v>
      </c>
      <c r="R280" s="3" t="n">
        <v>275</v>
      </c>
      <c r="S280" s="3" t="n">
        <f aca="false">EXP(-$B$38*R280^$C$38)</f>
        <v>0.0895328617221187</v>
      </c>
    </row>
    <row r="281" customFormat="false" ht="15" hidden="false" customHeight="false" outlineLevel="0" collapsed="false">
      <c r="P281" s="3" t="n">
        <f aca="false">EXP(-0.0608*N281^0.6554)</f>
        <v>1</v>
      </c>
      <c r="Q281" s="3" t="n">
        <f aca="false">O281/$T$2</f>
        <v>0</v>
      </c>
      <c r="R281" s="3" t="n">
        <v>276</v>
      </c>
      <c r="S281" s="3" t="n">
        <f aca="false">EXP(-$B$38*R281^$C$38)</f>
        <v>0.0890197046836218</v>
      </c>
    </row>
    <row r="282" customFormat="false" ht="15" hidden="false" customHeight="false" outlineLevel="0" collapsed="false">
      <c r="P282" s="3" t="n">
        <f aca="false">EXP(-0.0608*N282^0.6554)</f>
        <v>1</v>
      </c>
      <c r="Q282" s="3" t="n">
        <f aca="false">O282/$T$2</f>
        <v>0</v>
      </c>
      <c r="R282" s="3" t="n">
        <v>277</v>
      </c>
      <c r="S282" s="3" t="n">
        <f aca="false">EXP(-$B$38*R282^$C$38)</f>
        <v>0.0885101235294632</v>
      </c>
    </row>
    <row r="283" customFormat="false" ht="15" hidden="false" customHeight="false" outlineLevel="0" collapsed="false">
      <c r="P283" s="3" t="n">
        <f aca="false">EXP(-0.0608*N283^0.6554)</f>
        <v>1</v>
      </c>
      <c r="Q283" s="3" t="n">
        <f aca="false">O283/$T$2</f>
        <v>0</v>
      </c>
      <c r="R283" s="3" t="n">
        <v>278</v>
      </c>
      <c r="S283" s="3" t="n">
        <f aca="false">EXP(-$B$38*R283^$C$38)</f>
        <v>0.0880040874407122</v>
      </c>
    </row>
    <row r="284" customFormat="false" ht="15" hidden="false" customHeight="false" outlineLevel="0" collapsed="false">
      <c r="P284" s="3" t="n">
        <f aca="false">EXP(-0.0608*N284^0.6554)</f>
        <v>1</v>
      </c>
      <c r="Q284" s="3" t="n">
        <f aca="false">O284/$T$2</f>
        <v>0</v>
      </c>
      <c r="R284" s="3" t="n">
        <v>279</v>
      </c>
      <c r="S284" s="3" t="n">
        <f aca="false">EXP(-$B$38*R284^$C$38)</f>
        <v>0.0875015659289308</v>
      </c>
    </row>
    <row r="285" customFormat="false" ht="15" hidden="false" customHeight="false" outlineLevel="0" collapsed="false">
      <c r="P285" s="3" t="n">
        <f aca="false">EXP(-0.0608*N285^0.6554)</f>
        <v>1</v>
      </c>
      <c r="Q285" s="3" t="n">
        <f aca="false">O285/$T$2</f>
        <v>0</v>
      </c>
      <c r="R285" s="3" t="n">
        <v>280</v>
      </c>
      <c r="S285" s="3" t="n">
        <f aca="false">EXP(-$B$38*R285^$C$38)</f>
        <v>0.0870025288317926</v>
      </c>
    </row>
    <row r="286" customFormat="false" ht="15" hidden="false" customHeight="false" outlineLevel="0" collapsed="false">
      <c r="P286" s="3" t="n">
        <f aca="false">EXP(-0.0608*N286^0.6554)</f>
        <v>1</v>
      </c>
      <c r="Q286" s="3" t="n">
        <f aca="false">O286/$T$2</f>
        <v>0</v>
      </c>
      <c r="R286" s="3" t="n">
        <v>281</v>
      </c>
      <c r="S286" s="3" t="n">
        <f aca="false">EXP(-$B$38*R286^$C$38)</f>
        <v>0.0865069463087721</v>
      </c>
    </row>
    <row r="287" customFormat="false" ht="15" hidden="false" customHeight="false" outlineLevel="0" collapsed="false">
      <c r="P287" s="3" t="n">
        <f aca="false">EXP(-0.0608*N287^0.6554)</f>
        <v>1</v>
      </c>
      <c r="Q287" s="3" t="n">
        <f aca="false">O287/$T$2</f>
        <v>0</v>
      </c>
      <c r="R287" s="3" t="n">
        <v>282</v>
      </c>
      <c r="S287" s="3" t="n">
        <f aca="false">EXP(-$B$38*R287^$C$38)</f>
        <v>0.0860147888369037</v>
      </c>
    </row>
    <row r="288" customFormat="false" ht="15" hidden="false" customHeight="false" outlineLevel="0" collapsed="false">
      <c r="P288" s="3" t="n">
        <f aca="false">EXP(-0.0608*N288^0.6554)</f>
        <v>1</v>
      </c>
      <c r="Q288" s="3" t="n">
        <f aca="false">O288/$T$2</f>
        <v>0</v>
      </c>
      <c r="R288" s="3" t="n">
        <v>283</v>
      </c>
      <c r="S288" s="3" t="n">
        <f aca="false">EXP(-$B$38*R288^$C$38)</f>
        <v>0.0855260272066083</v>
      </c>
    </row>
    <row r="289" customFormat="false" ht="15" hidden="false" customHeight="false" outlineLevel="0" collapsed="false">
      <c r="P289" s="3" t="n">
        <f aca="false">EXP(-0.0608*N289^0.6554)</f>
        <v>1</v>
      </c>
      <c r="Q289" s="3" t="n">
        <f aca="false">O289/$T$2</f>
        <v>0</v>
      </c>
      <c r="R289" s="3" t="n">
        <v>284</v>
      </c>
      <c r="S289" s="3" t="n">
        <f aca="false">EXP(-$B$38*R289^$C$38)</f>
        <v>0.0850406325175869</v>
      </c>
    </row>
    <row r="290" customFormat="false" ht="15" hidden="false" customHeight="false" outlineLevel="0" collapsed="false">
      <c r="P290" s="3" t="n">
        <f aca="false">EXP(-0.0608*N290^0.6554)</f>
        <v>1</v>
      </c>
      <c r="Q290" s="3" t="n">
        <f aca="false">O290/$T$2</f>
        <v>0</v>
      </c>
      <c r="R290" s="3" t="n">
        <v>285</v>
      </c>
      <c r="S290" s="3" t="n">
        <f aca="false">EXP(-$B$38*R290^$C$38)</f>
        <v>0.0845585761747792</v>
      </c>
    </row>
    <row r="291" customFormat="false" ht="15" hidden="false" customHeight="false" outlineLevel="0" collapsed="false">
      <c r="P291" s="3" t="n">
        <f aca="false">EXP(-0.0608*N291^0.6554)</f>
        <v>1</v>
      </c>
      <c r="Q291" s="3" t="n">
        <f aca="false">O291/$T$2</f>
        <v>0</v>
      </c>
      <c r="R291" s="3" t="n">
        <v>286</v>
      </c>
      <c r="S291" s="3" t="n">
        <f aca="false">EXP(-$B$38*R291^$C$38)</f>
        <v>0.0840798298843868</v>
      </c>
    </row>
    <row r="292" customFormat="false" ht="15" hidden="false" customHeight="false" outlineLevel="0" collapsed="false">
      <c r="P292" s="3" t="n">
        <f aca="false">EXP(-0.0608*N292^0.6554)</f>
        <v>1</v>
      </c>
      <c r="Q292" s="3" t="n">
        <f aca="false">O292/$T$2</f>
        <v>0</v>
      </c>
      <c r="R292" s="3" t="n">
        <v>287</v>
      </c>
      <c r="S292" s="3" t="n">
        <f aca="false">EXP(-$B$38*R292^$C$38)</f>
        <v>0.0836043656499592</v>
      </c>
    </row>
    <row r="293" customFormat="false" ht="15" hidden="false" customHeight="false" outlineLevel="0" collapsed="false">
      <c r="P293" s="3" t="n">
        <f aca="false">EXP(-0.0608*N293^0.6554)</f>
        <v>1</v>
      </c>
      <c r="Q293" s="3" t="n">
        <f aca="false">O293/$T$2</f>
        <v>0</v>
      </c>
      <c r="R293" s="3" t="n">
        <v>288</v>
      </c>
      <c r="S293" s="3" t="n">
        <f aca="false">EXP(-$B$38*R293^$C$38)</f>
        <v>0.0831321557685414</v>
      </c>
    </row>
    <row r="294" customFormat="false" ht="15" hidden="false" customHeight="false" outlineLevel="0" collapsed="false">
      <c r="P294" s="3" t="n">
        <f aca="false">EXP(-0.0608*N294^0.6554)</f>
        <v>1</v>
      </c>
      <c r="Q294" s="3" t="n">
        <f aca="false">O294/$T$2</f>
        <v>0</v>
      </c>
      <c r="R294" s="3" t="n">
        <v>289</v>
      </c>
      <c r="S294" s="3" t="n">
        <f aca="false">EXP(-$B$38*R294^$C$38)</f>
        <v>0.0826631728268823</v>
      </c>
    </row>
    <row r="295" customFormat="false" ht="15" hidden="false" customHeight="false" outlineLevel="0" collapsed="false">
      <c r="P295" s="3" t="n">
        <f aca="false">EXP(-0.0608*N295^0.6554)</f>
        <v>1</v>
      </c>
      <c r="Q295" s="3" t="n">
        <f aca="false">O295/$T$2</f>
        <v>0</v>
      </c>
      <c r="R295" s="3" t="n">
        <v>290</v>
      </c>
      <c r="S295" s="3" t="n">
        <f aca="false">EXP(-$B$38*R295^$C$38)</f>
        <v>0.0821973896977026</v>
      </c>
    </row>
    <row r="296" customFormat="false" ht="15" hidden="false" customHeight="false" outlineLevel="0" collapsed="false">
      <c r="P296" s="3" t="n">
        <f aca="false">EXP(-0.0608*N296^0.6554)</f>
        <v>1</v>
      </c>
      <c r="Q296" s="3" t="n">
        <f aca="false">O296/$T$2</f>
        <v>0</v>
      </c>
      <c r="R296" s="3" t="n">
        <v>291</v>
      </c>
      <c r="S296" s="3" t="n">
        <f aca="false">EXP(-$B$38*R296^$C$38)</f>
        <v>0.0817347795360207</v>
      </c>
    </row>
    <row r="297" customFormat="false" ht="15" hidden="false" customHeight="false" outlineLevel="0" collapsed="false">
      <c r="P297" s="3" t="n">
        <f aca="false">EXP(-0.0608*N297^0.6554)</f>
        <v>1</v>
      </c>
      <c r="Q297" s="3" t="n">
        <f aca="false">O297/$T$2</f>
        <v>0</v>
      </c>
      <c r="R297" s="3" t="n">
        <v>292</v>
      </c>
      <c r="S297" s="3" t="n">
        <f aca="false">EXP(-$B$38*R297^$C$38)</f>
        <v>0.0812753157755365</v>
      </c>
    </row>
    <row r="298" customFormat="false" ht="15" hidden="false" customHeight="false" outlineLevel="0" collapsed="false">
      <c r="P298" s="3" t="n">
        <f aca="false">EXP(-0.0608*N298^0.6554)</f>
        <v>1</v>
      </c>
      <c r="Q298" s="3" t="n">
        <f aca="false">O298/$T$2</f>
        <v>0</v>
      </c>
      <c r="R298" s="3" t="n">
        <v>293</v>
      </c>
      <c r="S298" s="3" t="n">
        <f aca="false">EXP(-$B$38*R298^$C$38)</f>
        <v>0.0808189721250708</v>
      </c>
    </row>
    <row r="299" customFormat="false" ht="15" hidden="false" customHeight="false" outlineLevel="0" collapsed="false">
      <c r="P299" s="3" t="n">
        <f aca="false">EXP(-0.0608*N299^0.6554)</f>
        <v>1</v>
      </c>
      <c r="Q299" s="3" t="n">
        <f aca="false">O299/$T$2</f>
        <v>0</v>
      </c>
      <c r="R299" s="3" t="n">
        <v>294</v>
      </c>
      <c r="S299" s="3" t="n">
        <f aca="false">EXP(-$B$38*R299^$C$38)</f>
        <v>0.0803657225650602</v>
      </c>
    </row>
    <row r="300" customFormat="false" ht="15" hidden="false" customHeight="false" outlineLevel="0" collapsed="false">
      <c r="P300" s="3" t="n">
        <f aca="false">EXP(-0.0608*N300^0.6554)</f>
        <v>1</v>
      </c>
      <c r="Q300" s="3" t="n">
        <f aca="false">O300/$T$2</f>
        <v>0</v>
      </c>
      <c r="R300" s="3" t="n">
        <v>295</v>
      </c>
      <c r="S300" s="3" t="n">
        <f aca="false">EXP(-$B$38*R300^$C$38)</f>
        <v>0.0799155413441059</v>
      </c>
    </row>
    <row r="301" customFormat="false" ht="15" hidden="false" customHeight="false" outlineLevel="0" collapsed="false">
      <c r="P301" s="3" t="n">
        <f aca="false">EXP(-0.0608*N301^0.6554)</f>
        <v>1</v>
      </c>
      <c r="Q301" s="3" t="n">
        <f aca="false">O301/$T$2</f>
        <v>0</v>
      </c>
      <c r="R301" s="3" t="n">
        <v>296</v>
      </c>
      <c r="S301" s="3" t="n">
        <f aca="false">EXP(-$B$38*R301^$C$38)</f>
        <v>0.0794684029755764</v>
      </c>
    </row>
    <row r="302" customFormat="false" ht="15" hidden="false" customHeight="false" outlineLevel="0" collapsed="false">
      <c r="P302" s="3" t="n">
        <f aca="false">EXP(-0.0608*N302^0.6554)</f>
        <v>1</v>
      </c>
      <c r="Q302" s="3" t="n">
        <f aca="false">O302/$T$2</f>
        <v>0</v>
      </c>
      <c r="R302" s="3" t="n">
        <v>297</v>
      </c>
      <c r="S302" s="3" t="n">
        <f aca="false">EXP(-$B$38*R302^$C$38)</f>
        <v>0.0790242822342609</v>
      </c>
    </row>
    <row r="303" customFormat="false" ht="15" hidden="false" customHeight="false" outlineLevel="0" collapsed="false">
      <c r="P303" s="3" t="n">
        <f aca="false">EXP(-0.0608*N303^0.6554)</f>
        <v>1</v>
      </c>
      <c r="Q303" s="3" t="n">
        <f aca="false">O303/$T$2</f>
        <v>0</v>
      </c>
      <c r="R303" s="3" t="n">
        <v>298</v>
      </c>
      <c r="S303" s="3" t="n">
        <f aca="false">EXP(-$B$38*R303^$C$38)</f>
        <v>0.0785831541530756</v>
      </c>
    </row>
    <row r="304" customFormat="false" ht="15" hidden="false" customHeight="false" outlineLevel="0" collapsed="false">
      <c r="P304" s="3" t="n">
        <f aca="false">EXP(-0.0608*N304^0.6554)</f>
        <v>1</v>
      </c>
      <c r="Q304" s="3" t="n">
        <f aca="false">O304/$T$2</f>
        <v>0</v>
      </c>
      <c r="R304" s="3" t="n">
        <v>299</v>
      </c>
      <c r="S304" s="3" t="n">
        <f aca="false">EXP(-$B$38*R304^$C$38)</f>
        <v>0.0781449940198193</v>
      </c>
    </row>
    <row r="305" customFormat="false" ht="15" hidden="false" customHeight="false" outlineLevel="0" collapsed="false">
      <c r="P305" s="3" t="n">
        <f aca="false">EXP(-0.0608*N305^0.6554)</f>
        <v>1</v>
      </c>
      <c r="Q305" s="3" t="n">
        <f aca="false">O305/$T$2</f>
        <v>0</v>
      </c>
      <c r="R305" s="3" t="n">
        <v>300</v>
      </c>
      <c r="S305" s="3" t="n">
        <f aca="false">EXP(-$B$38*R305^$C$38)</f>
        <v>0.0777097773739784</v>
      </c>
    </row>
    <row r="306" customFormat="false" ht="15" hidden="false" customHeight="false" outlineLevel="0" collapsed="false">
      <c r="P306" s="3" t="n">
        <f aca="false">EXP(-0.0608*N306^0.6554)</f>
        <v>1</v>
      </c>
      <c r="Q306" s="3" t="n">
        <f aca="false">O306/$T$2</f>
        <v>0</v>
      </c>
      <c r="R306" s="3" t="n">
        <v>301</v>
      </c>
      <c r="S306" s="3" t="n">
        <f aca="false">EXP(-$B$38*R306^$C$38)</f>
        <v>0.077277480003581</v>
      </c>
    </row>
    <row r="307" customFormat="false" ht="15" hidden="false" customHeight="false" outlineLevel="0" collapsed="false">
      <c r="P307" s="3" t="n">
        <f aca="false">EXP(-0.0608*N307^0.6554)</f>
        <v>1</v>
      </c>
      <c r="Q307" s="3" t="n">
        <f aca="false">O307/$T$2</f>
        <v>0</v>
      </c>
      <c r="R307" s="3" t="n">
        <v>302</v>
      </c>
      <c r="S307" s="3" t="n">
        <f aca="false">EXP(-$B$38*R307^$C$38)</f>
        <v>0.076848077942098</v>
      </c>
    </row>
    <row r="308" customFormat="false" ht="15" hidden="false" customHeight="false" outlineLevel="0" collapsed="false">
      <c r="P308" s="3" t="n">
        <f aca="false">EXP(-0.0608*N308^0.6554)</f>
        <v>1</v>
      </c>
      <c r="Q308" s="3" t="n">
        <f aca="false">O308/$T$2</f>
        <v>0</v>
      </c>
      <c r="R308" s="3" t="n">
        <v>303</v>
      </c>
      <c r="S308" s="3" t="n">
        <f aca="false">EXP(-$B$38*R308^$C$38)</f>
        <v>0.0764215474653909</v>
      </c>
    </row>
    <row r="309" customFormat="false" ht="15" hidden="false" customHeight="false" outlineLevel="0" collapsed="false">
      <c r="P309" s="3" t="n">
        <f aca="false">EXP(-0.0608*N309^0.6554)</f>
        <v>1</v>
      </c>
      <c r="Q309" s="3" t="n">
        <f aca="false">O309/$T$2</f>
        <v>0</v>
      </c>
      <c r="R309" s="3" t="n">
        <v>304</v>
      </c>
      <c r="S309" s="3" t="n">
        <f aca="false">EXP(-$B$38*R309^$C$38)</f>
        <v>0.0759978650887066</v>
      </c>
    </row>
    <row r="310" customFormat="false" ht="15" hidden="false" customHeight="false" outlineLevel="0" collapsed="false">
      <c r="P310" s="3" t="n">
        <f aca="false">EXP(-0.0608*N310^0.6554)</f>
        <v>1</v>
      </c>
      <c r="Q310" s="3" t="n">
        <f aca="false">O310/$T$2</f>
        <v>0</v>
      </c>
      <c r="R310" s="3" t="n">
        <v>305</v>
      </c>
      <c r="S310" s="3" t="n">
        <f aca="false">EXP(-$B$38*R310^$C$38)</f>
        <v>0.0755770075637156</v>
      </c>
    </row>
    <row r="311" customFormat="false" ht="15" hidden="false" customHeight="false" outlineLevel="0" collapsed="false">
      <c r="P311" s="3" t="n">
        <f aca="false">EXP(-0.0608*N311^0.6554)</f>
        <v>1</v>
      </c>
      <c r="Q311" s="3" t="n">
        <f aca="false">O311/$T$2</f>
        <v>0</v>
      </c>
      <c r="R311" s="3" t="n">
        <v>306</v>
      </c>
      <c r="S311" s="3" t="n">
        <f aca="false">EXP(-$B$38*R311^$C$38)</f>
        <v>0.0751589518755959</v>
      </c>
    </row>
    <row r="312" customFormat="false" ht="15" hidden="false" customHeight="false" outlineLevel="0" collapsed="false">
      <c r="P312" s="3" t="n">
        <f aca="false">EXP(-0.0608*N312^0.6554)</f>
        <v>1</v>
      </c>
      <c r="Q312" s="3" t="n">
        <f aca="false">O312/$T$2</f>
        <v>0</v>
      </c>
      <c r="R312" s="3" t="n">
        <v>307</v>
      </c>
      <c r="S312" s="3" t="n">
        <f aca="false">EXP(-$B$38*R312^$C$38)</f>
        <v>0.0747436752401598</v>
      </c>
    </row>
    <row r="313" customFormat="false" ht="15" hidden="false" customHeight="false" outlineLevel="0" collapsed="false">
      <c r="P313" s="3" t="n">
        <f aca="false">EXP(-0.0608*N313^0.6554)</f>
        <v>1</v>
      </c>
      <c r="Q313" s="3" t="n">
        <f aca="false">O313/$T$2</f>
        <v>0</v>
      </c>
      <c r="R313" s="3" t="n">
        <v>308</v>
      </c>
      <c r="S313" s="3" t="n">
        <f aca="false">EXP(-$B$38*R313^$C$38)</f>
        <v>0.0743311551010236</v>
      </c>
    </row>
    <row r="314" customFormat="false" ht="15" hidden="false" customHeight="false" outlineLevel="0" collapsed="false">
      <c r="P314" s="3" t="n">
        <f aca="false">EXP(-0.0608*N314^0.6554)</f>
        <v>1</v>
      </c>
      <c r="Q314" s="3" t="n">
        <f aca="false">O314/$T$2</f>
        <v>0</v>
      </c>
      <c r="R314" s="3" t="n">
        <v>309</v>
      </c>
      <c r="S314" s="3" t="n">
        <f aca="false">EXP(-$B$38*R314^$C$38)</f>
        <v>0.0739213691268191</v>
      </c>
    </row>
    <row r="315" customFormat="false" ht="15" hidden="false" customHeight="false" outlineLevel="0" collapsed="false">
      <c r="P315" s="3" t="n">
        <f aca="false">EXP(-0.0608*N315^0.6554)</f>
        <v>1</v>
      </c>
      <c r="Q315" s="3" t="n">
        <f aca="false">O315/$T$2</f>
        <v>0</v>
      </c>
      <c r="R315" s="3" t="n">
        <v>310</v>
      </c>
      <c r="S315" s="3" t="n">
        <f aca="false">EXP(-$B$38*R315^$C$38)</f>
        <v>0.0735142952084464</v>
      </c>
    </row>
    <row r="316" customFormat="false" ht="15" hidden="false" customHeight="false" outlineLevel="0" collapsed="false">
      <c r="P316" s="3" t="n">
        <f aca="false">EXP(-0.0608*N316^0.6554)</f>
        <v>1</v>
      </c>
      <c r="Q316" s="3" t="n">
        <f aca="false">O316/$T$2</f>
        <v>0</v>
      </c>
      <c r="R316" s="3" t="n">
        <v>311</v>
      </c>
      <c r="S316" s="3" t="n">
        <f aca="false">EXP(-$B$38*R316^$C$38)</f>
        <v>0.0731099114563674</v>
      </c>
    </row>
    <row r="317" customFormat="false" ht="15" hidden="false" customHeight="false" outlineLevel="0" collapsed="false">
      <c r="P317" s="3" t="n">
        <f aca="false">EXP(-0.0608*N317^0.6554)</f>
        <v>1</v>
      </c>
      <c r="Q317" s="3" t="n">
        <f aca="false">O317/$T$2</f>
        <v>0</v>
      </c>
      <c r="R317" s="3" t="n">
        <v>312</v>
      </c>
      <c r="S317" s="3" t="n">
        <f aca="false">EXP(-$B$38*R317^$C$38)</f>
        <v>0.0727081961979392</v>
      </c>
    </row>
    <row r="318" customFormat="false" ht="15" hidden="false" customHeight="false" outlineLevel="0" collapsed="false">
      <c r="P318" s="3" t="n">
        <f aca="false">EXP(-0.0608*N318^0.6554)</f>
        <v>1</v>
      </c>
      <c r="Q318" s="3" t="n">
        <f aca="false">O318/$T$2</f>
        <v>0</v>
      </c>
      <c r="R318" s="3" t="n">
        <v>313</v>
      </c>
      <c r="S318" s="3" t="n">
        <f aca="false">EXP(-$B$38*R318^$C$38)</f>
        <v>0.0723091279747857</v>
      </c>
    </row>
    <row r="319" customFormat="false" ht="15" hidden="false" customHeight="false" outlineLevel="0" collapsed="false">
      <c r="P319" s="3" t="n">
        <f aca="false">EXP(-0.0608*N319^0.6554)</f>
        <v>1</v>
      </c>
      <c r="Q319" s="3" t="n">
        <f aca="false">O319/$T$2</f>
        <v>0</v>
      </c>
      <c r="R319" s="3" t="n">
        <v>314</v>
      </c>
      <c r="S319" s="3" t="n">
        <f aca="false">EXP(-$B$38*R319^$C$38)</f>
        <v>0.0719126855402093</v>
      </c>
    </row>
    <row r="320" customFormat="false" ht="15" hidden="false" customHeight="false" outlineLevel="0" collapsed="false">
      <c r="P320" s="3" t="n">
        <f aca="false">EXP(-0.0608*N320^0.6554)</f>
        <v>1</v>
      </c>
      <c r="Q320" s="3" t="n">
        <f aca="false">O320/$T$2</f>
        <v>0</v>
      </c>
      <c r="R320" s="3" t="n">
        <v>315</v>
      </c>
      <c r="S320" s="3" t="n">
        <f aca="false">EXP(-$B$38*R320^$C$38)</f>
        <v>0.0715188478566385</v>
      </c>
    </row>
    <row r="321" customFormat="false" ht="15" hidden="false" customHeight="false" outlineLevel="0" collapsed="false">
      <c r="P321" s="3" t="n">
        <f aca="false">EXP(-0.0608*N321^0.6554)</f>
        <v>1</v>
      </c>
      <c r="Q321" s="3" t="n">
        <f aca="false">O321/$T$2</f>
        <v>0</v>
      </c>
      <c r="R321" s="3" t="n">
        <v>316</v>
      </c>
      <c r="S321" s="3" t="n">
        <f aca="false">EXP(-$B$38*R321^$C$38)</f>
        <v>0.0711275940931142</v>
      </c>
    </row>
    <row r="322" customFormat="false" ht="15" hidden="false" customHeight="false" outlineLevel="0" collapsed="false">
      <c r="P322" s="3" t="n">
        <f aca="false">EXP(-0.0608*N322^0.6554)</f>
        <v>1</v>
      </c>
      <c r="Q322" s="3" t="n">
        <f aca="false">O322/$T$2</f>
        <v>0</v>
      </c>
      <c r="R322" s="3" t="n">
        <v>317</v>
      </c>
      <c r="S322" s="3" t="n">
        <f aca="false">EXP(-$B$38*R322^$C$38)</f>
        <v>0.0707389036228111</v>
      </c>
    </row>
    <row r="323" customFormat="false" ht="15" hidden="false" customHeight="false" outlineLevel="0" collapsed="false">
      <c r="P323" s="3" t="n">
        <f aca="false">EXP(-0.0608*N323^0.6554)</f>
        <v>1</v>
      </c>
      <c r="Q323" s="3" t="n">
        <f aca="false">O323/$T$2</f>
        <v>0</v>
      </c>
      <c r="R323" s="3" t="n">
        <v>318</v>
      </c>
      <c r="S323" s="3" t="n">
        <f aca="false">EXP(-$B$38*R323^$C$38)</f>
        <v>0.0703527560205965</v>
      </c>
    </row>
    <row r="324" customFormat="false" ht="15" hidden="false" customHeight="false" outlineLevel="0" collapsed="false">
      <c r="P324" s="3" t="n">
        <f aca="false">EXP(-0.0608*N324^0.6554)</f>
        <v>1</v>
      </c>
      <c r="Q324" s="3" t="n">
        <f aca="false">O324/$T$2</f>
        <v>0</v>
      </c>
      <c r="R324" s="3" t="n">
        <v>319</v>
      </c>
      <c r="S324" s="3" t="n">
        <f aca="false">EXP(-$B$38*R324^$C$38)</f>
        <v>0.0699691310606224</v>
      </c>
    </row>
    <row r="325" customFormat="false" ht="15" hidden="false" customHeight="false" outlineLevel="0" collapsed="false">
      <c r="P325" s="3" t="n">
        <f aca="false">EXP(-0.0608*N325^0.6554)</f>
        <v>1</v>
      </c>
      <c r="Q325" s="3" t="n">
        <f aca="false">O325/$T$2</f>
        <v>0</v>
      </c>
      <c r="R325" s="3" t="n">
        <v>320</v>
      </c>
      <c r="S325" s="3" t="n">
        <f aca="false">EXP(-$B$38*R325^$C$38)</f>
        <v>0.0695880087139544</v>
      </c>
    </row>
    <row r="326" customFormat="false" ht="15" hidden="false" customHeight="false" outlineLevel="0" collapsed="false">
      <c r="P326" s="3" t="n">
        <f aca="false">EXP(-0.0608*N326^0.6554)</f>
        <v>1</v>
      </c>
      <c r="Q326" s="3" t="n">
        <f aca="false">O326/$T$2</f>
        <v>0</v>
      </c>
      <c r="R326" s="3" t="n">
        <v>321</v>
      </c>
      <c r="S326" s="3" t="n">
        <f aca="false">EXP(-$B$38*R326^$C$38)</f>
        <v>0.0692093691462325</v>
      </c>
    </row>
    <row r="327" customFormat="false" ht="15" hidden="false" customHeight="false" outlineLevel="0" collapsed="false">
      <c r="P327" s="3" t="n">
        <f aca="false">EXP(-0.0608*N327^0.6554)</f>
        <v>1</v>
      </c>
      <c r="Q327" s="3" t="n">
        <f aca="false">O327/$T$2</f>
        <v>0</v>
      </c>
      <c r="R327" s="3" t="n">
        <v>322</v>
      </c>
      <c r="S327" s="3" t="n">
        <f aca="false">EXP(-$B$38*R327^$C$38)</f>
        <v>0.0688331927153671</v>
      </c>
    </row>
    <row r="328" customFormat="false" ht="15" hidden="false" customHeight="false" outlineLevel="0" collapsed="false">
      <c r="P328" s="3" t="n">
        <f aca="false">EXP(-0.0608*N328^0.6554)</f>
        <v>1</v>
      </c>
      <c r="Q328" s="3" t="n">
        <f aca="false">O328/$T$2</f>
        <v>0</v>
      </c>
      <c r="R328" s="3" t="n">
        <v>323</v>
      </c>
      <c r="S328" s="3" t="n">
        <f aca="false">EXP(-$B$38*R328^$C$38)</f>
        <v>0.0684594599692668</v>
      </c>
    </row>
    <row r="329" customFormat="false" ht="15" hidden="false" customHeight="false" outlineLevel="0" collapsed="false">
      <c r="P329" s="3" t="n">
        <f aca="false">EXP(-0.0608*N329^0.6554)</f>
        <v>1</v>
      </c>
      <c r="Q329" s="3" t="n">
        <f aca="false">O329/$T$2</f>
        <v>0</v>
      </c>
      <c r="R329" s="3" t="n">
        <v>324</v>
      </c>
      <c r="S329" s="3" t="n">
        <f aca="false">EXP(-$B$38*R329^$C$38)</f>
        <v>0.0680881516435989</v>
      </c>
    </row>
    <row r="330" customFormat="false" ht="15" hidden="false" customHeight="false" outlineLevel="0" collapsed="false">
      <c r="P330" s="3" t="n">
        <f aca="false">EXP(-0.0608*N330^0.6554)</f>
        <v>1</v>
      </c>
      <c r="Q330" s="3" t="n">
        <f aca="false">O330/$T$2</f>
        <v>0</v>
      </c>
      <c r="R330" s="3" t="n">
        <v>325</v>
      </c>
      <c r="S330" s="3" t="n">
        <f aca="false">EXP(-$B$38*R330^$C$38)</f>
        <v>0.0677192486595822</v>
      </c>
    </row>
    <row r="331" customFormat="false" ht="15" hidden="false" customHeight="false" outlineLevel="0" collapsed="false">
      <c r="P331" s="3" t="n">
        <f aca="false">EXP(-0.0608*N331^0.6554)</f>
        <v>1</v>
      </c>
      <c r="Q331" s="3" t="n">
        <f aca="false">O331/$T$2</f>
        <v>0</v>
      </c>
      <c r="R331" s="3" t="n">
        <v>326</v>
      </c>
      <c r="S331" s="3" t="n">
        <f aca="false">EXP(-$B$38*R331^$C$38)</f>
        <v>0.0673527321218096</v>
      </c>
    </row>
    <row r="332" customFormat="false" ht="15" hidden="false" customHeight="false" outlineLevel="0" collapsed="false">
      <c r="P332" s="3" t="n">
        <f aca="false">EXP(-0.0608*N332^0.6554)</f>
        <v>1</v>
      </c>
      <c r="Q332" s="3" t="n">
        <f aca="false">O332/$T$2</f>
        <v>0</v>
      </c>
      <c r="R332" s="3" t="n">
        <v>327</v>
      </c>
      <c r="S332" s="3" t="n">
        <f aca="false">EXP(-$B$38*R332^$C$38)</f>
        <v>0.0669885833161031</v>
      </c>
    </row>
    <row r="333" customFormat="false" ht="15" hidden="false" customHeight="false" outlineLevel="0" collapsed="false">
      <c r="P333" s="3" t="n">
        <f aca="false">EXP(-0.0608*N333^0.6554)</f>
        <v>1</v>
      </c>
      <c r="Q333" s="3" t="n">
        <f aca="false">O333/$T$2</f>
        <v>0</v>
      </c>
      <c r="R333" s="3" t="n">
        <v>328</v>
      </c>
      <c r="S333" s="3" t="n">
        <f aca="false">EXP(-$B$38*R333^$C$38)</f>
        <v>0.0666267837073983</v>
      </c>
    </row>
    <row r="334" customFormat="false" ht="15" hidden="false" customHeight="false" outlineLevel="0" collapsed="false">
      <c r="P334" s="3" t="n">
        <f aca="false">EXP(-0.0608*N334^0.6554)</f>
        <v>1</v>
      </c>
      <c r="Q334" s="3" t="n">
        <f aca="false">O334/$T$2</f>
        <v>0</v>
      </c>
      <c r="R334" s="3" t="n">
        <v>329</v>
      </c>
      <c r="S334" s="3" t="n">
        <f aca="false">EXP(-$B$38*R334^$C$38)</f>
        <v>0.0662673149376581</v>
      </c>
    </row>
    <row r="335" customFormat="false" ht="15" hidden="false" customHeight="false" outlineLevel="0" collapsed="false">
      <c r="P335" s="3" t="n">
        <f aca="false">EXP(-0.0608*N335^0.6554)</f>
        <v>1</v>
      </c>
      <c r="Q335" s="3" t="n">
        <f aca="false">O335/$T$2</f>
        <v>0</v>
      </c>
      <c r="R335" s="3" t="n">
        <v>330</v>
      </c>
      <c r="S335" s="3" t="n">
        <f aca="false">EXP(-$B$38*R335^$C$38)</f>
        <v>0.0659101588238166</v>
      </c>
    </row>
    <row r="336" customFormat="false" ht="15" hidden="false" customHeight="false" outlineLevel="0" collapsed="false">
      <c r="P336" s="3" t="n">
        <f aca="false">EXP(-0.0608*N336^0.6554)</f>
        <v>1</v>
      </c>
      <c r="Q336" s="3" t="n">
        <f aca="false">O336/$T$2</f>
        <v>0</v>
      </c>
      <c r="R336" s="3" t="n">
        <v>331</v>
      </c>
      <c r="S336" s="3" t="n">
        <f aca="false">EXP(-$B$38*R336^$C$38)</f>
        <v>0.0655552973557511</v>
      </c>
    </row>
    <row r="337" customFormat="false" ht="15" hidden="false" customHeight="false" outlineLevel="0" collapsed="false">
      <c r="P337" s="3" t="n">
        <f aca="false">EXP(-0.0608*N337^0.6554)</f>
        <v>1</v>
      </c>
      <c r="Q337" s="3" t="n">
        <f aca="false">O337/$T$2</f>
        <v>0</v>
      </c>
      <c r="R337" s="3" t="n">
        <v>332</v>
      </c>
      <c r="S337" s="3" t="n">
        <f aca="false">EXP(-$B$38*R337^$C$38)</f>
        <v>0.0652027126942822</v>
      </c>
    </row>
    <row r="338" customFormat="false" ht="15" hidden="false" customHeight="false" outlineLevel="0" collapsed="false">
      <c r="P338" s="3" t="n">
        <f aca="false">EXP(-0.0608*N338^0.6554)</f>
        <v>1</v>
      </c>
      <c r="Q338" s="3" t="n">
        <f aca="false">O338/$T$2</f>
        <v>0</v>
      </c>
      <c r="R338" s="3" t="n">
        <v>333</v>
      </c>
      <c r="S338" s="3" t="n">
        <f aca="false">EXP(-$B$38*R338^$C$38)</f>
        <v>0.0648523871692025</v>
      </c>
    </row>
    <row r="339" customFormat="false" ht="15" hidden="false" customHeight="false" outlineLevel="0" collapsed="false">
      <c r="P339" s="3" t="n">
        <f aca="false">EXP(-0.0608*N339^0.6554)</f>
        <v>1</v>
      </c>
      <c r="Q339" s="3" t="n">
        <f aca="false">O339/$T$2</f>
        <v>0</v>
      </c>
      <c r="R339" s="3" t="n">
        <v>334</v>
      </c>
      <c r="S339" s="3" t="n">
        <f aca="false">EXP(-$B$38*R339^$C$38)</f>
        <v>0.0645043032773321</v>
      </c>
    </row>
    <row r="340" customFormat="false" ht="15" hidden="false" customHeight="false" outlineLevel="0" collapsed="false">
      <c r="P340" s="3" t="n">
        <f aca="false">EXP(-0.0608*N340^0.6554)</f>
        <v>1</v>
      </c>
      <c r="Q340" s="3" t="n">
        <f aca="false">O340/$T$2</f>
        <v>0</v>
      </c>
      <c r="R340" s="3" t="n">
        <v>335</v>
      </c>
      <c r="S340" s="3" t="n">
        <f aca="false">EXP(-$B$38*R340^$C$38)</f>
        <v>0.0641584436806004</v>
      </c>
    </row>
    <row r="341" customFormat="false" ht="15" hidden="false" customHeight="false" outlineLevel="0" collapsed="false">
      <c r="P341" s="3" t="n">
        <f aca="false">EXP(-0.0608*N341^0.6554)</f>
        <v>1</v>
      </c>
      <c r="Q341" s="3" t="n">
        <f aca="false">O341/$T$2</f>
        <v>0</v>
      </c>
      <c r="R341" s="3" t="n">
        <v>336</v>
      </c>
      <c r="S341" s="3" t="n">
        <f aca="false">EXP(-$B$38*R341^$C$38)</f>
        <v>0.0638147912041559</v>
      </c>
    </row>
    <row r="342" customFormat="false" ht="15" hidden="false" customHeight="false" outlineLevel="0" collapsed="false">
      <c r="P342" s="3" t="n">
        <f aca="false">EXP(-0.0608*N342^0.6554)</f>
        <v>1</v>
      </c>
      <c r="Q342" s="3" t="n">
        <f aca="false">O342/$T$2</f>
        <v>0</v>
      </c>
      <c r="R342" s="3" t="n">
        <v>337</v>
      </c>
      <c r="S342" s="3" t="n">
        <f aca="false">EXP(-$B$38*R342^$C$38)</f>
        <v>0.0634733288345001</v>
      </c>
    </row>
    <row r="343" customFormat="false" ht="15" hidden="false" customHeight="false" outlineLevel="0" collapsed="false">
      <c r="P343" s="3" t="n">
        <f aca="false">EXP(-0.0608*N343^0.6554)</f>
        <v>1</v>
      </c>
      <c r="Q343" s="3" t="n">
        <f aca="false">O343/$T$2</f>
        <v>0</v>
      </c>
      <c r="R343" s="3" t="n">
        <v>338</v>
      </c>
      <c r="S343" s="3" t="n">
        <f aca="false">EXP(-$B$38*R343^$C$38)</f>
        <v>0.0631340397176492</v>
      </c>
    </row>
    <row r="344" customFormat="false" ht="15" hidden="false" customHeight="false" outlineLevel="0" collapsed="false">
      <c r="P344" s="3" t="n">
        <f aca="false">EXP(-0.0608*N344^0.6554)</f>
        <v>1</v>
      </c>
      <c r="Q344" s="3" t="n">
        <f aca="false">O344/$T$2</f>
        <v>0</v>
      </c>
      <c r="R344" s="3" t="n">
        <v>339</v>
      </c>
      <c r="S344" s="3" t="n">
        <f aca="false">EXP(-$B$38*R344^$C$38)</f>
        <v>0.0627969071573183</v>
      </c>
    </row>
    <row r="345" customFormat="false" ht="15" hidden="false" customHeight="false" outlineLevel="0" collapsed="false">
      <c r="P345" s="3" t="n">
        <f aca="false">EXP(-0.0608*N345^0.6554)</f>
        <v>1</v>
      </c>
      <c r="Q345" s="3" t="n">
        <f aca="false">O345/$T$2</f>
        <v>0</v>
      </c>
      <c r="R345" s="3" t="n">
        <v>340</v>
      </c>
      <c r="S345" s="3" t="n">
        <f aca="false">EXP(-$B$38*R345^$C$38)</f>
        <v>0.0624619146131332</v>
      </c>
    </row>
    <row r="346" customFormat="false" ht="15" hidden="false" customHeight="false" outlineLevel="0" collapsed="false">
      <c r="P346" s="3" t="n">
        <f aca="false">EXP(-0.0608*N346^0.6554)</f>
        <v>1</v>
      </c>
      <c r="Q346" s="3" t="n">
        <f aca="false">O346/$T$2</f>
        <v>0</v>
      </c>
      <c r="R346" s="3" t="n">
        <v>341</v>
      </c>
      <c r="S346" s="3" t="n">
        <f aca="false">EXP(-$B$38*R346^$C$38)</f>
        <v>0.0621290456988643</v>
      </c>
    </row>
    <row r="347" customFormat="false" ht="15" hidden="false" customHeight="false" outlineLevel="0" collapsed="false">
      <c r="P347" s="3" t="n">
        <f aca="false">EXP(-0.0608*N347^0.6554)</f>
        <v>1</v>
      </c>
      <c r="Q347" s="3" t="n">
        <f aca="false">O347/$T$2</f>
        <v>0</v>
      </c>
      <c r="R347" s="3" t="n">
        <v>342</v>
      </c>
      <c r="S347" s="3" t="n">
        <f aca="false">EXP(-$B$38*R347^$C$38)</f>
        <v>0.0617982841806858</v>
      </c>
    </row>
    <row r="348" customFormat="false" ht="15" hidden="false" customHeight="false" outlineLevel="0" collapsed="false">
      <c r="P348" s="3" t="n">
        <f aca="false">EXP(-0.0608*N348^0.6554)</f>
        <v>1</v>
      </c>
      <c r="Q348" s="3" t="n">
        <f aca="false">O348/$T$2</f>
        <v>0</v>
      </c>
      <c r="R348" s="3" t="n">
        <v>343</v>
      </c>
      <c r="S348" s="3" t="n">
        <f aca="false">EXP(-$B$38*R348^$C$38)</f>
        <v>0.0614696139754578</v>
      </c>
    </row>
    <row r="349" customFormat="false" ht="15" hidden="false" customHeight="false" outlineLevel="0" collapsed="false">
      <c r="P349" s="3" t="n">
        <f aca="false">EXP(-0.0608*N349^0.6554)</f>
        <v>1</v>
      </c>
      <c r="Q349" s="3" t="n">
        <f aca="false">O349/$T$2</f>
        <v>0</v>
      </c>
      <c r="R349" s="3" t="n">
        <v>344</v>
      </c>
      <c r="S349" s="3" t="n">
        <f aca="false">EXP(-$B$38*R349^$C$38)</f>
        <v>0.0611430191490322</v>
      </c>
    </row>
    <row r="350" customFormat="false" ht="15" hidden="false" customHeight="false" outlineLevel="0" collapsed="false">
      <c r="P350" s="3" t="n">
        <f aca="false">EXP(-0.0608*N350^0.6554)</f>
        <v>1</v>
      </c>
      <c r="Q350" s="3" t="n">
        <f aca="false">O350/$T$2</f>
        <v>0</v>
      </c>
      <c r="R350" s="3" t="n">
        <v>345</v>
      </c>
      <c r="S350" s="3" t="n">
        <f aca="false">EXP(-$B$38*R350^$C$38)</f>
        <v>0.060818483914581</v>
      </c>
    </row>
    <row r="351" customFormat="false" ht="15" hidden="false" customHeight="false" outlineLevel="0" collapsed="false">
      <c r="P351" s="3" t="n">
        <f aca="false">EXP(-0.0608*N351^0.6554)</f>
        <v>1</v>
      </c>
      <c r="Q351" s="3" t="n">
        <f aca="false">O351/$T$2</f>
        <v>0</v>
      </c>
      <c r="R351" s="3" t="n">
        <v>346</v>
      </c>
      <c r="S351" s="3" t="n">
        <f aca="false">EXP(-$B$38*R351^$C$38)</f>
        <v>0.060495992630947</v>
      </c>
    </row>
    <row r="352" customFormat="false" ht="15" hidden="false" customHeight="false" outlineLevel="0" collapsed="false">
      <c r="P352" s="3" t="n">
        <f aca="false">EXP(-0.0608*N352^0.6554)</f>
        <v>1</v>
      </c>
      <c r="Q352" s="3" t="n">
        <f aca="false">O352/$T$2</f>
        <v>0</v>
      </c>
      <c r="R352" s="3" t="n">
        <v>347</v>
      </c>
      <c r="S352" s="3" t="n">
        <f aca="false">EXP(-$B$38*R352^$C$38)</f>
        <v>0.0601755298010172</v>
      </c>
    </row>
    <row r="353" customFormat="false" ht="15" hidden="false" customHeight="false" outlineLevel="0" collapsed="false">
      <c r="P353" s="3" t="n">
        <f aca="false">EXP(-0.0608*N353^0.6554)</f>
        <v>1</v>
      </c>
      <c r="Q353" s="3" t="n">
        <f aca="false">O353/$T$2</f>
        <v>0</v>
      </c>
      <c r="R353" s="3" t="n">
        <v>348</v>
      </c>
      <c r="S353" s="3" t="n">
        <f aca="false">EXP(-$B$38*R353^$C$38)</f>
        <v>0.0598570800701175</v>
      </c>
    </row>
    <row r="354" customFormat="false" ht="15" hidden="false" customHeight="false" outlineLevel="0" collapsed="false">
      <c r="P354" s="3" t="n">
        <f aca="false">EXP(-0.0608*N354^0.6554)</f>
        <v>1</v>
      </c>
      <c r="Q354" s="3" t="n">
        <f aca="false">O354/$T$2</f>
        <v>0</v>
      </c>
      <c r="R354" s="3" t="n">
        <v>349</v>
      </c>
      <c r="S354" s="3" t="n">
        <f aca="false">EXP(-$B$38*R354^$C$38)</f>
        <v>0.0595406282244287</v>
      </c>
    </row>
    <row r="355" customFormat="false" ht="15" hidden="false" customHeight="false" outlineLevel="0" collapsed="false">
      <c r="P355" s="3" t="n">
        <f aca="false">EXP(-0.0608*N355^0.6554)</f>
        <v>1</v>
      </c>
      <c r="Q355" s="3" t="n">
        <f aca="false">O355/$T$2</f>
        <v>0</v>
      </c>
      <c r="R355" s="3" t="n">
        <v>350</v>
      </c>
      <c r="S355" s="3" t="n">
        <f aca="false">EXP(-$B$38*R355^$C$38)</f>
        <v>0.0592261591894242</v>
      </c>
    </row>
    <row r="356" customFormat="false" ht="15" hidden="false" customHeight="false" outlineLevel="0" collapsed="false">
      <c r="P356" s="3" t="n">
        <f aca="false">EXP(-0.0608*N356^0.6554)</f>
        <v>1</v>
      </c>
      <c r="Q356" s="3" t="n">
        <f aca="false">O356/$T$2</f>
        <v>0</v>
      </c>
      <c r="R356" s="3" t="n">
        <v>351</v>
      </c>
      <c r="S356" s="3" t="n">
        <f aca="false">EXP(-$B$38*R356^$C$38)</f>
        <v>0.0589136580283278</v>
      </c>
    </row>
    <row r="357" customFormat="false" ht="15" hidden="false" customHeight="false" outlineLevel="0" collapsed="false">
      <c r="P357" s="3" t="n">
        <f aca="false">EXP(-0.0608*N357^0.6554)</f>
        <v>1</v>
      </c>
      <c r="Q357" s="3" t="n">
        <f aca="false">O357/$T$2</f>
        <v>0</v>
      </c>
      <c r="R357" s="3" t="n">
        <v>352</v>
      </c>
      <c r="S357" s="3" t="n">
        <f aca="false">EXP(-$B$38*R357^$C$38)</f>
        <v>0.0586031099405923</v>
      </c>
    </row>
    <row r="358" customFormat="false" ht="15" hidden="false" customHeight="false" outlineLevel="0" collapsed="false">
      <c r="P358" s="3" t="n">
        <f aca="false">EXP(-0.0608*N358^0.6554)</f>
        <v>1</v>
      </c>
      <c r="Q358" s="3" t="n">
        <f aca="false">O358/$T$2</f>
        <v>0</v>
      </c>
      <c r="R358" s="3" t="n">
        <v>353</v>
      </c>
      <c r="S358" s="3" t="n">
        <f aca="false">EXP(-$B$38*R358^$C$38)</f>
        <v>0.0582945002603985</v>
      </c>
    </row>
    <row r="359" customFormat="false" ht="15" hidden="false" customHeight="false" outlineLevel="0" collapsed="false">
      <c r="P359" s="3" t="n">
        <f aca="false">EXP(-0.0608*N359^0.6554)</f>
        <v>1</v>
      </c>
      <c r="Q359" s="3" t="n">
        <f aca="false">O359/$T$2</f>
        <v>0</v>
      </c>
      <c r="R359" s="3" t="n">
        <v>354</v>
      </c>
      <c r="S359" s="3" t="n">
        <f aca="false">EXP(-$B$38*R359^$C$38)</f>
        <v>0.057987814455173</v>
      </c>
    </row>
    <row r="360" customFormat="false" ht="15" hidden="false" customHeight="false" outlineLevel="0" collapsed="false">
      <c r="P360" s="3" t="n">
        <f aca="false">EXP(-0.0608*N360^0.6554)</f>
        <v>1</v>
      </c>
      <c r="Q360" s="3" t="n">
        <f aca="false">O360/$T$2</f>
        <v>0</v>
      </c>
      <c r="R360" s="3" t="n">
        <v>355</v>
      </c>
      <c r="S360" s="3" t="n">
        <f aca="false">EXP(-$B$38*R360^$C$38)</f>
        <v>0.0576830381241266</v>
      </c>
    </row>
    <row r="361" customFormat="false" ht="15" hidden="false" customHeight="false" outlineLevel="0" collapsed="false">
      <c r="P361" s="3" t="n">
        <f aca="false">EXP(-0.0608*N361^0.6554)</f>
        <v>1</v>
      </c>
      <c r="Q361" s="3" t="n">
        <f aca="false">O361/$T$2</f>
        <v>0</v>
      </c>
      <c r="R361" s="3" t="n">
        <v>356</v>
      </c>
      <c r="S361" s="3" t="n">
        <f aca="false">EXP(-$B$38*R361^$C$38)</f>
        <v>0.0573801569968113</v>
      </c>
    </row>
    <row r="362" customFormat="false" ht="15" hidden="false" customHeight="false" outlineLevel="0" collapsed="false">
      <c r="P362" s="3" t="n">
        <f aca="false">EXP(-0.0608*N362^0.6554)</f>
        <v>1</v>
      </c>
      <c r="Q362" s="3" t="n">
        <f aca="false">O362/$T$2</f>
        <v>0</v>
      </c>
      <c r="R362" s="3" t="n">
        <v>357</v>
      </c>
      <c r="S362" s="3" t="n">
        <f aca="false">EXP(-$B$38*R362^$C$38)</f>
        <v>0.0570791569316965</v>
      </c>
    </row>
    <row r="363" customFormat="false" ht="15" hidden="false" customHeight="false" outlineLevel="0" collapsed="false">
      <c r="P363" s="3" t="n">
        <f aca="false">EXP(-0.0608*N363^0.6554)</f>
        <v>1</v>
      </c>
      <c r="Q363" s="3" t="n">
        <f aca="false">O363/$T$2</f>
        <v>0</v>
      </c>
      <c r="R363" s="3" t="n">
        <v>358</v>
      </c>
      <c r="S363" s="3" t="n">
        <f aca="false">EXP(-$B$38*R363^$C$38)</f>
        <v>0.0567800239147633</v>
      </c>
    </row>
    <row r="364" customFormat="false" ht="15" hidden="false" customHeight="false" outlineLevel="0" collapsed="false">
      <c r="P364" s="3" t="n">
        <f aca="false">EXP(-0.0608*N364^0.6554)</f>
        <v>1</v>
      </c>
      <c r="Q364" s="3" t="n">
        <f aca="false">O364/$T$2</f>
        <v>0</v>
      </c>
      <c r="R364" s="3" t="n">
        <v>359</v>
      </c>
      <c r="S364" s="3" t="n">
        <f aca="false">EXP(-$B$38*R364^$C$38)</f>
        <v>0.0564827440581175</v>
      </c>
    </row>
    <row r="365" customFormat="false" ht="15" hidden="false" customHeight="false" outlineLevel="0" collapsed="false">
      <c r="P365" s="3" t="n">
        <f aca="false">EXP(-0.0608*N365^0.6554)</f>
        <v>1</v>
      </c>
      <c r="Q365" s="3" t="n">
        <f aca="false">O365/$T$2</f>
        <v>0</v>
      </c>
      <c r="R365" s="3" t="n">
        <v>360</v>
      </c>
      <c r="S365" s="3" t="n">
        <f aca="false">EXP(-$B$38*R365^$C$38)</f>
        <v>0.0561873035986209</v>
      </c>
    </row>
    <row r="366" customFormat="false" ht="15" hidden="false" customHeight="false" outlineLevel="0" collapsed="false">
      <c r="P366" s="3" t="n">
        <f aca="false">EXP(-0.0608*N366^0.6554)</f>
        <v>1</v>
      </c>
      <c r="Q366" s="3" t="n">
        <f aca="false">O366/$T$2</f>
        <v>0</v>
      </c>
      <c r="R366" s="3" t="n">
        <v>361</v>
      </c>
      <c r="S366" s="3" t="n">
        <f aca="false">EXP(-$B$38*R366^$C$38)</f>
        <v>0.0558936888965397</v>
      </c>
    </row>
    <row r="367" customFormat="false" ht="15" hidden="false" customHeight="false" outlineLevel="0" collapsed="false">
      <c r="P367" s="3" t="n">
        <f aca="false">EXP(-0.0608*N367^0.6554)</f>
        <v>1</v>
      </c>
      <c r="Q367" s="3" t="n">
        <f aca="false">O367/$T$2</f>
        <v>0</v>
      </c>
      <c r="R367" s="3" t="n">
        <v>362</v>
      </c>
      <c r="S367" s="3" t="n">
        <f aca="false">EXP(-$B$38*R367^$C$38)</f>
        <v>0.0556018864342108</v>
      </c>
    </row>
    <row r="368" customFormat="false" ht="15" hidden="false" customHeight="false" outlineLevel="0" collapsed="false">
      <c r="P368" s="3" t="n">
        <f aca="false">EXP(-0.0608*N368^0.6554)</f>
        <v>1</v>
      </c>
      <c r="Q368" s="3" t="n">
        <f aca="false">O368/$T$2</f>
        <v>0</v>
      </c>
      <c r="R368" s="3" t="n">
        <v>363</v>
      </c>
      <c r="S368" s="3" t="n">
        <f aca="false">EXP(-$B$38*R368^$C$38)</f>
        <v>0.0553118828147255</v>
      </c>
    </row>
    <row r="369" customFormat="false" ht="15" hidden="false" customHeight="false" outlineLevel="0" collapsed="false">
      <c r="P369" s="3" t="n">
        <f aca="false">EXP(-0.0608*N369^0.6554)</f>
        <v>1</v>
      </c>
      <c r="Q369" s="3" t="n">
        <f aca="false">O369/$T$2</f>
        <v>0</v>
      </c>
      <c r="R369" s="3" t="n">
        <v>364</v>
      </c>
      <c r="S369" s="3" t="n">
        <f aca="false">EXP(-$B$38*R369^$C$38)</f>
        <v>0.0550236647606293</v>
      </c>
    </row>
    <row r="370" customFormat="false" ht="15" hidden="false" customHeight="false" outlineLevel="0" collapsed="false">
      <c r="P370" s="3" t="n">
        <f aca="false">EXP(-0.0608*N370^0.6554)</f>
        <v>1</v>
      </c>
      <c r="Q370" s="3" t="n">
        <f aca="false">O370/$T$2</f>
        <v>0</v>
      </c>
      <c r="R370" s="3" t="n">
        <v>365</v>
      </c>
      <c r="S370" s="3" t="n">
        <f aca="false">EXP(-$B$38*R370^$C$38)</f>
        <v>0.0547372191126397</v>
      </c>
    </row>
    <row r="371" customFormat="false" ht="15" hidden="false" customHeight="false" outlineLevel="0" collapsed="false">
      <c r="P371" s="3" t="n">
        <f aca="false">EXP(-0.0608*N371^0.6554)</f>
        <v>1</v>
      </c>
      <c r="Q371" s="3" t="n">
        <f aca="false">O371/$T$2</f>
        <v>0</v>
      </c>
      <c r="R371" s="3" t="n">
        <v>366</v>
      </c>
      <c r="S371" s="3" t="n">
        <f aca="false">EXP(-$B$38*R371^$C$38)</f>
        <v>0.0544525328283792</v>
      </c>
    </row>
    <row r="372" customFormat="false" ht="15" hidden="false" customHeight="false" outlineLevel="0" collapsed="false">
      <c r="P372" s="3" t="n">
        <f aca="false">EXP(-0.0608*N372^0.6554)</f>
        <v>1</v>
      </c>
      <c r="Q372" s="3" t="n">
        <f aca="false">O372/$T$2</f>
        <v>0</v>
      </c>
      <c r="R372" s="3" t="n">
        <v>367</v>
      </c>
      <c r="S372" s="3" t="n">
        <f aca="false">EXP(-$B$38*R372^$C$38)</f>
        <v>0.0541695929811255</v>
      </c>
    </row>
    <row r="373" customFormat="false" ht="15" hidden="false" customHeight="false" outlineLevel="0" collapsed="false">
      <c r="P373" s="3" t="n">
        <f aca="false">EXP(-0.0608*N373^0.6554)</f>
        <v>1</v>
      </c>
      <c r="Q373" s="3" t="n">
        <f aca="false">O373/$T$2</f>
        <v>0</v>
      </c>
      <c r="R373" s="3" t="n">
        <v>368</v>
      </c>
      <c r="S373" s="3" t="n">
        <f aca="false">EXP(-$B$38*R373^$C$38)</f>
        <v>0.0538883867585766</v>
      </c>
    </row>
    <row r="374" customFormat="false" ht="15" hidden="false" customHeight="false" outlineLevel="0" collapsed="false">
      <c r="P374" s="3" t="n">
        <f aca="false">EXP(-0.0608*N374^0.6554)</f>
        <v>1</v>
      </c>
      <c r="Q374" s="3" t="n">
        <f aca="false">O374/$T$2</f>
        <v>0</v>
      </c>
      <c r="R374" s="3" t="n">
        <v>369</v>
      </c>
      <c r="S374" s="3" t="n">
        <f aca="false">EXP(-$B$38*R374^$C$38)</f>
        <v>0.053608901461633</v>
      </c>
    </row>
    <row r="375" customFormat="false" ht="15" hidden="false" customHeight="false" outlineLevel="0" collapsed="false">
      <c r="P375" s="3" t="n">
        <f aca="false">EXP(-0.0608*N375^0.6554)</f>
        <v>1</v>
      </c>
      <c r="Q375" s="3" t="n">
        <f aca="false">O375/$T$2</f>
        <v>0</v>
      </c>
      <c r="R375" s="3" t="n">
        <v>370</v>
      </c>
      <c r="S375" s="3" t="n">
        <f aca="false">EXP(-$B$38*R375^$C$38)</f>
        <v>0.0533311245031938</v>
      </c>
    </row>
    <row r="376" customFormat="false" ht="15" hidden="false" customHeight="false" outlineLevel="0" collapsed="false">
      <c r="P376" s="3" t="n">
        <f aca="false">EXP(-0.0608*N376^0.6554)</f>
        <v>1</v>
      </c>
      <c r="Q376" s="3" t="n">
        <f aca="false">O376/$T$2</f>
        <v>0</v>
      </c>
      <c r="R376" s="3" t="n">
        <v>371</v>
      </c>
      <c r="S376" s="3" t="n">
        <f aca="false">EXP(-$B$38*R376^$C$38)</f>
        <v>0.0530550434069695</v>
      </c>
    </row>
    <row r="377" customFormat="false" ht="15" hidden="false" customHeight="false" outlineLevel="0" collapsed="false">
      <c r="P377" s="3" t="n">
        <f aca="false">EXP(-0.0608*N377^0.6554)</f>
        <v>1</v>
      </c>
      <c r="Q377" s="3" t="n">
        <f aca="false">O377/$T$2</f>
        <v>0</v>
      </c>
      <c r="R377" s="3" t="n">
        <v>372</v>
      </c>
      <c r="S377" s="3" t="n">
        <f aca="false">EXP(-$B$38*R377^$C$38)</f>
        <v>0.0527806458063088</v>
      </c>
    </row>
    <row r="378" customFormat="false" ht="15" hidden="false" customHeight="false" outlineLevel="0" collapsed="false">
      <c r="P378" s="3" t="n">
        <f aca="false">EXP(-0.0608*N378^0.6554)</f>
        <v>1</v>
      </c>
      <c r="Q378" s="3" t="n">
        <f aca="false">O378/$T$2</f>
        <v>0</v>
      </c>
      <c r="R378" s="3" t="n">
        <v>373</v>
      </c>
      <c r="S378" s="3" t="n">
        <f aca="false">EXP(-$B$38*R378^$C$38)</f>
        <v>0.0525079194430405</v>
      </c>
    </row>
    <row r="379" customFormat="false" ht="15" hidden="false" customHeight="false" outlineLevel="0" collapsed="false">
      <c r="P379" s="3" t="n">
        <f aca="false">EXP(-0.0608*N379^0.6554)</f>
        <v>1</v>
      </c>
      <c r="Q379" s="3" t="n">
        <f aca="false">O379/$T$2</f>
        <v>0</v>
      </c>
      <c r="R379" s="3" t="n">
        <v>374</v>
      </c>
      <c r="S379" s="3" t="n">
        <f aca="false">EXP(-$B$38*R379^$C$38)</f>
        <v>0.0522368521663305</v>
      </c>
    </row>
    <row r="380" customFormat="false" ht="15" hidden="false" customHeight="false" outlineLevel="0" collapsed="false">
      <c r="P380" s="3" t="n">
        <f aca="false">EXP(-0.0608*N380^0.6554)</f>
        <v>1</v>
      </c>
      <c r="Q380" s="3" t="n">
        <f aca="false">O380/$T$2</f>
        <v>0</v>
      </c>
      <c r="R380" s="3" t="n">
        <v>375</v>
      </c>
      <c r="S380" s="3" t="n">
        <f aca="false">EXP(-$B$38*R380^$C$38)</f>
        <v>0.0519674319315521</v>
      </c>
    </row>
    <row r="381" customFormat="false" ht="15" hidden="false" customHeight="false" outlineLevel="0" collapsed="false">
      <c r="P381" s="3" t="n">
        <f aca="false">EXP(-0.0608*N381^0.6554)</f>
        <v>1</v>
      </c>
      <c r="Q381" s="3" t="n">
        <f aca="false">O381/$T$2</f>
        <v>0</v>
      </c>
      <c r="R381" s="3" t="n">
        <v>376</v>
      </c>
      <c r="S381" s="3" t="n">
        <f aca="false">EXP(-$B$38*R381^$C$38)</f>
        <v>0.0516996467991716</v>
      </c>
    </row>
    <row r="382" customFormat="false" ht="15" hidden="false" customHeight="false" outlineLevel="0" collapsed="false">
      <c r="P382" s="3" t="n">
        <f aca="false">EXP(-0.0608*N382^0.6554)</f>
        <v>1</v>
      </c>
      <c r="Q382" s="3" t="n">
        <f aca="false">O382/$T$2</f>
        <v>0</v>
      </c>
      <c r="R382" s="3" t="n">
        <v>377</v>
      </c>
      <c r="S382" s="3" t="n">
        <f aca="false">EXP(-$B$38*R382^$C$38)</f>
        <v>0.0514334849336469</v>
      </c>
    </row>
    <row r="383" customFormat="false" ht="15" hidden="false" customHeight="false" outlineLevel="0" collapsed="false">
      <c r="P383" s="3" t="n">
        <f aca="false">EXP(-0.0608*N383^0.6554)</f>
        <v>1</v>
      </c>
      <c r="Q383" s="3" t="n">
        <f aca="false">O383/$T$2</f>
        <v>0</v>
      </c>
      <c r="R383" s="3" t="n">
        <v>378</v>
      </c>
      <c r="S383" s="3" t="n">
        <f aca="false">EXP(-$B$38*R383^$C$38)</f>
        <v>0.0511689346023405</v>
      </c>
    </row>
    <row r="384" customFormat="false" ht="15" hidden="false" customHeight="false" outlineLevel="0" collapsed="false">
      <c r="P384" s="3" t="n">
        <f aca="false">EXP(-0.0608*N384^0.6554)</f>
        <v>1</v>
      </c>
      <c r="Q384" s="3" t="n">
        <f aca="false">O384/$T$2</f>
        <v>0</v>
      </c>
      <c r="R384" s="3" t="n">
        <v>379</v>
      </c>
      <c r="S384" s="3" t="n">
        <f aca="false">EXP(-$B$38*R384^$C$38)</f>
        <v>0.0509059841744454</v>
      </c>
    </row>
    <row r="385" customFormat="false" ht="15" hidden="false" customHeight="false" outlineLevel="0" collapsed="false">
      <c r="P385" s="3" t="n">
        <f aca="false">EXP(-0.0608*N385^0.6554)</f>
        <v>1</v>
      </c>
      <c r="Q385" s="3" t="n">
        <f aca="false">O385/$T$2</f>
        <v>0</v>
      </c>
      <c r="R385" s="3" t="n">
        <v>380</v>
      </c>
      <c r="S385" s="3" t="n">
        <f aca="false">EXP(-$B$38*R385^$C$38)</f>
        <v>0.0506446221199254</v>
      </c>
    </row>
    <row r="386" customFormat="false" ht="15" hidden="false" customHeight="false" outlineLevel="0" collapsed="false">
      <c r="P386" s="3" t="n">
        <f aca="false">EXP(-0.0608*N386^0.6554)</f>
        <v>1</v>
      </c>
      <c r="Q386" s="3" t="n">
        <f aca="false">O386/$T$2</f>
        <v>0</v>
      </c>
      <c r="R386" s="3" t="n">
        <v>381</v>
      </c>
      <c r="S386" s="3" t="n">
        <f aca="false">EXP(-$B$38*R386^$C$38)</f>
        <v>0.0503848370084671</v>
      </c>
    </row>
    <row r="387" customFormat="false" ht="15" hidden="false" customHeight="false" outlineLevel="0" collapsed="false">
      <c r="P387" s="3" t="n">
        <f aca="false">EXP(-0.0608*N387^0.6554)</f>
        <v>1</v>
      </c>
      <c r="Q387" s="3" t="n">
        <f aca="false">O387/$T$2</f>
        <v>0</v>
      </c>
      <c r="R387" s="3" t="n">
        <v>382</v>
      </c>
      <c r="S387" s="3" t="n">
        <f aca="false">EXP(-$B$38*R387^$C$38)</f>
        <v>0.0501266175084459</v>
      </c>
    </row>
    <row r="388" customFormat="false" ht="15" hidden="false" customHeight="false" outlineLevel="0" collapsed="false">
      <c r="P388" s="3" t="n">
        <f aca="false">EXP(-0.0608*N388^0.6554)</f>
        <v>1</v>
      </c>
      <c r="Q388" s="3" t="n">
        <f aca="false">O388/$T$2</f>
        <v>0</v>
      </c>
      <c r="R388" s="3" t="n">
        <v>383</v>
      </c>
      <c r="S388" s="3" t="n">
        <f aca="false">EXP(-$B$38*R388^$C$38)</f>
        <v>0.0498699523859046</v>
      </c>
    </row>
    <row r="389" customFormat="false" ht="15" hidden="false" customHeight="false" outlineLevel="0" collapsed="false">
      <c r="P389" s="3" t="n">
        <f aca="false">EXP(-0.0608*N389^0.6554)</f>
        <v>1</v>
      </c>
      <c r="Q389" s="3" t="n">
        <f aca="false">O389/$T$2</f>
        <v>0</v>
      </c>
      <c r="R389" s="3" t="n">
        <v>384</v>
      </c>
      <c r="S389" s="3" t="n">
        <f aca="false">EXP(-$B$38*R389^$C$38)</f>
        <v>0.0496148305035442</v>
      </c>
    </row>
    <row r="390" customFormat="false" ht="15" hidden="false" customHeight="false" outlineLevel="0" collapsed="false">
      <c r="P390" s="3" t="n">
        <f aca="false">EXP(-0.0608*N390^0.6554)</f>
        <v>1</v>
      </c>
      <c r="Q390" s="3" t="n">
        <f aca="false">O390/$T$2</f>
        <v>0</v>
      </c>
      <c r="R390" s="3" t="n">
        <v>385</v>
      </c>
      <c r="S390" s="3" t="n">
        <f aca="false">EXP(-$B$38*R390^$C$38)</f>
        <v>0.0493612408197275</v>
      </c>
    </row>
    <row r="391" customFormat="false" ht="15" hidden="false" customHeight="false" outlineLevel="0" collapsed="false">
      <c r="P391" s="3" t="n">
        <f aca="false">EXP(-0.0608*N391^0.6554)</f>
        <v>1</v>
      </c>
      <c r="Q391" s="3" t="n">
        <f aca="false">O391/$T$2</f>
        <v>0</v>
      </c>
      <c r="R391" s="3" t="n">
        <v>386</v>
      </c>
      <c r="S391" s="3" t="n">
        <f aca="false">EXP(-$B$38*R391^$C$38)</f>
        <v>0.0491091723874948</v>
      </c>
    </row>
    <row r="392" customFormat="false" ht="15" hidden="false" customHeight="false" outlineLevel="0" collapsed="false">
      <c r="P392" s="3" t="n">
        <f aca="false">EXP(-0.0608*N392^0.6554)</f>
        <v>1</v>
      </c>
      <c r="Q392" s="3" t="n">
        <f aca="false">O392/$T$2</f>
        <v>0</v>
      </c>
      <c r="R392" s="3" t="n">
        <v>387</v>
      </c>
      <c r="S392" s="3" t="n">
        <f aca="false">EXP(-$B$38*R392^$C$38)</f>
        <v>0.0488586143535913</v>
      </c>
    </row>
    <row r="393" customFormat="false" ht="15" hidden="false" customHeight="false" outlineLevel="0" collapsed="false">
      <c r="P393" s="3" t="n">
        <f aca="false">EXP(-0.0608*N393^0.6554)</f>
        <v>1</v>
      </c>
      <c r="Q393" s="3" t="n">
        <f aca="false">O393/$T$2</f>
        <v>0</v>
      </c>
      <c r="R393" s="3" t="n">
        <v>388</v>
      </c>
      <c r="S393" s="3" t="n">
        <f aca="false">EXP(-$B$38*R393^$C$38)</f>
        <v>0.048609555957507</v>
      </c>
    </row>
    <row r="394" customFormat="false" ht="15" hidden="false" customHeight="false" outlineLevel="0" collapsed="false">
      <c r="P394" s="3" t="n">
        <f aca="false">EXP(-0.0608*N394^0.6554)</f>
        <v>1</v>
      </c>
      <c r="Q394" s="3" t="n">
        <f aca="false">O394/$T$2</f>
        <v>0</v>
      </c>
      <c r="R394" s="3" t="n">
        <v>389</v>
      </c>
      <c r="S394" s="3" t="n">
        <f aca="false">EXP(-$B$38*R394^$C$38)</f>
        <v>0.0483619865305277</v>
      </c>
    </row>
    <row r="395" customFormat="false" ht="15" hidden="false" customHeight="false" outlineLevel="0" collapsed="false">
      <c r="P395" s="3" t="n">
        <f aca="false">EXP(-0.0608*N395^0.6554)</f>
        <v>1</v>
      </c>
      <c r="Q395" s="3" t="n">
        <f aca="false">O395/$T$2</f>
        <v>0</v>
      </c>
      <c r="R395" s="3" t="n">
        <v>390</v>
      </c>
      <c r="S395" s="3" t="n">
        <f aca="false">EXP(-$B$38*R395^$C$38)</f>
        <v>0.0481158954947979</v>
      </c>
    </row>
    <row r="396" customFormat="false" ht="15" hidden="false" customHeight="false" outlineLevel="0" collapsed="false">
      <c r="P396" s="3" t="n">
        <f aca="false">EXP(-0.0608*N396^0.6554)</f>
        <v>1</v>
      </c>
      <c r="Q396" s="3" t="n">
        <f aca="false">O396/$T$2</f>
        <v>0</v>
      </c>
      <c r="R396" s="3" t="n">
        <v>391</v>
      </c>
      <c r="S396" s="3" t="n">
        <f aca="false">EXP(-$B$38*R396^$C$38)</f>
        <v>0.047871272362395</v>
      </c>
    </row>
    <row r="397" customFormat="false" ht="15" hidden="false" customHeight="false" outlineLevel="0" collapsed="false">
      <c r="P397" s="3" t="n">
        <f aca="false">EXP(-0.0608*N397^0.6554)</f>
        <v>1</v>
      </c>
      <c r="Q397" s="3" t="n">
        <f aca="false">O397/$T$2</f>
        <v>0</v>
      </c>
      <c r="R397" s="3" t="n">
        <v>392</v>
      </c>
      <c r="S397" s="3" t="n">
        <f aca="false">EXP(-$B$38*R397^$C$38)</f>
        <v>0.0476281067344148</v>
      </c>
    </row>
    <row r="398" customFormat="false" ht="15" hidden="false" customHeight="false" outlineLevel="0" collapsed="false">
      <c r="P398" s="3" t="n">
        <f aca="false">EXP(-0.0608*N398^0.6554)</f>
        <v>1</v>
      </c>
      <c r="Q398" s="3" t="n">
        <f aca="false">O398/$T$2</f>
        <v>0</v>
      </c>
      <c r="R398" s="3" t="n">
        <v>393</v>
      </c>
      <c r="S398" s="3" t="n">
        <f aca="false">EXP(-$B$38*R398^$C$38)</f>
        <v>0.0473863883000673</v>
      </c>
    </row>
    <row r="399" customFormat="false" ht="15" hidden="false" customHeight="false" outlineLevel="0" collapsed="false">
      <c r="P399" s="3" t="n">
        <f aca="false">EXP(-0.0608*N399^0.6554)</f>
        <v>1</v>
      </c>
      <c r="Q399" s="3" t="n">
        <f aca="false">O399/$T$2</f>
        <v>0</v>
      </c>
      <c r="R399" s="3" t="n">
        <v>394</v>
      </c>
      <c r="S399" s="3" t="n">
        <f aca="false">EXP(-$B$38*R399^$C$38)</f>
        <v>0.0471461068357848</v>
      </c>
    </row>
    <row r="400" customFormat="false" ht="15" hidden="false" customHeight="false" outlineLevel="0" collapsed="false">
      <c r="P400" s="3" t="n">
        <f aca="false">EXP(-0.0608*N400^0.6554)</f>
        <v>1</v>
      </c>
      <c r="Q400" s="3" t="n">
        <f aca="false">O400/$T$2</f>
        <v>0</v>
      </c>
      <c r="R400" s="3" t="n">
        <v>395</v>
      </c>
      <c r="S400" s="3" t="n">
        <f aca="false">EXP(-$B$38*R400^$C$38)</f>
        <v>0.0469072522043394</v>
      </c>
    </row>
    <row r="401" customFormat="false" ht="15" hidden="false" customHeight="false" outlineLevel="0" collapsed="false">
      <c r="P401" s="3" t="n">
        <f aca="false">EXP(-0.0608*N401^0.6554)</f>
        <v>1</v>
      </c>
      <c r="Q401" s="3" t="n">
        <f aca="false">O401/$T$2</f>
        <v>0</v>
      </c>
      <c r="R401" s="3" t="n">
        <v>396</v>
      </c>
      <c r="S401" s="3" t="n">
        <f aca="false">EXP(-$B$38*R401^$C$38)</f>
        <v>0.0466698143539718</v>
      </c>
    </row>
    <row r="402" customFormat="false" ht="15" hidden="false" customHeight="false" outlineLevel="0" collapsed="false">
      <c r="P402" s="3" t="n">
        <f aca="false">EXP(-0.0608*N402^0.6554)</f>
        <v>1</v>
      </c>
      <c r="Q402" s="3" t="n">
        <f aca="false">O402/$T$2</f>
        <v>0</v>
      </c>
      <c r="R402" s="3" t="n">
        <v>397</v>
      </c>
      <c r="S402" s="3" t="n">
        <f aca="false">EXP(-$B$38*R402^$C$38)</f>
        <v>0.0464337833175302</v>
      </c>
    </row>
    <row r="403" customFormat="false" ht="15" hidden="false" customHeight="false" outlineLevel="0" collapsed="false">
      <c r="P403" s="3" t="n">
        <f aca="false">EXP(-0.0608*N403^0.6554)</f>
        <v>1</v>
      </c>
      <c r="Q403" s="3" t="n">
        <f aca="false">O403/$T$2</f>
        <v>0</v>
      </c>
      <c r="R403" s="3" t="n">
        <v>398</v>
      </c>
      <c r="S403" s="3" t="n">
        <f aca="false">EXP(-$B$38*R403^$C$38)</f>
        <v>0.0461991492116198</v>
      </c>
    </row>
    <row r="404" customFormat="false" ht="15" hidden="false" customHeight="false" outlineLevel="0" collapsed="false">
      <c r="P404" s="3" t="n">
        <f aca="false">EXP(-0.0608*N404^0.6554)</f>
        <v>1</v>
      </c>
      <c r="Q404" s="3" t="n">
        <f aca="false">O404/$T$2</f>
        <v>0</v>
      </c>
      <c r="R404" s="3" t="n">
        <v>399</v>
      </c>
      <c r="S404" s="3" t="n">
        <f aca="false">EXP(-$B$38*R404^$C$38)</f>
        <v>0.0459659022357624</v>
      </c>
    </row>
    <row r="405" customFormat="false" ht="15" hidden="false" customHeight="false" outlineLevel="0" collapsed="false">
      <c r="P405" s="3" t="n">
        <f aca="false">EXP(-0.0608*N405^0.6554)</f>
        <v>1</v>
      </c>
      <c r="Q405" s="3" t="n">
        <f aca="false">O405/$T$2</f>
        <v>0</v>
      </c>
      <c r="R405" s="3" t="n">
        <v>400</v>
      </c>
      <c r="S405" s="3" t="n">
        <f aca="false">EXP(-$B$38*R405^$C$38)</f>
        <v>0.0457340326715654</v>
      </c>
    </row>
    <row r="406" customFormat="false" ht="15" hidden="false" customHeight="false" outlineLevel="0" collapsed="false">
      <c r="P406" s="3" t="n">
        <f aca="false">EXP(-0.0608*N406^0.6554)</f>
        <v>1</v>
      </c>
      <c r="Q406" s="3" t="n">
        <f aca="false">O406/$T$2</f>
        <v>0</v>
      </c>
      <c r="R406" s="3" t="n">
        <v>401</v>
      </c>
      <c r="S406" s="3" t="n">
        <f aca="false">EXP(-$B$38*R406^$C$38)</f>
        <v>0.0455035308819018</v>
      </c>
    </row>
    <row r="407" customFormat="false" ht="15" hidden="false" customHeight="false" outlineLevel="0" collapsed="false">
      <c r="P407" s="3" t="n">
        <f aca="false">EXP(-0.0608*N407^0.6554)</f>
        <v>1</v>
      </c>
      <c r="Q407" s="3" t="n">
        <f aca="false">O407/$T$2</f>
        <v>0</v>
      </c>
      <c r="R407" s="3" t="n">
        <v>402</v>
      </c>
      <c r="S407" s="3" t="n">
        <f aca="false">EXP(-$B$38*R407^$C$38)</f>
        <v>0.0452743873100986</v>
      </c>
    </row>
    <row r="408" customFormat="false" ht="15" hidden="false" customHeight="false" outlineLevel="0" collapsed="false">
      <c r="P408" s="3" t="n">
        <f aca="false">EXP(-0.0608*N408^0.6554)</f>
        <v>1</v>
      </c>
      <c r="Q408" s="3" t="n">
        <f aca="false">O408/$T$2</f>
        <v>0</v>
      </c>
      <c r="R408" s="3" t="n">
        <v>403</v>
      </c>
      <c r="S408" s="3" t="n">
        <f aca="false">EXP(-$B$38*R408^$C$38)</f>
        <v>0.045046592479136</v>
      </c>
    </row>
    <row r="409" customFormat="false" ht="15" hidden="false" customHeight="false" outlineLevel="0" collapsed="false">
      <c r="P409" s="3" t="n">
        <f aca="false">EXP(-0.0608*N409^0.6554)</f>
        <v>1</v>
      </c>
      <c r="Q409" s="3" t="n">
        <f aca="false">O409/$T$2</f>
        <v>0</v>
      </c>
      <c r="R409" s="3" t="n">
        <v>404</v>
      </c>
      <c r="S409" s="3" t="n">
        <f aca="false">EXP(-$B$38*R409^$C$38)</f>
        <v>0.0448201369908553</v>
      </c>
    </row>
    <row r="410" customFormat="false" ht="15" hidden="false" customHeight="false" outlineLevel="0" collapsed="false">
      <c r="P410" s="3" t="n">
        <f aca="false">EXP(-0.0608*N410^0.6554)</f>
        <v>1</v>
      </c>
      <c r="Q410" s="3" t="n">
        <f aca="false">O410/$T$2</f>
        <v>0</v>
      </c>
      <c r="R410" s="3" t="n">
        <v>405</v>
      </c>
      <c r="S410" s="3" t="n">
        <f aca="false">EXP(-$B$38*R410^$C$38)</f>
        <v>0.0445950115251762</v>
      </c>
    </row>
    <row r="411" customFormat="false" ht="15" hidden="false" customHeight="false" outlineLevel="0" collapsed="false">
      <c r="P411" s="3" t="n">
        <f aca="false">EXP(-0.0608*N411^0.6554)</f>
        <v>1</v>
      </c>
      <c r="Q411" s="3" t="n">
        <f aca="false">O411/$T$2</f>
        <v>0</v>
      </c>
      <c r="R411" s="3" t="n">
        <v>406</v>
      </c>
      <c r="S411" s="3" t="n">
        <f aca="false">EXP(-$B$38*R411^$C$38)</f>
        <v>0.0443712068393238</v>
      </c>
    </row>
    <row r="412" customFormat="false" ht="15" hidden="false" customHeight="false" outlineLevel="0" collapsed="false">
      <c r="P412" s="3" t="n">
        <f aca="false">EXP(-0.0608*N412^0.6554)</f>
        <v>1</v>
      </c>
      <c r="Q412" s="3" t="n">
        <f aca="false">O412/$T$2</f>
        <v>0</v>
      </c>
      <c r="R412" s="3" t="n">
        <v>407</v>
      </c>
      <c r="S412" s="3" t="n">
        <f aca="false">EXP(-$B$38*R412^$C$38)</f>
        <v>0.044148713767064</v>
      </c>
    </row>
    <row r="413" customFormat="false" ht="15" hidden="false" customHeight="false" outlineLevel="0" collapsed="false">
      <c r="P413" s="3" t="n">
        <f aca="false">EXP(-0.0608*N413^0.6554)</f>
        <v>1</v>
      </c>
      <c r="Q413" s="3" t="n">
        <f aca="false">O413/$T$2</f>
        <v>0</v>
      </c>
      <c r="R413" s="3" t="n">
        <v>408</v>
      </c>
      <c r="S413" s="3" t="n">
        <f aca="false">EXP(-$B$38*R413^$C$38)</f>
        <v>0.0439275232179482</v>
      </c>
    </row>
    <row r="414" customFormat="false" ht="15" hidden="false" customHeight="false" outlineLevel="0" collapsed="false">
      <c r="P414" s="3" t="n">
        <f aca="false">EXP(-0.0608*N414^0.6554)</f>
        <v>1</v>
      </c>
      <c r="Q414" s="3" t="n">
        <f aca="false">O414/$T$2</f>
        <v>0</v>
      </c>
      <c r="R414" s="3" t="n">
        <v>409</v>
      </c>
      <c r="S414" s="3" t="n">
        <f aca="false">EXP(-$B$38*R414^$C$38)</f>
        <v>0.0437076261765669</v>
      </c>
    </row>
    <row r="415" customFormat="false" ht="15" hidden="false" customHeight="false" outlineLevel="0" collapsed="false">
      <c r="P415" s="3" t="n">
        <f aca="false">EXP(-0.0608*N415^0.6554)</f>
        <v>1</v>
      </c>
      <c r="Q415" s="3" t="n">
        <f aca="false">O415/$T$2</f>
        <v>0</v>
      </c>
      <c r="R415" s="3" t="n">
        <v>410</v>
      </c>
      <c r="S415" s="3" t="n">
        <f aca="false">EXP(-$B$38*R415^$C$38)</f>
        <v>0.0434890137018121</v>
      </c>
    </row>
    <row r="416" customFormat="false" ht="15" hidden="false" customHeight="false" outlineLevel="0" collapsed="false">
      <c r="P416" s="3" t="n">
        <f aca="false">EXP(-0.0608*N416^0.6554)</f>
        <v>1</v>
      </c>
      <c r="Q416" s="3" t="n">
        <f aca="false">O416/$T$2</f>
        <v>0</v>
      </c>
      <c r="R416" s="3" t="n">
        <v>411</v>
      </c>
      <c r="S416" s="3" t="n">
        <f aca="false">EXP(-$B$38*R416^$C$38)</f>
        <v>0.0432716769261476</v>
      </c>
    </row>
    <row r="417" customFormat="false" ht="15" hidden="false" customHeight="false" outlineLevel="0" collapsed="false">
      <c r="P417" s="3" t="n">
        <f aca="false">EXP(-0.0608*N417^0.6554)</f>
        <v>1</v>
      </c>
      <c r="Q417" s="3" t="n">
        <f aca="false">O417/$T$2</f>
        <v>0</v>
      </c>
      <c r="R417" s="3" t="n">
        <v>412</v>
      </c>
      <c r="S417" s="3" t="n">
        <f aca="false">EXP(-$B$38*R417^$C$38)</f>
        <v>0.0430556070548883</v>
      </c>
    </row>
    <row r="418" customFormat="false" ht="15" hidden="false" customHeight="false" outlineLevel="0" collapsed="false">
      <c r="P418" s="3" t="n">
        <f aca="false">EXP(-0.0608*N418^0.6554)</f>
        <v>1</v>
      </c>
      <c r="Q418" s="3" t="n">
        <f aca="false">O418/$T$2</f>
        <v>0</v>
      </c>
      <c r="R418" s="3" t="n">
        <v>413</v>
      </c>
      <c r="S418" s="3" t="n">
        <f aca="false">EXP(-$B$38*R418^$C$38)</f>
        <v>0.0428407953654883</v>
      </c>
    </row>
    <row r="419" customFormat="false" ht="15" hidden="false" customHeight="false" outlineLevel="0" collapsed="false">
      <c r="P419" s="3" t="n">
        <f aca="false">EXP(-0.0608*N419^0.6554)</f>
        <v>1</v>
      </c>
      <c r="Q419" s="3" t="n">
        <f aca="false">O419/$T$2</f>
        <v>0</v>
      </c>
      <c r="R419" s="3" t="n">
        <v>414</v>
      </c>
      <c r="S419" s="3" t="n">
        <f aca="false">EXP(-$B$38*R419^$C$38)</f>
        <v>0.0426272332068362</v>
      </c>
    </row>
    <row r="420" customFormat="false" ht="15" hidden="false" customHeight="false" outlineLevel="0" collapsed="false">
      <c r="P420" s="3" t="n">
        <f aca="false">EXP(-0.0608*N420^0.6554)</f>
        <v>1</v>
      </c>
      <c r="Q420" s="3" t="n">
        <f aca="false">O420/$T$2</f>
        <v>0</v>
      </c>
      <c r="R420" s="3" t="n">
        <v>415</v>
      </c>
      <c r="S420" s="3" t="n">
        <f aca="false">EXP(-$B$38*R420^$C$38)</f>
        <v>0.0424149119985594</v>
      </c>
    </row>
    <row r="421" customFormat="false" ht="15" hidden="false" customHeight="false" outlineLevel="0" collapsed="false">
      <c r="P421" s="3" t="n">
        <f aca="false">EXP(-0.0608*N421^0.6554)</f>
        <v>1</v>
      </c>
      <c r="Q421" s="3" t="n">
        <f aca="false">O421/$T$2</f>
        <v>0</v>
      </c>
      <c r="R421" s="3" t="n">
        <v>416</v>
      </c>
      <c r="S421" s="3" t="n">
        <f aca="false">EXP(-$B$38*R421^$C$38)</f>
        <v>0.0422038232303357</v>
      </c>
    </row>
    <row r="422" customFormat="false" ht="15" hidden="false" customHeight="false" outlineLevel="0" collapsed="false">
      <c r="P422" s="3" t="n">
        <f aca="false">EXP(-0.0608*N422^0.6554)</f>
        <v>1</v>
      </c>
      <c r="Q422" s="3" t="n">
        <f aca="false">O422/$T$2</f>
        <v>0</v>
      </c>
      <c r="R422" s="3" t="n">
        <v>417</v>
      </c>
      <c r="S422" s="3" t="n">
        <f aca="false">EXP(-$B$38*R422^$C$38)</f>
        <v>0.0419939584612138</v>
      </c>
    </row>
    <row r="423" customFormat="false" ht="15" hidden="false" customHeight="false" outlineLevel="0" collapsed="false">
      <c r="P423" s="3" t="n">
        <f aca="false">EXP(-0.0608*N423^0.6554)</f>
        <v>1</v>
      </c>
      <c r="Q423" s="3" t="n">
        <f aca="false">O423/$T$2</f>
        <v>0</v>
      </c>
      <c r="R423" s="3" t="n">
        <v>418</v>
      </c>
      <c r="S423" s="3" t="n">
        <f aca="false">EXP(-$B$38*R423^$C$38)</f>
        <v>0.0417853093189403</v>
      </c>
    </row>
    <row r="424" customFormat="false" ht="15" hidden="false" customHeight="false" outlineLevel="0" collapsed="false">
      <c r="P424" s="3" t="n">
        <f aca="false">EXP(-0.0608*N424^0.6554)</f>
        <v>1</v>
      </c>
      <c r="Q424" s="3" t="n">
        <f aca="false">O424/$T$2</f>
        <v>0</v>
      </c>
      <c r="R424" s="3" t="n">
        <v>419</v>
      </c>
      <c r="S424" s="3" t="n">
        <f aca="false">EXP(-$B$38*R424^$C$38)</f>
        <v>0.0415778674992956</v>
      </c>
    </row>
    <row r="425" customFormat="false" ht="15" hidden="false" customHeight="false" outlineLevel="0" collapsed="false">
      <c r="P425" s="3" t="n">
        <f aca="false">EXP(-0.0608*N425^0.6554)</f>
        <v>1</v>
      </c>
      <c r="Q425" s="3" t="n">
        <f aca="false">O425/$T$2</f>
        <v>0</v>
      </c>
      <c r="R425" s="3" t="n">
        <v>420</v>
      </c>
      <c r="S425" s="3" t="n">
        <f aca="false">EXP(-$B$38*R425^$C$38)</f>
        <v>0.0413716247654366</v>
      </c>
    </row>
    <row r="426" customFormat="false" ht="15" hidden="false" customHeight="false" outlineLevel="0" collapsed="false">
      <c r="P426" s="3" t="n">
        <f aca="false">EXP(-0.0608*N426^0.6554)</f>
        <v>1</v>
      </c>
      <c r="Q426" s="3" t="n">
        <f aca="false">O426/$T$2</f>
        <v>0</v>
      </c>
      <c r="R426" s="3" t="n">
        <v>421</v>
      </c>
      <c r="S426" s="3" t="n">
        <f aca="false">EXP(-$B$38*R426^$C$38)</f>
        <v>0.0411665729472475</v>
      </c>
    </row>
    <row r="427" customFormat="false" ht="15" hidden="false" customHeight="false" outlineLevel="0" collapsed="false">
      <c r="P427" s="3" t="n">
        <f aca="false">EXP(-0.0608*N427^0.6554)</f>
        <v>1</v>
      </c>
      <c r="Q427" s="3" t="n">
        <f aca="false">O427/$T$2</f>
        <v>0</v>
      </c>
      <c r="R427" s="3" t="n">
        <v>422</v>
      </c>
      <c r="S427" s="3" t="n">
        <f aca="false">EXP(-$B$38*R427^$C$38)</f>
        <v>0.0409627039406972</v>
      </c>
    </row>
    <row r="428" customFormat="false" ht="15" hidden="false" customHeight="false" outlineLevel="0" collapsed="false">
      <c r="P428" s="3" t="n">
        <f aca="false">EXP(-0.0608*N428^0.6554)</f>
        <v>1</v>
      </c>
      <c r="Q428" s="3" t="n">
        <f aca="false">O428/$T$2</f>
        <v>0</v>
      </c>
      <c r="R428" s="3" t="n">
        <v>423</v>
      </c>
      <c r="S428" s="3" t="n">
        <f aca="false">EXP(-$B$38*R428^$C$38)</f>
        <v>0.040760009707205</v>
      </c>
    </row>
    <row r="429" customFormat="false" ht="15" hidden="false" customHeight="false" outlineLevel="0" collapsed="false">
      <c r="P429" s="3" t="n">
        <f aca="false">EXP(-0.0608*N429^0.6554)</f>
        <v>1</v>
      </c>
      <c r="Q429" s="3" t="n">
        <f aca="false">O429/$T$2</f>
        <v>0</v>
      </c>
      <c r="R429" s="3" t="n">
        <v>424</v>
      </c>
      <c r="S429" s="3" t="n">
        <f aca="false">EXP(-$B$38*R429^$C$38)</f>
        <v>0.0405584822730127</v>
      </c>
    </row>
    <row r="430" customFormat="false" ht="15" hidden="false" customHeight="false" outlineLevel="0" collapsed="false">
      <c r="P430" s="3" t="n">
        <f aca="false">EXP(-0.0608*N430^0.6554)</f>
        <v>1</v>
      </c>
      <c r="Q430" s="3" t="n">
        <f aca="false">O430/$T$2</f>
        <v>0</v>
      </c>
      <c r="R430" s="3" t="n">
        <v>425</v>
      </c>
      <c r="S430" s="3" t="n">
        <f aca="false">EXP(-$B$38*R430^$C$38)</f>
        <v>0.040358113728564</v>
      </c>
    </row>
    <row r="431" customFormat="false" ht="15" hidden="false" customHeight="false" outlineLevel="0" collapsed="false">
      <c r="P431" s="3" t="n">
        <f aca="false">EXP(-0.0608*N431^0.6554)</f>
        <v>1</v>
      </c>
      <c r="Q431" s="3" t="n">
        <f aca="false">O431/$T$2</f>
        <v>0</v>
      </c>
      <c r="R431" s="3" t="n">
        <v>426</v>
      </c>
      <c r="S431" s="3" t="n">
        <f aca="false">EXP(-$B$38*R431^$C$38)</f>
        <v>0.0401588962278912</v>
      </c>
    </row>
    <row r="432" customFormat="false" ht="15" hidden="false" customHeight="false" outlineLevel="0" collapsed="false">
      <c r="P432" s="3" t="n">
        <f aca="false">EXP(-0.0608*N432^0.6554)</f>
        <v>1</v>
      </c>
      <c r="Q432" s="3" t="n">
        <f aca="false">O432/$T$2</f>
        <v>0</v>
      </c>
      <c r="R432" s="3" t="n">
        <v>427</v>
      </c>
      <c r="S432" s="3" t="n">
        <f aca="false">EXP(-$B$38*R432^$C$38)</f>
        <v>0.0399608219880085</v>
      </c>
    </row>
    <row r="433" customFormat="false" ht="15" hidden="false" customHeight="false" outlineLevel="0" collapsed="false">
      <c r="P433" s="3" t="n">
        <f aca="false">EXP(-0.0608*N433^0.6554)</f>
        <v>1</v>
      </c>
      <c r="Q433" s="3" t="n">
        <f aca="false">O433/$T$2</f>
        <v>0</v>
      </c>
      <c r="R433" s="3" t="n">
        <v>428</v>
      </c>
      <c r="S433" s="3" t="n">
        <f aca="false">EXP(-$B$38*R433^$C$38)</f>
        <v>0.0397638832883123</v>
      </c>
    </row>
    <row r="434" customFormat="false" ht="15" hidden="false" customHeight="false" outlineLevel="0" collapsed="false">
      <c r="P434" s="3" t="n">
        <f aca="false">EXP(-0.0608*N434^0.6554)</f>
        <v>1</v>
      </c>
      <c r="Q434" s="3" t="n">
        <f aca="false">O434/$T$2</f>
        <v>0</v>
      </c>
      <c r="R434" s="3" t="n">
        <v>429</v>
      </c>
      <c r="S434" s="3" t="n">
        <f aca="false">EXP(-$B$38*R434^$C$38)</f>
        <v>0.0395680724699879</v>
      </c>
    </row>
    <row r="435" customFormat="false" ht="15" hidden="false" customHeight="false" outlineLevel="0" collapsed="false">
      <c r="P435" s="3" t="n">
        <f aca="false">EXP(-0.0608*N435^0.6554)</f>
        <v>1</v>
      </c>
      <c r="Q435" s="3" t="n">
        <f aca="false">O435/$T$2</f>
        <v>0</v>
      </c>
      <c r="R435" s="3" t="n">
        <v>430</v>
      </c>
      <c r="S435" s="3" t="n">
        <f aca="false">EXP(-$B$38*R435^$C$38)</f>
        <v>0.0393733819354237</v>
      </c>
    </row>
    <row r="436" customFormat="false" ht="15" hidden="false" customHeight="false" outlineLevel="0" collapsed="false">
      <c r="P436" s="3" t="n">
        <f aca="false">EXP(-0.0608*N436^0.6554)</f>
        <v>1</v>
      </c>
      <c r="Q436" s="3" t="n">
        <f aca="false">O436/$T$2</f>
        <v>0</v>
      </c>
      <c r="R436" s="3" t="n">
        <v>431</v>
      </c>
      <c r="S436" s="3" t="n">
        <f aca="false">EXP(-$B$38*R436^$C$38)</f>
        <v>0.0391798041476308</v>
      </c>
    </row>
    <row r="437" customFormat="false" ht="15" hidden="false" customHeight="false" outlineLevel="0" collapsed="false">
      <c r="P437" s="3" t="n">
        <f aca="false">EXP(-0.0608*N437^0.6554)</f>
        <v>1</v>
      </c>
      <c r="Q437" s="3" t="n">
        <f aca="false">O437/$T$2</f>
        <v>0</v>
      </c>
      <c r="R437" s="3" t="n">
        <v>432</v>
      </c>
      <c r="S437" s="3" t="n">
        <f aca="false">EXP(-$B$38*R437^$C$38)</f>
        <v>0.0389873316296699</v>
      </c>
    </row>
    <row r="438" customFormat="false" ht="15" hidden="false" customHeight="false" outlineLevel="0" collapsed="false">
      <c r="P438" s="3" t="n">
        <f aca="false">EXP(-0.0608*N438^0.6554)</f>
        <v>1</v>
      </c>
      <c r="Q438" s="3" t="n">
        <f aca="false">O438/$T$2</f>
        <v>0</v>
      </c>
      <c r="R438" s="3" t="n">
        <v>433</v>
      </c>
      <c r="S438" s="3" t="n">
        <f aca="false">EXP(-$B$38*R438^$C$38)</f>
        <v>0.0387959569640843</v>
      </c>
    </row>
    <row r="439" customFormat="false" ht="15" hidden="false" customHeight="false" outlineLevel="0" collapsed="false">
      <c r="P439" s="3" t="n">
        <f aca="false">EXP(-0.0608*N439^0.6554)</f>
        <v>1</v>
      </c>
      <c r="Q439" s="3" t="n">
        <f aca="false">O439/$T$2</f>
        <v>0</v>
      </c>
      <c r="R439" s="3" t="n">
        <v>434</v>
      </c>
      <c r="S439" s="3" t="n">
        <f aca="false">EXP(-$B$38*R439^$C$38)</f>
        <v>0.0386056727923394</v>
      </c>
    </row>
    <row r="440" customFormat="false" ht="15" hidden="false" customHeight="false" outlineLevel="0" collapsed="false">
      <c r="P440" s="3" t="n">
        <f aca="false">EXP(-0.0608*N440^0.6554)</f>
        <v>1</v>
      </c>
      <c r="Q440" s="3" t="n">
        <f aca="false">O440/$T$2</f>
        <v>0</v>
      </c>
      <c r="R440" s="3" t="n">
        <v>435</v>
      </c>
      <c r="S440" s="3" t="n">
        <f aca="false">EXP(-$B$38*R440^$C$38)</f>
        <v>0.0384164718142682</v>
      </c>
    </row>
    <row r="441" customFormat="false" ht="15" hidden="false" customHeight="false" outlineLevel="0" collapsed="false">
      <c r="P441" s="3" t="n">
        <f aca="false">EXP(-0.0608*N441^0.6554)</f>
        <v>1</v>
      </c>
      <c r="Q441" s="3" t="n">
        <f aca="false">O441/$T$2</f>
        <v>0</v>
      </c>
      <c r="R441" s="3" t="n">
        <v>436</v>
      </c>
      <c r="S441" s="3" t="n">
        <f aca="false">EXP(-$B$38*R441^$C$38)</f>
        <v>0.0382283467875228</v>
      </c>
    </row>
    <row r="442" customFormat="false" ht="15" hidden="false" customHeight="false" outlineLevel="0" collapsed="false">
      <c r="P442" s="3" t="n">
        <f aca="false">EXP(-0.0608*N442^0.6554)</f>
        <v>1</v>
      </c>
      <c r="Q442" s="3" t="n">
        <f aca="false">O442/$T$2</f>
        <v>0</v>
      </c>
      <c r="R442" s="3" t="n">
        <v>437</v>
      </c>
      <c r="S442" s="3" t="n">
        <f aca="false">EXP(-$B$38*R442^$C$38)</f>
        <v>0.0380412905270325</v>
      </c>
    </row>
    <row r="443" customFormat="false" ht="15" hidden="false" customHeight="false" outlineLevel="0" collapsed="false">
      <c r="P443" s="3" t="n">
        <f aca="false">EXP(-0.0608*N443^0.6554)</f>
        <v>1</v>
      </c>
      <c r="Q443" s="3" t="n">
        <f aca="false">O443/$T$2</f>
        <v>0</v>
      </c>
      <c r="R443" s="3" t="n">
        <v>438</v>
      </c>
      <c r="S443" s="3" t="n">
        <f aca="false">EXP(-$B$38*R443^$C$38)</f>
        <v>0.0378552959044676</v>
      </c>
    </row>
    <row r="444" customFormat="false" ht="15" hidden="false" customHeight="false" outlineLevel="0" collapsed="false">
      <c r="P444" s="3" t="n">
        <f aca="false">EXP(-0.0608*N444^0.6554)</f>
        <v>1</v>
      </c>
      <c r="Q444" s="3" t="n">
        <f aca="false">O444/$T$2</f>
        <v>0</v>
      </c>
      <c r="R444" s="3" t="n">
        <v>439</v>
      </c>
      <c r="S444" s="3" t="n">
        <f aca="false">EXP(-$B$38*R444^$C$38)</f>
        <v>0.0376703558477089</v>
      </c>
    </row>
    <row r="445" customFormat="false" ht="15" hidden="false" customHeight="false" outlineLevel="0" collapsed="false">
      <c r="P445" s="3" t="n">
        <f aca="false">EXP(-0.0608*N445^0.6554)</f>
        <v>1</v>
      </c>
      <c r="Q445" s="3" t="n">
        <f aca="false">O445/$T$2</f>
        <v>0</v>
      </c>
      <c r="R445" s="3" t="n">
        <v>440</v>
      </c>
      <c r="S445" s="3" t="n">
        <f aca="false">EXP(-$B$38*R445^$C$38)</f>
        <v>0.0374864633403232</v>
      </c>
    </row>
    <row r="446" customFormat="false" ht="15" hidden="false" customHeight="false" outlineLevel="0" collapsed="false">
      <c r="P446" s="3" t="n">
        <f aca="false">EXP(-0.0608*N446^0.6554)</f>
        <v>1</v>
      </c>
      <c r="Q446" s="3" t="n">
        <f aca="false">O446/$T$2</f>
        <v>0</v>
      </c>
      <c r="R446" s="3" t="n">
        <v>441</v>
      </c>
      <c r="S446" s="3" t="n">
        <f aca="false">EXP(-$B$38*R446^$C$38)</f>
        <v>0.0373036114210449</v>
      </c>
    </row>
    <row r="447" customFormat="false" ht="15" hidden="false" customHeight="false" outlineLevel="0" collapsed="false">
      <c r="P447" s="3" t="n">
        <f aca="false">EXP(-0.0608*N447^0.6554)</f>
        <v>1</v>
      </c>
      <c r="Q447" s="3" t="n">
        <f aca="false">O447/$T$2</f>
        <v>0</v>
      </c>
      <c r="R447" s="3" t="n">
        <v>442</v>
      </c>
      <c r="S447" s="3" t="n">
        <f aca="false">EXP(-$B$38*R447^$C$38)</f>
        <v>0.0371217931832624</v>
      </c>
    </row>
    <row r="448" customFormat="false" ht="15" hidden="false" customHeight="false" outlineLevel="0" collapsed="false">
      <c r="P448" s="3" t="n">
        <f aca="false">EXP(-0.0608*N448^0.6554)</f>
        <v>1</v>
      </c>
      <c r="Q448" s="3" t="n">
        <f aca="false">O448/$T$2</f>
        <v>0</v>
      </c>
      <c r="R448" s="3" t="n">
        <v>443</v>
      </c>
      <c r="S448" s="3" t="n">
        <f aca="false">EXP(-$B$38*R448^$C$38)</f>
        <v>0.0369410017745116</v>
      </c>
    </row>
    <row r="449" customFormat="false" ht="15" hidden="false" customHeight="false" outlineLevel="0" collapsed="false">
      <c r="P449" s="3" t="n">
        <f aca="false">EXP(-0.0608*N449^0.6554)</f>
        <v>1</v>
      </c>
      <c r="Q449" s="3" t="n">
        <f aca="false">O449/$T$2</f>
        <v>0</v>
      </c>
      <c r="R449" s="3" t="n">
        <v>444</v>
      </c>
      <c r="S449" s="3" t="n">
        <f aca="false">EXP(-$B$38*R449^$C$38)</f>
        <v>0.036761230395973</v>
      </c>
    </row>
    <row r="450" customFormat="false" ht="15" hidden="false" customHeight="false" outlineLevel="0" collapsed="false">
      <c r="P450" s="3" t="n">
        <f aca="false">EXP(-0.0608*N450^0.6554)</f>
        <v>1</v>
      </c>
      <c r="Q450" s="3" t="n">
        <f aca="false">O450/$T$2</f>
        <v>0</v>
      </c>
      <c r="R450" s="3" t="n">
        <v>445</v>
      </c>
      <c r="S450" s="3" t="n">
        <f aca="false">EXP(-$B$38*R450^$C$38)</f>
        <v>0.036582472301976</v>
      </c>
    </row>
    <row r="451" customFormat="false" ht="15" hidden="false" customHeight="false" outlineLevel="0" collapsed="false">
      <c r="P451" s="3" t="n">
        <f aca="false">EXP(-0.0608*N451^0.6554)</f>
        <v>1</v>
      </c>
      <c r="Q451" s="3" t="n">
        <f aca="false">O451/$T$2</f>
        <v>0</v>
      </c>
      <c r="R451" s="3" t="n">
        <v>446</v>
      </c>
      <c r="S451" s="3" t="n">
        <f aca="false">EXP(-$B$38*R451^$C$38)</f>
        <v>0.0364047207995078</v>
      </c>
    </row>
    <row r="452" customFormat="false" ht="15" hidden="false" customHeight="false" outlineLevel="0" collapsed="false">
      <c r="P452" s="3" t="n">
        <f aca="false">EXP(-0.0608*N452^0.6554)</f>
        <v>1</v>
      </c>
      <c r="Q452" s="3" t="n">
        <f aca="false">O452/$T$2</f>
        <v>0</v>
      </c>
      <c r="R452" s="3" t="n">
        <v>447</v>
      </c>
      <c r="S452" s="3" t="n">
        <f aca="false">EXP(-$B$38*R452^$C$38)</f>
        <v>0.0362279692477274</v>
      </c>
    </row>
    <row r="453" customFormat="false" ht="15" hidden="false" customHeight="false" outlineLevel="0" collapsed="false">
      <c r="P453" s="3" t="n">
        <f aca="false">EXP(-0.0608*N453^0.6554)</f>
        <v>1</v>
      </c>
      <c r="Q453" s="3" t="n">
        <f aca="false">O453/$T$2</f>
        <v>0</v>
      </c>
      <c r="R453" s="3" t="n">
        <v>448</v>
      </c>
      <c r="S453" s="3" t="n">
        <f aca="false">EXP(-$B$38*R453^$C$38)</f>
        <v>0.0360522110574857</v>
      </c>
    </row>
    <row r="454" customFormat="false" ht="15" hidden="false" customHeight="false" outlineLevel="0" collapsed="false">
      <c r="P454" s="3" t="n">
        <f aca="false">EXP(-0.0608*N454^0.6554)</f>
        <v>1</v>
      </c>
      <c r="Q454" s="3" t="n">
        <f aca="false">O454/$T$2</f>
        <v>0</v>
      </c>
      <c r="R454" s="3" t="n">
        <v>449</v>
      </c>
      <c r="S454" s="3" t="n">
        <f aca="false">EXP(-$B$38*R454^$C$38)</f>
        <v>0.0358774396908498</v>
      </c>
    </row>
    <row r="455" customFormat="false" ht="15" hidden="false" customHeight="false" outlineLevel="0" collapsed="false">
      <c r="P455" s="3" t="n">
        <f aca="false">EXP(-0.0608*N455^0.6554)</f>
        <v>1</v>
      </c>
      <c r="Q455" s="3" t="n">
        <f aca="false">O455/$T$2</f>
        <v>0</v>
      </c>
      <c r="R455" s="3" t="n">
        <v>450</v>
      </c>
      <c r="S455" s="3" t="n">
        <f aca="false">EXP(-$B$38*R455^$C$38)</f>
        <v>0.0357036486606332</v>
      </c>
    </row>
    <row r="456" customFormat="false" ht="15" hidden="false" customHeight="false" outlineLevel="0" collapsed="false">
      <c r="P456" s="3" t="n">
        <f aca="false">EXP(-0.0608*N456^0.6554)</f>
        <v>1</v>
      </c>
      <c r="Q456" s="3" t="n">
        <f aca="false">O456/$T$2</f>
        <v>0</v>
      </c>
      <c r="R456" s="3" t="n">
        <v>451</v>
      </c>
      <c r="S456" s="3" t="n">
        <f aca="false">EXP(-$B$38*R456^$C$38)</f>
        <v>0.0355308315299311</v>
      </c>
    </row>
    <row r="457" customFormat="false" ht="15" hidden="false" customHeight="false" outlineLevel="0" collapsed="false">
      <c r="P457" s="3" t="n">
        <f aca="false">EXP(-0.0608*N457^0.6554)</f>
        <v>1</v>
      </c>
      <c r="Q457" s="3" t="n">
        <f aca="false">O457/$T$2</f>
        <v>0</v>
      </c>
      <c r="R457" s="3" t="n">
        <v>452</v>
      </c>
      <c r="S457" s="3" t="n">
        <f aca="false">EXP(-$B$38*R457^$C$38)</f>
        <v>0.0353589819116596</v>
      </c>
    </row>
    <row r="458" customFormat="false" ht="15" hidden="false" customHeight="false" outlineLevel="0" collapsed="false">
      <c r="P458" s="3" t="n">
        <f aca="false">EXP(-0.0608*N458^0.6554)</f>
        <v>1</v>
      </c>
      <c r="Q458" s="3" t="n">
        <f aca="false">O458/$T$2</f>
        <v>0</v>
      </c>
      <c r="R458" s="3" t="n">
        <v>453</v>
      </c>
      <c r="S458" s="3" t="n">
        <f aca="false">EXP(-$B$38*R458^$C$38)</f>
        <v>0.0351880934681017</v>
      </c>
    </row>
    <row r="459" customFormat="false" ht="15" hidden="false" customHeight="false" outlineLevel="0" collapsed="false">
      <c r="P459" s="3" t="n">
        <f aca="false">EXP(-0.0608*N459^0.6554)</f>
        <v>1</v>
      </c>
      <c r="Q459" s="3" t="n">
        <f aca="false">O459/$T$2</f>
        <v>0</v>
      </c>
      <c r="R459" s="3" t="n">
        <v>454</v>
      </c>
      <c r="S459" s="3" t="n">
        <f aca="false">EXP(-$B$38*R459^$C$38)</f>
        <v>0.0350181599104561</v>
      </c>
    </row>
    <row r="460" customFormat="false" ht="15" hidden="false" customHeight="false" outlineLevel="0" collapsed="false">
      <c r="P460" s="3" t="n">
        <f aca="false">EXP(-0.0608*N460^0.6554)</f>
        <v>1</v>
      </c>
      <c r="Q460" s="3" t="n">
        <f aca="false">O460/$T$2</f>
        <v>0</v>
      </c>
      <c r="R460" s="3" t="n">
        <v>455</v>
      </c>
      <c r="S460" s="3" t="n">
        <f aca="false">EXP(-$B$38*R460^$C$38)</f>
        <v>0.0348491749983926</v>
      </c>
    </row>
    <row r="461" customFormat="false" ht="15" hidden="false" customHeight="false" outlineLevel="0" collapsed="false">
      <c r="P461" s="3" t="n">
        <f aca="false">EXP(-0.0608*N461^0.6554)</f>
        <v>1</v>
      </c>
      <c r="Q461" s="3" t="n">
        <f aca="false">O461/$T$2</f>
        <v>0</v>
      </c>
      <c r="R461" s="3" t="n">
        <v>456</v>
      </c>
      <c r="S461" s="3" t="n">
        <f aca="false">EXP(-$B$38*R461^$C$38)</f>
        <v>0.0346811325396112</v>
      </c>
    </row>
    <row r="462" customFormat="false" ht="15" hidden="false" customHeight="false" outlineLevel="0" collapsed="false">
      <c r="P462" s="3" t="n">
        <f aca="false">EXP(-0.0608*N462^0.6554)</f>
        <v>1</v>
      </c>
      <c r="Q462" s="3" t="n">
        <f aca="false">O462/$T$2</f>
        <v>0</v>
      </c>
      <c r="R462" s="3" t="n">
        <v>457</v>
      </c>
      <c r="S462" s="3" t="n">
        <f aca="false">EXP(-$B$38*R462^$C$38)</f>
        <v>0.0345140263894064</v>
      </c>
    </row>
    <row r="463" customFormat="false" ht="15" hidden="false" customHeight="false" outlineLevel="0" collapsed="false">
      <c r="P463" s="3" t="n">
        <f aca="false">EXP(-0.0608*N463^0.6554)</f>
        <v>1</v>
      </c>
      <c r="Q463" s="3" t="n">
        <f aca="false">O463/$T$2</f>
        <v>0</v>
      </c>
      <c r="R463" s="3" t="n">
        <v>458</v>
      </c>
      <c r="S463" s="3" t="n">
        <f aca="false">EXP(-$B$38*R463^$C$38)</f>
        <v>0.0343478504502358</v>
      </c>
    </row>
    <row r="464" customFormat="false" ht="15" hidden="false" customHeight="false" outlineLevel="0" collapsed="false">
      <c r="P464" s="3" t="n">
        <f aca="false">EXP(-0.0608*N464^0.6554)</f>
        <v>1</v>
      </c>
      <c r="Q464" s="3" t="n">
        <f aca="false">O464/$T$2</f>
        <v>0</v>
      </c>
      <c r="R464" s="3" t="n">
        <v>459</v>
      </c>
      <c r="S464" s="3" t="n">
        <f aca="false">EXP(-$B$38*R464^$C$38)</f>
        <v>0.0341825986712933</v>
      </c>
    </row>
    <row r="465" customFormat="false" ht="15" hidden="false" customHeight="false" outlineLevel="0" collapsed="false">
      <c r="P465" s="3" t="n">
        <f aca="false">EXP(-0.0608*N465^0.6554)</f>
        <v>1</v>
      </c>
      <c r="Q465" s="3" t="n">
        <f aca="false">O465/$T$2</f>
        <v>0</v>
      </c>
      <c r="R465" s="3" t="n">
        <v>460</v>
      </c>
      <c r="S465" s="3" t="n">
        <f aca="false">EXP(-$B$38*R465^$C$38)</f>
        <v>0.0340182650480873</v>
      </c>
    </row>
    <row r="466" customFormat="false" ht="15" hidden="false" customHeight="false" outlineLevel="0" collapsed="false">
      <c r="P466" s="3" t="n">
        <f aca="false">EXP(-0.0608*N466^0.6554)</f>
        <v>1</v>
      </c>
      <c r="Q466" s="3" t="n">
        <f aca="false">O466/$T$2</f>
        <v>0</v>
      </c>
      <c r="R466" s="3" t="n">
        <v>461</v>
      </c>
      <c r="S466" s="3" t="n">
        <f aca="false">EXP(-$B$38*R466^$C$38)</f>
        <v>0.033854843622023</v>
      </c>
    </row>
    <row r="467" customFormat="false" ht="15" hidden="false" customHeight="false" outlineLevel="0" collapsed="false">
      <c r="P467" s="3" t="n">
        <f aca="false">EXP(-0.0608*N467^0.6554)</f>
        <v>1</v>
      </c>
      <c r="Q467" s="3" t="n">
        <f aca="false">O467/$T$2</f>
        <v>0</v>
      </c>
      <c r="R467" s="3" t="n">
        <v>462</v>
      </c>
      <c r="S467" s="3" t="n">
        <f aca="false">EXP(-$B$38*R467^$C$38)</f>
        <v>0.033692328479989</v>
      </c>
    </row>
    <row r="468" customFormat="false" ht="15" hidden="false" customHeight="false" outlineLevel="0" collapsed="false">
      <c r="P468" s="3" t="n">
        <f aca="false">EXP(-0.0608*N468^0.6554)</f>
        <v>1</v>
      </c>
      <c r="Q468" s="3" t="n">
        <f aca="false">O468/$T$2</f>
        <v>0</v>
      </c>
      <c r="R468" s="3" t="n">
        <v>463</v>
      </c>
      <c r="S468" s="3" t="n">
        <f aca="false">EXP(-$B$38*R468^$C$38)</f>
        <v>0.0335307137539485</v>
      </c>
    </row>
    <row r="469" customFormat="false" ht="15" hidden="false" customHeight="false" outlineLevel="0" collapsed="false">
      <c r="P469" s="3" t="n">
        <f aca="false">EXP(-0.0608*N469^0.6554)</f>
        <v>1</v>
      </c>
      <c r="Q469" s="3" t="n">
        <f aca="false">O469/$T$2</f>
        <v>0</v>
      </c>
      <c r="R469" s="3" t="n">
        <v>464</v>
      </c>
      <c r="S469" s="3" t="n">
        <f aca="false">EXP(-$B$38*R469^$C$38)</f>
        <v>0.0333699936205347</v>
      </c>
    </row>
    <row r="470" customFormat="false" ht="15" hidden="false" customHeight="false" outlineLevel="0" collapsed="false">
      <c r="P470" s="3" t="n">
        <f aca="false">EXP(-0.0608*N470^0.6554)</f>
        <v>1</v>
      </c>
      <c r="Q470" s="3" t="n">
        <f aca="false">O470/$T$2</f>
        <v>0</v>
      </c>
      <c r="R470" s="3" t="n">
        <v>465</v>
      </c>
      <c r="S470" s="3" t="n">
        <f aca="false">EXP(-$B$38*R470^$C$38)</f>
        <v>0.0332101623006506</v>
      </c>
    </row>
    <row r="471" customFormat="false" ht="15" hidden="false" customHeight="false" outlineLevel="0" collapsed="false">
      <c r="P471" s="3" t="n">
        <f aca="false">EXP(-0.0608*N471^0.6554)</f>
        <v>1</v>
      </c>
      <c r="Q471" s="3" t="n">
        <f aca="false">O471/$T$2</f>
        <v>0</v>
      </c>
      <c r="R471" s="3" t="n">
        <v>466</v>
      </c>
      <c r="S471" s="3" t="n">
        <f aca="false">EXP(-$B$38*R471^$C$38)</f>
        <v>0.0330512140590728</v>
      </c>
    </row>
    <row r="472" customFormat="false" ht="15" hidden="false" customHeight="false" outlineLevel="0" collapsed="false">
      <c r="P472" s="3" t="n">
        <f aca="false">EXP(-0.0608*N472^0.6554)</f>
        <v>1</v>
      </c>
      <c r="Q472" s="3" t="n">
        <f aca="false">O472/$T$2</f>
        <v>0</v>
      </c>
      <c r="R472" s="3" t="n">
        <v>467</v>
      </c>
      <c r="S472" s="3" t="n">
        <f aca="false">EXP(-$B$38*R472^$C$38)</f>
        <v>0.0328931432040596</v>
      </c>
    </row>
    <row r="473" customFormat="false" ht="15" hidden="false" customHeight="false" outlineLevel="0" collapsed="false">
      <c r="P473" s="3" t="n">
        <f aca="false">EXP(-0.0608*N473^0.6554)</f>
        <v>1</v>
      </c>
      <c r="Q473" s="3" t="n">
        <f aca="false">O473/$T$2</f>
        <v>0</v>
      </c>
      <c r="R473" s="3" t="n">
        <v>468</v>
      </c>
      <c r="S473" s="3" t="n">
        <f aca="false">EXP(-$B$38*R473^$C$38)</f>
        <v>0.0327359440869631</v>
      </c>
    </row>
    <row r="474" customFormat="false" ht="15" hidden="false" customHeight="false" outlineLevel="0" collapsed="false">
      <c r="P474" s="3" t="n">
        <f aca="false">EXP(-0.0608*N474^0.6554)</f>
        <v>1</v>
      </c>
      <c r="Q474" s="3" t="n">
        <f aca="false">O474/$T$2</f>
        <v>0</v>
      </c>
      <c r="R474" s="3" t="n">
        <v>469</v>
      </c>
      <c r="S474" s="3" t="n">
        <f aca="false">EXP(-$B$38*R474^$C$38)</f>
        <v>0.0325796111018454</v>
      </c>
    </row>
    <row r="475" customFormat="false" ht="15" hidden="false" customHeight="false" outlineLevel="0" collapsed="false">
      <c r="P475" s="3" t="n">
        <f aca="false">EXP(-0.0608*N475^0.6554)</f>
        <v>1</v>
      </c>
      <c r="Q475" s="3" t="n">
        <f aca="false">O475/$T$2</f>
        <v>0</v>
      </c>
      <c r="R475" s="3" t="n">
        <v>470</v>
      </c>
      <c r="S475" s="3" t="n">
        <f aca="false">EXP(-$B$38*R475^$C$38)</f>
        <v>0.0324241386850991</v>
      </c>
    </row>
    <row r="476" customFormat="false" ht="15" hidden="false" customHeight="false" outlineLevel="0" collapsed="false">
      <c r="P476" s="3" t="n">
        <f aca="false">EXP(-0.0608*N476^0.6554)</f>
        <v>1</v>
      </c>
      <c r="Q476" s="3" t="n">
        <f aca="false">O476/$T$2</f>
        <v>0</v>
      </c>
      <c r="R476" s="3" t="n">
        <v>471</v>
      </c>
      <c r="S476" s="3" t="n">
        <f aca="false">EXP(-$B$38*R476^$C$38)</f>
        <v>0.032269521315071</v>
      </c>
    </row>
    <row r="477" customFormat="false" ht="15" hidden="false" customHeight="false" outlineLevel="0" collapsed="false">
      <c r="P477" s="3" t="n">
        <f aca="false">EXP(-0.0608*N477^0.6554)</f>
        <v>1</v>
      </c>
      <c r="Q477" s="3" t="n">
        <f aca="false">O477/$T$2</f>
        <v>0</v>
      </c>
      <c r="R477" s="3" t="n">
        <v>472</v>
      </c>
      <c r="S477" s="3" t="n">
        <f aca="false">EXP(-$B$38*R477^$C$38)</f>
        <v>0.0321157535116903</v>
      </c>
    </row>
    <row r="478" customFormat="false" ht="15" hidden="false" customHeight="false" outlineLevel="0" collapsed="false">
      <c r="P478" s="3" t="n">
        <f aca="false">EXP(-0.0608*N478^0.6554)</f>
        <v>1</v>
      </c>
      <c r="Q478" s="3" t="n">
        <f aca="false">O478/$T$2</f>
        <v>0</v>
      </c>
      <c r="R478" s="3" t="n">
        <v>473</v>
      </c>
      <c r="S478" s="3" t="n">
        <f aca="false">EXP(-$B$38*R478^$C$38)</f>
        <v>0.031962829836101</v>
      </c>
    </row>
    <row r="479" customFormat="false" ht="15" hidden="false" customHeight="false" outlineLevel="0" collapsed="false">
      <c r="P479" s="3" t="n">
        <f aca="false">EXP(-0.0608*N479^0.6554)</f>
        <v>1</v>
      </c>
      <c r="Q479" s="3" t="n">
        <f aca="false">O479/$T$2</f>
        <v>0</v>
      </c>
      <c r="R479" s="3" t="n">
        <v>474</v>
      </c>
      <c r="S479" s="3" t="n">
        <f aca="false">EXP(-$B$38*R479^$C$38)</f>
        <v>0.0318107448902969</v>
      </c>
    </row>
    <row r="480" customFormat="false" ht="15" hidden="false" customHeight="false" outlineLevel="0" collapsed="false">
      <c r="P480" s="3" t="n">
        <f aca="false">EXP(-0.0608*N480^0.6554)</f>
        <v>1</v>
      </c>
      <c r="Q480" s="3" t="n">
        <f aca="false">O480/$T$2</f>
        <v>0</v>
      </c>
      <c r="R480" s="3" t="n">
        <v>475</v>
      </c>
      <c r="S480" s="3" t="n">
        <f aca="false">EXP(-$B$38*R480^$C$38)</f>
        <v>0.0316594933167617</v>
      </c>
    </row>
    <row r="481" customFormat="false" ht="15" hidden="false" customHeight="false" outlineLevel="0" collapsed="false">
      <c r="P481" s="3" t="n">
        <f aca="false">EXP(-0.0608*N481^0.6554)</f>
        <v>1</v>
      </c>
      <c r="Q481" s="3" t="n">
        <f aca="false">O481/$T$2</f>
        <v>0</v>
      </c>
      <c r="R481" s="3" t="n">
        <v>476</v>
      </c>
      <c r="S481" s="3" t="n">
        <f aca="false">EXP(-$B$38*R481^$C$38)</f>
        <v>0.0315090697981121</v>
      </c>
    </row>
    <row r="482" customFormat="false" ht="15" hidden="false" customHeight="false" outlineLevel="0" collapsed="false">
      <c r="P482" s="3" t="n">
        <f aca="false">EXP(-0.0608*N482^0.6554)</f>
        <v>1</v>
      </c>
      <c r="Q482" s="3" t="n">
        <f aca="false">O482/$T$2</f>
        <v>0</v>
      </c>
      <c r="R482" s="3" t="n">
        <v>477</v>
      </c>
      <c r="S482" s="3" t="n">
        <f aca="false">EXP(-$B$38*R482^$C$38)</f>
        <v>0.0313594690567443</v>
      </c>
    </row>
    <row r="483" customFormat="false" ht="15" hidden="false" customHeight="false" outlineLevel="0" collapsed="false">
      <c r="P483" s="3" t="n">
        <f aca="false">EXP(-0.0608*N483^0.6554)</f>
        <v>1</v>
      </c>
      <c r="Q483" s="3" t="n">
        <f aca="false">O483/$T$2</f>
        <v>0</v>
      </c>
      <c r="R483" s="3" t="n">
        <v>478</v>
      </c>
      <c r="S483" s="3" t="n">
        <f aca="false">EXP(-$B$38*R483^$C$38)</f>
        <v>0.0312106858544853</v>
      </c>
    </row>
    <row r="484" customFormat="false" ht="15" hidden="false" customHeight="false" outlineLevel="0" collapsed="false">
      <c r="P484" s="3" t="n">
        <f aca="false">EXP(-0.0608*N484^0.6554)</f>
        <v>1</v>
      </c>
      <c r="Q484" s="3" t="n">
        <f aca="false">O484/$T$2</f>
        <v>0</v>
      </c>
      <c r="R484" s="3" t="n">
        <v>479</v>
      </c>
      <c r="S484" s="3" t="n">
        <f aca="false">EXP(-$B$38*R484^$C$38)</f>
        <v>0.0310627149922465</v>
      </c>
    </row>
    <row r="485" customFormat="false" ht="15" hidden="false" customHeight="false" outlineLevel="0" collapsed="false">
      <c r="P485" s="3" t="n">
        <f aca="false">EXP(-0.0608*N485^0.6554)</f>
        <v>1</v>
      </c>
      <c r="Q485" s="3" t="n">
        <f aca="false">O485/$T$2</f>
        <v>0</v>
      </c>
      <c r="R485" s="3" t="n">
        <v>480</v>
      </c>
      <c r="S485" s="3" t="n">
        <f aca="false">EXP(-$B$38*R485^$C$38)</f>
        <v>0.0309155513096814</v>
      </c>
    </row>
    <row r="486" customFormat="false" ht="15" hidden="false" customHeight="false" outlineLevel="0" collapsed="false">
      <c r="P486" s="3" t="n">
        <f aca="false">EXP(-0.0608*N486^0.6554)</f>
        <v>1</v>
      </c>
      <c r="Q486" s="3" t="n">
        <f aca="false">O486/$T$2</f>
        <v>0</v>
      </c>
      <c r="R486" s="3" t="n">
        <v>481</v>
      </c>
      <c r="S486" s="3" t="n">
        <f aca="false">EXP(-$B$38*R486^$C$38)</f>
        <v>0.030769189684847</v>
      </c>
    </row>
    <row r="487" customFormat="false" ht="15" hidden="false" customHeight="false" outlineLevel="0" collapsed="false">
      <c r="P487" s="3" t="n">
        <f aca="false">EXP(-0.0608*N487^0.6554)</f>
        <v>1</v>
      </c>
      <c r="Q487" s="3" t="n">
        <f aca="false">O487/$T$2</f>
        <v>0</v>
      </c>
      <c r="R487" s="3" t="n">
        <v>482</v>
      </c>
      <c r="S487" s="3" t="n">
        <f aca="false">EXP(-$B$38*R487^$C$38)</f>
        <v>0.0306236250338684</v>
      </c>
    </row>
    <row r="488" customFormat="false" ht="15" hidden="false" customHeight="false" outlineLevel="0" collapsed="false">
      <c r="P488" s="3" t="n">
        <f aca="false">EXP(-0.0608*N488^0.6554)</f>
        <v>1</v>
      </c>
      <c r="Q488" s="3" t="n">
        <f aca="false">O488/$T$2</f>
        <v>0</v>
      </c>
      <c r="R488" s="3" t="n">
        <v>483</v>
      </c>
      <c r="S488" s="3" t="n">
        <f aca="false">EXP(-$B$38*R488^$C$38)</f>
        <v>0.0304788523106069</v>
      </c>
    </row>
    <row r="489" customFormat="false" ht="15" hidden="false" customHeight="false" outlineLevel="0" collapsed="false">
      <c r="P489" s="3" t="n">
        <f aca="false">EXP(-0.0608*N489^0.6554)</f>
        <v>1</v>
      </c>
      <c r="Q489" s="3" t="n">
        <f aca="false">O489/$T$2</f>
        <v>0</v>
      </c>
      <c r="R489" s="3" t="n">
        <v>484</v>
      </c>
      <c r="S489" s="3" t="n">
        <f aca="false">EXP(-$B$38*R489^$C$38)</f>
        <v>0.0303348665063314</v>
      </c>
    </row>
    <row r="490" customFormat="false" ht="15" hidden="false" customHeight="false" outlineLevel="0" collapsed="false">
      <c r="P490" s="3" t="n">
        <f aca="false">EXP(-0.0608*N490^0.6554)</f>
        <v>1</v>
      </c>
      <c r="Q490" s="3" t="n">
        <f aca="false">O490/$T$2</f>
        <v>0</v>
      </c>
      <c r="R490" s="3" t="n">
        <v>485</v>
      </c>
      <c r="S490" s="3" t="n">
        <f aca="false">EXP(-$B$38*R490^$C$38)</f>
        <v>0.030191662649393</v>
      </c>
    </row>
    <row r="491" customFormat="false" ht="15" hidden="false" customHeight="false" outlineLevel="0" collapsed="false">
      <c r="P491" s="3" t="n">
        <f aca="false">EXP(-0.0608*N491^0.6554)</f>
        <v>1</v>
      </c>
      <c r="Q491" s="3" t="n">
        <f aca="false">O491/$T$2</f>
        <v>0</v>
      </c>
      <c r="R491" s="3" t="n">
        <v>486</v>
      </c>
      <c r="S491" s="3" t="n">
        <f aca="false">EXP(-$B$38*R491^$C$38)</f>
        <v>0.0300492358049038</v>
      </c>
    </row>
    <row r="492" customFormat="false" ht="15" hidden="false" customHeight="false" outlineLevel="0" collapsed="false">
      <c r="P492" s="3" t="n">
        <f aca="false">EXP(-0.0608*N492^0.6554)</f>
        <v>1</v>
      </c>
      <c r="Q492" s="3" t="n">
        <f aca="false">O492/$T$2</f>
        <v>0</v>
      </c>
      <c r="R492" s="3" t="n">
        <v>487</v>
      </c>
      <c r="S492" s="3" t="n">
        <f aca="false">EXP(-$B$38*R492^$C$38)</f>
        <v>0.0299075810744173</v>
      </c>
    </row>
    <row r="493" customFormat="false" ht="15" hidden="false" customHeight="false" outlineLevel="0" collapsed="false">
      <c r="P493" s="3" t="n">
        <f aca="false">EXP(-0.0608*N493^0.6554)</f>
        <v>1</v>
      </c>
      <c r="Q493" s="3" t="n">
        <f aca="false">O493/$T$2</f>
        <v>0</v>
      </c>
      <c r="R493" s="3" t="n">
        <v>488</v>
      </c>
      <c r="S493" s="3" t="n">
        <f aca="false">EXP(-$B$38*R493^$C$38)</f>
        <v>0.0297666935956138</v>
      </c>
    </row>
    <row r="494" customFormat="false" ht="15" hidden="false" customHeight="false" outlineLevel="0" collapsed="false">
      <c r="P494" s="3" t="n">
        <f aca="false">EXP(-0.0608*N494^0.6554)</f>
        <v>1</v>
      </c>
      <c r="Q494" s="3" t="n">
        <f aca="false">O494/$T$2</f>
        <v>0</v>
      </c>
      <c r="R494" s="3" t="n">
        <v>489</v>
      </c>
      <c r="S494" s="3" t="n">
        <f aca="false">EXP(-$B$38*R494^$C$38)</f>
        <v>0.0296265685419878</v>
      </c>
    </row>
    <row r="495" customFormat="false" ht="15" hidden="false" customHeight="false" outlineLevel="0" collapsed="false">
      <c r="P495" s="3" t="n">
        <f aca="false">EXP(-0.0608*N495^0.6554)</f>
        <v>1</v>
      </c>
      <c r="Q495" s="3" t="n">
        <f aca="false">O495/$T$2</f>
        <v>0</v>
      </c>
      <c r="R495" s="3" t="n">
        <v>490</v>
      </c>
      <c r="S495" s="3" t="n">
        <f aca="false">EXP(-$B$38*R495^$C$38)</f>
        <v>0.0294872011225391</v>
      </c>
    </row>
    <row r="496" customFormat="false" ht="15" hidden="false" customHeight="false" outlineLevel="0" collapsed="false">
      <c r="P496" s="3" t="n">
        <f aca="false">EXP(-0.0608*N496^0.6554)</f>
        <v>1</v>
      </c>
      <c r="Q496" s="3" t="n">
        <f aca="false">O496/$T$2</f>
        <v>0</v>
      </c>
      <c r="R496" s="3" t="n">
        <v>491</v>
      </c>
      <c r="S496" s="3" t="n">
        <f aca="false">EXP(-$B$38*R496^$C$38)</f>
        <v>0.0293485865814667</v>
      </c>
    </row>
    <row r="497" customFormat="false" ht="15" hidden="false" customHeight="false" outlineLevel="0" collapsed="false">
      <c r="P497" s="3" t="n">
        <f aca="false">EXP(-0.0608*N497^0.6554)</f>
        <v>1</v>
      </c>
      <c r="Q497" s="3" t="n">
        <f aca="false">O497/$T$2</f>
        <v>0</v>
      </c>
      <c r="R497" s="3" t="n">
        <v>492</v>
      </c>
      <c r="S497" s="3" t="n">
        <f aca="false">EXP(-$B$38*R497^$C$38)</f>
        <v>0.0292107201978659</v>
      </c>
    </row>
    <row r="498" customFormat="false" ht="15" hidden="false" customHeight="false" outlineLevel="0" collapsed="false">
      <c r="P498" s="3" t="n">
        <f aca="false">EXP(-0.0608*N498^0.6554)</f>
        <v>1</v>
      </c>
      <c r="Q498" s="3" t="n">
        <f aca="false">O498/$T$2</f>
        <v>0</v>
      </c>
      <c r="R498" s="3" t="n">
        <v>493</v>
      </c>
      <c r="S498" s="3" t="n">
        <f aca="false">EXP(-$B$38*R498^$C$38)</f>
        <v>0.0290735972854288</v>
      </c>
    </row>
    <row r="499" customFormat="false" ht="15" hidden="false" customHeight="false" outlineLevel="0" collapsed="false">
      <c r="P499" s="3" t="n">
        <f aca="false">EXP(-0.0608*N499^0.6554)</f>
        <v>1</v>
      </c>
      <c r="Q499" s="3" t="n">
        <f aca="false">O499/$T$2</f>
        <v>0</v>
      </c>
      <c r="R499" s="3" t="n">
        <v>494</v>
      </c>
      <c r="S499" s="3" t="n">
        <f aca="false">EXP(-$B$38*R499^$C$38)</f>
        <v>0.0289372131921471</v>
      </c>
    </row>
    <row r="500" customFormat="false" ht="15" hidden="false" customHeight="false" outlineLevel="0" collapsed="false">
      <c r="P500" s="3" t="n">
        <f aca="false">EXP(-0.0608*N500^0.6554)</f>
        <v>1</v>
      </c>
      <c r="Q500" s="3" t="n">
        <f aca="false">O500/$T$2</f>
        <v>0</v>
      </c>
      <c r="R500" s="3" t="n">
        <v>495</v>
      </c>
      <c r="S500" s="3" t="n">
        <f aca="false">EXP(-$B$38*R500^$C$38)</f>
        <v>0.0288015633000184</v>
      </c>
    </row>
    <row r="501" customFormat="false" ht="15" hidden="false" customHeight="false" outlineLevel="0" collapsed="false">
      <c r="P501" s="3" t="n">
        <f aca="false">EXP(-0.0608*N501^0.6554)</f>
        <v>1</v>
      </c>
      <c r="Q501" s="3" t="n">
        <f aca="false">O501/$T$2</f>
        <v>0</v>
      </c>
      <c r="R501" s="3" t="n">
        <v>496</v>
      </c>
      <c r="S501" s="3" t="n">
        <f aca="false">EXP(-$B$38*R501^$C$38)</f>
        <v>0.0286666430247553</v>
      </c>
    </row>
    <row r="502" customFormat="false" ht="15" hidden="false" customHeight="false" outlineLevel="0" collapsed="false">
      <c r="P502" s="3" t="n">
        <f aca="false">EXP(-0.0608*N502^0.6554)</f>
        <v>1</v>
      </c>
      <c r="Q502" s="3" t="n">
        <f aca="false">O502/$T$2</f>
        <v>0</v>
      </c>
      <c r="R502" s="3" t="n">
        <v>497</v>
      </c>
      <c r="S502" s="3" t="n">
        <f aca="false">EXP(-$B$38*R502^$C$38)</f>
        <v>0.0285324478154972</v>
      </c>
    </row>
    <row r="503" customFormat="false" ht="15" hidden="false" customHeight="false" outlineLevel="0" collapsed="false">
      <c r="P503" s="3" t="n">
        <f aca="false">EXP(-0.0608*N503^0.6554)</f>
        <v>1</v>
      </c>
      <c r="Q503" s="3" t="n">
        <f aca="false">O503/$T$2</f>
        <v>0</v>
      </c>
      <c r="R503" s="3" t="n">
        <v>498</v>
      </c>
      <c r="S503" s="3" t="n">
        <f aca="false">EXP(-$B$38*R503^$C$38)</f>
        <v>0.0283989731545256</v>
      </c>
    </row>
    <row r="504" customFormat="false" ht="15" hidden="false" customHeight="false" outlineLevel="0" collapsed="false">
      <c r="P504" s="3" t="n">
        <f aca="false">EXP(-0.0608*N504^0.6554)</f>
        <v>1</v>
      </c>
      <c r="Q504" s="3" t="n">
        <f aca="false">O504/$T$2</f>
        <v>0</v>
      </c>
      <c r="R504" s="3" t="n">
        <v>499</v>
      </c>
      <c r="S504" s="3" t="n">
        <f aca="false">EXP(-$B$38*R504^$C$38)</f>
        <v>0.0282662145569814</v>
      </c>
    </row>
    <row r="505" customFormat="false" ht="15" hidden="false" customHeight="false" outlineLevel="0" collapsed="false">
      <c r="P505" s="3" t="n">
        <f aca="false">EXP(-0.0608*N505^0.6554)</f>
        <v>1</v>
      </c>
      <c r="Q505" s="3" t="n">
        <f aca="false">O505/$T$2</f>
        <v>0</v>
      </c>
      <c r="R505" s="3" t="n">
        <v>500</v>
      </c>
      <c r="S505" s="3" t="n">
        <f aca="false">EXP(-$B$38*R505^$C$38)</f>
        <v>0.0281341675705852</v>
      </c>
    </row>
    <row r="506" customFormat="false" ht="15" hidden="false" customHeight="false" outlineLevel="0" collapsed="false">
      <c r="P506" s="3" t="n">
        <f aca="false">EXP(-0.0608*N506^0.6554)</f>
        <v>1</v>
      </c>
      <c r="Q506" s="3" t="n">
        <f aca="false">O506/$T$2</f>
        <v>0</v>
      </c>
      <c r="R506" s="3" t="n">
        <v>501</v>
      </c>
      <c r="S506" s="3" t="n">
        <f aca="false">EXP(-$B$38*R506^$C$38)</f>
        <v>0.0280028277753614</v>
      </c>
    </row>
    <row r="507" customFormat="false" ht="15" hidden="false" customHeight="false" outlineLevel="0" collapsed="false">
      <c r="P507" s="3" t="n">
        <f aca="false">EXP(-0.0608*N507^0.6554)</f>
        <v>1</v>
      </c>
      <c r="Q507" s="3" t="n">
        <f aca="false">O507/$T$2</f>
        <v>0</v>
      </c>
      <c r="R507" s="3" t="n">
        <v>502</v>
      </c>
      <c r="S507" s="3" t="n">
        <f aca="false">EXP(-$B$38*R507^$C$38)</f>
        <v>0.0278721907833631</v>
      </c>
    </row>
    <row r="508" customFormat="false" ht="15" hidden="false" customHeight="false" outlineLevel="0" collapsed="false">
      <c r="P508" s="3" t="n">
        <f aca="false">EXP(-0.0608*N508^0.6554)</f>
        <v>1</v>
      </c>
      <c r="Q508" s="3" t="n">
        <f aca="false">O508/$T$2</f>
        <v>0</v>
      </c>
      <c r="R508" s="3" t="n">
        <v>503</v>
      </c>
      <c r="S508" s="3" t="n">
        <f aca="false">EXP(-$B$38*R508^$C$38)</f>
        <v>0.0277422522384018</v>
      </c>
    </row>
    <row r="509" customFormat="false" ht="15" hidden="false" customHeight="false" outlineLevel="0" collapsed="false">
      <c r="P509" s="3" t="n">
        <f aca="false">EXP(-0.0608*N509^0.6554)</f>
        <v>1</v>
      </c>
      <c r="Q509" s="3" t="n">
        <f aca="false">O509/$T$2</f>
        <v>0</v>
      </c>
      <c r="R509" s="3" t="n">
        <v>504</v>
      </c>
      <c r="S509" s="3" t="n">
        <f aca="false">EXP(-$B$38*R509^$C$38)</f>
        <v>0.0276130078157781</v>
      </c>
    </row>
    <row r="510" customFormat="false" ht="15" hidden="false" customHeight="false" outlineLevel="0" collapsed="false">
      <c r="P510" s="3" t="n">
        <f aca="false">EXP(-0.0608*N510^0.6554)</f>
        <v>1</v>
      </c>
      <c r="Q510" s="3" t="n">
        <f aca="false">O510/$T$2</f>
        <v>0</v>
      </c>
      <c r="R510" s="3" t="n">
        <v>505</v>
      </c>
      <c r="S510" s="3" t="n">
        <f aca="false">EXP(-$B$38*R510^$C$38)</f>
        <v>0.0274844532220163</v>
      </c>
    </row>
    <row r="511" customFormat="false" ht="15" hidden="false" customHeight="false" outlineLevel="0" collapsed="false">
      <c r="P511" s="3" t="n">
        <f aca="false">EXP(-0.0608*N511^0.6554)</f>
        <v>1</v>
      </c>
      <c r="Q511" s="3" t="n">
        <f aca="false">O511/$T$2</f>
        <v>0</v>
      </c>
      <c r="R511" s="3" t="n">
        <v>506</v>
      </c>
      <c r="S511" s="3" t="n">
        <f aca="false">EXP(-$B$38*R511^$C$38)</f>
        <v>0.0273565841946004</v>
      </c>
    </row>
    <row r="512" customFormat="false" ht="15" hidden="false" customHeight="false" outlineLevel="0" collapsed="false">
      <c r="P512" s="3" t="n">
        <f aca="false">EXP(-0.0608*N512^0.6554)</f>
        <v>1</v>
      </c>
      <c r="Q512" s="3" t="n">
        <f aca="false">O512/$T$2</f>
        <v>0</v>
      </c>
      <c r="R512" s="3" t="n">
        <v>507</v>
      </c>
      <c r="S512" s="3" t="n">
        <f aca="false">EXP(-$B$38*R512^$C$38)</f>
        <v>0.027229396501714</v>
      </c>
    </row>
    <row r="513" customFormat="false" ht="15" hidden="false" customHeight="false" outlineLevel="0" collapsed="false">
      <c r="P513" s="3" t="n">
        <f aca="false">EXP(-0.0608*N513^0.6554)</f>
        <v>1</v>
      </c>
      <c r="Q513" s="3" t="n">
        <f aca="false">O513/$T$2</f>
        <v>0</v>
      </c>
      <c r="R513" s="3" t="n">
        <v>508</v>
      </c>
      <c r="S513" s="3" t="n">
        <f aca="false">EXP(-$B$38*R513^$C$38)</f>
        <v>0.0271028859419815</v>
      </c>
    </row>
    <row r="514" customFormat="false" ht="15" hidden="false" customHeight="false" outlineLevel="0" collapsed="false">
      <c r="P514" s="3" t="n">
        <f aca="false">EXP(-0.0608*N514^0.6554)</f>
        <v>1</v>
      </c>
      <c r="Q514" s="3" t="n">
        <f aca="false">O514/$T$2</f>
        <v>0</v>
      </c>
      <c r="R514" s="3" t="n">
        <v>509</v>
      </c>
      <c r="S514" s="3" t="n">
        <f aca="false">EXP(-$B$38*R514^$C$38)</f>
        <v>0.0269770483442131</v>
      </c>
    </row>
    <row r="515" customFormat="false" ht="15" hidden="false" customHeight="false" outlineLevel="0" collapsed="false">
      <c r="P515" s="3" t="n">
        <f aca="false">EXP(-0.0608*N515^0.6554)</f>
        <v>1</v>
      </c>
      <c r="Q515" s="3" t="n">
        <f aca="false">O515/$T$2</f>
        <v>0</v>
      </c>
      <c r="R515" s="3" t="n">
        <v>510</v>
      </c>
      <c r="S515" s="3" t="n">
        <f aca="false">EXP(-$B$38*R515^$C$38)</f>
        <v>0.026851879567151</v>
      </c>
    </row>
    <row r="516" customFormat="false" ht="15" hidden="false" customHeight="false" outlineLevel="0" collapsed="false">
      <c r="P516" s="3" t="n">
        <f aca="false">EXP(-0.0608*N516^0.6554)</f>
        <v>1</v>
      </c>
      <c r="Q516" s="3" t="n">
        <f aca="false">O516/$T$2</f>
        <v>0</v>
      </c>
      <c r="R516" s="3" t="n">
        <v>511</v>
      </c>
      <c r="S516" s="3" t="n">
        <f aca="false">EXP(-$B$38*R516^$C$38)</f>
        <v>0.0267273754992188</v>
      </c>
    </row>
    <row r="517" customFormat="false" ht="15" hidden="false" customHeight="false" outlineLevel="0" collapsed="false">
      <c r="P517" s="3" t="n">
        <f aca="false">EXP(-0.0608*N517^0.6554)</f>
        <v>1</v>
      </c>
      <c r="Q517" s="3" t="n">
        <f aca="false">O517/$T$2</f>
        <v>0</v>
      </c>
      <c r="R517" s="3" t="n">
        <v>512</v>
      </c>
      <c r="S517" s="3" t="n">
        <f aca="false">EXP(-$B$38*R517^$C$38)</f>
        <v>0.0266035320582738</v>
      </c>
    </row>
    <row r="518" customFormat="false" ht="15" hidden="false" customHeight="false" outlineLevel="0" collapsed="false">
      <c r="P518" s="3" t="n">
        <f aca="false">EXP(-0.0608*N518^0.6554)</f>
        <v>1</v>
      </c>
      <c r="Q518" s="3" t="n">
        <f aca="false">O518/$T$2</f>
        <v>0</v>
      </c>
      <c r="R518" s="3" t="n">
        <v>513</v>
      </c>
      <c r="S518" s="3" t="n">
        <f aca="false">EXP(-$B$38*R518^$C$38)</f>
        <v>0.0264803451913603</v>
      </c>
    </row>
    <row r="519" customFormat="false" ht="15" hidden="false" customHeight="false" outlineLevel="0" collapsed="false">
      <c r="P519" s="3" t="n">
        <f aca="false">EXP(-0.0608*N519^0.6554)</f>
        <v>1</v>
      </c>
      <c r="Q519" s="3" t="n">
        <f aca="false">O519/$T$2</f>
        <v>0</v>
      </c>
      <c r="R519" s="3" t="n">
        <v>514</v>
      </c>
      <c r="S519" s="3" t="n">
        <f aca="false">EXP(-$B$38*R519^$C$38)</f>
        <v>0.026357810874467</v>
      </c>
    </row>
    <row r="520" customFormat="false" ht="15" hidden="false" customHeight="false" outlineLevel="0" collapsed="false">
      <c r="P520" s="3" t="n">
        <f aca="false">EXP(-0.0608*N520^0.6554)</f>
        <v>1</v>
      </c>
      <c r="Q520" s="3" t="n">
        <f aca="false">O520/$T$2</f>
        <v>0</v>
      </c>
      <c r="R520" s="3" t="n">
        <v>515</v>
      </c>
      <c r="S520" s="3" t="n">
        <f aca="false">EXP(-$B$38*R520^$C$38)</f>
        <v>0.0262359251122851</v>
      </c>
    </row>
    <row r="521" customFormat="false" ht="15" hidden="false" customHeight="false" outlineLevel="0" collapsed="false">
      <c r="P521" s="3" t="n">
        <f aca="false">EXP(-0.0608*N521^0.6554)</f>
        <v>1</v>
      </c>
      <c r="Q521" s="3" t="n">
        <f aca="false">O521/$T$2</f>
        <v>0</v>
      </c>
      <c r="R521" s="3" t="n">
        <v>516</v>
      </c>
      <c r="S521" s="3" t="n">
        <f aca="false">EXP(-$B$38*R521^$C$38)</f>
        <v>0.0261146839379702</v>
      </c>
    </row>
    <row r="522" customFormat="false" ht="15" hidden="false" customHeight="false" outlineLevel="0" collapsed="false">
      <c r="P522" s="3" t="n">
        <f aca="false">EXP(-0.0608*N522^0.6554)</f>
        <v>1</v>
      </c>
      <c r="Q522" s="3" t="n">
        <f aca="false">O522/$T$2</f>
        <v>0</v>
      </c>
      <c r="R522" s="3" t="n">
        <v>517</v>
      </c>
      <c r="S522" s="3" t="n">
        <f aca="false">EXP(-$B$38*R522^$C$38)</f>
        <v>0.0259940834129055</v>
      </c>
    </row>
    <row r="523" customFormat="false" ht="15" hidden="false" customHeight="false" outlineLevel="0" collapsed="false">
      <c r="P523" s="3" t="n">
        <f aca="false">EXP(-0.0608*N523^0.6554)</f>
        <v>1</v>
      </c>
      <c r="Q523" s="3" t="n">
        <f aca="false">O523/$T$2</f>
        <v>0</v>
      </c>
      <c r="R523" s="3" t="n">
        <v>518</v>
      </c>
      <c r="S523" s="3" t="n">
        <f aca="false">EXP(-$B$38*R523^$C$38)</f>
        <v>0.0258741196264677</v>
      </c>
    </row>
    <row r="524" customFormat="false" ht="15" hidden="false" customHeight="false" outlineLevel="0" collapsed="false">
      <c r="P524" s="3" t="n">
        <f aca="false">EXP(-0.0608*N524^0.6554)</f>
        <v>1</v>
      </c>
      <c r="Q524" s="3" t="n">
        <f aca="false">O524/$T$2</f>
        <v>0</v>
      </c>
      <c r="R524" s="3" t="n">
        <v>519</v>
      </c>
      <c r="S524" s="3" t="n">
        <f aca="false">EXP(-$B$38*R524^$C$38)</f>
        <v>0.0257547886957952</v>
      </c>
    </row>
    <row r="525" customFormat="false" ht="15" hidden="false" customHeight="false" outlineLevel="0" collapsed="false">
      <c r="P525" s="3" t="n">
        <f aca="false">EXP(-0.0608*N525^0.6554)</f>
        <v>1</v>
      </c>
      <c r="Q525" s="3" t="n">
        <f aca="false">O525/$T$2</f>
        <v>0</v>
      </c>
      <c r="R525" s="3" t="n">
        <v>520</v>
      </c>
      <c r="S525" s="3" t="n">
        <f aca="false">EXP(-$B$38*R525^$C$38)</f>
        <v>0.0256360867655582</v>
      </c>
    </row>
    <row r="526" customFormat="false" ht="15" hidden="false" customHeight="false" outlineLevel="0" collapsed="false">
      <c r="P526" s="3" t="n">
        <f aca="false">EXP(-0.0608*N526^0.6554)</f>
        <v>1</v>
      </c>
      <c r="Q526" s="3" t="n">
        <f aca="false">O526/$T$2</f>
        <v>0</v>
      </c>
      <c r="R526" s="3" t="n">
        <v>521</v>
      </c>
      <c r="S526" s="3" t="n">
        <f aca="false">EXP(-$B$38*R526^$C$38)</f>
        <v>0.0255180100077316</v>
      </c>
    </row>
    <row r="527" customFormat="false" ht="15" hidden="false" customHeight="false" outlineLevel="0" collapsed="false">
      <c r="P527" s="3" t="n">
        <f aca="false">EXP(-0.0608*N527^0.6554)</f>
        <v>1</v>
      </c>
      <c r="Q527" s="3" t="n">
        <f aca="false">O527/$T$2</f>
        <v>0</v>
      </c>
      <c r="R527" s="3" t="n">
        <v>522</v>
      </c>
      <c r="S527" s="3" t="n">
        <f aca="false">EXP(-$B$38*R527^$C$38)</f>
        <v>0.0254005546213692</v>
      </c>
    </row>
    <row r="528" customFormat="false" ht="15" hidden="false" customHeight="false" outlineLevel="0" collapsed="false">
      <c r="P528" s="3" t="n">
        <f aca="false">EXP(-0.0608*N528^0.6554)</f>
        <v>1</v>
      </c>
      <c r="Q528" s="3" t="n">
        <f aca="false">O528/$T$2</f>
        <v>0</v>
      </c>
      <c r="R528" s="3" t="n">
        <v>523</v>
      </c>
      <c r="S528" s="3" t="n">
        <f aca="false">EXP(-$B$38*R528^$C$38)</f>
        <v>0.0252837168323811</v>
      </c>
    </row>
    <row r="529" customFormat="false" ht="15" hidden="false" customHeight="false" outlineLevel="0" collapsed="false">
      <c r="P529" s="3" t="n">
        <f aca="false">EXP(-0.0608*N529^0.6554)</f>
        <v>1</v>
      </c>
      <c r="Q529" s="3" t="n">
        <f aca="false">O529/$T$2</f>
        <v>0</v>
      </c>
      <c r="R529" s="3" t="n">
        <v>524</v>
      </c>
      <c r="S529" s="3" t="n">
        <f aca="false">EXP(-$B$38*R529^$C$38)</f>
        <v>0.0251674928933125</v>
      </c>
    </row>
    <row r="530" customFormat="false" ht="15" hidden="false" customHeight="false" outlineLevel="0" collapsed="false">
      <c r="P530" s="3" t="n">
        <f aca="false">EXP(-0.0608*N530^0.6554)</f>
        <v>1</v>
      </c>
      <c r="Q530" s="3" t="n">
        <f aca="false">O530/$T$2</f>
        <v>0</v>
      </c>
      <c r="R530" s="3" t="n">
        <v>525</v>
      </c>
      <c r="S530" s="3" t="n">
        <f aca="false">EXP(-$B$38*R530^$C$38)</f>
        <v>0.0250518790831247</v>
      </c>
    </row>
    <row r="531" customFormat="false" ht="15" hidden="false" customHeight="false" outlineLevel="0" collapsed="false">
      <c r="P531" s="3" t="n">
        <f aca="false">EXP(-0.0608*N531^0.6554)</f>
        <v>1</v>
      </c>
      <c r="Q531" s="3" t="n">
        <f aca="false">O531/$T$2</f>
        <v>0</v>
      </c>
      <c r="R531" s="3" t="n">
        <v>526</v>
      </c>
      <c r="S531" s="3" t="n">
        <f aca="false">EXP(-$B$38*R531^$C$38)</f>
        <v>0.0249368717069784</v>
      </c>
    </row>
    <row r="532" customFormat="false" ht="15" hidden="false" customHeight="false" outlineLevel="0" collapsed="false">
      <c r="P532" s="3" t="n">
        <f aca="false">EXP(-0.0608*N532^0.6554)</f>
        <v>1</v>
      </c>
      <c r="Q532" s="3" t="n">
        <f aca="false">O532/$T$2</f>
        <v>0</v>
      </c>
      <c r="R532" s="3" t="n">
        <v>527</v>
      </c>
      <c r="S532" s="3" t="n">
        <f aca="false">EXP(-$B$38*R532^$C$38)</f>
        <v>0.0248224670960192</v>
      </c>
    </row>
    <row r="533" customFormat="false" ht="15" hidden="false" customHeight="false" outlineLevel="0" collapsed="false">
      <c r="P533" s="3" t="n">
        <f aca="false">EXP(-0.0608*N533^0.6554)</f>
        <v>1</v>
      </c>
      <c r="Q533" s="3" t="n">
        <f aca="false">O533/$T$2</f>
        <v>0</v>
      </c>
      <c r="R533" s="3" t="n">
        <v>528</v>
      </c>
      <c r="S533" s="3" t="n">
        <f aca="false">EXP(-$B$38*R533^$C$38)</f>
        <v>0.0247086616071646</v>
      </c>
    </row>
    <row r="534" customFormat="false" ht="15" hidden="false" customHeight="false" outlineLevel="0" collapsed="false">
      <c r="P534" s="3" t="n">
        <f aca="false">EXP(-0.0608*N534^0.6554)</f>
        <v>1</v>
      </c>
      <c r="Q534" s="3" t="n">
        <f aca="false">O534/$T$2</f>
        <v>0</v>
      </c>
      <c r="R534" s="3" t="n">
        <v>529</v>
      </c>
      <c r="S534" s="3" t="n">
        <f aca="false">EXP(-$B$38*R534^$C$38)</f>
        <v>0.0245954516228934</v>
      </c>
    </row>
    <row r="535" customFormat="false" ht="15" hidden="false" customHeight="false" outlineLevel="0" collapsed="false">
      <c r="P535" s="3" t="n">
        <f aca="false">EXP(-0.0608*N535^0.6554)</f>
        <v>1</v>
      </c>
      <c r="Q535" s="3" t="n">
        <f aca="false">O535/$T$2</f>
        <v>0</v>
      </c>
      <c r="R535" s="3" t="n">
        <v>530</v>
      </c>
      <c r="S535" s="3" t="n">
        <f aca="false">EXP(-$B$38*R535^$C$38)</f>
        <v>0.0244828335510374</v>
      </c>
    </row>
    <row r="536" customFormat="false" ht="15" hidden="false" customHeight="false" outlineLevel="0" collapsed="false">
      <c r="P536" s="3" t="n">
        <f aca="false">EXP(-0.0608*N536^0.6554)</f>
        <v>1</v>
      </c>
      <c r="Q536" s="3" t="n">
        <f aca="false">O536/$T$2</f>
        <v>0</v>
      </c>
      <c r="R536" s="3" t="n">
        <v>531</v>
      </c>
      <c r="S536" s="3" t="n">
        <f aca="false">EXP(-$B$38*R536^$C$38)</f>
        <v>0.0243708038245742</v>
      </c>
    </row>
    <row r="537" customFormat="false" ht="15" hidden="false" customHeight="false" outlineLevel="0" collapsed="false">
      <c r="P537" s="3" t="n">
        <f aca="false">EXP(-0.0608*N537^0.6554)</f>
        <v>1</v>
      </c>
      <c r="Q537" s="3" t="n">
        <f aca="false">O537/$T$2</f>
        <v>0</v>
      </c>
      <c r="R537" s="3" t="n">
        <v>532</v>
      </c>
      <c r="S537" s="3" t="n">
        <f aca="false">EXP(-$B$38*R537^$C$38)</f>
        <v>0.0242593589014227</v>
      </c>
    </row>
    <row r="538" customFormat="false" ht="15" hidden="false" customHeight="false" outlineLevel="0" collapsed="false">
      <c r="P538" s="3" t="n">
        <f aca="false">EXP(-0.0608*N538^0.6554)</f>
        <v>1</v>
      </c>
      <c r="Q538" s="3" t="n">
        <f aca="false">O538/$T$2</f>
        <v>0</v>
      </c>
      <c r="R538" s="3" t="n">
        <v>533</v>
      </c>
      <c r="S538" s="3" t="n">
        <f aca="false">EXP(-$B$38*R538^$C$38)</f>
        <v>0.0241484952642405</v>
      </c>
    </row>
    <row r="539" customFormat="false" ht="15" hidden="false" customHeight="false" outlineLevel="0" collapsed="false">
      <c r="P539" s="3" t="n">
        <f aca="false">EXP(-0.0608*N539^0.6554)</f>
        <v>1</v>
      </c>
      <c r="Q539" s="3" t="n">
        <f aca="false">O539/$T$2</f>
        <v>0</v>
      </c>
      <c r="R539" s="3" t="n">
        <v>534</v>
      </c>
      <c r="S539" s="3" t="n">
        <f aca="false">EXP(-$B$38*R539^$C$38)</f>
        <v>0.0240382094202227</v>
      </c>
    </row>
    <row r="540" customFormat="false" ht="15" hidden="false" customHeight="false" outlineLevel="0" collapsed="false">
      <c r="P540" s="3" t="n">
        <f aca="false">EXP(-0.0608*N540^0.6554)</f>
        <v>1</v>
      </c>
      <c r="Q540" s="3" t="n">
        <f aca="false">O540/$T$2</f>
        <v>0</v>
      </c>
      <c r="R540" s="3" t="n">
        <v>535</v>
      </c>
      <c r="S540" s="3" t="n">
        <f aca="false">EXP(-$B$38*R540^$C$38)</f>
        <v>0.0239284979009031</v>
      </c>
    </row>
    <row r="541" customFormat="false" ht="15" hidden="false" customHeight="false" outlineLevel="0" collapsed="false">
      <c r="P541" s="3" t="n">
        <f aca="false">EXP(-0.0608*N541^0.6554)</f>
        <v>1</v>
      </c>
      <c r="Q541" s="3" t="n">
        <f aca="false">O541/$T$2</f>
        <v>0</v>
      </c>
      <c r="R541" s="3" t="n">
        <v>536</v>
      </c>
      <c r="S541" s="3" t="n">
        <f aca="false">EXP(-$B$38*R541^$C$38)</f>
        <v>0.0238193572619571</v>
      </c>
    </row>
    <row r="542" customFormat="false" ht="15" hidden="false" customHeight="false" outlineLevel="0" collapsed="false">
      <c r="P542" s="3" t="n">
        <f aca="false">EXP(-0.0608*N542^0.6554)</f>
        <v>1</v>
      </c>
      <c r="Q542" s="3" t="n">
        <f aca="false">O542/$T$2</f>
        <v>0</v>
      </c>
      <c r="R542" s="3" t="n">
        <v>537</v>
      </c>
      <c r="S542" s="3" t="n">
        <f aca="false">EXP(-$B$38*R542^$C$38)</f>
        <v>0.0237107840830063</v>
      </c>
    </row>
    <row r="543" customFormat="false" ht="15" hidden="false" customHeight="false" outlineLevel="0" collapsed="false">
      <c r="P543" s="3" t="n">
        <f aca="false">EXP(-0.0608*N543^0.6554)</f>
        <v>1</v>
      </c>
      <c r="Q543" s="3" t="n">
        <f aca="false">O543/$T$2</f>
        <v>0</v>
      </c>
      <c r="R543" s="3" t="n">
        <v>538</v>
      </c>
      <c r="S543" s="3" t="n">
        <f aca="false">EXP(-$B$38*R543^$C$38)</f>
        <v>0.0236027749674252</v>
      </c>
    </row>
    <row r="544" customFormat="false" ht="15" hidden="false" customHeight="false" outlineLevel="0" collapsed="false">
      <c r="P544" s="3" t="n">
        <f aca="false">EXP(-0.0608*N544^0.6554)</f>
        <v>1</v>
      </c>
      <c r="Q544" s="3" t="n">
        <f aca="false">O544/$T$2</f>
        <v>0</v>
      </c>
      <c r="R544" s="3" t="n">
        <v>539</v>
      </c>
      <c r="S544" s="3" t="n">
        <f aca="false">EXP(-$B$38*R544^$C$38)</f>
        <v>0.0234953265421494</v>
      </c>
    </row>
    <row r="545" customFormat="false" ht="15" hidden="false" customHeight="false" outlineLevel="0" collapsed="false">
      <c r="P545" s="3" t="n">
        <f aca="false">EXP(-0.0608*N545^0.6554)</f>
        <v>1</v>
      </c>
      <c r="Q545" s="3" t="n">
        <f aca="false">O545/$T$2</f>
        <v>0</v>
      </c>
      <c r="R545" s="3" t="n">
        <v>540</v>
      </c>
      <c r="S545" s="3" t="n">
        <f aca="false">EXP(-$B$38*R545^$C$38)</f>
        <v>0.023388435457486</v>
      </c>
    </row>
    <row r="546" customFormat="false" ht="15" hidden="false" customHeight="false" outlineLevel="0" collapsed="false">
      <c r="P546" s="3" t="n">
        <f aca="false">EXP(-0.0608*N546^0.6554)</f>
        <v>1</v>
      </c>
      <c r="Q546" s="3" t="n">
        <f aca="false">O546/$T$2</f>
        <v>0</v>
      </c>
      <c r="R546" s="3" t="n">
        <v>541</v>
      </c>
      <c r="S546" s="3" t="n">
        <f aca="false">EXP(-$B$38*R546^$C$38)</f>
        <v>0.0232820983869254</v>
      </c>
    </row>
    <row r="547" customFormat="false" ht="15" hidden="false" customHeight="false" outlineLevel="0" collapsed="false">
      <c r="P547" s="3" t="n">
        <f aca="false">EXP(-0.0608*N547^0.6554)</f>
        <v>1</v>
      </c>
      <c r="Q547" s="3" t="n">
        <f aca="false">O547/$T$2</f>
        <v>0</v>
      </c>
      <c r="R547" s="3" t="n">
        <v>542</v>
      </c>
      <c r="S547" s="3" t="n">
        <f aca="false">EXP(-$B$38*R547^$C$38)</f>
        <v>0.023176312026955</v>
      </c>
    </row>
    <row r="548" customFormat="false" ht="15" hidden="false" customHeight="false" outlineLevel="0" collapsed="false">
      <c r="P548" s="3" t="n">
        <f aca="false">EXP(-0.0608*N548^0.6554)</f>
        <v>1</v>
      </c>
      <c r="Q548" s="3" t="n">
        <f aca="false">O548/$T$2</f>
        <v>0</v>
      </c>
      <c r="R548" s="3" t="n">
        <v>543</v>
      </c>
      <c r="S548" s="3" t="n">
        <f aca="false">EXP(-$B$38*R548^$C$38)</f>
        <v>0.0230710730968747</v>
      </c>
    </row>
    <row r="549" customFormat="false" ht="15" hidden="false" customHeight="false" outlineLevel="0" collapsed="false">
      <c r="P549" s="3" t="n">
        <f aca="false">EXP(-0.0608*N549^0.6554)</f>
        <v>1</v>
      </c>
      <c r="Q549" s="3" t="n">
        <f aca="false">O549/$T$2</f>
        <v>0</v>
      </c>
      <c r="R549" s="3" t="n">
        <v>544</v>
      </c>
      <c r="S549" s="3" t="n">
        <f aca="false">EXP(-$B$38*R549^$C$38)</f>
        <v>0.0229663783386139</v>
      </c>
    </row>
    <row r="550" customFormat="false" ht="15" hidden="false" customHeight="false" outlineLevel="0" collapsed="false">
      <c r="P550" s="3" t="n">
        <f aca="false">EXP(-0.0608*N550^0.6554)</f>
        <v>1</v>
      </c>
      <c r="Q550" s="3" t="n">
        <f aca="false">O550/$T$2</f>
        <v>0</v>
      </c>
      <c r="R550" s="3" t="n">
        <v>545</v>
      </c>
      <c r="S550" s="3" t="n">
        <f aca="false">EXP(-$B$38*R550^$C$38)</f>
        <v>0.0228622245165506</v>
      </c>
    </row>
    <row r="551" customFormat="false" ht="15" hidden="false" customHeight="false" outlineLevel="0" collapsed="false">
      <c r="P551" s="3" t="n">
        <f aca="false">EXP(-0.0608*N551^0.6554)</f>
        <v>1</v>
      </c>
      <c r="Q551" s="3" t="n">
        <f aca="false">O551/$T$2</f>
        <v>0</v>
      </c>
      <c r="R551" s="3" t="n">
        <v>546</v>
      </c>
      <c r="S551" s="3" t="n">
        <f aca="false">EXP(-$B$38*R551^$C$38)</f>
        <v>0.0227586084173315</v>
      </c>
    </row>
    <row r="552" customFormat="false" ht="15" hidden="false" customHeight="false" outlineLevel="0" collapsed="false">
      <c r="P552" s="3" t="n">
        <f aca="false">EXP(-0.0608*N552^0.6554)</f>
        <v>1</v>
      </c>
      <c r="Q552" s="3" t="n">
        <f aca="false">O552/$T$2</f>
        <v>0</v>
      </c>
      <c r="R552" s="3" t="n">
        <v>547</v>
      </c>
      <c r="S552" s="3" t="n">
        <f aca="false">EXP(-$B$38*R552^$C$38)</f>
        <v>0.0226555268496948</v>
      </c>
    </row>
    <row r="553" customFormat="false" ht="15" hidden="false" customHeight="false" outlineLevel="0" collapsed="false">
      <c r="P553" s="3" t="n">
        <f aca="false">EXP(-0.0608*N553^0.6554)</f>
        <v>1</v>
      </c>
      <c r="Q553" s="3" t="n">
        <f aca="false">O553/$T$2</f>
        <v>0</v>
      </c>
      <c r="R553" s="3" t="n">
        <v>548</v>
      </c>
      <c r="S553" s="3" t="n">
        <f aca="false">EXP(-$B$38*R553^$C$38)</f>
        <v>0.0225529766442933</v>
      </c>
    </row>
    <row r="554" customFormat="false" ht="15" hidden="false" customHeight="false" outlineLevel="0" collapsed="false">
      <c r="P554" s="3" t="n">
        <f aca="false">EXP(-0.0608*N554^0.6554)</f>
        <v>1</v>
      </c>
      <c r="Q554" s="3" t="n">
        <f aca="false">O554/$T$2</f>
        <v>0</v>
      </c>
      <c r="R554" s="3" t="n">
        <v>549</v>
      </c>
      <c r="S554" s="3" t="n">
        <f aca="false">EXP(-$B$38*R554^$C$38)</f>
        <v>0.0224509546535204</v>
      </c>
    </row>
    <row r="555" customFormat="false" ht="15" hidden="false" customHeight="false" outlineLevel="0" collapsed="false">
      <c r="P555" s="3" t="n">
        <f aca="false">EXP(-0.0608*N555^0.6554)</f>
        <v>1</v>
      </c>
      <c r="Q555" s="3" t="n">
        <f aca="false">O555/$T$2</f>
        <v>0</v>
      </c>
      <c r="R555" s="3" t="n">
        <v>550</v>
      </c>
      <c r="S555" s="3" t="n">
        <f aca="false">EXP(-$B$38*R555^$C$38)</f>
        <v>0.022349457751337</v>
      </c>
    </row>
    <row r="556" customFormat="false" ht="15" hidden="false" customHeight="false" outlineLevel="0" collapsed="false">
      <c r="P556" s="3" t="n">
        <f aca="false">EXP(-0.0608*N556^0.6554)</f>
        <v>1</v>
      </c>
      <c r="Q556" s="3" t="n">
        <f aca="false">O556/$T$2</f>
        <v>0</v>
      </c>
      <c r="R556" s="3" t="n">
        <v>551</v>
      </c>
      <c r="S556" s="3" t="n">
        <f aca="false">EXP(-$B$38*R556^$C$38)</f>
        <v>0.0222484828331002</v>
      </c>
    </row>
    <row r="557" customFormat="false" ht="15" hidden="false" customHeight="false" outlineLevel="0" collapsed="false">
      <c r="P557" s="3" t="n">
        <f aca="false">EXP(-0.0608*N557^0.6554)</f>
        <v>1</v>
      </c>
      <c r="Q557" s="3" t="n">
        <f aca="false">O557/$T$2</f>
        <v>0</v>
      </c>
      <c r="R557" s="3" t="n">
        <v>552</v>
      </c>
      <c r="S557" s="3" t="n">
        <f aca="false">EXP(-$B$38*R557^$C$38)</f>
        <v>0.0221480268153933</v>
      </c>
    </row>
    <row r="558" customFormat="false" ht="15" hidden="false" customHeight="false" outlineLevel="0" collapsed="false">
      <c r="P558" s="3" t="n">
        <f aca="false">EXP(-0.0608*N558^0.6554)</f>
        <v>1</v>
      </c>
      <c r="Q558" s="3" t="n">
        <f aca="false">O558/$T$2</f>
        <v>0</v>
      </c>
      <c r="R558" s="3" t="n">
        <v>553</v>
      </c>
      <c r="S558" s="3" t="n">
        <f aca="false">EXP(-$B$38*R558^$C$38)</f>
        <v>0.0220480866358578</v>
      </c>
    </row>
    <row r="559" customFormat="false" ht="15" hidden="false" customHeight="false" outlineLevel="0" collapsed="false">
      <c r="P559" s="3" t="n">
        <f aca="false">EXP(-0.0608*N559^0.6554)</f>
        <v>1</v>
      </c>
      <c r="Q559" s="3" t="n">
        <f aca="false">O559/$T$2</f>
        <v>0</v>
      </c>
      <c r="R559" s="3" t="n">
        <v>554</v>
      </c>
      <c r="S559" s="3" t="n">
        <f aca="false">EXP(-$B$38*R559^$C$38)</f>
        <v>0.0219486592530268</v>
      </c>
    </row>
    <row r="560" customFormat="false" ht="15" hidden="false" customHeight="false" outlineLevel="0" collapsed="false">
      <c r="P560" s="3" t="n">
        <f aca="false">EXP(-0.0608*N560^0.6554)</f>
        <v>1</v>
      </c>
      <c r="Q560" s="3" t="n">
        <f aca="false">O560/$T$2</f>
        <v>0</v>
      </c>
      <c r="R560" s="3" t="n">
        <v>555</v>
      </c>
      <c r="S560" s="3" t="n">
        <f aca="false">EXP(-$B$38*R560^$C$38)</f>
        <v>0.0218497416461596</v>
      </c>
    </row>
    <row r="561" customFormat="false" ht="15" hidden="false" customHeight="false" outlineLevel="0" collapsed="false">
      <c r="P561" s="3" t="n">
        <f aca="false">EXP(-0.0608*N561^0.6554)</f>
        <v>1</v>
      </c>
      <c r="Q561" s="3" t="n">
        <f aca="false">O561/$T$2</f>
        <v>0</v>
      </c>
      <c r="R561" s="3" t="n">
        <v>556</v>
      </c>
      <c r="S561" s="3" t="n">
        <f aca="false">EXP(-$B$38*R561^$C$38)</f>
        <v>0.0217513308150783</v>
      </c>
    </row>
    <row r="562" customFormat="false" ht="15" hidden="false" customHeight="false" outlineLevel="0" collapsed="false">
      <c r="P562" s="3" t="n">
        <f aca="false">EXP(-0.0608*N562^0.6554)</f>
        <v>1</v>
      </c>
      <c r="Q562" s="3" t="n">
        <f aca="false">O562/$T$2</f>
        <v>0</v>
      </c>
      <c r="R562" s="3" t="n">
        <v>557</v>
      </c>
      <c r="S562" s="3" t="n">
        <f aca="false">EXP(-$B$38*R562^$C$38)</f>
        <v>0.0216534237800055</v>
      </c>
    </row>
    <row r="563" customFormat="false" ht="15" hidden="false" customHeight="false" outlineLevel="0" collapsed="false">
      <c r="P563" s="3" t="n">
        <f aca="false">EXP(-0.0608*N563^0.6554)</f>
        <v>1</v>
      </c>
      <c r="Q563" s="3" t="n">
        <f aca="false">O563/$T$2</f>
        <v>0</v>
      </c>
      <c r="R563" s="3" t="n">
        <v>558</v>
      </c>
      <c r="S563" s="3" t="n">
        <f aca="false">EXP(-$B$38*R563^$C$38)</f>
        <v>0.0215560175814038</v>
      </c>
    </row>
    <row r="564" customFormat="false" ht="15" hidden="false" customHeight="false" outlineLevel="0" collapsed="false">
      <c r="P564" s="3" t="n">
        <f aca="false">EXP(-0.0608*N564^0.6554)</f>
        <v>1</v>
      </c>
      <c r="Q564" s="3" t="n">
        <f aca="false">O564/$T$2</f>
        <v>0</v>
      </c>
      <c r="R564" s="3" t="n">
        <v>559</v>
      </c>
      <c r="S564" s="3" t="n">
        <f aca="false">EXP(-$B$38*R564^$C$38)</f>
        <v>0.0214591092798163</v>
      </c>
    </row>
    <row r="565" customFormat="false" ht="15" hidden="false" customHeight="false" outlineLevel="0" collapsed="false">
      <c r="P565" s="3" t="n">
        <f aca="false">EXP(-0.0608*N565^0.6554)</f>
        <v>1</v>
      </c>
      <c r="Q565" s="3" t="n">
        <f aca="false">O565/$T$2</f>
        <v>0</v>
      </c>
      <c r="R565" s="3" t="n">
        <v>560</v>
      </c>
      <c r="S565" s="3" t="n">
        <f aca="false">EXP(-$B$38*R565^$C$38)</f>
        <v>0.0213626959557092</v>
      </c>
    </row>
    <row r="566" customFormat="false" ht="15" hidden="false" customHeight="false" outlineLevel="0" collapsed="false">
      <c r="P566" s="3" t="n">
        <f aca="false">EXP(-0.0608*N566^0.6554)</f>
        <v>1</v>
      </c>
      <c r="Q566" s="3" t="n">
        <f aca="false">O566/$T$2</f>
        <v>0</v>
      </c>
      <c r="R566" s="3" t="n">
        <v>561</v>
      </c>
      <c r="S566" s="3" t="n">
        <f aca="false">EXP(-$B$38*R566^$C$38)</f>
        <v>0.0212667747093154</v>
      </c>
    </row>
    <row r="567" customFormat="false" ht="15" hidden="false" customHeight="false" outlineLevel="0" collapsed="false">
      <c r="P567" s="3" t="n">
        <f aca="false">EXP(-0.0608*N567^0.6554)</f>
        <v>1</v>
      </c>
      <c r="Q567" s="3" t="n">
        <f aca="false">O567/$T$2</f>
        <v>0</v>
      </c>
      <c r="R567" s="3" t="n">
        <v>562</v>
      </c>
      <c r="S567" s="3" t="n">
        <f aca="false">EXP(-$B$38*R567^$C$38)</f>
        <v>0.0211713426604794</v>
      </c>
    </row>
    <row r="568" customFormat="false" ht="15" hidden="false" customHeight="false" outlineLevel="0" collapsed="false">
      <c r="P568" s="3" t="n">
        <f aca="false">EXP(-0.0608*N568^0.6554)</f>
        <v>1</v>
      </c>
      <c r="Q568" s="3" t="n">
        <f aca="false">O568/$T$2</f>
        <v>0</v>
      </c>
      <c r="R568" s="3" t="n">
        <v>563</v>
      </c>
      <c r="S568" s="3" t="n">
        <f aca="false">EXP(-$B$38*R568^$C$38)</f>
        <v>0.0210763969485039</v>
      </c>
    </row>
    <row r="569" customFormat="false" ht="15" hidden="false" customHeight="false" outlineLevel="0" collapsed="false">
      <c r="P569" s="3" t="n">
        <f aca="false">EXP(-0.0608*N569^0.6554)</f>
        <v>1</v>
      </c>
      <c r="Q569" s="3" t="n">
        <f aca="false">O569/$T$2</f>
        <v>0</v>
      </c>
      <c r="R569" s="3" t="n">
        <v>564</v>
      </c>
      <c r="S569" s="3" t="n">
        <f aca="false">EXP(-$B$38*R569^$C$38)</f>
        <v>0.0209819347319978</v>
      </c>
    </row>
    <row r="570" customFormat="false" ht="15" hidden="false" customHeight="false" outlineLevel="0" collapsed="false">
      <c r="P570" s="3" t="n">
        <f aca="false">EXP(-0.0608*N570^0.6554)</f>
        <v>1</v>
      </c>
      <c r="Q570" s="3" t="n">
        <f aca="false">O570/$T$2</f>
        <v>0</v>
      </c>
      <c r="R570" s="3" t="n">
        <v>565</v>
      </c>
      <c r="S570" s="3" t="n">
        <f aca="false">EXP(-$B$38*R570^$C$38)</f>
        <v>0.0208879531887253</v>
      </c>
    </row>
    <row r="571" customFormat="false" ht="15" hidden="false" customHeight="false" outlineLevel="0" collapsed="false">
      <c r="P571" s="3" t="n">
        <f aca="false">EXP(-0.0608*N571^0.6554)</f>
        <v>1</v>
      </c>
      <c r="Q571" s="3" t="n">
        <f aca="false">O571/$T$2</f>
        <v>0</v>
      </c>
      <c r="R571" s="3" t="n">
        <v>566</v>
      </c>
      <c r="S571" s="3" t="n">
        <f aca="false">EXP(-$B$38*R571^$C$38)</f>
        <v>0.0207944495154566</v>
      </c>
    </row>
    <row r="572" customFormat="false" ht="15" hidden="false" customHeight="false" outlineLevel="0" collapsed="false">
      <c r="P572" s="3" t="n">
        <f aca="false">EXP(-0.0608*N572^0.6554)</f>
        <v>1</v>
      </c>
      <c r="Q572" s="3" t="n">
        <f aca="false">O572/$T$2</f>
        <v>0</v>
      </c>
      <c r="R572" s="3" t="n">
        <v>567</v>
      </c>
      <c r="S572" s="3" t="n">
        <f aca="false">EXP(-$B$38*R572^$C$38)</f>
        <v>0.0207014209278198</v>
      </c>
    </row>
    <row r="573" customFormat="false" ht="15" hidden="false" customHeight="false" outlineLevel="0" collapsed="false">
      <c r="P573" s="3" t="n">
        <f aca="false">EXP(-0.0608*N573^0.6554)</f>
        <v>1</v>
      </c>
      <c r="Q573" s="3" t="n">
        <f aca="false">O573/$T$2</f>
        <v>0</v>
      </c>
      <c r="R573" s="3" t="n">
        <v>568</v>
      </c>
      <c r="S573" s="3" t="n">
        <f aca="false">EXP(-$B$38*R573^$C$38)</f>
        <v>0.0206088646601544</v>
      </c>
    </row>
    <row r="574" customFormat="false" ht="15" hidden="false" customHeight="false" outlineLevel="0" collapsed="false">
      <c r="P574" s="3" t="n">
        <f aca="false">EXP(-0.0608*N574^0.6554)</f>
        <v>1</v>
      </c>
      <c r="Q574" s="3" t="n">
        <f aca="false">O574/$T$2</f>
        <v>0</v>
      </c>
      <c r="R574" s="3" t="n">
        <v>569</v>
      </c>
      <c r="S574" s="3" t="n">
        <f aca="false">EXP(-$B$38*R574^$C$38)</f>
        <v>0.0205167779653657</v>
      </c>
    </row>
    <row r="575" customFormat="false" ht="15" hidden="false" customHeight="false" outlineLevel="0" collapsed="false">
      <c r="P575" s="3" t="n">
        <f aca="false">EXP(-0.0608*N575^0.6554)</f>
        <v>1</v>
      </c>
      <c r="Q575" s="3" t="n">
        <f aca="false">O575/$T$2</f>
        <v>0</v>
      </c>
      <c r="R575" s="3" t="n">
        <v>570</v>
      </c>
      <c r="S575" s="3" t="n">
        <f aca="false">EXP(-$B$38*R575^$C$38)</f>
        <v>0.0204251581147806</v>
      </c>
    </row>
    <row r="576" customFormat="false" ht="15" hidden="false" customHeight="false" outlineLevel="0" collapsed="false">
      <c r="P576" s="3" t="n">
        <f aca="false">EXP(-0.0608*N576^0.6554)</f>
        <v>1</v>
      </c>
      <c r="Q576" s="3" t="n">
        <f aca="false">O576/$T$2</f>
        <v>0</v>
      </c>
      <c r="R576" s="3" t="n">
        <v>571</v>
      </c>
      <c r="S576" s="3" t="n">
        <f aca="false">EXP(-$B$38*R576^$C$38)</f>
        <v>0.0203340023980053</v>
      </c>
    </row>
    <row r="577" customFormat="false" ht="15" hidden="false" customHeight="false" outlineLevel="0" collapsed="false">
      <c r="P577" s="3" t="n">
        <f aca="false">EXP(-0.0608*N577^0.6554)</f>
        <v>1</v>
      </c>
      <c r="Q577" s="3" t="n">
        <f aca="false">O577/$T$2</f>
        <v>0</v>
      </c>
      <c r="R577" s="3" t="n">
        <v>572</v>
      </c>
      <c r="S577" s="3" t="n">
        <f aca="false">EXP(-$B$38*R577^$C$38)</f>
        <v>0.0202433081227831</v>
      </c>
    </row>
    <row r="578" customFormat="false" ht="15" hidden="false" customHeight="false" outlineLevel="0" collapsed="false">
      <c r="P578" s="3" t="n">
        <f aca="false">EXP(-0.0608*N578^0.6554)</f>
        <v>1</v>
      </c>
      <c r="Q578" s="3" t="n">
        <f aca="false">O578/$T$2</f>
        <v>0</v>
      </c>
      <c r="R578" s="3" t="n">
        <v>573</v>
      </c>
      <c r="S578" s="3" t="n">
        <f aca="false">EXP(-$B$38*R578^$C$38)</f>
        <v>0.0201530726148549</v>
      </c>
    </row>
    <row r="579" customFormat="false" ht="15" hidden="false" customHeight="false" outlineLevel="0" collapsed="false">
      <c r="P579" s="3" t="n">
        <f aca="false">EXP(-0.0608*N579^0.6554)</f>
        <v>1</v>
      </c>
      <c r="Q579" s="3" t="n">
        <f aca="false">O579/$T$2</f>
        <v>0</v>
      </c>
      <c r="R579" s="3" t="n">
        <v>574</v>
      </c>
      <c r="S579" s="3" t="n">
        <f aca="false">EXP(-$B$38*R579^$C$38)</f>
        <v>0.0200632932178196</v>
      </c>
    </row>
    <row r="580" customFormat="false" ht="15" hidden="false" customHeight="false" outlineLevel="0" collapsed="false">
      <c r="P580" s="3" t="n">
        <f aca="false">EXP(-0.0608*N580^0.6554)</f>
        <v>1</v>
      </c>
      <c r="Q580" s="3" t="n">
        <f aca="false">O580/$T$2</f>
        <v>0</v>
      </c>
      <c r="R580" s="3" t="n">
        <v>575</v>
      </c>
      <c r="S580" s="3" t="n">
        <f aca="false">EXP(-$B$38*R580^$C$38)</f>
        <v>0.0199739672929965</v>
      </c>
    </row>
    <row r="581" customFormat="false" ht="15" hidden="false" customHeight="false" outlineLevel="0" collapsed="false">
      <c r="P581" s="3" t="n">
        <f aca="false">EXP(-0.0608*N581^0.6554)</f>
        <v>1</v>
      </c>
      <c r="Q581" s="3" t="n">
        <f aca="false">O581/$T$2</f>
        <v>0</v>
      </c>
      <c r="R581" s="3" t="n">
        <v>576</v>
      </c>
      <c r="S581" s="3" t="n">
        <f aca="false">EXP(-$B$38*R581^$C$38)</f>
        <v>0.0198850922192891</v>
      </c>
    </row>
    <row r="582" customFormat="false" ht="15" hidden="false" customHeight="false" outlineLevel="0" collapsed="false">
      <c r="P582" s="3" t="n">
        <f aca="false">EXP(-0.0608*N582^0.6554)</f>
        <v>1</v>
      </c>
      <c r="Q582" s="3" t="n">
        <f aca="false">O582/$T$2</f>
        <v>0</v>
      </c>
      <c r="R582" s="3" t="n">
        <v>577</v>
      </c>
      <c r="S582" s="3" t="n">
        <f aca="false">EXP(-$B$38*R582^$C$38)</f>
        <v>0.0197966653930491</v>
      </c>
    </row>
    <row r="583" customFormat="false" ht="15" hidden="false" customHeight="false" outlineLevel="0" collapsed="false">
      <c r="P583" s="3" t="n">
        <f aca="false">EXP(-0.0608*N583^0.6554)</f>
        <v>1</v>
      </c>
      <c r="Q583" s="3" t="n">
        <f aca="false">O583/$T$2</f>
        <v>0</v>
      </c>
      <c r="R583" s="3" t="n">
        <v>578</v>
      </c>
      <c r="S583" s="3" t="n">
        <f aca="false">EXP(-$B$38*R583^$C$38)</f>
        <v>0.0197086842279431</v>
      </c>
    </row>
    <row r="584" customFormat="false" ht="15" hidden="false" customHeight="false" outlineLevel="0" collapsed="false">
      <c r="P584" s="3" t="n">
        <f aca="false">EXP(-0.0608*N584^0.6554)</f>
        <v>1</v>
      </c>
      <c r="Q584" s="3" t="n">
        <f aca="false">O584/$T$2</f>
        <v>0</v>
      </c>
      <c r="R584" s="3" t="n">
        <v>579</v>
      </c>
      <c r="S584" s="3" t="n">
        <f aca="false">EXP(-$B$38*R584^$C$38)</f>
        <v>0.0196211461548188</v>
      </c>
    </row>
    <row r="585" customFormat="false" ht="15" hidden="false" customHeight="false" outlineLevel="0" collapsed="false">
      <c r="P585" s="3" t="n">
        <f aca="false">EXP(-0.0608*N585^0.6554)</f>
        <v>1</v>
      </c>
      <c r="Q585" s="3" t="n">
        <f aca="false">O585/$T$2</f>
        <v>0</v>
      </c>
      <c r="R585" s="3" t="n">
        <v>580</v>
      </c>
      <c r="S585" s="3" t="n">
        <f aca="false">EXP(-$B$38*R585^$C$38)</f>
        <v>0.0195340486215741</v>
      </c>
    </row>
    <row r="586" customFormat="false" ht="15" hidden="false" customHeight="false" outlineLevel="0" collapsed="false">
      <c r="P586" s="3" t="n">
        <f aca="false">EXP(-0.0608*N586^0.6554)</f>
        <v>1</v>
      </c>
      <c r="Q586" s="3" t="n">
        <f aca="false">O586/$T$2</f>
        <v>0</v>
      </c>
      <c r="R586" s="3" t="n">
        <v>581</v>
      </c>
      <c r="S586" s="3" t="n">
        <f aca="false">EXP(-$B$38*R586^$C$38)</f>
        <v>0.0194473890930259</v>
      </c>
    </row>
    <row r="587" customFormat="false" ht="15" hidden="false" customHeight="false" outlineLevel="0" collapsed="false">
      <c r="P587" s="3" t="n">
        <f aca="false">EXP(-0.0608*N587^0.6554)</f>
        <v>1</v>
      </c>
      <c r="Q587" s="3" t="n">
        <f aca="false">O587/$T$2</f>
        <v>0</v>
      </c>
      <c r="R587" s="3" t="n">
        <v>582</v>
      </c>
      <c r="S587" s="3" t="n">
        <f aca="false">EXP(-$B$38*R587^$C$38)</f>
        <v>0.0193611650507809</v>
      </c>
    </row>
    <row r="588" customFormat="false" ht="15" hidden="false" customHeight="false" outlineLevel="0" collapsed="false">
      <c r="P588" s="3" t="n">
        <f aca="false">EXP(-0.0608*N588^0.6554)</f>
        <v>1</v>
      </c>
      <c r="Q588" s="3" t="n">
        <f aca="false">O588/$T$2</f>
        <v>0</v>
      </c>
      <c r="R588" s="3" t="n">
        <v>583</v>
      </c>
      <c r="S588" s="3" t="n">
        <f aca="false">EXP(-$B$38*R588^$C$38)</f>
        <v>0.0192753739931071</v>
      </c>
    </row>
    <row r="589" customFormat="false" ht="15" hidden="false" customHeight="false" outlineLevel="0" collapsed="false">
      <c r="P589" s="3" t="n">
        <f aca="false">EXP(-0.0608*N589^0.6554)</f>
        <v>1</v>
      </c>
      <c r="Q589" s="3" t="n">
        <f aca="false">O589/$T$2</f>
        <v>0</v>
      </c>
      <c r="R589" s="3" t="n">
        <v>584</v>
      </c>
      <c r="S589" s="3" t="n">
        <f aca="false">EXP(-$B$38*R589^$C$38)</f>
        <v>0.019190013434807</v>
      </c>
    </row>
    <row r="590" customFormat="false" ht="15" hidden="false" customHeight="false" outlineLevel="0" collapsed="false">
      <c r="P590" s="3" t="n">
        <f aca="false">EXP(-0.0608*N590^0.6554)</f>
        <v>1</v>
      </c>
      <c r="Q590" s="3" t="n">
        <f aca="false">O590/$T$2</f>
        <v>0</v>
      </c>
      <c r="R590" s="3" t="n">
        <v>585</v>
      </c>
      <c r="S590" s="3" t="n">
        <f aca="false">EXP(-$B$38*R590^$C$38)</f>
        <v>0.0191050809070912</v>
      </c>
    </row>
    <row r="591" customFormat="false" ht="15" hidden="false" customHeight="false" outlineLevel="0" collapsed="false">
      <c r="P591" s="3" t="n">
        <f aca="false">EXP(-0.0608*N591^0.6554)</f>
        <v>1</v>
      </c>
      <c r="Q591" s="3" t="n">
        <f aca="false">O591/$T$2</f>
        <v>0</v>
      </c>
      <c r="R591" s="3" t="n">
        <v>586</v>
      </c>
      <c r="S591" s="3" t="n">
        <f aca="false">EXP(-$B$38*R591^$C$38)</f>
        <v>0.0190205739574537</v>
      </c>
    </row>
    <row r="592" customFormat="false" ht="15" hidden="false" customHeight="false" outlineLevel="0" collapsed="false">
      <c r="P592" s="3" t="n">
        <f aca="false">EXP(-0.0608*N592^0.6554)</f>
        <v>1</v>
      </c>
      <c r="Q592" s="3" t="n">
        <f aca="false">O592/$T$2</f>
        <v>0</v>
      </c>
      <c r="R592" s="3" t="n">
        <v>587</v>
      </c>
      <c r="S592" s="3" t="n">
        <f aca="false">EXP(-$B$38*R592^$C$38)</f>
        <v>0.0189364901495479</v>
      </c>
    </row>
    <row r="593" customFormat="false" ht="15" hidden="false" customHeight="false" outlineLevel="0" collapsed="false">
      <c r="P593" s="3" t="n">
        <f aca="false">EXP(-0.0608*N593^0.6554)</f>
        <v>1</v>
      </c>
      <c r="Q593" s="3" t="n">
        <f aca="false">O593/$T$2</f>
        <v>0</v>
      </c>
      <c r="R593" s="3" t="n">
        <v>588</v>
      </c>
      <c r="S593" s="3" t="n">
        <f aca="false">EXP(-$B$38*R593^$C$38)</f>
        <v>0.0188528270630639</v>
      </c>
    </row>
    <row r="594" customFormat="false" ht="15" hidden="false" customHeight="false" outlineLevel="0" collapsed="false">
      <c r="P594" s="3" t="n">
        <f aca="false">EXP(-0.0608*N594^0.6554)</f>
        <v>1</v>
      </c>
      <c r="Q594" s="3" t="n">
        <f aca="false">O594/$T$2</f>
        <v>0</v>
      </c>
      <c r="R594" s="3" t="n">
        <v>589</v>
      </c>
      <c r="S594" s="3" t="n">
        <f aca="false">EXP(-$B$38*R594^$C$38)</f>
        <v>0.0187695822936066</v>
      </c>
    </row>
    <row r="595" customFormat="false" ht="15" hidden="false" customHeight="false" outlineLevel="0" collapsed="false">
      <c r="P595" s="3" t="n">
        <f aca="false">EXP(-0.0608*N595^0.6554)</f>
        <v>1</v>
      </c>
      <c r="Q595" s="3" t="n">
        <f aca="false">O595/$T$2</f>
        <v>0</v>
      </c>
      <c r="R595" s="3" t="n">
        <v>590</v>
      </c>
      <c r="S595" s="3" t="n">
        <f aca="false">EXP(-$B$38*R595^$C$38)</f>
        <v>0.0186867534525756</v>
      </c>
    </row>
    <row r="596" customFormat="false" ht="15" hidden="false" customHeight="false" outlineLevel="0" collapsed="false">
      <c r="P596" s="3" t="n">
        <f aca="false">EXP(-0.0608*N596^0.6554)</f>
        <v>1</v>
      </c>
      <c r="Q596" s="3" t="n">
        <f aca="false">O596/$T$2</f>
        <v>0</v>
      </c>
      <c r="R596" s="3" t="n">
        <v>591</v>
      </c>
      <c r="S596" s="3" t="n">
        <f aca="false">EXP(-$B$38*R596^$C$38)</f>
        <v>0.0186043381670449</v>
      </c>
    </row>
    <row r="597" customFormat="false" ht="15" hidden="false" customHeight="false" outlineLevel="0" collapsed="false">
      <c r="P597" s="3" t="n">
        <f aca="false">EXP(-0.0608*N597^0.6554)</f>
        <v>1</v>
      </c>
      <c r="Q597" s="3" t="n">
        <f aca="false">O597/$T$2</f>
        <v>0</v>
      </c>
      <c r="R597" s="3" t="n">
        <v>592</v>
      </c>
      <c r="S597" s="3" t="n">
        <f aca="false">EXP(-$B$38*R597^$C$38)</f>
        <v>0.0185223340796453</v>
      </c>
    </row>
    <row r="598" customFormat="false" ht="15" hidden="false" customHeight="false" outlineLevel="0" collapsed="false">
      <c r="P598" s="3" t="n">
        <f aca="false">EXP(-0.0608*N598^0.6554)</f>
        <v>1</v>
      </c>
      <c r="Q598" s="3" t="n">
        <f aca="false">O598/$T$2</f>
        <v>0</v>
      </c>
      <c r="R598" s="3" t="n">
        <v>593</v>
      </c>
      <c r="S598" s="3" t="n">
        <f aca="false">EXP(-$B$38*R598^$C$38)</f>
        <v>0.0184407388484457</v>
      </c>
    </row>
    <row r="599" customFormat="false" ht="15" hidden="false" customHeight="false" outlineLevel="0" collapsed="false">
      <c r="P599" s="3" t="n">
        <f aca="false">EXP(-0.0608*N599^0.6554)</f>
        <v>1</v>
      </c>
      <c r="Q599" s="3" t="n">
        <f aca="false">O599/$T$2</f>
        <v>0</v>
      </c>
      <c r="R599" s="3" t="n">
        <v>594</v>
      </c>
      <c r="S599" s="3" t="n">
        <f aca="false">EXP(-$B$38*R599^$C$38)</f>
        <v>0.0183595501468378</v>
      </c>
    </row>
    <row r="600" customFormat="false" ht="15" hidden="false" customHeight="false" outlineLevel="0" collapsed="false">
      <c r="P600" s="3" t="n">
        <f aca="false">EXP(-0.0608*N600^0.6554)</f>
        <v>1</v>
      </c>
      <c r="Q600" s="3" t="n">
        <f aca="false">O600/$T$2</f>
        <v>0</v>
      </c>
      <c r="R600" s="3" t="n">
        <v>595</v>
      </c>
      <c r="S600" s="3" t="n">
        <f aca="false">EXP(-$B$38*R600^$C$38)</f>
        <v>0.0182787656634198</v>
      </c>
    </row>
    <row r="601" customFormat="false" ht="15" hidden="false" customHeight="false" outlineLevel="0" collapsed="false">
      <c r="P601" s="3" t="n">
        <f aca="false">EXP(-0.0608*N601^0.6554)</f>
        <v>1</v>
      </c>
      <c r="Q601" s="3" t="n">
        <f aca="false">O601/$T$2</f>
        <v>0</v>
      </c>
      <c r="R601" s="3" t="n">
        <v>596</v>
      </c>
      <c r="S601" s="3" t="n">
        <f aca="false">EXP(-$B$38*R601^$C$38)</f>
        <v>0.0181983831018825</v>
      </c>
    </row>
    <row r="602" customFormat="false" ht="15" hidden="false" customHeight="false" outlineLevel="0" collapsed="false">
      <c r="P602" s="3" t="n">
        <f aca="false">EXP(-0.0608*N602^0.6554)</f>
        <v>1</v>
      </c>
      <c r="Q602" s="3" t="n">
        <f aca="false">O602/$T$2</f>
        <v>0</v>
      </c>
      <c r="R602" s="3" t="n">
        <v>597</v>
      </c>
      <c r="S602" s="3" t="n">
        <f aca="false">EXP(-$B$38*R602^$C$38)</f>
        <v>0.0181184001808953</v>
      </c>
    </row>
    <row r="603" customFormat="false" ht="15" hidden="false" customHeight="false" outlineLevel="0" collapsed="false">
      <c r="P603" s="3" t="n">
        <f aca="false">EXP(-0.0608*N603^0.6554)</f>
        <v>1</v>
      </c>
      <c r="Q603" s="3" t="n">
        <f aca="false">O603/$T$2</f>
        <v>0</v>
      </c>
      <c r="R603" s="3" t="n">
        <v>598</v>
      </c>
      <c r="S603" s="3" t="n">
        <f aca="false">EXP(-$B$38*R603^$C$38)</f>
        <v>0.0180388146339942</v>
      </c>
    </row>
    <row r="604" customFormat="false" ht="15" hidden="false" customHeight="false" outlineLevel="0" collapsed="false">
      <c r="P604" s="3" t="n">
        <f aca="false">EXP(-0.0608*N604^0.6554)</f>
        <v>1</v>
      </c>
      <c r="Q604" s="3" t="n">
        <f aca="false">O604/$T$2</f>
        <v>0</v>
      </c>
      <c r="R604" s="3" t="n">
        <v>599</v>
      </c>
      <c r="S604" s="3" t="n">
        <f aca="false">EXP(-$B$38*R604^$C$38)</f>
        <v>0.0179596242094698</v>
      </c>
    </row>
    <row r="605" customFormat="false" ht="15" hidden="false" customHeight="false" outlineLevel="0" collapsed="false">
      <c r="P605" s="3" t="n">
        <f aca="false">EXP(-0.0608*N605^0.6554)</f>
        <v>1</v>
      </c>
      <c r="Q605" s="3" t="n">
        <f aca="false">O605/$T$2</f>
        <v>0</v>
      </c>
      <c r="R605" s="3" t="n">
        <v>600</v>
      </c>
      <c r="S605" s="3" t="n">
        <f aca="false">EXP(-$B$38*R605^$C$38)</f>
        <v>0.0178808266702573</v>
      </c>
    </row>
    <row r="606" customFormat="false" ht="15" hidden="false" customHeight="false" outlineLevel="0" collapsed="false">
      <c r="P606" s="3" t="n">
        <f aca="false">EXP(-0.0608*N606^0.6554)</f>
        <v>1</v>
      </c>
      <c r="Q606" s="3" t="n">
        <f aca="false">O606/$T$2</f>
        <v>0</v>
      </c>
      <c r="R606" s="3" t="n">
        <v>601</v>
      </c>
      <c r="S606" s="3" t="n">
        <f aca="false">EXP(-$B$38*R606^$C$38)</f>
        <v>0.0178024197938263</v>
      </c>
    </row>
    <row r="607" customFormat="false" ht="15" hidden="false" customHeight="false" outlineLevel="0" collapsed="false">
      <c r="P607" s="3" t="n">
        <f aca="false">EXP(-0.0608*N607^0.6554)</f>
        <v>1</v>
      </c>
      <c r="Q607" s="3" t="n">
        <f aca="false">O607/$T$2</f>
        <v>0</v>
      </c>
      <c r="R607" s="3" t="n">
        <v>602</v>
      </c>
      <c r="S607" s="3" t="n">
        <f aca="false">EXP(-$B$38*R607^$C$38)</f>
        <v>0.0177244013720725</v>
      </c>
    </row>
    <row r="608" customFormat="false" ht="15" hidden="false" customHeight="false" outlineLevel="0" collapsed="false">
      <c r="P608" s="3" t="n">
        <f aca="false">EXP(-0.0608*N608^0.6554)</f>
        <v>1</v>
      </c>
      <c r="Q608" s="3" t="n">
        <f aca="false">O608/$T$2</f>
        <v>0</v>
      </c>
      <c r="R608" s="3" t="n">
        <v>603</v>
      </c>
      <c r="S608" s="3" t="n">
        <f aca="false">EXP(-$B$38*R608^$C$38)</f>
        <v>0.01764676921121</v>
      </c>
    </row>
    <row r="609" customFormat="false" ht="15" hidden="false" customHeight="false" outlineLevel="0" collapsed="false">
      <c r="P609" s="3" t="n">
        <f aca="false">EXP(-0.0608*N609^0.6554)</f>
        <v>1</v>
      </c>
      <c r="Q609" s="3" t="n">
        <f aca="false">O609/$T$2</f>
        <v>0</v>
      </c>
      <c r="R609" s="3" t="n">
        <v>604</v>
      </c>
      <c r="S609" s="3" t="n">
        <f aca="false">EXP(-$B$38*R609^$C$38)</f>
        <v>0.0175695211316642</v>
      </c>
    </row>
    <row r="610" customFormat="false" ht="15" hidden="false" customHeight="false" outlineLevel="0" collapsed="false">
      <c r="P610" s="3" t="n">
        <f aca="false">EXP(-0.0608*N610^0.6554)</f>
        <v>1</v>
      </c>
      <c r="Q610" s="3" t="n">
        <f aca="false">O610/$T$2</f>
        <v>0</v>
      </c>
      <c r="R610" s="3" t="n">
        <v>605</v>
      </c>
      <c r="S610" s="3" t="n">
        <f aca="false">EXP(-$B$38*R610^$C$38)</f>
        <v>0.0174926549679661</v>
      </c>
    </row>
    <row r="611" customFormat="false" ht="15" hidden="false" customHeight="false" outlineLevel="0" collapsed="false">
      <c r="P611" s="3" t="n">
        <f aca="false">EXP(-0.0608*N611^0.6554)</f>
        <v>1</v>
      </c>
      <c r="Q611" s="3" t="n">
        <f aca="false">O611/$T$2</f>
        <v>0</v>
      </c>
      <c r="R611" s="3" t="n">
        <v>606</v>
      </c>
      <c r="S611" s="3" t="n">
        <f aca="false">EXP(-$B$38*R611^$C$38)</f>
        <v>0.0174161685686474</v>
      </c>
    </row>
    <row r="612" customFormat="false" ht="15" hidden="false" customHeight="false" outlineLevel="0" collapsed="false">
      <c r="P612" s="3" t="n">
        <f aca="false">EXP(-0.0608*N612^0.6554)</f>
        <v>1</v>
      </c>
      <c r="Q612" s="3" t="n">
        <f aca="false">O612/$T$2</f>
        <v>0</v>
      </c>
      <c r="R612" s="3" t="n">
        <v>607</v>
      </c>
      <c r="S612" s="3" t="n">
        <f aca="false">EXP(-$B$38*R612^$C$38)</f>
        <v>0.0173400597961362</v>
      </c>
    </row>
    <row r="613" customFormat="false" ht="15" hidden="false" customHeight="false" outlineLevel="0" collapsed="false">
      <c r="P613" s="3" t="n">
        <f aca="false">EXP(-0.0608*N613^0.6554)</f>
        <v>1</v>
      </c>
      <c r="Q613" s="3" t="n">
        <f aca="false">O613/$T$2</f>
        <v>0</v>
      </c>
      <c r="R613" s="3" t="n">
        <v>608</v>
      </c>
      <c r="S613" s="3" t="n">
        <f aca="false">EXP(-$B$38*R613^$C$38)</f>
        <v>0.017264326526654</v>
      </c>
    </row>
    <row r="614" customFormat="false" ht="15" hidden="false" customHeight="false" outlineLevel="0" collapsed="false">
      <c r="P614" s="3" t="n">
        <f aca="false">EXP(-0.0608*N614^0.6554)</f>
        <v>1</v>
      </c>
      <c r="Q614" s="3" t="n">
        <f aca="false">O614/$T$2</f>
        <v>0</v>
      </c>
      <c r="R614" s="3" t="n">
        <v>609</v>
      </c>
      <c r="S614" s="3" t="n">
        <f aca="false">EXP(-$B$38*R614^$C$38)</f>
        <v>0.0171889666501133</v>
      </c>
    </row>
    <row r="615" customFormat="false" ht="15" hidden="false" customHeight="false" outlineLevel="0" collapsed="false">
      <c r="P615" s="3" t="n">
        <f aca="false">EXP(-0.0608*N615^0.6554)</f>
        <v>1</v>
      </c>
      <c r="Q615" s="3" t="n">
        <f aca="false">O615/$T$2</f>
        <v>0</v>
      </c>
      <c r="R615" s="3" t="n">
        <v>610</v>
      </c>
      <c r="S615" s="3" t="n">
        <f aca="false">EXP(-$B$38*R615^$C$38)</f>
        <v>0.0171139780700159</v>
      </c>
    </row>
    <row r="616" customFormat="false" ht="15" hidden="false" customHeight="false" outlineLevel="0" collapsed="false">
      <c r="P616" s="3" t="n">
        <f aca="false">EXP(-0.0608*N616^0.6554)</f>
        <v>1</v>
      </c>
      <c r="Q616" s="3" t="n">
        <f aca="false">O616/$T$2</f>
        <v>0</v>
      </c>
      <c r="R616" s="3" t="n">
        <v>611</v>
      </c>
      <c r="S616" s="3" t="n">
        <f aca="false">EXP(-$B$38*R616^$C$38)</f>
        <v>0.0170393587033529</v>
      </c>
    </row>
    <row r="617" customFormat="false" ht="15" hidden="false" customHeight="false" outlineLevel="0" collapsed="false">
      <c r="P617" s="3" t="n">
        <f aca="false">EXP(-0.0608*N617^0.6554)</f>
        <v>1</v>
      </c>
      <c r="Q617" s="3" t="n">
        <f aca="false">O617/$T$2</f>
        <v>0</v>
      </c>
      <c r="R617" s="3" t="n">
        <v>612</v>
      </c>
      <c r="S617" s="3" t="n">
        <f aca="false">EXP(-$B$38*R617^$C$38)</f>
        <v>0.0169651064805044</v>
      </c>
    </row>
    <row r="618" customFormat="false" ht="15" hidden="false" customHeight="false" outlineLevel="0" collapsed="false">
      <c r="P618" s="3" t="n">
        <f aca="false">EXP(-0.0608*N618^0.6554)</f>
        <v>1</v>
      </c>
      <c r="Q618" s="3" t="n">
        <f aca="false">O618/$T$2</f>
        <v>0</v>
      </c>
      <c r="R618" s="3" t="n">
        <v>613</v>
      </c>
      <c r="S618" s="3" t="n">
        <f aca="false">EXP(-$B$38*R618^$C$38)</f>
        <v>0.0168912193451408</v>
      </c>
    </row>
    <row r="619" customFormat="false" ht="15" hidden="false" customHeight="false" outlineLevel="0" collapsed="false">
      <c r="P619" s="3" t="n">
        <f aca="false">EXP(-0.0608*N619^0.6554)</f>
        <v>1</v>
      </c>
      <c r="Q619" s="3" t="n">
        <f aca="false">O619/$T$2</f>
        <v>0</v>
      </c>
      <c r="R619" s="3" t="n">
        <v>614</v>
      </c>
      <c r="S619" s="3" t="n">
        <f aca="false">EXP(-$B$38*R619^$C$38)</f>
        <v>0.0168176952541251</v>
      </c>
    </row>
    <row r="620" customFormat="false" ht="15" hidden="false" customHeight="false" outlineLevel="0" collapsed="false">
      <c r="P620" s="3" t="n">
        <f aca="false">EXP(-0.0608*N620^0.6554)</f>
        <v>1</v>
      </c>
      <c r="Q620" s="3" t="n">
        <f aca="false">O620/$T$2</f>
        <v>0</v>
      </c>
      <c r="R620" s="3" t="n">
        <v>615</v>
      </c>
      <c r="S620" s="3" t="n">
        <f aca="false">EXP(-$B$38*R620^$C$38)</f>
        <v>0.0167445321774151</v>
      </c>
    </row>
    <row r="621" customFormat="false" ht="15" hidden="false" customHeight="false" outlineLevel="0" collapsed="false">
      <c r="P621" s="3" t="n">
        <f aca="false">EXP(-0.0608*N621^0.6554)</f>
        <v>1</v>
      </c>
      <c r="Q621" s="3" t="n">
        <f aca="false">O621/$T$2</f>
        <v>0</v>
      </c>
      <c r="R621" s="3" t="n">
        <v>616</v>
      </c>
      <c r="S621" s="3" t="n">
        <f aca="false">EXP(-$B$38*R621^$C$38)</f>
        <v>0.0166717280979674</v>
      </c>
    </row>
    <row r="622" customFormat="false" ht="15" hidden="false" customHeight="false" outlineLevel="0" collapsed="false">
      <c r="P622" s="3" t="n">
        <f aca="false">EXP(-0.0608*N622^0.6554)</f>
        <v>1</v>
      </c>
      <c r="Q622" s="3" t="n">
        <f aca="false">O622/$T$2</f>
        <v>0</v>
      </c>
      <c r="R622" s="3" t="n">
        <v>617</v>
      </c>
      <c r="S622" s="3" t="n">
        <f aca="false">EXP(-$B$38*R622^$C$38)</f>
        <v>0.0165992810116416</v>
      </c>
    </row>
    <row r="623" customFormat="false" ht="15" hidden="false" customHeight="false" outlineLevel="0" collapsed="false">
      <c r="P623" s="3" t="n">
        <f aca="false">EXP(-0.0608*N623^0.6554)</f>
        <v>1</v>
      </c>
      <c r="Q623" s="3" t="n">
        <f aca="false">O623/$T$2</f>
        <v>0</v>
      </c>
      <c r="R623" s="3" t="n">
        <v>618</v>
      </c>
      <c r="S623" s="3" t="n">
        <f aca="false">EXP(-$B$38*R623^$C$38)</f>
        <v>0.0165271889271059</v>
      </c>
    </row>
    <row r="624" customFormat="false" ht="15" hidden="false" customHeight="false" outlineLevel="0" collapsed="false">
      <c r="P624" s="3" t="n">
        <f aca="false">EXP(-0.0608*N624^0.6554)</f>
        <v>1</v>
      </c>
      <c r="Q624" s="3" t="n">
        <f aca="false">O624/$T$2</f>
        <v>0</v>
      </c>
      <c r="R624" s="3" t="n">
        <v>619</v>
      </c>
      <c r="S624" s="3" t="n">
        <f aca="false">EXP(-$B$38*R624^$C$38)</f>
        <v>0.0164554498657426</v>
      </c>
    </row>
    <row r="625" customFormat="false" ht="15" hidden="false" customHeight="false" outlineLevel="0" collapsed="false">
      <c r="P625" s="3" t="n">
        <f aca="false">EXP(-0.0608*N625^0.6554)</f>
        <v>1</v>
      </c>
      <c r="Q625" s="3" t="n">
        <f aca="false">O625/$T$2</f>
        <v>0</v>
      </c>
      <c r="R625" s="3" t="n">
        <v>620</v>
      </c>
      <c r="S625" s="3" t="n">
        <f aca="false">EXP(-$B$38*R625^$C$38)</f>
        <v>0.0163840618615553</v>
      </c>
    </row>
    <row r="626" customFormat="false" ht="15" hidden="false" customHeight="false" outlineLevel="0" collapsed="false">
      <c r="P626" s="3" t="n">
        <f aca="false">EXP(-0.0608*N626^0.6554)</f>
        <v>1</v>
      </c>
      <c r="Q626" s="3" t="n">
        <f aca="false">O626/$T$2</f>
        <v>0</v>
      </c>
      <c r="R626" s="3" t="n">
        <v>621</v>
      </c>
      <c r="S626" s="3" t="n">
        <f aca="false">EXP(-$B$38*R626^$C$38)</f>
        <v>0.0163130229610764</v>
      </c>
    </row>
    <row r="627" customFormat="false" ht="15" hidden="false" customHeight="false" outlineLevel="0" collapsed="false">
      <c r="P627" s="3" t="n">
        <f aca="false">EXP(-0.0608*N627^0.6554)</f>
        <v>1</v>
      </c>
      <c r="Q627" s="3" t="n">
        <f aca="false">O627/$T$2</f>
        <v>0</v>
      </c>
      <c r="R627" s="3" t="n">
        <v>622</v>
      </c>
      <c r="S627" s="3" t="n">
        <f aca="false">EXP(-$B$38*R627^$C$38)</f>
        <v>0.0162423312232754</v>
      </c>
    </row>
    <row r="628" customFormat="false" ht="15" hidden="false" customHeight="false" outlineLevel="0" collapsed="false">
      <c r="P628" s="3" t="n">
        <f aca="false">EXP(-0.0608*N628^0.6554)</f>
        <v>1</v>
      </c>
      <c r="Q628" s="3" t="n">
        <f aca="false">O628/$T$2</f>
        <v>0</v>
      </c>
      <c r="R628" s="3" t="n">
        <v>623</v>
      </c>
      <c r="S628" s="3" t="n">
        <f aca="false">EXP(-$B$38*R628^$C$38)</f>
        <v>0.0161719847194682</v>
      </c>
    </row>
    <row r="629" customFormat="false" ht="15" hidden="false" customHeight="false" outlineLevel="0" collapsed="false">
      <c r="P629" s="3" t="n">
        <f aca="false">EXP(-0.0608*N629^0.6554)</f>
        <v>1</v>
      </c>
      <c r="Q629" s="3" t="n">
        <f aca="false">O629/$T$2</f>
        <v>0</v>
      </c>
      <c r="R629" s="3" t="n">
        <v>624</v>
      </c>
      <c r="S629" s="3" t="n">
        <f aca="false">EXP(-$B$38*R629^$C$38)</f>
        <v>0.0161019815332269</v>
      </c>
    </row>
    <row r="630" customFormat="false" ht="15" hidden="false" customHeight="false" outlineLevel="0" collapsed="false">
      <c r="P630" s="3" t="n">
        <f aca="false">EXP(-0.0608*N630^0.6554)</f>
        <v>1</v>
      </c>
      <c r="Q630" s="3" t="n">
        <f aca="false">O630/$T$2</f>
        <v>0</v>
      </c>
      <c r="R630" s="3" t="n">
        <v>625</v>
      </c>
      <c r="S630" s="3" t="n">
        <f aca="false">EXP(-$B$38*R630^$C$38)</f>
        <v>0.0160323197602903</v>
      </c>
    </row>
    <row r="631" customFormat="false" ht="15" hidden="false" customHeight="false" outlineLevel="0" collapsed="false">
      <c r="P631" s="3" t="n">
        <f aca="false">EXP(-0.0608*N631^0.6554)</f>
        <v>1</v>
      </c>
      <c r="Q631" s="3" t="n">
        <f aca="false">O631/$T$2</f>
        <v>0</v>
      </c>
      <c r="R631" s="3" t="n">
        <v>626</v>
      </c>
      <c r="S631" s="3" t="n">
        <f aca="false">EXP(-$B$38*R631^$C$38)</f>
        <v>0.0159629975084757</v>
      </c>
    </row>
    <row r="632" customFormat="false" ht="15" hidden="false" customHeight="false" outlineLevel="0" collapsed="false">
      <c r="P632" s="3" t="n">
        <f aca="false">EXP(-0.0608*N632^0.6554)</f>
        <v>1</v>
      </c>
      <c r="Q632" s="3" t="n">
        <f aca="false">O632/$T$2</f>
        <v>0</v>
      </c>
      <c r="R632" s="3" t="n">
        <v>627</v>
      </c>
      <c r="S632" s="3" t="n">
        <f aca="false">EXP(-$B$38*R632^$C$38)</f>
        <v>0.0158940128975908</v>
      </c>
    </row>
    <row r="633" customFormat="false" ht="15" hidden="false" customHeight="false" outlineLevel="0" collapsed="false">
      <c r="P633" s="3" t="n">
        <f aca="false">EXP(-0.0608*N633^0.6554)</f>
        <v>1</v>
      </c>
      <c r="Q633" s="3" t="n">
        <f aca="false">O633/$T$2</f>
        <v>0</v>
      </c>
      <c r="R633" s="3" t="n">
        <v>628</v>
      </c>
      <c r="S633" s="3" t="n">
        <f aca="false">EXP(-$B$38*R633^$C$38)</f>
        <v>0.0158253640593464</v>
      </c>
    </row>
    <row r="634" customFormat="false" ht="15" hidden="false" customHeight="false" outlineLevel="0" collapsed="false">
      <c r="P634" s="3" t="n">
        <f aca="false">EXP(-0.0608*N634^0.6554)</f>
        <v>1</v>
      </c>
      <c r="Q634" s="3" t="n">
        <f aca="false">O634/$T$2</f>
        <v>0</v>
      </c>
      <c r="R634" s="3" t="n">
        <v>629</v>
      </c>
      <c r="S634" s="3" t="n">
        <f aca="false">EXP(-$B$38*R634^$C$38)</f>
        <v>0.0157570491372703</v>
      </c>
    </row>
    <row r="635" customFormat="false" ht="15" hidden="false" customHeight="false" outlineLevel="0" collapsed="false">
      <c r="P635" s="3" t="n">
        <f aca="false">EXP(-0.0608*N635^0.6554)</f>
        <v>1</v>
      </c>
      <c r="Q635" s="3" t="n">
        <f aca="false">O635/$T$2</f>
        <v>0</v>
      </c>
      <c r="R635" s="3" t="n">
        <v>630</v>
      </c>
      <c r="S635" s="3" t="n">
        <f aca="false">EXP(-$B$38*R635^$C$38)</f>
        <v>0.0156890662866216</v>
      </c>
    </row>
    <row r="636" customFormat="false" ht="15" hidden="false" customHeight="false" outlineLevel="0" collapsed="false">
      <c r="P636" s="3" t="n">
        <f aca="false">EXP(-0.0608*N636^0.6554)</f>
        <v>1</v>
      </c>
      <c r="Q636" s="3" t="n">
        <f aca="false">O636/$T$2</f>
        <v>0</v>
      </c>
      <c r="R636" s="3" t="n">
        <v>631</v>
      </c>
      <c r="S636" s="3" t="n">
        <f aca="false">EXP(-$B$38*R636^$C$38)</f>
        <v>0.0156214136743057</v>
      </c>
    </row>
    <row r="637" customFormat="false" ht="15" hidden="false" customHeight="false" outlineLevel="0" collapsed="false">
      <c r="P637" s="3" t="n">
        <f aca="false">EXP(-0.0608*N637^0.6554)</f>
        <v>1</v>
      </c>
      <c r="Q637" s="3" t="n">
        <f aca="false">O637/$T$2</f>
        <v>0</v>
      </c>
      <c r="R637" s="3" t="n">
        <v>632</v>
      </c>
      <c r="S637" s="3" t="n">
        <f aca="false">EXP(-$B$38*R637^$C$38)</f>
        <v>0.0155540894787898</v>
      </c>
    </row>
    <row r="638" customFormat="false" ht="15" hidden="false" customHeight="false" outlineLevel="0" collapsed="false">
      <c r="P638" s="3" t="n">
        <f aca="false">EXP(-0.0608*N638^0.6554)</f>
        <v>1</v>
      </c>
      <c r="Q638" s="3" t="n">
        <f aca="false">O638/$T$2</f>
        <v>0</v>
      </c>
      <c r="R638" s="3" t="n">
        <v>633</v>
      </c>
      <c r="S638" s="3" t="n">
        <f aca="false">EXP(-$B$38*R638^$C$38)</f>
        <v>0.0154870918900196</v>
      </c>
    </row>
    <row r="639" customFormat="false" ht="15" hidden="false" customHeight="false" outlineLevel="0" collapsed="false">
      <c r="P639" s="3" t="n">
        <f aca="false">EXP(-0.0608*N639^0.6554)</f>
        <v>1</v>
      </c>
      <c r="Q639" s="3" t="n">
        <f aca="false">O639/$T$2</f>
        <v>0</v>
      </c>
      <c r="R639" s="3" t="n">
        <v>634</v>
      </c>
      <c r="S639" s="3" t="n">
        <f aca="false">EXP(-$B$38*R639^$C$38)</f>
        <v>0.0154204191093364</v>
      </c>
    </row>
    <row r="640" customFormat="false" ht="15" hidden="false" customHeight="false" outlineLevel="0" collapsed="false">
      <c r="P640" s="3" t="n">
        <f aca="false">EXP(-0.0608*N640^0.6554)</f>
        <v>1</v>
      </c>
      <c r="Q640" s="3" t="n">
        <f aca="false">O640/$T$2</f>
        <v>0</v>
      </c>
      <c r="R640" s="3" t="n">
        <v>635</v>
      </c>
      <c r="S640" s="3" t="n">
        <f aca="false">EXP(-$B$38*R640^$C$38)</f>
        <v>0.0153540693493948</v>
      </c>
    </row>
    <row r="641" customFormat="false" ht="15" hidden="false" customHeight="false" outlineLevel="0" collapsed="false">
      <c r="P641" s="3" t="n">
        <f aca="false">EXP(-0.0608*N641^0.6554)</f>
        <v>1</v>
      </c>
      <c r="Q641" s="3" t="n">
        <f aca="false">O641/$T$2</f>
        <v>0</v>
      </c>
      <c r="R641" s="3" t="n">
        <v>636</v>
      </c>
      <c r="S641" s="3" t="n">
        <f aca="false">EXP(-$B$38*R641^$C$38)</f>
        <v>0.0152880408340813</v>
      </c>
    </row>
    <row r="642" customFormat="false" ht="15" hidden="false" customHeight="false" outlineLevel="0" collapsed="false">
      <c r="P642" s="3" t="n">
        <f aca="false">EXP(-0.0608*N642^0.6554)</f>
        <v>1</v>
      </c>
      <c r="Q642" s="3" t="n">
        <f aca="false">O642/$T$2</f>
        <v>0</v>
      </c>
      <c r="R642" s="3" t="n">
        <v>637</v>
      </c>
      <c r="S642" s="3" t="n">
        <f aca="false">EXP(-$B$38*R642^$C$38)</f>
        <v>0.0152223317984334</v>
      </c>
    </row>
    <row r="643" customFormat="false" ht="15" hidden="false" customHeight="false" outlineLevel="0" collapsed="false">
      <c r="P643" s="3" t="n">
        <f aca="false">EXP(-0.0608*N643^0.6554)</f>
        <v>1</v>
      </c>
      <c r="Q643" s="3" t="n">
        <f aca="false">O643/$T$2</f>
        <v>0</v>
      </c>
      <c r="R643" s="3" t="n">
        <v>638</v>
      </c>
      <c r="S643" s="3" t="n">
        <f aca="false">EXP(-$B$38*R643^$C$38)</f>
        <v>0.0151569404885596</v>
      </c>
    </row>
    <row r="644" customFormat="false" ht="15" hidden="false" customHeight="false" outlineLevel="0" collapsed="false">
      <c r="P644" s="3" t="n">
        <f aca="false">EXP(-0.0608*N644^0.6554)</f>
        <v>1</v>
      </c>
      <c r="Q644" s="3" t="n">
        <f aca="false">O644/$T$2</f>
        <v>0</v>
      </c>
      <c r="R644" s="3" t="n">
        <v>639</v>
      </c>
      <c r="S644" s="3" t="n">
        <f aca="false">EXP(-$B$38*R644^$C$38)</f>
        <v>0.0150918651615594</v>
      </c>
    </row>
    <row r="645" customFormat="false" ht="15" hidden="false" customHeight="false" outlineLevel="0" collapsed="false">
      <c r="P645" s="3" t="n">
        <f aca="false">EXP(-0.0608*N645^0.6554)</f>
        <v>1</v>
      </c>
      <c r="Q645" s="3" t="n">
        <f aca="false">O645/$T$2</f>
        <v>0</v>
      </c>
      <c r="R645" s="3" t="n">
        <v>640</v>
      </c>
      <c r="S645" s="3" t="n">
        <f aca="false">EXP(-$B$38*R645^$C$38)</f>
        <v>0.015027104085445</v>
      </c>
    </row>
    <row r="646" customFormat="false" ht="15" hidden="false" customHeight="false" outlineLevel="0" collapsed="false">
      <c r="P646" s="3" t="n">
        <f aca="false">EXP(-0.0608*N646^0.6554)</f>
        <v>1</v>
      </c>
      <c r="Q646" s="3" t="n">
        <f aca="false">O646/$T$2</f>
        <v>0</v>
      </c>
      <c r="R646" s="3" t="n">
        <v>641</v>
      </c>
      <c r="S646" s="3" t="n">
        <f aca="false">EXP(-$B$38*R646^$C$38)</f>
        <v>0.014962655539063</v>
      </c>
    </row>
    <row r="647" customFormat="false" ht="15" hidden="false" customHeight="false" outlineLevel="0" collapsed="false">
      <c r="P647" s="3" t="n">
        <f aca="false">EXP(-0.0608*N647^0.6554)</f>
        <v>1</v>
      </c>
      <c r="Q647" s="3" t="n">
        <f aca="false">O647/$T$2</f>
        <v>0</v>
      </c>
      <c r="R647" s="3" t="n">
        <v>642</v>
      </c>
      <c r="S647" s="3" t="n">
        <f aca="false">EXP(-$B$38*R647^$C$38)</f>
        <v>0.0148985178120163</v>
      </c>
    </row>
    <row r="648" customFormat="false" ht="15" hidden="false" customHeight="false" outlineLevel="0" collapsed="false">
      <c r="P648" s="3" t="n">
        <f aca="false">EXP(-0.0608*N648^0.6554)</f>
        <v>1</v>
      </c>
      <c r="Q648" s="3" t="n">
        <f aca="false">O648/$T$2</f>
        <v>0</v>
      </c>
      <c r="R648" s="3" t="n">
        <v>643</v>
      </c>
      <c r="S648" s="3" t="n">
        <f aca="false">EXP(-$B$38*R648^$C$38)</f>
        <v>0.014834689204588</v>
      </c>
    </row>
    <row r="649" customFormat="false" ht="15" hidden="false" customHeight="false" outlineLevel="0" collapsed="false">
      <c r="P649" s="3" t="n">
        <f aca="false">EXP(-0.0608*N649^0.6554)</f>
        <v>1</v>
      </c>
      <c r="Q649" s="3" t="n">
        <f aca="false">O649/$T$2</f>
        <v>0</v>
      </c>
      <c r="R649" s="3" t="n">
        <v>644</v>
      </c>
      <c r="S649" s="3" t="n">
        <f aca="false">EXP(-$B$38*R649^$C$38)</f>
        <v>0.0147711680276643</v>
      </c>
    </row>
    <row r="650" customFormat="false" ht="15" hidden="false" customHeight="false" outlineLevel="0" collapsed="false">
      <c r="P650" s="3" t="n">
        <f aca="false">EXP(-0.0608*N650^0.6554)</f>
        <v>1</v>
      </c>
      <c r="Q650" s="3" t="n">
        <f aca="false">O650/$T$2</f>
        <v>0</v>
      </c>
      <c r="R650" s="3" t="n">
        <v>645</v>
      </c>
      <c r="S650" s="3" t="n">
        <f aca="false">EXP(-$B$38*R650^$C$38)</f>
        <v>0.0147079526026594</v>
      </c>
    </row>
    <row r="651" customFormat="false" ht="15" hidden="false" customHeight="false" outlineLevel="0" collapsed="false">
      <c r="P651" s="3" t="n">
        <f aca="false">EXP(-0.0608*N651^0.6554)</f>
        <v>1</v>
      </c>
      <c r="Q651" s="3" t="n">
        <f aca="false">O651/$T$2</f>
        <v>0</v>
      </c>
      <c r="R651" s="3" t="n">
        <v>646</v>
      </c>
      <c r="S651" s="3" t="n">
        <f aca="false">EXP(-$B$38*R651^$C$38)</f>
        <v>0.0146450412614402</v>
      </c>
    </row>
    <row r="652" customFormat="false" ht="15" hidden="false" customHeight="false" outlineLevel="0" collapsed="false">
      <c r="P652" s="3" t="n">
        <f aca="false">EXP(-0.0608*N652^0.6554)</f>
        <v>1</v>
      </c>
      <c r="Q652" s="3" t="n">
        <f aca="false">O652/$T$2</f>
        <v>0</v>
      </c>
      <c r="R652" s="3" t="n">
        <v>647</v>
      </c>
      <c r="S652" s="3" t="n">
        <f aca="false">EXP(-$B$38*R652^$C$38)</f>
        <v>0.0145824323462517</v>
      </c>
    </row>
    <row r="653" customFormat="false" ht="15" hidden="false" customHeight="false" outlineLevel="0" collapsed="false">
      <c r="P653" s="3" t="n">
        <f aca="false">EXP(-0.0608*N653^0.6554)</f>
        <v>1</v>
      </c>
      <c r="Q653" s="3" t="n">
        <f aca="false">O653/$T$2</f>
        <v>0</v>
      </c>
      <c r="R653" s="3" t="n">
        <v>648</v>
      </c>
      <c r="S653" s="3" t="n">
        <f aca="false">EXP(-$B$38*R653^$C$38)</f>
        <v>0.0145201242096434</v>
      </c>
    </row>
    <row r="654" customFormat="false" ht="15" hidden="false" customHeight="false" outlineLevel="0" collapsed="false">
      <c r="P654" s="3" t="n">
        <f aca="false">EXP(-0.0608*N654^0.6554)</f>
        <v>1</v>
      </c>
      <c r="Q654" s="3" t="n">
        <f aca="false">O654/$T$2</f>
        <v>0</v>
      </c>
      <c r="R654" s="3" t="n">
        <v>649</v>
      </c>
      <c r="S654" s="3" t="n">
        <f aca="false">EXP(-$B$38*R654^$C$38)</f>
        <v>0.014458115214396</v>
      </c>
    </row>
    <row r="655" customFormat="false" ht="15" hidden="false" customHeight="false" outlineLevel="0" collapsed="false">
      <c r="P655" s="3" t="n">
        <f aca="false">EXP(-0.0608*N655^0.6554)</f>
        <v>1</v>
      </c>
      <c r="Q655" s="3" t="n">
        <f aca="false">O655/$T$2</f>
        <v>0</v>
      </c>
      <c r="R655" s="3" t="n">
        <v>650</v>
      </c>
      <c r="S655" s="3" t="n">
        <f aca="false">EXP(-$B$38*R655^$C$38)</f>
        <v>0.0143964037334489</v>
      </c>
    </row>
    <row r="656" customFormat="false" ht="15" hidden="false" customHeight="false" outlineLevel="0" collapsed="false">
      <c r="P656" s="3" t="n">
        <f aca="false">EXP(-0.0608*N656^0.6554)</f>
        <v>1</v>
      </c>
      <c r="Q656" s="3" t="n">
        <f aca="false">O656/$T$2</f>
        <v>0</v>
      </c>
      <c r="R656" s="3" t="n">
        <v>651</v>
      </c>
      <c r="S656" s="3" t="n">
        <f aca="false">EXP(-$B$38*R656^$C$38)</f>
        <v>0.0143349881498275</v>
      </c>
    </row>
    <row r="657" customFormat="false" ht="15" hidden="false" customHeight="false" outlineLevel="0" collapsed="false">
      <c r="P657" s="3" t="n">
        <f aca="false">EXP(-0.0608*N657^0.6554)</f>
        <v>1</v>
      </c>
      <c r="Q657" s="3" t="n">
        <f aca="false">O657/$T$2</f>
        <v>0</v>
      </c>
      <c r="R657" s="3" t="n">
        <v>652</v>
      </c>
      <c r="S657" s="3" t="n">
        <f aca="false">EXP(-$B$38*R657^$C$38)</f>
        <v>0.0142738668565725</v>
      </c>
    </row>
    <row r="658" customFormat="false" ht="15" hidden="false" customHeight="false" outlineLevel="0" collapsed="false">
      <c r="P658" s="3" t="n">
        <f aca="false">EXP(-0.0608*N658^0.6554)</f>
        <v>1</v>
      </c>
      <c r="Q658" s="3" t="n">
        <f aca="false">O658/$T$2</f>
        <v>0</v>
      </c>
      <c r="R658" s="3" t="n">
        <v>653</v>
      </c>
      <c r="S658" s="3" t="n">
        <f aca="false">EXP(-$B$38*R658^$C$38)</f>
        <v>0.0142130382566688</v>
      </c>
    </row>
    <row r="659" customFormat="false" ht="15" hidden="false" customHeight="false" outlineLevel="0" collapsed="false">
      <c r="P659" s="3" t="n">
        <f aca="false">EXP(-0.0608*N659^0.6554)</f>
        <v>1</v>
      </c>
      <c r="Q659" s="3" t="n">
        <f aca="false">O659/$T$2</f>
        <v>0</v>
      </c>
      <c r="R659" s="3" t="n">
        <v>654</v>
      </c>
      <c r="S659" s="3" t="n">
        <f aca="false">EXP(-$B$38*R659^$C$38)</f>
        <v>0.0141525007629748</v>
      </c>
    </row>
    <row r="660" customFormat="false" ht="15" hidden="false" customHeight="false" outlineLevel="0" collapsed="false">
      <c r="P660" s="3" t="n">
        <f aca="false">EXP(-0.0608*N660^0.6554)</f>
        <v>1</v>
      </c>
      <c r="Q660" s="3" t="n">
        <f aca="false">O660/$T$2</f>
        <v>0</v>
      </c>
      <c r="R660" s="3" t="n">
        <v>655</v>
      </c>
      <c r="S660" s="3" t="n">
        <f aca="false">EXP(-$B$38*R660^$C$38)</f>
        <v>0.014092252798153</v>
      </c>
    </row>
    <row r="661" customFormat="false" ht="15" hidden="false" customHeight="false" outlineLevel="0" collapsed="false">
      <c r="P661" s="3" t="n">
        <f aca="false">EXP(-0.0608*N661^0.6554)</f>
        <v>1</v>
      </c>
      <c r="Q661" s="3" t="n">
        <f aca="false">O661/$T$2</f>
        <v>0</v>
      </c>
      <c r="R661" s="3" t="n">
        <v>656</v>
      </c>
      <c r="S661" s="3" t="n">
        <f aca="false">EXP(-$B$38*R661^$C$38)</f>
        <v>0.0140322927946007</v>
      </c>
    </row>
    <row r="662" customFormat="false" ht="15" hidden="false" customHeight="false" outlineLevel="0" collapsed="false">
      <c r="P662" s="3" t="n">
        <f aca="false">EXP(-0.0608*N662^0.6554)</f>
        <v>1</v>
      </c>
      <c r="Q662" s="3" t="n">
        <f aca="false">O662/$T$2</f>
        <v>0</v>
      </c>
      <c r="R662" s="3" t="n">
        <v>657</v>
      </c>
      <c r="S662" s="3" t="n">
        <f aca="false">EXP(-$B$38*R662^$C$38)</f>
        <v>0.0139726191943814</v>
      </c>
    </row>
    <row r="663" customFormat="false" ht="15" hidden="false" customHeight="false" outlineLevel="0" collapsed="false">
      <c r="P663" s="3" t="n">
        <f aca="false">EXP(-0.0608*N663^0.6554)</f>
        <v>1</v>
      </c>
      <c r="Q663" s="3" t="n">
        <f aca="false">O663/$T$2</f>
        <v>0</v>
      </c>
      <c r="R663" s="3" t="n">
        <v>658</v>
      </c>
      <c r="S663" s="3" t="n">
        <f aca="false">EXP(-$B$38*R663^$C$38)</f>
        <v>0.0139132304491567</v>
      </c>
    </row>
    <row r="664" customFormat="false" ht="15" hidden="false" customHeight="false" outlineLevel="0" collapsed="false">
      <c r="P664" s="3" t="n">
        <f aca="false">EXP(-0.0608*N664^0.6554)</f>
        <v>1</v>
      </c>
      <c r="Q664" s="3" t="n">
        <f aca="false">O664/$T$2</f>
        <v>0</v>
      </c>
      <c r="R664" s="3" t="n">
        <v>659</v>
      </c>
      <c r="S664" s="3" t="n">
        <f aca="false">EXP(-$B$38*R664^$C$38)</f>
        <v>0.0138541250201188</v>
      </c>
    </row>
    <row r="665" customFormat="false" ht="15" hidden="false" customHeight="false" outlineLevel="0" collapsed="false">
      <c r="P665" s="3" t="n">
        <f aca="false">EXP(-0.0608*N665^0.6554)</f>
        <v>1</v>
      </c>
      <c r="Q665" s="3" t="n">
        <f aca="false">O665/$T$2</f>
        <v>0</v>
      </c>
      <c r="R665" s="3" t="n">
        <v>660</v>
      </c>
      <c r="S665" s="3" t="n">
        <f aca="false">EXP(-$B$38*R665^$C$38)</f>
        <v>0.0137953013779233</v>
      </c>
    </row>
    <row r="666" customFormat="false" ht="15" hidden="false" customHeight="false" outlineLevel="0" collapsed="false">
      <c r="P666" s="3" t="n">
        <f aca="false">EXP(-0.0608*N666^0.6554)</f>
        <v>1</v>
      </c>
      <c r="Q666" s="3" t="n">
        <f aca="false">O666/$T$2</f>
        <v>0</v>
      </c>
      <c r="R666" s="3" t="n">
        <v>661</v>
      </c>
      <c r="S666" s="3" t="n">
        <f aca="false">EXP(-$B$38*R666^$C$38)</f>
        <v>0.0137367580026231</v>
      </c>
    </row>
    <row r="667" customFormat="false" ht="15" hidden="false" customHeight="false" outlineLevel="0" collapsed="false">
      <c r="P667" s="3" t="n">
        <f aca="false">EXP(-0.0608*N667^0.6554)</f>
        <v>1</v>
      </c>
      <c r="Q667" s="3" t="n">
        <f aca="false">O667/$T$2</f>
        <v>0</v>
      </c>
      <c r="R667" s="3" t="n">
        <v>662</v>
      </c>
      <c r="S667" s="3" t="n">
        <f aca="false">EXP(-$B$38*R667^$C$38)</f>
        <v>0.0136784933836023</v>
      </c>
    </row>
    <row r="668" customFormat="false" ht="15" hidden="false" customHeight="false" outlineLevel="0" collapsed="false">
      <c r="P668" s="3" t="n">
        <f aca="false">EXP(-0.0608*N668^0.6554)</f>
        <v>1</v>
      </c>
      <c r="Q668" s="3" t="n">
        <f aca="false">O668/$T$2</f>
        <v>0</v>
      </c>
      <c r="R668" s="3" t="n">
        <v>663</v>
      </c>
      <c r="S668" s="3" t="n">
        <f aca="false">EXP(-$B$38*R668^$C$38)</f>
        <v>0.0136205060195106</v>
      </c>
    </row>
    <row r="669" customFormat="false" ht="15" hidden="false" customHeight="false" outlineLevel="0" collapsed="false">
      <c r="P669" s="3" t="n">
        <f aca="false">EXP(-0.0608*N669^0.6554)</f>
        <v>1</v>
      </c>
      <c r="Q669" s="3" t="n">
        <f aca="false">O669/$T$2</f>
        <v>0</v>
      </c>
      <c r="R669" s="3" t="n">
        <v>664</v>
      </c>
      <c r="S669" s="3" t="n">
        <f aca="false">EXP(-$B$38*R669^$C$38)</f>
        <v>0.0135627944181988</v>
      </c>
    </row>
    <row r="670" customFormat="false" ht="15" hidden="false" customHeight="false" outlineLevel="0" collapsed="false">
      <c r="P670" s="3" t="n">
        <f aca="false">EXP(-0.0608*N670^0.6554)</f>
        <v>1</v>
      </c>
      <c r="Q670" s="3" t="n">
        <f aca="false">O670/$T$2</f>
        <v>0</v>
      </c>
      <c r="R670" s="3" t="n">
        <v>665</v>
      </c>
      <c r="S670" s="3" t="n">
        <f aca="false">EXP(-$B$38*R670^$C$38)</f>
        <v>0.0135053570966541</v>
      </c>
    </row>
    <row r="671" customFormat="false" ht="15" hidden="false" customHeight="false" outlineLevel="0" collapsed="false">
      <c r="P671" s="3" t="n">
        <f aca="false">EXP(-0.0608*N671^0.6554)</f>
        <v>1</v>
      </c>
      <c r="Q671" s="3" t="n">
        <f aca="false">O671/$T$2</f>
        <v>0</v>
      </c>
      <c r="R671" s="3" t="n">
        <v>666</v>
      </c>
      <c r="S671" s="3" t="n">
        <f aca="false">EXP(-$B$38*R671^$C$38)</f>
        <v>0.0134481925809366</v>
      </c>
    </row>
    <row r="672" customFormat="false" ht="15" hidden="false" customHeight="false" outlineLevel="0" collapsed="false">
      <c r="P672" s="3" t="n">
        <f aca="false">EXP(-0.0608*N672^0.6554)</f>
        <v>1</v>
      </c>
      <c r="Q672" s="3" t="n">
        <f aca="false">O672/$T$2</f>
        <v>0</v>
      </c>
      <c r="R672" s="3" t="n">
        <v>667</v>
      </c>
      <c r="S672" s="3" t="n">
        <f aca="false">EXP(-$B$38*R672^$C$38)</f>
        <v>0.0133912994061158</v>
      </c>
    </row>
    <row r="673" customFormat="false" ht="15" hidden="false" customHeight="false" outlineLevel="0" collapsed="false">
      <c r="P673" s="3" t="n">
        <f aca="false">EXP(-0.0608*N673^0.6554)</f>
        <v>1</v>
      </c>
      <c r="Q673" s="3" t="n">
        <f aca="false">O673/$T$2</f>
        <v>0</v>
      </c>
      <c r="R673" s="3" t="n">
        <v>668</v>
      </c>
      <c r="S673" s="3" t="n">
        <f aca="false">EXP(-$B$38*R673^$C$38)</f>
        <v>0.0133346761162076</v>
      </c>
    </row>
    <row r="674" customFormat="false" ht="15" hidden="false" customHeight="false" outlineLevel="0" collapsed="false">
      <c r="P674" s="3" t="n">
        <f aca="false">EXP(-0.0608*N674^0.6554)</f>
        <v>1</v>
      </c>
      <c r="Q674" s="3" t="n">
        <f aca="false">O674/$T$2</f>
        <v>0</v>
      </c>
      <c r="R674" s="3" t="n">
        <v>669</v>
      </c>
      <c r="S674" s="3" t="n">
        <f aca="false">EXP(-$B$38*R674^$C$38)</f>
        <v>0.0132783212641123</v>
      </c>
    </row>
    <row r="675" customFormat="false" ht="15" hidden="false" customHeight="false" outlineLevel="0" collapsed="false">
      <c r="P675" s="3" t="n">
        <f aca="false">EXP(-0.0608*N675^0.6554)</f>
        <v>1</v>
      </c>
      <c r="Q675" s="3" t="n">
        <f aca="false">O675/$T$2</f>
        <v>0</v>
      </c>
      <c r="R675" s="3" t="n">
        <v>670</v>
      </c>
      <c r="S675" s="3" t="n">
        <f aca="false">EXP(-$B$38*R675^$C$38)</f>
        <v>0.0132222334115526</v>
      </c>
    </row>
    <row r="676" customFormat="false" ht="15" hidden="false" customHeight="false" outlineLevel="0" collapsed="false">
      <c r="P676" s="3" t="n">
        <f aca="false">EXP(-0.0608*N676^0.6554)</f>
        <v>1</v>
      </c>
      <c r="Q676" s="3" t="n">
        <f aca="false">O676/$T$2</f>
        <v>0</v>
      </c>
      <c r="R676" s="3" t="n">
        <v>671</v>
      </c>
      <c r="S676" s="3" t="n">
        <f aca="false">EXP(-$B$38*R676^$C$38)</f>
        <v>0.0131664111290122</v>
      </c>
    </row>
    <row r="677" customFormat="false" ht="15" hidden="false" customHeight="false" outlineLevel="0" collapsed="false">
      <c r="P677" s="3" t="n">
        <f aca="false">EXP(-0.0608*N677^0.6554)</f>
        <v>1</v>
      </c>
      <c r="Q677" s="3" t="n">
        <f aca="false">O677/$T$2</f>
        <v>0</v>
      </c>
      <c r="R677" s="3" t="n">
        <v>672</v>
      </c>
      <c r="S677" s="3" t="n">
        <f aca="false">EXP(-$B$38*R677^$C$38)</f>
        <v>0.0131108529956749</v>
      </c>
    </row>
    <row r="678" customFormat="false" ht="15" hidden="false" customHeight="false" outlineLevel="0" collapsed="false">
      <c r="P678" s="3" t="n">
        <f aca="false">EXP(-0.0608*N678^0.6554)</f>
        <v>1</v>
      </c>
      <c r="Q678" s="3" t="n">
        <f aca="false">O678/$T$2</f>
        <v>0</v>
      </c>
      <c r="R678" s="3" t="n">
        <v>673</v>
      </c>
      <c r="S678" s="3" t="n">
        <f aca="false">EXP(-$B$38*R678^$C$38)</f>
        <v>0.0130555575993647</v>
      </c>
    </row>
    <row r="679" customFormat="false" ht="15" hidden="false" customHeight="false" outlineLevel="0" collapsed="false">
      <c r="P679" s="3" t="n">
        <f aca="false">EXP(-0.0608*N679^0.6554)</f>
        <v>1</v>
      </c>
      <c r="Q679" s="3" t="n">
        <f aca="false">O679/$T$2</f>
        <v>0</v>
      </c>
      <c r="R679" s="3" t="n">
        <v>674</v>
      </c>
      <c r="S679" s="3" t="n">
        <f aca="false">EXP(-$B$38*R679^$C$38)</f>
        <v>0.0130005235364853</v>
      </c>
    </row>
    <row r="680" customFormat="false" ht="15" hidden="false" customHeight="false" outlineLevel="0" collapsed="false">
      <c r="P680" s="3" t="n">
        <f aca="false">EXP(-0.0608*N680^0.6554)</f>
        <v>1</v>
      </c>
      <c r="Q680" s="3" t="n">
        <f aca="false">O680/$T$2</f>
        <v>0</v>
      </c>
      <c r="R680" s="3" t="n">
        <v>675</v>
      </c>
      <c r="S680" s="3" t="n">
        <f aca="false">EXP(-$B$38*R680^$C$38)</f>
        <v>0.012945749411961</v>
      </c>
    </row>
    <row r="681" customFormat="false" ht="15" hidden="false" customHeight="false" outlineLevel="0" collapsed="false">
      <c r="P681" s="3" t="n">
        <f aca="false">EXP(-0.0608*N681^0.6554)</f>
        <v>1</v>
      </c>
      <c r="Q681" s="3" t="n">
        <f aca="false">O681/$T$2</f>
        <v>0</v>
      </c>
      <c r="R681" s="3" t="n">
        <v>676</v>
      </c>
      <c r="S681" s="3" t="n">
        <f aca="false">EXP(-$B$38*R681^$C$38)</f>
        <v>0.0128912338391775</v>
      </c>
    </row>
    <row r="682" customFormat="false" ht="15" hidden="false" customHeight="false" outlineLevel="0" collapsed="false">
      <c r="P682" s="3" t="n">
        <f aca="false">EXP(-0.0608*N682^0.6554)</f>
        <v>1</v>
      </c>
      <c r="Q682" s="3" t="n">
        <f aca="false">O682/$T$2</f>
        <v>0</v>
      </c>
      <c r="R682" s="3" t="n">
        <v>677</v>
      </c>
      <c r="S682" s="3" t="n">
        <f aca="false">EXP(-$B$38*R682^$C$38)</f>
        <v>0.0128369754399238</v>
      </c>
    </row>
    <row r="683" customFormat="false" ht="15" hidden="false" customHeight="false" outlineLevel="0" collapsed="false">
      <c r="P683" s="3" t="n">
        <f aca="false">EXP(-0.0608*N683^0.6554)</f>
        <v>1</v>
      </c>
      <c r="Q683" s="3" t="n">
        <f aca="false">O683/$T$2</f>
        <v>0</v>
      </c>
      <c r="R683" s="3" t="n">
        <v>678</v>
      </c>
      <c r="S683" s="3" t="n">
        <f aca="false">EXP(-$B$38*R683^$C$38)</f>
        <v>0.0127829728443339</v>
      </c>
    </row>
    <row r="684" customFormat="false" ht="15" hidden="false" customHeight="false" outlineLevel="0" collapsed="false">
      <c r="P684" s="3" t="n">
        <f aca="false">EXP(-0.0608*N684^0.6554)</f>
        <v>1</v>
      </c>
      <c r="Q684" s="3" t="n">
        <f aca="false">O684/$T$2</f>
        <v>0</v>
      </c>
      <c r="R684" s="3" t="n">
        <v>679</v>
      </c>
      <c r="S684" s="3" t="n">
        <f aca="false">EXP(-$B$38*R684^$C$38)</f>
        <v>0.0127292246908292</v>
      </c>
    </row>
    <row r="685" customFormat="false" ht="15" hidden="false" customHeight="false" outlineLevel="0" collapsed="false">
      <c r="P685" s="3" t="n">
        <f aca="false">EXP(-0.0608*N685^0.6554)</f>
        <v>1</v>
      </c>
      <c r="Q685" s="3" t="n">
        <f aca="false">O685/$T$2</f>
        <v>0</v>
      </c>
      <c r="R685" s="3" t="n">
        <v>680</v>
      </c>
      <c r="S685" s="3" t="n">
        <f aca="false">EXP(-$B$38*R685^$C$38)</f>
        <v>0.0126757296260617</v>
      </c>
    </row>
    <row r="686" customFormat="false" ht="15" hidden="false" customHeight="false" outlineLevel="0" collapsed="false">
      <c r="P686" s="3" t="n">
        <f aca="false">EXP(-0.0608*N686^0.6554)</f>
        <v>1</v>
      </c>
      <c r="Q686" s="3" t="n">
        <f aca="false">O686/$T$2</f>
        <v>0</v>
      </c>
      <c r="R686" s="3" t="n">
        <v>681</v>
      </c>
      <c r="S686" s="3" t="n">
        <f aca="false">EXP(-$B$38*R686^$C$38)</f>
        <v>0.0126224863048567</v>
      </c>
    </row>
    <row r="687" customFormat="false" ht="15" hidden="false" customHeight="false" outlineLevel="0" collapsed="false">
      <c r="P687" s="3" t="n">
        <f aca="false">EXP(-0.0608*N687^0.6554)</f>
        <v>1</v>
      </c>
      <c r="Q687" s="3" t="n">
        <f aca="false">O687/$T$2</f>
        <v>0</v>
      </c>
      <c r="R687" s="3" t="n">
        <v>682</v>
      </c>
      <c r="S687" s="3" t="n">
        <f aca="false">EXP(-$B$38*R687^$C$38)</f>
        <v>0.0125694933901574</v>
      </c>
    </row>
    <row r="688" customFormat="false" ht="15" hidden="false" customHeight="false" outlineLevel="0" collapsed="false">
      <c r="P688" s="3" t="n">
        <f aca="false">EXP(-0.0608*N688^0.6554)</f>
        <v>1</v>
      </c>
      <c r="Q688" s="3" t="n">
        <f aca="false">O688/$T$2</f>
        <v>0</v>
      </c>
      <c r="R688" s="3" t="n">
        <v>683</v>
      </c>
      <c r="S688" s="3" t="n">
        <f aca="false">EXP(-$B$38*R688^$C$38)</f>
        <v>0.0125167495529684</v>
      </c>
    </row>
    <row r="689" customFormat="false" ht="15" hidden="false" customHeight="false" outlineLevel="0" collapsed="false">
      <c r="P689" s="3" t="n">
        <f aca="false">EXP(-0.0608*N689^0.6554)</f>
        <v>1</v>
      </c>
      <c r="Q689" s="3" t="n">
        <f aca="false">O689/$T$2</f>
        <v>0</v>
      </c>
      <c r="R689" s="3" t="n">
        <v>684</v>
      </c>
      <c r="S689" s="3" t="n">
        <f aca="false">EXP(-$B$38*R689^$C$38)</f>
        <v>0.0124642534723008</v>
      </c>
    </row>
    <row r="690" customFormat="false" ht="15" hidden="false" customHeight="false" outlineLevel="0" collapsed="false">
      <c r="P690" s="3" t="n">
        <f aca="false">EXP(-0.0608*N690^0.6554)</f>
        <v>1</v>
      </c>
      <c r="Q690" s="3" t="n">
        <f aca="false">O690/$T$2</f>
        <v>0</v>
      </c>
      <c r="R690" s="3" t="n">
        <v>685</v>
      </c>
      <c r="S690" s="3" t="n">
        <f aca="false">EXP(-$B$38*R690^$C$38)</f>
        <v>0.0124120038351169</v>
      </c>
    </row>
    <row r="691" customFormat="false" ht="15" hidden="false" customHeight="false" outlineLevel="0" collapsed="false">
      <c r="P691" s="3" t="n">
        <f aca="false">EXP(-0.0608*N691^0.6554)</f>
        <v>1</v>
      </c>
      <c r="Q691" s="3" t="n">
        <f aca="false">O691/$T$2</f>
        <v>0</v>
      </c>
      <c r="R691" s="3" t="n">
        <v>686</v>
      </c>
      <c r="S691" s="3" t="n">
        <f aca="false">EXP(-$B$38*R691^$C$38)</f>
        <v>0.0123599993362762</v>
      </c>
    </row>
    <row r="692" customFormat="false" ht="15" hidden="false" customHeight="false" outlineLevel="0" collapsed="false">
      <c r="P692" s="3" t="n">
        <f aca="false">EXP(-0.0608*N692^0.6554)</f>
        <v>1</v>
      </c>
      <c r="Q692" s="3" t="n">
        <f aca="false">O692/$T$2</f>
        <v>0</v>
      </c>
      <c r="R692" s="3" t="n">
        <v>687</v>
      </c>
      <c r="S692" s="3" t="n">
        <f aca="false">EXP(-$B$38*R692^$C$38)</f>
        <v>0.0123082386784808</v>
      </c>
    </row>
    <row r="693" customFormat="false" ht="15" hidden="false" customHeight="false" outlineLevel="0" collapsed="false">
      <c r="P693" s="3" t="n">
        <f aca="false">EXP(-0.0608*N693^0.6554)</f>
        <v>1</v>
      </c>
      <c r="Q693" s="3" t="n">
        <f aca="false">O693/$T$2</f>
        <v>0</v>
      </c>
      <c r="R693" s="3" t="n">
        <v>688</v>
      </c>
      <c r="S693" s="3" t="n">
        <f aca="false">EXP(-$B$38*R693^$C$38)</f>
        <v>0.0122567205722224</v>
      </c>
    </row>
    <row r="694" customFormat="false" ht="15" hidden="false" customHeight="false" outlineLevel="0" collapsed="false">
      <c r="P694" s="3" t="n">
        <f aca="false">EXP(-0.0608*N694^0.6554)</f>
        <v>1</v>
      </c>
      <c r="Q694" s="3" t="n">
        <f aca="false">O694/$T$2</f>
        <v>0</v>
      </c>
      <c r="R694" s="3" t="n">
        <v>689</v>
      </c>
      <c r="S694" s="3" t="n">
        <f aca="false">EXP(-$B$38*R694^$C$38)</f>
        <v>0.0122054437357284</v>
      </c>
    </row>
    <row r="695" customFormat="false" ht="15" hidden="false" customHeight="false" outlineLevel="0" collapsed="false">
      <c r="P695" s="3" t="n">
        <f aca="false">EXP(-0.0608*N695^0.6554)</f>
        <v>1</v>
      </c>
      <c r="Q695" s="3" t="n">
        <f aca="false">O695/$T$2</f>
        <v>0</v>
      </c>
      <c r="R695" s="3" t="n">
        <v>690</v>
      </c>
      <c r="S695" s="3" t="n">
        <f aca="false">EXP(-$B$38*R695^$C$38)</f>
        <v>0.0121544068949093</v>
      </c>
    </row>
    <row r="696" customFormat="false" ht="15" hidden="false" customHeight="false" outlineLevel="0" collapsed="false">
      <c r="P696" s="3" t="n">
        <f aca="false">EXP(-0.0608*N696^0.6554)</f>
        <v>1</v>
      </c>
      <c r="Q696" s="3" t="n">
        <f aca="false">O696/$T$2</f>
        <v>0</v>
      </c>
      <c r="R696" s="3" t="n">
        <v>691</v>
      </c>
      <c r="S696" s="3" t="n">
        <f aca="false">EXP(-$B$38*R696^$C$38)</f>
        <v>0.0121036087833069</v>
      </c>
    </row>
    <row r="697" customFormat="false" ht="15" hidden="false" customHeight="false" outlineLevel="0" collapsed="false">
      <c r="P697" s="3" t="n">
        <f aca="false">EXP(-0.0608*N697^0.6554)</f>
        <v>1</v>
      </c>
      <c r="Q697" s="3" t="n">
        <f aca="false">O697/$T$2</f>
        <v>0</v>
      </c>
      <c r="R697" s="3" t="n">
        <v>692</v>
      </c>
      <c r="S697" s="3" t="n">
        <f aca="false">EXP(-$B$38*R697^$C$38)</f>
        <v>0.0120530481420412</v>
      </c>
    </row>
    <row r="698" customFormat="false" ht="15" hidden="false" customHeight="false" outlineLevel="0" collapsed="false">
      <c r="P698" s="3" t="n">
        <f aca="false">EXP(-0.0608*N698^0.6554)</f>
        <v>1</v>
      </c>
      <c r="Q698" s="3" t="n">
        <f aca="false">O698/$T$2</f>
        <v>0</v>
      </c>
      <c r="R698" s="3" t="n">
        <v>693</v>
      </c>
      <c r="S698" s="3" t="n">
        <f aca="false">EXP(-$B$38*R698^$C$38)</f>
        <v>0.0120027237197598</v>
      </c>
    </row>
    <row r="699" customFormat="false" ht="15" hidden="false" customHeight="false" outlineLevel="0" collapsed="false">
      <c r="P699" s="3" t="n">
        <f aca="false">EXP(-0.0608*N699^0.6554)</f>
        <v>1</v>
      </c>
      <c r="Q699" s="3" t="n">
        <f aca="false">O699/$T$2</f>
        <v>0</v>
      </c>
      <c r="R699" s="3" t="n">
        <v>694</v>
      </c>
      <c r="S699" s="3" t="n">
        <f aca="false">EXP(-$B$38*R699^$C$38)</f>
        <v>0.0119526342725863</v>
      </c>
    </row>
    <row r="700" customFormat="false" ht="15" hidden="false" customHeight="false" outlineLevel="0" collapsed="false">
      <c r="P700" s="3" t="n">
        <f aca="false">EXP(-0.0608*N700^0.6554)</f>
        <v>1</v>
      </c>
      <c r="Q700" s="3" t="n">
        <f aca="false">O700/$T$2</f>
        <v>0</v>
      </c>
      <c r="R700" s="3" t="n">
        <v>695</v>
      </c>
      <c r="S700" s="3" t="n">
        <f aca="false">EXP(-$B$38*R700^$C$38)</f>
        <v>0.0119027785640693</v>
      </c>
    </row>
    <row r="701" customFormat="false" ht="15" hidden="false" customHeight="false" outlineLevel="0" collapsed="false">
      <c r="P701" s="3" t="n">
        <f aca="false">EXP(-0.0608*N701^0.6554)</f>
        <v>1</v>
      </c>
      <c r="Q701" s="3" t="n">
        <f aca="false">O701/$T$2</f>
        <v>0</v>
      </c>
      <c r="R701" s="3" t="n">
        <v>696</v>
      </c>
      <c r="S701" s="3" t="n">
        <f aca="false">EXP(-$B$38*R701^$C$38)</f>
        <v>0.0118531553651325</v>
      </c>
    </row>
    <row r="702" customFormat="false" ht="15" hidden="false" customHeight="false" outlineLevel="0" collapsed="false">
      <c r="P702" s="3" t="n">
        <f aca="false">EXP(-0.0608*N702^0.6554)</f>
        <v>1</v>
      </c>
      <c r="Q702" s="3" t="n">
        <f aca="false">O702/$T$2</f>
        <v>0</v>
      </c>
      <c r="R702" s="3" t="n">
        <v>697</v>
      </c>
      <c r="S702" s="3" t="n">
        <f aca="false">EXP(-$B$38*R702^$C$38)</f>
        <v>0.0118037634540243</v>
      </c>
    </row>
    <row r="703" customFormat="false" ht="15" hidden="false" customHeight="false" outlineLevel="0" collapsed="false">
      <c r="P703" s="3" t="n">
        <f aca="false">EXP(-0.0608*N703^0.6554)</f>
        <v>1</v>
      </c>
      <c r="Q703" s="3" t="n">
        <f aca="false">O703/$T$2</f>
        <v>0</v>
      </c>
      <c r="R703" s="3" t="n">
        <v>698</v>
      </c>
      <c r="S703" s="3" t="n">
        <f aca="false">EXP(-$B$38*R703^$C$38)</f>
        <v>0.0117546016162681</v>
      </c>
    </row>
    <row r="704" customFormat="false" ht="15" hidden="false" customHeight="false" outlineLevel="0" collapsed="false">
      <c r="P704" s="3" t="n">
        <f aca="false">EXP(-0.0608*N704^0.6554)</f>
        <v>1</v>
      </c>
      <c r="Q704" s="3" t="n">
        <f aca="false">O704/$T$2</f>
        <v>0</v>
      </c>
      <c r="R704" s="3" t="n">
        <v>699</v>
      </c>
      <c r="S704" s="3" t="n">
        <f aca="false">EXP(-$B$38*R704^$C$38)</f>
        <v>0.0117056686446136</v>
      </c>
    </row>
    <row r="705" customFormat="false" ht="15" hidden="false" customHeight="false" outlineLevel="0" collapsed="false">
      <c r="P705" s="3" t="n">
        <f aca="false">EXP(-0.0608*N705^0.6554)</f>
        <v>1</v>
      </c>
      <c r="Q705" s="3" t="n">
        <f aca="false">O705/$T$2</f>
        <v>0</v>
      </c>
      <c r="R705" s="3" t="n">
        <v>700</v>
      </c>
      <c r="S705" s="3" t="n">
        <f aca="false">EXP(-$B$38*R705^$C$38)</f>
        <v>0.0116569633389873</v>
      </c>
    </row>
    <row r="706" customFormat="false" ht="15" hidden="false" customHeight="false" outlineLevel="0" collapsed="false">
      <c r="P706" s="3" t="n">
        <f aca="false">EXP(-0.0608*N706^0.6554)</f>
        <v>1</v>
      </c>
      <c r="Q706" s="3" t="n">
        <f aca="false">O706/$T$2</f>
        <v>0</v>
      </c>
      <c r="R706" s="3" t="n">
        <v>701</v>
      </c>
      <c r="S706" s="3" t="n">
        <f aca="false">EXP(-$B$38*R706^$C$38)</f>
        <v>0.0116084845064444</v>
      </c>
    </row>
    <row r="707" customFormat="false" ht="15" hidden="false" customHeight="false" outlineLevel="0" collapsed="false">
      <c r="P707" s="3" t="n">
        <f aca="false">EXP(-0.0608*N707^0.6554)</f>
        <v>1</v>
      </c>
      <c r="Q707" s="3" t="n">
        <f aca="false">O707/$T$2</f>
        <v>0</v>
      </c>
      <c r="R707" s="3" t="n">
        <v>702</v>
      </c>
      <c r="S707" s="3" t="n">
        <f aca="false">EXP(-$B$38*R707^$C$38)</f>
        <v>0.0115602309611206</v>
      </c>
    </row>
    <row r="708" customFormat="false" ht="15" hidden="false" customHeight="false" outlineLevel="0" collapsed="false">
      <c r="P708" s="3" t="n">
        <f aca="false">EXP(-0.0608*N708^0.6554)</f>
        <v>1</v>
      </c>
      <c r="Q708" s="3" t="n">
        <f aca="false">O708/$T$2</f>
        <v>0</v>
      </c>
      <c r="R708" s="3" t="n">
        <v>703</v>
      </c>
      <c r="S708" s="3" t="n">
        <f aca="false">EXP(-$B$38*R708^$C$38)</f>
        <v>0.0115122015241842</v>
      </c>
    </row>
    <row r="709" customFormat="false" ht="15" hidden="false" customHeight="false" outlineLevel="0" collapsed="false">
      <c r="P709" s="3" t="n">
        <f aca="false">EXP(-0.0608*N709^0.6554)</f>
        <v>1</v>
      </c>
      <c r="Q709" s="3" t="n">
        <f aca="false">O709/$T$2</f>
        <v>0</v>
      </c>
      <c r="R709" s="3" t="n">
        <v>704</v>
      </c>
      <c r="S709" s="3" t="n">
        <f aca="false">EXP(-$B$38*R709^$C$38)</f>
        <v>0.011464395023789</v>
      </c>
    </row>
    <row r="710" customFormat="false" ht="15" hidden="false" customHeight="false" outlineLevel="0" collapsed="false">
      <c r="P710" s="3" t="n">
        <f aca="false">EXP(-0.0608*N710^0.6554)</f>
        <v>1</v>
      </c>
      <c r="Q710" s="3" t="n">
        <f aca="false">O710/$T$2</f>
        <v>0</v>
      </c>
      <c r="R710" s="3" t="n">
        <v>705</v>
      </c>
      <c r="S710" s="3" t="n">
        <f aca="false">EXP(-$B$38*R710^$C$38)</f>
        <v>0.0114168102950269</v>
      </c>
    </row>
    <row r="711" customFormat="false" ht="15" hidden="false" customHeight="false" outlineLevel="0" collapsed="false">
      <c r="P711" s="3" t="n">
        <f aca="false">EXP(-0.0608*N711^0.6554)</f>
        <v>1</v>
      </c>
      <c r="Q711" s="3" t="n">
        <f aca="false">O711/$T$2</f>
        <v>0</v>
      </c>
      <c r="R711" s="3" t="n">
        <v>706</v>
      </c>
      <c r="S711" s="3" t="n">
        <f aca="false">EXP(-$B$38*R711^$C$38)</f>
        <v>0.0113694461798816</v>
      </c>
    </row>
    <row r="712" customFormat="false" ht="15" hidden="false" customHeight="false" outlineLevel="0" collapsed="false">
      <c r="P712" s="3" t="n">
        <f aca="false">EXP(-0.0608*N712^0.6554)</f>
        <v>1</v>
      </c>
      <c r="Q712" s="3" t="n">
        <f aca="false">O712/$T$2</f>
        <v>0</v>
      </c>
      <c r="R712" s="3" t="n">
        <v>707</v>
      </c>
      <c r="S712" s="3" t="n">
        <f aca="false">EXP(-$B$38*R712^$C$38)</f>
        <v>0.0113223015271821</v>
      </c>
    </row>
    <row r="713" customFormat="false" ht="15" hidden="false" customHeight="false" outlineLevel="0" collapsed="false">
      <c r="P713" s="3" t="n">
        <f aca="false">EXP(-0.0608*N713^0.6554)</f>
        <v>1</v>
      </c>
      <c r="Q713" s="3" t="n">
        <f aca="false">O713/$T$2</f>
        <v>0</v>
      </c>
      <c r="R713" s="3" t="n">
        <v>708</v>
      </c>
      <c r="S713" s="3" t="n">
        <f aca="false">EXP(-$B$38*R713^$C$38)</f>
        <v>0.0112753751925569</v>
      </c>
    </row>
    <row r="714" customFormat="false" ht="15" hidden="false" customHeight="false" outlineLevel="0" collapsed="false">
      <c r="P714" s="3" t="n">
        <f aca="false">EXP(-0.0608*N714^0.6554)</f>
        <v>1</v>
      </c>
      <c r="Q714" s="3" t="n">
        <f aca="false">O714/$T$2</f>
        <v>0</v>
      </c>
      <c r="R714" s="3" t="n">
        <v>709</v>
      </c>
      <c r="S714" s="3" t="n">
        <f aca="false">EXP(-$B$38*R714^$C$38)</f>
        <v>0.0112286660383881</v>
      </c>
    </row>
    <row r="715" customFormat="false" ht="15" hidden="false" customHeight="false" outlineLevel="0" collapsed="false">
      <c r="P715" s="3" t="n">
        <f aca="false">EXP(-0.0608*N715^0.6554)</f>
        <v>1</v>
      </c>
      <c r="Q715" s="3" t="n">
        <f aca="false">O715/$T$2</f>
        <v>0</v>
      </c>
      <c r="R715" s="3" t="n">
        <v>710</v>
      </c>
      <c r="S715" s="3" t="n">
        <f aca="false">EXP(-$B$38*R715^$C$38)</f>
        <v>0.0111821729337665</v>
      </c>
    </row>
    <row r="716" customFormat="false" ht="15" hidden="false" customHeight="false" outlineLevel="0" collapsed="false">
      <c r="P716" s="3" t="n">
        <f aca="false">EXP(-0.0608*N716^0.6554)</f>
        <v>1</v>
      </c>
      <c r="Q716" s="3" t="n">
        <f aca="false">O716/$T$2</f>
        <v>0</v>
      </c>
      <c r="R716" s="3" t="n">
        <v>711</v>
      </c>
      <c r="S716" s="3" t="n">
        <f aca="false">EXP(-$B$38*R716^$C$38)</f>
        <v>0.0111358947544466</v>
      </c>
    </row>
    <row r="717" customFormat="false" ht="15" hidden="false" customHeight="false" outlineLevel="0" collapsed="false">
      <c r="P717" s="3" t="n">
        <f aca="false">EXP(-0.0608*N717^0.6554)</f>
        <v>1</v>
      </c>
      <c r="Q717" s="3" t="n">
        <f aca="false">O717/$T$2</f>
        <v>0</v>
      </c>
      <c r="R717" s="3" t="n">
        <v>712</v>
      </c>
      <c r="S717" s="3" t="n">
        <f aca="false">EXP(-$B$38*R717^$C$38)</f>
        <v>0.0110898303828018</v>
      </c>
    </row>
    <row r="718" customFormat="false" ht="15" hidden="false" customHeight="false" outlineLevel="0" collapsed="false">
      <c r="P718" s="3" t="n">
        <f aca="false">EXP(-0.0608*N718^0.6554)</f>
        <v>1</v>
      </c>
      <c r="Q718" s="3" t="n">
        <f aca="false">O718/$T$2</f>
        <v>0</v>
      </c>
      <c r="R718" s="3" t="n">
        <v>713</v>
      </c>
      <c r="S718" s="3" t="n">
        <f aca="false">EXP(-$B$38*R718^$C$38)</f>
        <v>0.0110439787077803</v>
      </c>
    </row>
    <row r="719" customFormat="false" ht="15" hidden="false" customHeight="false" outlineLevel="0" collapsed="false">
      <c r="P719" s="3" t="n">
        <f aca="false">EXP(-0.0608*N719^0.6554)</f>
        <v>1</v>
      </c>
      <c r="Q719" s="3" t="n">
        <f aca="false">O719/$T$2</f>
        <v>0</v>
      </c>
      <c r="R719" s="3" t="n">
        <v>714</v>
      </c>
      <c r="S719" s="3" t="n">
        <f aca="false">EXP(-$B$38*R719^$C$38)</f>
        <v>0.0109983386248614</v>
      </c>
    </row>
    <row r="720" customFormat="false" ht="15" hidden="false" customHeight="false" outlineLevel="0" collapsed="false">
      <c r="P720" s="3" t="n">
        <f aca="false">EXP(-0.0608*N720^0.6554)</f>
        <v>1</v>
      </c>
      <c r="Q720" s="3" t="n">
        <f aca="false">O720/$T$2</f>
        <v>0</v>
      </c>
      <c r="R720" s="3" t="n">
        <v>715</v>
      </c>
      <c r="S720" s="3" t="n">
        <f aca="false">EXP(-$B$38*R720^$C$38)</f>
        <v>0.0109529090360118</v>
      </c>
    </row>
    <row r="721" customFormat="false" ht="15" hidden="false" customHeight="false" outlineLevel="0" collapsed="false">
      <c r="P721" s="3" t="n">
        <f aca="false">EXP(-0.0608*N721^0.6554)</f>
        <v>1</v>
      </c>
      <c r="Q721" s="3" t="n">
        <f aca="false">O721/$T$2</f>
        <v>0</v>
      </c>
      <c r="R721" s="3" t="n">
        <v>716</v>
      </c>
      <c r="S721" s="3" t="n">
        <f aca="false">EXP(-$B$38*R721^$C$38)</f>
        <v>0.0109076888496422</v>
      </c>
    </row>
    <row r="722" customFormat="false" ht="15" hidden="false" customHeight="false" outlineLevel="0" collapsed="false">
      <c r="P722" s="3" t="n">
        <f aca="false">EXP(-0.0608*N722^0.6554)</f>
        <v>1</v>
      </c>
      <c r="Q722" s="3" t="n">
        <f aca="false">O722/$T$2</f>
        <v>0</v>
      </c>
      <c r="R722" s="3" t="n">
        <v>717</v>
      </c>
      <c r="S722" s="3" t="n">
        <f aca="false">EXP(-$B$38*R722^$C$38)</f>
        <v>0.0108626769805646</v>
      </c>
    </row>
    <row r="723" customFormat="false" ht="15" hidden="false" customHeight="false" outlineLevel="0" collapsed="false">
      <c r="P723" s="3" t="n">
        <f aca="false">EXP(-0.0608*N723^0.6554)</f>
        <v>1</v>
      </c>
      <c r="Q723" s="3" t="n">
        <f aca="false">O723/$T$2</f>
        <v>0</v>
      </c>
      <c r="R723" s="3" t="n">
        <v>718</v>
      </c>
      <c r="S723" s="3" t="n">
        <f aca="false">EXP(-$B$38*R723^$C$38)</f>
        <v>0.0108178723499498</v>
      </c>
    </row>
    <row r="724" customFormat="false" ht="15" hidden="false" customHeight="false" outlineLevel="0" collapsed="false">
      <c r="P724" s="3" t="n">
        <f aca="false">EXP(-0.0608*N724^0.6554)</f>
        <v>1</v>
      </c>
      <c r="Q724" s="3" t="n">
        <f aca="false">O724/$T$2</f>
        <v>0</v>
      </c>
      <c r="R724" s="3" t="n">
        <v>719</v>
      </c>
      <c r="S724" s="3" t="n">
        <f aca="false">EXP(-$B$38*R724^$C$38)</f>
        <v>0.0107732738852848</v>
      </c>
    </row>
    <row r="725" customFormat="false" ht="15" hidden="false" customHeight="false" outlineLevel="0" collapsed="false">
      <c r="P725" s="3" t="n">
        <f aca="false">EXP(-0.0608*N725^0.6554)</f>
        <v>1</v>
      </c>
      <c r="Q725" s="3" t="n">
        <f aca="false">O725/$T$2</f>
        <v>0</v>
      </c>
      <c r="R725" s="3" t="n">
        <v>720</v>
      </c>
      <c r="S725" s="3" t="n">
        <f aca="false">EXP(-$B$38*R725^$C$38)</f>
        <v>0.0107288805203312</v>
      </c>
    </row>
    <row r="726" customFormat="false" ht="15" hidden="false" customHeight="false" outlineLevel="0" collapsed="false">
      <c r="P726" s="3" t="n">
        <f aca="false">EXP(-0.0608*N726^0.6554)</f>
        <v>1</v>
      </c>
      <c r="Q726" s="3" t="n">
        <f aca="false">O726/$T$2</f>
        <v>0</v>
      </c>
      <c r="R726" s="3" t="n">
        <v>721</v>
      </c>
      <c r="S726" s="3" t="n">
        <f aca="false">EXP(-$B$38*R726^$C$38)</f>
        <v>0.0106846911950835</v>
      </c>
    </row>
    <row r="727" customFormat="false" ht="15" hidden="false" customHeight="false" outlineLevel="0" collapsed="false">
      <c r="P727" s="3" t="n">
        <f aca="false">EXP(-0.0608*N727^0.6554)</f>
        <v>1</v>
      </c>
      <c r="Q727" s="3" t="n">
        <f aca="false">O727/$T$2</f>
        <v>0</v>
      </c>
      <c r="R727" s="3" t="n">
        <v>722</v>
      </c>
      <c r="S727" s="3" t="n">
        <f aca="false">EXP(-$B$38*R727^$C$38)</f>
        <v>0.0106407048557275</v>
      </c>
    </row>
    <row r="728" customFormat="false" ht="15" hidden="false" customHeight="false" outlineLevel="0" collapsed="false">
      <c r="P728" s="3" t="n">
        <f aca="false">EXP(-0.0608*N728^0.6554)</f>
        <v>1</v>
      </c>
      <c r="Q728" s="3" t="n">
        <f aca="false">O728/$T$2</f>
        <v>0</v>
      </c>
      <c r="R728" s="3" t="n">
        <v>723</v>
      </c>
      <c r="S728" s="3" t="n">
        <f aca="false">EXP(-$B$38*R728^$C$38)</f>
        <v>0.0105969204545997</v>
      </c>
    </row>
    <row r="729" customFormat="false" ht="15" hidden="false" customHeight="false" outlineLevel="0" collapsed="false">
      <c r="P729" s="3" t="n">
        <f aca="false">EXP(-0.0608*N729^0.6554)</f>
        <v>1</v>
      </c>
      <c r="Q729" s="3" t="n">
        <f aca="false">O729/$T$2</f>
        <v>0</v>
      </c>
      <c r="R729" s="3" t="n">
        <v>724</v>
      </c>
      <c r="S729" s="3" t="n">
        <f aca="false">EXP(-$B$38*R729^$C$38)</f>
        <v>0.0105533369501465</v>
      </c>
    </row>
    <row r="730" customFormat="false" ht="15" hidden="false" customHeight="false" outlineLevel="0" collapsed="false">
      <c r="P730" s="3" t="n">
        <f aca="false">EXP(-0.0608*N730^0.6554)</f>
        <v>1</v>
      </c>
      <c r="Q730" s="3" t="n">
        <f aca="false">O730/$T$2</f>
        <v>0</v>
      </c>
      <c r="R730" s="3" t="n">
        <v>725</v>
      </c>
      <c r="S730" s="3" t="n">
        <f aca="false">EXP(-$B$38*R730^$C$38)</f>
        <v>0.0105099533068835</v>
      </c>
    </row>
    <row r="731" customFormat="false" ht="15" hidden="false" customHeight="false" outlineLevel="0" collapsed="false">
      <c r="P731" s="3" t="n">
        <f aca="false">EXP(-0.0608*N731^0.6554)</f>
        <v>1</v>
      </c>
      <c r="Q731" s="3" t="n">
        <f aca="false">O731/$T$2</f>
        <v>0</v>
      </c>
      <c r="R731" s="3" t="n">
        <v>726</v>
      </c>
      <c r="S731" s="3" t="n">
        <f aca="false">EXP(-$B$38*R731^$C$38)</f>
        <v>0.010466768495356</v>
      </c>
    </row>
    <row r="732" customFormat="false" ht="15" hidden="false" customHeight="false" outlineLevel="0" collapsed="false">
      <c r="P732" s="3" t="n">
        <f aca="false">EXP(-0.0608*N732^0.6554)</f>
        <v>1</v>
      </c>
      <c r="Q732" s="3" t="n">
        <f aca="false">O732/$T$2</f>
        <v>0</v>
      </c>
      <c r="R732" s="3" t="n">
        <v>727</v>
      </c>
      <c r="S732" s="3" t="n">
        <f aca="false">EXP(-$B$38*R732^$C$38)</f>
        <v>0.0104237814920986</v>
      </c>
    </row>
    <row r="733" customFormat="false" ht="15" hidden="false" customHeight="false" outlineLevel="0" collapsed="false">
      <c r="P733" s="3" t="n">
        <f aca="false">EXP(-0.0608*N733^0.6554)</f>
        <v>1</v>
      </c>
      <c r="Q733" s="3" t="n">
        <f aca="false">O733/$T$2</f>
        <v>0</v>
      </c>
      <c r="R733" s="3" t="n">
        <v>728</v>
      </c>
      <c r="S733" s="3" t="n">
        <f aca="false">EXP(-$B$38*R733^$C$38)</f>
        <v>0.010380991279596</v>
      </c>
    </row>
    <row r="734" customFormat="false" ht="15" hidden="false" customHeight="false" outlineLevel="0" collapsed="false">
      <c r="P734" s="3" t="n">
        <f aca="false">EXP(-0.0608*N734^0.6554)</f>
        <v>1</v>
      </c>
      <c r="Q734" s="3" t="n">
        <f aca="false">O734/$T$2</f>
        <v>0</v>
      </c>
      <c r="R734" s="3" t="n">
        <v>729</v>
      </c>
      <c r="S734" s="3" t="n">
        <f aca="false">EXP(-$B$38*R734^$C$38)</f>
        <v>0.0103383968462441</v>
      </c>
    </row>
    <row r="735" customFormat="false" ht="15" hidden="false" customHeight="false" outlineLevel="0" collapsed="false">
      <c r="P735" s="3" t="n">
        <f aca="false">EXP(-0.0608*N735^0.6554)</f>
        <v>1</v>
      </c>
      <c r="Q735" s="3" t="n">
        <f aca="false">O735/$T$2</f>
        <v>0</v>
      </c>
      <c r="R735" s="3" t="n">
        <v>730</v>
      </c>
      <c r="S735" s="3" t="n">
        <f aca="false">EXP(-$B$38*R735^$C$38)</f>
        <v>0.0102959971863105</v>
      </c>
    </row>
    <row r="736" customFormat="false" ht="15" hidden="false" customHeight="false" outlineLevel="0" collapsed="false">
      <c r="P736" s="3" t="n">
        <f aca="false">EXP(-0.0608*N736^0.6554)</f>
        <v>1</v>
      </c>
      <c r="Q736" s="3" t="n">
        <f aca="false">O736/$T$2</f>
        <v>0</v>
      </c>
      <c r="R736" s="3" t="n">
        <v>731</v>
      </c>
      <c r="S736" s="3" t="n">
        <f aca="false">EXP(-$B$38*R736^$C$38)</f>
        <v>0.0102537912998963</v>
      </c>
    </row>
    <row r="737" customFormat="false" ht="15" hidden="false" customHeight="false" outlineLevel="0" collapsed="false">
      <c r="P737" s="3" t="n">
        <f aca="false">EXP(-0.0608*N737^0.6554)</f>
        <v>1</v>
      </c>
      <c r="Q737" s="3" t="n">
        <f aca="false">O737/$T$2</f>
        <v>0</v>
      </c>
      <c r="R737" s="3" t="n">
        <v>732</v>
      </c>
      <c r="S737" s="3" t="n">
        <f aca="false">EXP(-$B$38*R737^$C$38)</f>
        <v>0.0102117781928976</v>
      </c>
    </row>
    <row r="738" customFormat="false" ht="15" hidden="false" customHeight="false" outlineLevel="0" collapsed="false">
      <c r="P738" s="3" t="n">
        <f aca="false">EXP(-0.0608*N738^0.6554)</f>
        <v>1</v>
      </c>
      <c r="Q738" s="3" t="n">
        <f aca="false">O738/$T$2</f>
        <v>0</v>
      </c>
      <c r="R738" s="3" t="n">
        <v>733</v>
      </c>
      <c r="S738" s="3" t="n">
        <f aca="false">EXP(-$B$38*R738^$C$38)</f>
        <v>0.0101699568769676</v>
      </c>
    </row>
    <row r="739" customFormat="false" ht="15" hidden="false" customHeight="false" outlineLevel="0" collapsed="false">
      <c r="P739" s="3" t="n">
        <f aca="false">EXP(-0.0608*N739^0.6554)</f>
        <v>1</v>
      </c>
      <c r="Q739" s="3" t="n">
        <f aca="false">O739/$T$2</f>
        <v>0</v>
      </c>
      <c r="R739" s="3" t="n">
        <v>734</v>
      </c>
      <c r="S739" s="3" t="n">
        <f aca="false">EXP(-$B$38*R739^$C$38)</f>
        <v>0.0101283263694789</v>
      </c>
    </row>
    <row r="740" customFormat="false" ht="15" hidden="false" customHeight="false" outlineLevel="0" collapsed="false">
      <c r="P740" s="3" t="n">
        <f aca="false">EXP(-0.0608*N740^0.6554)</f>
        <v>1</v>
      </c>
      <c r="Q740" s="3" t="n">
        <f aca="false">O740/$T$2</f>
        <v>0</v>
      </c>
      <c r="R740" s="3" t="n">
        <v>735</v>
      </c>
      <c r="S740" s="3" t="n">
        <f aca="false">EXP(-$B$38*R740^$C$38)</f>
        <v>0.0100868856934856</v>
      </c>
    </row>
    <row r="741" customFormat="false" ht="15" hidden="false" customHeight="false" outlineLevel="0" collapsed="false">
      <c r="P741" s="3" t="n">
        <f aca="false">EXP(-0.0608*N741^0.6554)</f>
        <v>1</v>
      </c>
      <c r="Q741" s="3" t="n">
        <f aca="false">O741/$T$2</f>
        <v>0</v>
      </c>
      <c r="R741" s="3" t="n">
        <v>736</v>
      </c>
      <c r="S741" s="3" t="n">
        <f aca="false">EXP(-$B$38*R741^$C$38)</f>
        <v>0.0100456338776867</v>
      </c>
    </row>
    <row r="742" customFormat="false" ht="15" hidden="false" customHeight="false" outlineLevel="0" collapsed="false">
      <c r="P742" s="3" t="n">
        <f aca="false">EXP(-0.0608*N742^0.6554)</f>
        <v>1</v>
      </c>
      <c r="Q742" s="3" t="n">
        <f aca="false">O742/$T$2</f>
        <v>0</v>
      </c>
      <c r="R742" s="3" t="n">
        <v>737</v>
      </c>
      <c r="S742" s="3" t="n">
        <f aca="false">EXP(-$B$38*R742^$C$38)</f>
        <v>0.0100045699563887</v>
      </c>
    </row>
    <row r="743" customFormat="false" ht="15" hidden="false" customHeight="false" outlineLevel="0" collapsed="false">
      <c r="P743" s="3" t="n">
        <f aca="false">EXP(-0.0608*N743^0.6554)</f>
        <v>1</v>
      </c>
      <c r="Q743" s="3" t="n">
        <f aca="false">O743/$T$2</f>
        <v>0</v>
      </c>
      <c r="R743" s="3" t="n">
        <v>738</v>
      </c>
      <c r="S743" s="3" t="n">
        <f aca="false">EXP(-$B$38*R743^$C$38)</f>
        <v>0.00996369296946923</v>
      </c>
    </row>
    <row r="744" customFormat="false" ht="15" hidden="false" customHeight="false" outlineLevel="0" collapsed="false">
      <c r="P744" s="3" t="n">
        <f aca="false">EXP(-0.0608*N744^0.6554)</f>
        <v>1</v>
      </c>
      <c r="Q744" s="3" t="n">
        <f aca="false">O744/$T$2</f>
        <v>0</v>
      </c>
      <c r="R744" s="3" t="n">
        <v>739</v>
      </c>
      <c r="S744" s="3" t="n">
        <f aca="false">EXP(-$B$38*R744^$C$38)</f>
        <v>0.00992300196234063</v>
      </c>
    </row>
    <row r="745" customFormat="false" ht="15" hidden="false" customHeight="false" outlineLevel="0" collapsed="false">
      <c r="P745" s="3" t="n">
        <f aca="false">EXP(-0.0608*N745^0.6554)</f>
        <v>1</v>
      </c>
      <c r="Q745" s="3" t="n">
        <f aca="false">O745/$T$2</f>
        <v>0</v>
      </c>
      <c r="R745" s="3" t="n">
        <v>740</v>
      </c>
      <c r="S745" s="3" t="n">
        <f aca="false">EXP(-$B$38*R745^$C$38)</f>
        <v>0.00988249598591372</v>
      </c>
    </row>
    <row r="746" customFormat="false" ht="15" hidden="false" customHeight="false" outlineLevel="0" collapsed="false">
      <c r="P746" s="3" t="n">
        <f aca="false">EXP(-0.0608*N746^0.6554)</f>
        <v>1</v>
      </c>
      <c r="Q746" s="3" t="n">
        <f aca="false">O746/$T$2</f>
        <v>0</v>
      </c>
      <c r="R746" s="3" t="n">
        <v>741</v>
      </c>
      <c r="S746" s="3" t="n">
        <f aca="false">EXP(-$B$38*R746^$C$38)</f>
        <v>0.0098421740965621</v>
      </c>
    </row>
    <row r="747" customFormat="false" ht="15" hidden="false" customHeight="false" outlineLevel="0" collapsed="false">
      <c r="P747" s="3" t="n">
        <f aca="false">EXP(-0.0608*N747^0.6554)</f>
        <v>1</v>
      </c>
      <c r="Q747" s="3" t="n">
        <f aca="false">O747/$T$2</f>
        <v>0</v>
      </c>
      <c r="R747" s="3" t="n">
        <v>742</v>
      </c>
      <c r="S747" s="3" t="n">
        <f aca="false">EXP(-$B$38*R747^$C$38)</f>
        <v>0.00980203535608648</v>
      </c>
    </row>
    <row r="748" customFormat="false" ht="15" hidden="false" customHeight="false" outlineLevel="0" collapsed="false">
      <c r="P748" s="3" t="n">
        <f aca="false">EXP(-0.0608*N748^0.6554)</f>
        <v>1</v>
      </c>
      <c r="Q748" s="3" t="n">
        <f aca="false">O748/$T$2</f>
        <v>0</v>
      </c>
      <c r="R748" s="3" t="n">
        <v>743</v>
      </c>
      <c r="S748" s="3" t="n">
        <f aca="false">EXP(-$B$38*R748^$C$38)</f>
        <v>0.00976207883167944</v>
      </c>
    </row>
    <row r="749" customFormat="false" ht="15" hidden="false" customHeight="false" outlineLevel="0" collapsed="false">
      <c r="P749" s="3" t="n">
        <f aca="false">EXP(-0.0608*N749^0.6554)</f>
        <v>1</v>
      </c>
      <c r="Q749" s="3" t="n">
        <f aca="false">O749/$T$2</f>
        <v>0</v>
      </c>
      <c r="R749" s="3" t="n">
        <v>744</v>
      </c>
      <c r="S749" s="3" t="n">
        <f aca="false">EXP(-$B$38*R749^$C$38)</f>
        <v>0.00972230359589032</v>
      </c>
    </row>
    <row r="750" customFormat="false" ht="15" hidden="false" customHeight="false" outlineLevel="0" collapsed="false">
      <c r="P750" s="3" t="n">
        <f aca="false">EXP(-0.0608*N750^0.6554)</f>
        <v>1</v>
      </c>
      <c r="Q750" s="3" t="n">
        <f aca="false">O750/$T$2</f>
        <v>0</v>
      </c>
      <c r="R750" s="3" t="n">
        <v>745</v>
      </c>
      <c r="S750" s="3" t="n">
        <f aca="false">EXP(-$B$38*R750^$C$38)</f>
        <v>0.00968270872659048</v>
      </c>
    </row>
    <row r="751" customFormat="false" ht="15" hidden="false" customHeight="false" outlineLevel="0" collapsed="false">
      <c r="P751" s="3" t="n">
        <f aca="false">EXP(-0.0608*N751^0.6554)</f>
        <v>1</v>
      </c>
      <c r="Q751" s="3" t="n">
        <f aca="false">O751/$T$2</f>
        <v>0</v>
      </c>
      <c r="R751" s="3" t="n">
        <v>746</v>
      </c>
      <c r="S751" s="3" t="n">
        <f aca="false">EXP(-$B$38*R751^$C$38)</f>
        <v>0.0096432933069387</v>
      </c>
    </row>
    <row r="752" customFormat="false" ht="15" hidden="false" customHeight="false" outlineLevel="0" collapsed="false">
      <c r="P752" s="3" t="n">
        <f aca="false">EXP(-0.0608*N752^0.6554)</f>
        <v>1</v>
      </c>
      <c r="Q752" s="3" t="n">
        <f aca="false">O752/$T$2</f>
        <v>0</v>
      </c>
      <c r="R752" s="3" t="n">
        <v>747</v>
      </c>
      <c r="S752" s="3" t="n">
        <f aca="false">EXP(-$B$38*R752^$C$38)</f>
        <v>0.00960405642534695</v>
      </c>
    </row>
    <row r="753" customFormat="false" ht="15" hidden="false" customHeight="false" outlineLevel="0" collapsed="false">
      <c r="P753" s="3" t="n">
        <f aca="false">EXP(-0.0608*N753^0.6554)</f>
        <v>1</v>
      </c>
      <c r="Q753" s="3" t="n">
        <f aca="false">O753/$T$2</f>
        <v>0</v>
      </c>
      <c r="R753" s="3" t="n">
        <v>748</v>
      </c>
      <c r="S753" s="3" t="n">
        <f aca="false">EXP(-$B$38*R753^$C$38)</f>
        <v>0.00956499717544633</v>
      </c>
    </row>
    <row r="754" customFormat="false" ht="15" hidden="false" customHeight="false" outlineLevel="0" collapsed="false">
      <c r="P754" s="3" t="n">
        <f aca="false">EXP(-0.0608*N754^0.6554)</f>
        <v>1</v>
      </c>
      <c r="Q754" s="3" t="n">
        <f aca="false">O754/$T$2</f>
        <v>0</v>
      </c>
      <c r="R754" s="3" t="n">
        <v>749</v>
      </c>
      <c r="S754" s="3" t="n">
        <f aca="false">EXP(-$B$38*R754^$C$38)</f>
        <v>0.00952611465605326</v>
      </c>
    </row>
    <row r="755" customFormat="false" ht="15" hidden="false" customHeight="false" outlineLevel="0" collapsed="false">
      <c r="P755" s="3" t="n">
        <f aca="false">EXP(-0.0608*N755^0.6554)</f>
        <v>1</v>
      </c>
      <c r="Q755" s="3" t="n">
        <f aca="false">O755/$T$2</f>
        <v>0</v>
      </c>
      <c r="R755" s="3" t="n">
        <v>750</v>
      </c>
      <c r="S755" s="3" t="n">
        <f aca="false">EXP(-$B$38*R755^$C$38)</f>
        <v>0.00948740797113602</v>
      </c>
    </row>
    <row r="756" customFormat="false" ht="15" hidden="false" customHeight="false" outlineLevel="0" collapsed="false">
      <c r="P756" s="3" t="n">
        <f aca="false">EXP(-0.0608*N756^0.6554)</f>
        <v>1</v>
      </c>
      <c r="Q756" s="3" t="n">
        <f aca="false">O756/$T$2</f>
        <v>0</v>
      </c>
      <c r="R756" s="3" t="n">
        <v>751</v>
      </c>
      <c r="S756" s="3" t="n">
        <f aca="false">EXP(-$B$38*R756^$C$38)</f>
        <v>0.00944887622978136</v>
      </c>
    </row>
    <row r="757" customFormat="false" ht="15" hidden="false" customHeight="false" outlineLevel="0" collapsed="false">
      <c r="P757" s="3" t="n">
        <f aca="false">EXP(-0.0608*N757^0.6554)</f>
        <v>1</v>
      </c>
      <c r="Q757" s="3" t="n">
        <f aca="false">O757/$T$2</f>
        <v>0</v>
      </c>
      <c r="R757" s="3" t="n">
        <v>752</v>
      </c>
      <c r="S757" s="3" t="n">
        <f aca="false">EXP(-$B$38*R757^$C$38)</f>
        <v>0.00941051854616154</v>
      </c>
    </row>
    <row r="758" customFormat="false" ht="15" hidden="false" customHeight="false" outlineLevel="0" collapsed="false">
      <c r="P758" s="3" t="n">
        <f aca="false">EXP(-0.0608*N758^0.6554)</f>
        <v>1</v>
      </c>
      <c r="Q758" s="3" t="n">
        <f aca="false">O758/$T$2</f>
        <v>0</v>
      </c>
      <c r="R758" s="3" t="n">
        <v>753</v>
      </c>
      <c r="S758" s="3" t="n">
        <f aca="false">EXP(-$B$38*R758^$C$38)</f>
        <v>0.00937233403950146</v>
      </c>
    </row>
    <row r="759" customFormat="false" ht="15" hidden="false" customHeight="false" outlineLevel="0" collapsed="false">
      <c r="P759" s="3" t="n">
        <f aca="false">EXP(-0.0608*N759^0.6554)</f>
        <v>1</v>
      </c>
      <c r="Q759" s="3" t="n">
        <f aca="false">O759/$T$2</f>
        <v>0</v>
      </c>
      <c r="R759" s="3" t="n">
        <v>754</v>
      </c>
      <c r="S759" s="3" t="n">
        <f aca="false">EXP(-$B$38*R759^$C$38)</f>
        <v>0.00933432183404614</v>
      </c>
    </row>
    <row r="760" customFormat="false" ht="15" hidden="false" customHeight="false" outlineLevel="0" collapsed="false">
      <c r="P760" s="3" t="n">
        <f aca="false">EXP(-0.0608*N760^0.6554)</f>
        <v>1</v>
      </c>
      <c r="Q760" s="3" t="n">
        <f aca="false">O760/$T$2</f>
        <v>0</v>
      </c>
      <c r="R760" s="3" t="n">
        <v>755</v>
      </c>
      <c r="S760" s="3" t="n">
        <f aca="false">EXP(-$B$38*R760^$C$38)</f>
        <v>0.00929648105902833</v>
      </c>
    </row>
    <row r="761" customFormat="false" ht="15" hidden="false" customHeight="false" outlineLevel="0" collapsed="false">
      <c r="P761" s="3" t="n">
        <f aca="false">EXP(-0.0608*N761^0.6554)</f>
        <v>1</v>
      </c>
      <c r="Q761" s="3" t="n">
        <f aca="false">O761/$T$2</f>
        <v>0</v>
      </c>
      <c r="R761" s="3" t="n">
        <v>756</v>
      </c>
      <c r="S761" s="3" t="n">
        <f aca="false">EXP(-$B$38*R761^$C$38)</f>
        <v>0.00925881084863647</v>
      </c>
    </row>
    <row r="762" customFormat="false" ht="15" hidden="false" customHeight="false" outlineLevel="0" collapsed="false">
      <c r="P762" s="3" t="n">
        <f aca="false">EXP(-0.0608*N762^0.6554)</f>
        <v>1</v>
      </c>
      <c r="Q762" s="3" t="n">
        <f aca="false">O762/$T$2</f>
        <v>0</v>
      </c>
      <c r="R762" s="3" t="n">
        <v>757</v>
      </c>
      <c r="S762" s="3" t="n">
        <f aca="false">EXP(-$B$38*R762^$C$38)</f>
        <v>0.00922131034198283</v>
      </c>
    </row>
    <row r="763" customFormat="false" ht="15" hidden="false" customHeight="false" outlineLevel="0" collapsed="false">
      <c r="P763" s="3" t="n">
        <f aca="false">EXP(-0.0608*N763^0.6554)</f>
        <v>1</v>
      </c>
      <c r="Q763" s="3" t="n">
        <f aca="false">O763/$T$2</f>
        <v>0</v>
      </c>
      <c r="R763" s="3" t="n">
        <v>758</v>
      </c>
      <c r="S763" s="3" t="n">
        <f aca="false">EXP(-$B$38*R763^$C$38)</f>
        <v>0.00918397868307184</v>
      </c>
    </row>
    <row r="764" customFormat="false" ht="15" hidden="false" customHeight="false" outlineLevel="0" collapsed="false">
      <c r="P764" s="3" t="n">
        <f aca="false">EXP(-0.0608*N764^0.6554)</f>
        <v>1</v>
      </c>
      <c r="Q764" s="3" t="n">
        <f aca="false">O764/$T$2</f>
        <v>0</v>
      </c>
      <c r="R764" s="3" t="n">
        <v>759</v>
      </c>
      <c r="S764" s="3" t="n">
        <f aca="false">EXP(-$B$38*R764^$C$38)</f>
        <v>0.00914681502076871</v>
      </c>
    </row>
    <row r="765" customFormat="false" ht="15" hidden="false" customHeight="false" outlineLevel="0" collapsed="false">
      <c r="P765" s="3" t="n">
        <f aca="false">EXP(-0.0608*N765^0.6554)</f>
        <v>1</v>
      </c>
      <c r="Q765" s="3" t="n">
        <f aca="false">O765/$T$2</f>
        <v>0</v>
      </c>
      <c r="R765" s="3" t="n">
        <v>760</v>
      </c>
      <c r="S765" s="3" t="n">
        <f aca="false">EXP(-$B$38*R765^$C$38)</f>
        <v>0.00910981850876824</v>
      </c>
    </row>
    <row r="766" customFormat="false" ht="15" hidden="false" customHeight="false" outlineLevel="0" collapsed="false">
      <c r="P766" s="3" t="n">
        <f aca="false">EXP(-0.0608*N766^0.6554)</f>
        <v>1</v>
      </c>
      <c r="Q766" s="3" t="n">
        <f aca="false">O766/$T$2</f>
        <v>0</v>
      </c>
      <c r="R766" s="3" t="n">
        <v>761</v>
      </c>
      <c r="S766" s="3" t="n">
        <f aca="false">EXP(-$B$38*R766^$C$38)</f>
        <v>0.00907298830556393</v>
      </c>
    </row>
    <row r="767" customFormat="false" ht="15" hidden="false" customHeight="false" outlineLevel="0" collapsed="false">
      <c r="P767" s="3" t="n">
        <f aca="false">EXP(-0.0608*N767^0.6554)</f>
        <v>1</v>
      </c>
      <c r="Q767" s="3" t="n">
        <f aca="false">O767/$T$2</f>
        <v>0</v>
      </c>
      <c r="R767" s="3" t="n">
        <v>762</v>
      </c>
      <c r="S767" s="3" t="n">
        <f aca="false">EXP(-$B$38*R767^$C$38)</f>
        <v>0.00903632357441719</v>
      </c>
    </row>
    <row r="768" customFormat="false" ht="15" hidden="false" customHeight="false" outlineLevel="0" collapsed="false">
      <c r="P768" s="3" t="n">
        <f aca="false">EXP(-0.0608*N768^0.6554)</f>
        <v>1</v>
      </c>
      <c r="Q768" s="3" t="n">
        <f aca="false">O768/$T$2</f>
        <v>0</v>
      </c>
      <c r="R768" s="3" t="n">
        <v>763</v>
      </c>
      <c r="S768" s="3" t="n">
        <f aca="false">EXP(-$B$38*R768^$C$38)</f>
        <v>0.00899982348332686</v>
      </c>
    </row>
    <row r="769" customFormat="false" ht="15" hidden="false" customHeight="false" outlineLevel="0" collapsed="false">
      <c r="P769" s="3" t="n">
        <f aca="false">EXP(-0.0608*N769^0.6554)</f>
        <v>1</v>
      </c>
      <c r="Q769" s="3" t="n">
        <f aca="false">O769/$T$2</f>
        <v>0</v>
      </c>
      <c r="R769" s="3" t="n">
        <v>764</v>
      </c>
      <c r="S769" s="3" t="n">
        <f aca="false">EXP(-$B$38*R769^$C$38)</f>
        <v>0.00896348720499895</v>
      </c>
    </row>
    <row r="770" customFormat="false" ht="15" hidden="false" customHeight="false" outlineLevel="0" collapsed="false">
      <c r="P770" s="3" t="n">
        <f aca="false">EXP(-0.0608*N770^0.6554)</f>
        <v>1</v>
      </c>
      <c r="Q770" s="3" t="n">
        <f aca="false">O770/$T$2</f>
        <v>0</v>
      </c>
      <c r="R770" s="3" t="n">
        <v>765</v>
      </c>
      <c r="S770" s="3" t="n">
        <f aca="false">EXP(-$B$38*R770^$C$38)</f>
        <v>0.00892731391681657</v>
      </c>
    </row>
    <row r="771" customFormat="false" ht="15" hidden="false" customHeight="false" outlineLevel="0" collapsed="false">
      <c r="P771" s="3" t="n">
        <f aca="false">EXP(-0.0608*N771^0.6554)</f>
        <v>1</v>
      </c>
      <c r="Q771" s="3" t="n">
        <f aca="false">O771/$T$2</f>
        <v>0</v>
      </c>
      <c r="R771" s="3" t="n">
        <v>766</v>
      </c>
      <c r="S771" s="3" t="n">
        <f aca="false">EXP(-$B$38*R771^$C$38)</f>
        <v>0.00889130280081007</v>
      </c>
    </row>
    <row r="772" customFormat="false" ht="15" hidden="false" customHeight="false" outlineLevel="0" collapsed="false">
      <c r="P772" s="3" t="n">
        <f aca="false">EXP(-0.0608*N772^0.6554)</f>
        <v>1</v>
      </c>
      <c r="Q772" s="3" t="n">
        <f aca="false">O772/$T$2</f>
        <v>0</v>
      </c>
      <c r="R772" s="3" t="n">
        <v>767</v>
      </c>
      <c r="S772" s="3" t="n">
        <f aca="false">EXP(-$B$38*R772^$C$38)</f>
        <v>0.00885545304362744</v>
      </c>
    </row>
    <row r="773" customFormat="false" ht="15" hidden="false" customHeight="false" outlineLevel="0" collapsed="false">
      <c r="P773" s="3" t="n">
        <f aca="false">EXP(-0.0608*N773^0.6554)</f>
        <v>1</v>
      </c>
      <c r="Q773" s="3" t="n">
        <f aca="false">O773/$T$2</f>
        <v>0</v>
      </c>
      <c r="R773" s="3" t="n">
        <v>768</v>
      </c>
      <c r="S773" s="3" t="n">
        <f aca="false">EXP(-$B$38*R773^$C$38)</f>
        <v>0.00881976383650486</v>
      </c>
    </row>
    <row r="774" customFormat="false" ht="15" hidden="false" customHeight="false" outlineLevel="0" collapsed="false">
      <c r="P774" s="3" t="n">
        <f aca="false">EXP(-0.0608*N774^0.6554)</f>
        <v>1</v>
      </c>
      <c r="Q774" s="3" t="n">
        <f aca="false">O774/$T$2</f>
        <v>0</v>
      </c>
      <c r="R774" s="3" t="n">
        <v>769</v>
      </c>
      <c r="S774" s="3" t="n">
        <f aca="false">EXP(-$B$38*R774^$C$38)</f>
        <v>0.00878423437523749</v>
      </c>
    </row>
    <row r="775" customFormat="false" ht="15" hidden="false" customHeight="false" outlineLevel="0" collapsed="false">
      <c r="P775" s="3" t="n">
        <f aca="false">EXP(-0.0608*N775^0.6554)</f>
        <v>1</v>
      </c>
      <c r="Q775" s="3" t="n">
        <f aca="false">O775/$T$2</f>
        <v>0</v>
      </c>
      <c r="R775" s="3" t="n">
        <v>770</v>
      </c>
      <c r="S775" s="3" t="n">
        <f aca="false">EXP(-$B$38*R775^$C$38)</f>
        <v>0.00874886386015053</v>
      </c>
    </row>
    <row r="776" customFormat="false" ht="15" hidden="false" customHeight="false" outlineLevel="0" collapsed="false">
      <c r="P776" s="3" t="n">
        <f aca="false">EXP(-0.0608*N776^0.6554)</f>
        <v>1</v>
      </c>
      <c r="Q776" s="3" t="n">
        <f aca="false">O776/$T$2</f>
        <v>0</v>
      </c>
      <c r="R776" s="3" t="n">
        <v>771</v>
      </c>
      <c r="S776" s="3" t="n">
        <f aca="false">EXP(-$B$38*R776^$C$38)</f>
        <v>0.00871365149607038</v>
      </c>
    </row>
    <row r="777" customFormat="false" ht="15" hidden="false" customHeight="false" outlineLevel="0" collapsed="false">
      <c r="P777" s="3" t="n">
        <f aca="false">EXP(-0.0608*N777^0.6554)</f>
        <v>1</v>
      </c>
      <c r="Q777" s="3" t="n">
        <f aca="false">O777/$T$2</f>
        <v>0</v>
      </c>
      <c r="R777" s="3" t="n">
        <v>772</v>
      </c>
      <c r="S777" s="3" t="n">
        <f aca="false">EXP(-$B$38*R777^$C$38)</f>
        <v>0.00867859649229611</v>
      </c>
    </row>
    <row r="778" customFormat="false" ht="15" hidden="false" customHeight="false" outlineLevel="0" collapsed="false">
      <c r="P778" s="3" t="n">
        <f aca="false">EXP(-0.0608*N778^0.6554)</f>
        <v>1</v>
      </c>
      <c r="Q778" s="3" t="n">
        <f aca="false">O778/$T$2</f>
        <v>0</v>
      </c>
      <c r="R778" s="3" t="n">
        <v>773</v>
      </c>
      <c r="S778" s="3" t="n">
        <f aca="false">EXP(-$B$38*R778^$C$38)</f>
        <v>0.00864369806257099</v>
      </c>
    </row>
    <row r="779" customFormat="false" ht="15" hidden="false" customHeight="false" outlineLevel="0" collapsed="false">
      <c r="P779" s="3" t="n">
        <f aca="false">EXP(-0.0608*N779^0.6554)</f>
        <v>1</v>
      </c>
      <c r="Q779" s="3" t="n">
        <f aca="false">O779/$T$2</f>
        <v>0</v>
      </c>
      <c r="R779" s="3" t="n">
        <v>774</v>
      </c>
      <c r="S779" s="3" t="n">
        <f aca="false">EXP(-$B$38*R779^$C$38)</f>
        <v>0.00860895542505445</v>
      </c>
    </row>
    <row r="780" customFormat="false" ht="15" hidden="false" customHeight="false" outlineLevel="0" collapsed="false">
      <c r="P780" s="3" t="n">
        <f aca="false">EXP(-0.0608*N780^0.6554)</f>
        <v>1</v>
      </c>
      <c r="Q780" s="3" t="n">
        <f aca="false">O780/$T$2</f>
        <v>0</v>
      </c>
      <c r="R780" s="3" t="n">
        <v>775</v>
      </c>
      <c r="S780" s="3" t="n">
        <f aca="false">EXP(-$B$38*R780^$C$38)</f>
        <v>0.00857436780229401</v>
      </c>
    </row>
    <row r="781" customFormat="false" ht="15" hidden="false" customHeight="false" outlineLevel="0" collapsed="false">
      <c r="P781" s="3" t="n">
        <f aca="false">EXP(-0.0608*N781^0.6554)</f>
        <v>1</v>
      </c>
      <c r="Q781" s="3" t="n">
        <f aca="false">O781/$T$2</f>
        <v>0</v>
      </c>
      <c r="R781" s="3" t="n">
        <v>776</v>
      </c>
      <c r="S781" s="3" t="n">
        <f aca="false">EXP(-$B$38*R781^$C$38)</f>
        <v>0.00853993442119755</v>
      </c>
    </row>
    <row r="782" customFormat="false" ht="15" hidden="false" customHeight="false" outlineLevel="0" collapsed="false">
      <c r="P782" s="3" t="n">
        <f aca="false">EXP(-0.0608*N782^0.6554)</f>
        <v>1</v>
      </c>
      <c r="Q782" s="3" t="n">
        <f aca="false">O782/$T$2</f>
        <v>0</v>
      </c>
      <c r="R782" s="3" t="n">
        <v>777</v>
      </c>
      <c r="S782" s="3" t="n">
        <f aca="false">EXP(-$B$38*R782^$C$38)</f>
        <v>0.00850565451300571</v>
      </c>
    </row>
    <row r="783" customFormat="false" ht="15" hidden="false" customHeight="false" outlineLevel="0" collapsed="false">
      <c r="P783" s="3" t="n">
        <f aca="false">EXP(-0.0608*N783^0.6554)</f>
        <v>1</v>
      </c>
      <c r="Q783" s="3" t="n">
        <f aca="false">O783/$T$2</f>
        <v>0</v>
      </c>
      <c r="R783" s="3" t="n">
        <v>778</v>
      </c>
      <c r="S783" s="3" t="n">
        <f aca="false">EXP(-$B$38*R783^$C$38)</f>
        <v>0.00847152731326454</v>
      </c>
    </row>
    <row r="784" customFormat="false" ht="15" hidden="false" customHeight="false" outlineLevel="0" collapsed="false">
      <c r="P784" s="3" t="n">
        <f aca="false">EXP(-0.0608*N784^0.6554)</f>
        <v>1</v>
      </c>
      <c r="Q784" s="3" t="n">
        <f aca="false">O784/$T$2</f>
        <v>0</v>
      </c>
      <c r="R784" s="3" t="n">
        <v>779</v>
      </c>
      <c r="S784" s="3" t="n">
        <f aca="false">EXP(-$B$38*R784^$C$38)</f>
        <v>0.00843755206179833</v>
      </c>
    </row>
    <row r="785" customFormat="false" ht="15" hidden="false" customHeight="false" outlineLevel="0" collapsed="false">
      <c r="P785" s="3" t="n">
        <f aca="false">EXP(-0.0608*N785^0.6554)</f>
        <v>1</v>
      </c>
      <c r="Q785" s="3" t="n">
        <f aca="false">O785/$T$2</f>
        <v>0</v>
      </c>
      <c r="R785" s="3" t="n">
        <v>780</v>
      </c>
      <c r="S785" s="3" t="n">
        <f aca="false">EXP(-$B$38*R785^$C$38)</f>
        <v>0.0084037280026826</v>
      </c>
    </row>
    <row r="786" customFormat="false" ht="15" hidden="false" customHeight="false" outlineLevel="0" collapsed="false">
      <c r="P786" s="3" t="n">
        <f aca="false">EXP(-0.0608*N786^0.6554)</f>
        <v>1</v>
      </c>
      <c r="Q786" s="3" t="n">
        <f aca="false">O786/$T$2</f>
        <v>0</v>
      </c>
      <c r="R786" s="3" t="n">
        <v>781</v>
      </c>
      <c r="S786" s="3" t="n">
        <f aca="false">EXP(-$B$38*R786^$C$38)</f>
        <v>0.00837005438421729</v>
      </c>
    </row>
    <row r="787" customFormat="false" ht="15" hidden="false" customHeight="false" outlineLevel="0" collapsed="false">
      <c r="P787" s="3" t="n">
        <f aca="false">EXP(-0.0608*N787^0.6554)</f>
        <v>1</v>
      </c>
      <c r="Q787" s="3" t="n">
        <f aca="false">O787/$T$2</f>
        <v>0</v>
      </c>
      <c r="R787" s="3" t="n">
        <v>782</v>
      </c>
      <c r="S787" s="3" t="n">
        <f aca="false">EXP(-$B$38*R787^$C$38)</f>
        <v>0.00833653045890019</v>
      </c>
    </row>
    <row r="788" customFormat="false" ht="15" hidden="false" customHeight="false" outlineLevel="0" collapsed="false">
      <c r="P788" s="3" t="n">
        <f aca="false">EXP(-0.0608*N788^0.6554)</f>
        <v>1</v>
      </c>
      <c r="Q788" s="3" t="n">
        <f aca="false">O788/$T$2</f>
        <v>0</v>
      </c>
      <c r="R788" s="3" t="n">
        <v>783</v>
      </c>
      <c r="S788" s="3" t="n">
        <f aca="false">EXP(-$B$38*R788^$C$38)</f>
        <v>0.00830315548340051</v>
      </c>
    </row>
    <row r="789" customFormat="false" ht="15" hidden="false" customHeight="false" outlineLevel="0" collapsed="false">
      <c r="P789" s="3" t="n">
        <f aca="false">EXP(-0.0608*N789^0.6554)</f>
        <v>1</v>
      </c>
      <c r="Q789" s="3" t="n">
        <f aca="false">O789/$T$2</f>
        <v>0</v>
      </c>
      <c r="R789" s="3" t="n">
        <v>784</v>
      </c>
      <c r="S789" s="3" t="n">
        <f aca="false">EXP(-$B$38*R789^$C$38)</f>
        <v>0.00826992871853268</v>
      </c>
    </row>
    <row r="790" customFormat="false" ht="15" hidden="false" customHeight="false" outlineLevel="0" collapsed="false">
      <c r="P790" s="3" t="n">
        <f aca="false">EXP(-0.0608*N790^0.6554)</f>
        <v>1</v>
      </c>
      <c r="Q790" s="3" t="n">
        <f aca="false">O790/$T$2</f>
        <v>0</v>
      </c>
      <c r="R790" s="3" t="n">
        <v>785</v>
      </c>
      <c r="S790" s="3" t="n">
        <f aca="false">EXP(-$B$38*R790^$C$38)</f>
        <v>0.00823684942923022</v>
      </c>
    </row>
    <row r="791" customFormat="false" ht="15" hidden="false" customHeight="false" outlineLevel="0" collapsed="false">
      <c r="P791" s="3" t="n">
        <f aca="false">EXP(-0.0608*N791^0.6554)</f>
        <v>1</v>
      </c>
      <c r="Q791" s="3" t="n">
        <f aca="false">O791/$T$2</f>
        <v>0</v>
      </c>
      <c r="R791" s="3" t="n">
        <v>786</v>
      </c>
      <c r="S791" s="3" t="n">
        <f aca="false">EXP(-$B$38*R791^$C$38)</f>
        <v>0.00820391688452</v>
      </c>
    </row>
    <row r="792" customFormat="false" ht="15" hidden="false" customHeight="false" outlineLevel="0" collapsed="false">
      <c r="P792" s="3" t="n">
        <f aca="false">EXP(-0.0608*N792^0.6554)</f>
        <v>1</v>
      </c>
      <c r="Q792" s="3" t="n">
        <f aca="false">O792/$T$2</f>
        <v>0</v>
      </c>
      <c r="R792" s="3" t="n">
        <v>787</v>
      </c>
      <c r="S792" s="3" t="n">
        <f aca="false">EXP(-$B$38*R792^$C$38)</f>
        <v>0.00817113035749647</v>
      </c>
    </row>
    <row r="793" customFormat="false" ht="15" hidden="false" customHeight="false" outlineLevel="0" collapsed="false">
      <c r="P793" s="3" t="n">
        <f aca="false">EXP(-0.0608*N793^0.6554)</f>
        <v>1</v>
      </c>
      <c r="Q793" s="3" t="n">
        <f aca="false">O793/$T$2</f>
        <v>0</v>
      </c>
      <c r="R793" s="3" t="n">
        <v>788</v>
      </c>
      <c r="S793" s="3" t="n">
        <f aca="false">EXP(-$B$38*R793^$C$38)</f>
        <v>0.00813848912529622</v>
      </c>
    </row>
    <row r="794" customFormat="false" ht="15" hidden="false" customHeight="false" outlineLevel="0" collapsed="false">
      <c r="P794" s="3" t="n">
        <f aca="false">EXP(-0.0608*N794^0.6554)</f>
        <v>1</v>
      </c>
      <c r="Q794" s="3" t="n">
        <f aca="false">O794/$T$2</f>
        <v>0</v>
      </c>
      <c r="R794" s="3" t="n">
        <v>789</v>
      </c>
      <c r="S794" s="3" t="n">
        <f aca="false">EXP(-$B$38*R794^$C$38)</f>
        <v>0.00810599246907267</v>
      </c>
    </row>
    <row r="795" customFormat="false" ht="15" hidden="false" customHeight="false" outlineLevel="0" collapsed="false">
      <c r="P795" s="3" t="n">
        <f aca="false">EXP(-0.0608*N795^0.6554)</f>
        <v>1</v>
      </c>
      <c r="Q795" s="3" t="n">
        <f aca="false">O795/$T$2</f>
        <v>0</v>
      </c>
      <c r="R795" s="3" t="n">
        <v>790</v>
      </c>
      <c r="S795" s="3" t="n">
        <f aca="false">EXP(-$B$38*R795^$C$38)</f>
        <v>0.00807363967397088</v>
      </c>
    </row>
    <row r="796" customFormat="false" ht="15" hidden="false" customHeight="false" outlineLevel="0" collapsed="false">
      <c r="P796" s="3" t="n">
        <f aca="false">EXP(-0.0608*N796^0.6554)</f>
        <v>1</v>
      </c>
      <c r="Q796" s="3" t="n">
        <f aca="false">O796/$T$2</f>
        <v>0</v>
      </c>
      <c r="R796" s="3" t="n">
        <v>791</v>
      </c>
      <c r="S796" s="3" t="n">
        <f aca="false">EXP(-$B$38*R796^$C$38)</f>
        <v>0.00804143002910265</v>
      </c>
    </row>
    <row r="797" customFormat="false" ht="15" hidden="false" customHeight="false" outlineLevel="0" collapsed="false">
      <c r="P797" s="3" t="n">
        <f aca="false">EXP(-0.0608*N797^0.6554)</f>
        <v>1</v>
      </c>
      <c r="Q797" s="3" t="n">
        <f aca="false">O797/$T$2</f>
        <v>0</v>
      </c>
      <c r="R797" s="3" t="n">
        <v>792</v>
      </c>
      <c r="S797" s="3" t="n">
        <f aca="false">EXP(-$B$38*R797^$C$38)</f>
        <v>0.00800936282752173</v>
      </c>
    </row>
    <row r="798" customFormat="false" ht="15" hidden="false" customHeight="false" outlineLevel="0" collapsed="false">
      <c r="P798" s="3" t="n">
        <f aca="false">EXP(-0.0608*N798^0.6554)</f>
        <v>1</v>
      </c>
      <c r="Q798" s="3" t="n">
        <f aca="false">O798/$T$2</f>
        <v>0</v>
      </c>
      <c r="R798" s="3" t="n">
        <v>793</v>
      </c>
      <c r="S798" s="3" t="n">
        <f aca="false">EXP(-$B$38*R798^$C$38)</f>
        <v>0.00797743736619918</v>
      </c>
    </row>
    <row r="799" customFormat="false" ht="15" hidden="false" customHeight="false" outlineLevel="0" collapsed="false">
      <c r="P799" s="3" t="n">
        <f aca="false">EXP(-0.0608*N799^0.6554)</f>
        <v>1</v>
      </c>
      <c r="Q799" s="3" t="n">
        <f aca="false">O799/$T$2</f>
        <v>0</v>
      </c>
      <c r="R799" s="3" t="n">
        <v>794</v>
      </c>
      <c r="S799" s="3" t="n">
        <f aca="false">EXP(-$B$38*R799^$C$38)</f>
        <v>0.00794565294599898</v>
      </c>
    </row>
    <row r="800" customFormat="false" ht="15" hidden="false" customHeight="false" outlineLevel="0" collapsed="false">
      <c r="P800" s="3" t="n">
        <f aca="false">EXP(-0.0608*N800^0.6554)</f>
        <v>1</v>
      </c>
      <c r="Q800" s="3" t="n">
        <f aca="false">O800/$T$2</f>
        <v>0</v>
      </c>
      <c r="R800" s="3" t="n">
        <v>795</v>
      </c>
      <c r="S800" s="3" t="n">
        <f aca="false">EXP(-$B$38*R800^$C$38)</f>
        <v>0.00791400887165372</v>
      </c>
    </row>
    <row r="801" customFormat="false" ht="15" hidden="false" customHeight="false" outlineLevel="0" collapsed="false">
      <c r="P801" s="3" t="n">
        <f aca="false">EXP(-0.0608*N801^0.6554)</f>
        <v>1</v>
      </c>
      <c r="Q801" s="3" t="n">
        <f aca="false">O801/$T$2</f>
        <v>0</v>
      </c>
      <c r="R801" s="3" t="n">
        <v>796</v>
      </c>
      <c r="S801" s="3" t="n">
        <f aca="false">EXP(-$B$38*R801^$C$38)</f>
        <v>0.00788250445174055</v>
      </c>
    </row>
    <row r="802" customFormat="false" ht="15" hidden="false" customHeight="false" outlineLevel="0" collapsed="false">
      <c r="P802" s="3" t="n">
        <f aca="false">EXP(-0.0608*N802^0.6554)</f>
        <v>1</v>
      </c>
      <c r="Q802" s="3" t="n">
        <f aca="false">O802/$T$2</f>
        <v>0</v>
      </c>
      <c r="R802" s="3" t="n">
        <v>797</v>
      </c>
      <c r="S802" s="3" t="n">
        <f aca="false">EXP(-$B$38*R802^$C$38)</f>
        <v>0.00785113899865724</v>
      </c>
    </row>
    <row r="803" customFormat="false" ht="15" hidden="false" customHeight="false" outlineLevel="0" collapsed="false">
      <c r="P803" s="3" t="n">
        <f aca="false">EXP(-0.0608*N803^0.6554)</f>
        <v>1</v>
      </c>
      <c r="Q803" s="3" t="n">
        <f aca="false">O803/$T$2</f>
        <v>0</v>
      </c>
      <c r="R803" s="3" t="n">
        <v>798</v>
      </c>
      <c r="S803" s="3" t="n">
        <f aca="false">EXP(-$B$38*R803^$C$38)</f>
        <v>0.00781991182859843</v>
      </c>
    </row>
    <row r="804" customFormat="false" ht="15" hidden="false" customHeight="false" outlineLevel="0" collapsed="false">
      <c r="P804" s="3" t="n">
        <f aca="false">EXP(-0.0608*N804^0.6554)</f>
        <v>1</v>
      </c>
      <c r="Q804" s="3" t="n">
        <f aca="false">O804/$T$2</f>
        <v>0</v>
      </c>
      <c r="R804" s="3" t="n">
        <v>799</v>
      </c>
      <c r="S804" s="3" t="n">
        <f aca="false">EXP(-$B$38*R804^$C$38)</f>
        <v>0.00778882226153201</v>
      </c>
    </row>
    <row r="805" customFormat="false" ht="15" hidden="false" customHeight="false" outlineLevel="0" collapsed="false">
      <c r="P805" s="3" t="n">
        <f aca="false">EXP(-0.0608*N805^0.6554)</f>
        <v>1</v>
      </c>
      <c r="Q805" s="3" t="n">
        <f aca="false">O805/$T$2</f>
        <v>0</v>
      </c>
      <c r="R805" s="3" t="n">
        <v>800</v>
      </c>
      <c r="S805" s="3" t="n">
        <f aca="false">EXP(-$B$38*R805^$C$38)</f>
        <v>0.00775786962117578</v>
      </c>
    </row>
    <row r="806" customFormat="false" ht="15" hidden="false" customHeight="false" outlineLevel="0" collapsed="false">
      <c r="P806" s="3" t="n">
        <f aca="false">EXP(-0.0608*N806^0.6554)</f>
        <v>1</v>
      </c>
      <c r="Q806" s="3" t="n">
        <f aca="false">O806/$T$2</f>
        <v>0</v>
      </c>
      <c r="R806" s="3" t="n">
        <v>801</v>
      </c>
      <c r="S806" s="3" t="n">
        <f aca="false">EXP(-$B$38*R806^$C$38)</f>
        <v>0.00772705323497406</v>
      </c>
    </row>
    <row r="807" customFormat="false" ht="15" hidden="false" customHeight="false" outlineLevel="0" collapsed="false">
      <c r="P807" s="3" t="n">
        <f aca="false">EXP(-0.0608*N807^0.6554)</f>
        <v>1</v>
      </c>
      <c r="Q807" s="3" t="n">
        <f aca="false">O807/$T$2</f>
        <v>0</v>
      </c>
      <c r="R807" s="3" t="n">
        <v>802</v>
      </c>
      <c r="S807" s="3" t="n">
        <f aca="false">EXP(-$B$38*R807^$C$38)</f>
        <v>0.00769637243407472</v>
      </c>
    </row>
    <row r="808" customFormat="false" ht="15" hidden="false" customHeight="false" outlineLevel="0" collapsed="false">
      <c r="P808" s="3" t="n">
        <f aca="false">EXP(-0.0608*N808^0.6554)</f>
        <v>1</v>
      </c>
      <c r="Q808" s="3" t="n">
        <f aca="false">O808/$T$2</f>
        <v>0</v>
      </c>
      <c r="R808" s="3" t="n">
        <v>803</v>
      </c>
      <c r="S808" s="3" t="n">
        <f aca="false">EXP(-$B$38*R808^$C$38)</f>
        <v>0.00766582655330617</v>
      </c>
    </row>
    <row r="809" customFormat="false" ht="15" hidden="false" customHeight="false" outlineLevel="0" collapsed="false">
      <c r="P809" s="3" t="n">
        <f aca="false">EXP(-0.0608*N809^0.6554)</f>
        <v>1</v>
      </c>
      <c r="Q809" s="3" t="n">
        <f aca="false">O809/$T$2</f>
        <v>0</v>
      </c>
      <c r="R809" s="3" t="n">
        <v>804</v>
      </c>
      <c r="S809" s="3" t="n">
        <f aca="false">EXP(-$B$38*R809^$C$38)</f>
        <v>0.00763541493115458</v>
      </c>
    </row>
    <row r="810" customFormat="false" ht="15" hidden="false" customHeight="false" outlineLevel="0" collapsed="false">
      <c r="P810" s="3" t="n">
        <f aca="false">EXP(-0.0608*N810^0.6554)</f>
        <v>1</v>
      </c>
      <c r="Q810" s="3" t="n">
        <f aca="false">O810/$T$2</f>
        <v>0</v>
      </c>
      <c r="R810" s="3" t="n">
        <v>805</v>
      </c>
      <c r="S810" s="3" t="n">
        <f aca="false">EXP(-$B$38*R810^$C$38)</f>
        <v>0.00760513690974133</v>
      </c>
    </row>
    <row r="811" customFormat="false" ht="15" hidden="false" customHeight="false" outlineLevel="0" collapsed="false">
      <c r="P811" s="3" t="n">
        <f aca="false">EXP(-0.0608*N811^0.6554)</f>
        <v>1</v>
      </c>
      <c r="Q811" s="3" t="n">
        <f aca="false">O811/$T$2</f>
        <v>0</v>
      </c>
      <c r="R811" s="3" t="n">
        <v>806</v>
      </c>
      <c r="S811" s="3" t="n">
        <f aca="false">EXP(-$B$38*R811^$C$38)</f>
        <v>0.00757499183480046</v>
      </c>
    </row>
    <row r="812" customFormat="false" ht="15" hidden="false" customHeight="false" outlineLevel="0" collapsed="false">
      <c r="P812" s="3" t="n">
        <f aca="false">EXP(-0.0608*N812^0.6554)</f>
        <v>1</v>
      </c>
      <c r="Q812" s="3" t="n">
        <f aca="false">O812/$T$2</f>
        <v>0</v>
      </c>
      <c r="R812" s="3" t="n">
        <v>807</v>
      </c>
      <c r="S812" s="3" t="n">
        <f aca="false">EXP(-$B$38*R812^$C$38)</f>
        <v>0.00754497905565643</v>
      </c>
    </row>
    <row r="813" customFormat="false" ht="15" hidden="false" customHeight="false" outlineLevel="0" collapsed="false">
      <c r="P813" s="3" t="n">
        <f aca="false">EXP(-0.0608*N813^0.6554)</f>
        <v>1</v>
      </c>
      <c r="Q813" s="3" t="n">
        <f aca="false">O813/$T$2</f>
        <v>0</v>
      </c>
      <c r="R813" s="3" t="n">
        <v>808</v>
      </c>
      <c r="S813" s="3" t="n">
        <f aca="false">EXP(-$B$38*R813^$C$38)</f>
        <v>0.00751509792520195</v>
      </c>
    </row>
    <row r="814" customFormat="false" ht="15" hidden="false" customHeight="false" outlineLevel="0" collapsed="false">
      <c r="P814" s="3" t="n">
        <f aca="false">EXP(-0.0608*N814^0.6554)</f>
        <v>1</v>
      </c>
      <c r="Q814" s="3" t="n">
        <f aca="false">O814/$T$2</f>
        <v>0</v>
      </c>
      <c r="R814" s="3" t="n">
        <v>809</v>
      </c>
      <c r="S814" s="3" t="n">
        <f aca="false">EXP(-$B$38*R814^$C$38)</f>
        <v>0.00748534779987596</v>
      </c>
    </row>
    <row r="815" customFormat="false" ht="15" hidden="false" customHeight="false" outlineLevel="0" collapsed="false">
      <c r="P815" s="3" t="n">
        <f aca="false">EXP(-0.0608*N815^0.6554)</f>
        <v>1</v>
      </c>
      <c r="Q815" s="3" t="n">
        <f aca="false">O815/$T$2</f>
        <v>0</v>
      </c>
      <c r="R815" s="3" t="n">
        <v>810</v>
      </c>
      <c r="S815" s="3" t="n">
        <f aca="false">EXP(-$B$38*R815^$C$38)</f>
        <v>0.00745572803964184</v>
      </c>
    </row>
    <row r="816" customFormat="false" ht="15" hidden="false" customHeight="false" outlineLevel="0" collapsed="false">
      <c r="P816" s="3" t="n">
        <f aca="false">EXP(-0.0608*N816^0.6554)</f>
        <v>1</v>
      </c>
      <c r="Q816" s="3" t="n">
        <f aca="false">O816/$T$2</f>
        <v>0</v>
      </c>
      <c r="R816" s="3" t="n">
        <v>811</v>
      </c>
      <c r="S816" s="3" t="n">
        <f aca="false">EXP(-$B$38*R816^$C$38)</f>
        <v>0.00742623800796569</v>
      </c>
    </row>
    <row r="817" customFormat="false" ht="15" hidden="false" customHeight="false" outlineLevel="0" collapsed="false">
      <c r="P817" s="3" t="n">
        <f aca="false">EXP(-0.0608*N817^0.6554)</f>
        <v>1</v>
      </c>
      <c r="Q817" s="3" t="n">
        <f aca="false">O817/$T$2</f>
        <v>0</v>
      </c>
      <c r="R817" s="3" t="n">
        <v>812</v>
      </c>
      <c r="S817" s="3" t="n">
        <f aca="false">EXP(-$B$38*R817^$C$38)</f>
        <v>0.00739687707179472</v>
      </c>
    </row>
    <row r="818" customFormat="false" ht="15" hidden="false" customHeight="false" outlineLevel="0" collapsed="false">
      <c r="P818" s="3" t="n">
        <f aca="false">EXP(-0.0608*N818^0.6554)</f>
        <v>1</v>
      </c>
      <c r="Q818" s="3" t="n">
        <f aca="false">O818/$T$2</f>
        <v>0</v>
      </c>
      <c r="R818" s="3" t="n">
        <v>813</v>
      </c>
      <c r="S818" s="3" t="n">
        <f aca="false">EXP(-$B$38*R818^$C$38)</f>
        <v>0.00736764460153603</v>
      </c>
    </row>
    <row r="819" customFormat="false" ht="15" hidden="false" customHeight="false" outlineLevel="0" collapsed="false">
      <c r="P819" s="3" t="n">
        <f aca="false">EXP(-0.0608*N819^0.6554)</f>
        <v>1</v>
      </c>
      <c r="Q819" s="3" t="n">
        <f aca="false">O819/$T$2</f>
        <v>0</v>
      </c>
      <c r="R819" s="3" t="n">
        <v>814</v>
      </c>
      <c r="S819" s="3" t="n">
        <f aca="false">EXP(-$B$38*R819^$C$38)</f>
        <v>0.00733853997103516</v>
      </c>
    </row>
    <row r="820" customFormat="false" ht="15" hidden="false" customHeight="false" outlineLevel="0" collapsed="false">
      <c r="P820" s="3" t="n">
        <f aca="false">EXP(-0.0608*N820^0.6554)</f>
        <v>1</v>
      </c>
      <c r="Q820" s="3" t="n">
        <f aca="false">O820/$T$2</f>
        <v>0</v>
      </c>
      <c r="R820" s="3" t="n">
        <v>815</v>
      </c>
      <c r="S820" s="3" t="n">
        <f aca="false">EXP(-$B$38*R820^$C$38)</f>
        <v>0.00730956255755516</v>
      </c>
    </row>
    <row r="821" customFormat="false" ht="15" hidden="false" customHeight="false" outlineLevel="0" collapsed="false">
      <c r="P821" s="3" t="n">
        <f aca="false">EXP(-0.0608*N821^0.6554)</f>
        <v>1</v>
      </c>
      <c r="Q821" s="3" t="n">
        <f aca="false">O821/$T$2</f>
        <v>0</v>
      </c>
      <c r="R821" s="3" t="n">
        <v>816</v>
      </c>
      <c r="S821" s="3" t="n">
        <f aca="false">EXP(-$B$38*R821^$C$38)</f>
        <v>0.00728071174175551</v>
      </c>
    </row>
    <row r="822" customFormat="false" ht="15" hidden="false" customHeight="false" outlineLevel="0" collapsed="false">
      <c r="P822" s="3" t="n">
        <f aca="false">EXP(-0.0608*N822^0.6554)</f>
        <v>1</v>
      </c>
      <c r="Q822" s="3" t="n">
        <f aca="false">O822/$T$2</f>
        <v>0</v>
      </c>
      <c r="R822" s="3" t="n">
        <v>817</v>
      </c>
      <c r="S822" s="3" t="n">
        <f aca="false">EXP(-$B$38*R822^$C$38)</f>
        <v>0.00725198690767142</v>
      </c>
    </row>
    <row r="823" customFormat="false" ht="15" hidden="false" customHeight="false" outlineLevel="0" collapsed="false">
      <c r="P823" s="3" t="n">
        <f aca="false">EXP(-0.0608*N823^0.6554)</f>
        <v>1</v>
      </c>
      <c r="Q823" s="3" t="n">
        <f aca="false">O823/$T$2</f>
        <v>0</v>
      </c>
      <c r="R823" s="3" t="n">
        <v>818</v>
      </c>
      <c r="S823" s="3" t="n">
        <f aca="false">EXP(-$B$38*R823^$C$38)</f>
        <v>0.00722338744269309</v>
      </c>
    </row>
    <row r="824" customFormat="false" ht="15" hidden="false" customHeight="false" outlineLevel="0" collapsed="false">
      <c r="P824" s="3" t="n">
        <f aca="false">EXP(-0.0608*N824^0.6554)</f>
        <v>1</v>
      </c>
      <c r="Q824" s="3" t="n">
        <f aca="false">O824/$T$2</f>
        <v>0</v>
      </c>
      <c r="R824" s="3" t="n">
        <v>819</v>
      </c>
      <c r="S824" s="3" t="n">
        <f aca="false">EXP(-$B$38*R824^$C$38)</f>
        <v>0.00719491273754522</v>
      </c>
    </row>
    <row r="825" customFormat="false" ht="15" hidden="false" customHeight="false" outlineLevel="0" collapsed="false">
      <c r="P825" s="3" t="n">
        <f aca="false">EXP(-0.0608*N825^0.6554)</f>
        <v>1</v>
      </c>
      <c r="Q825" s="3" t="n">
        <f aca="false">O825/$T$2</f>
        <v>0</v>
      </c>
      <c r="R825" s="3" t="n">
        <v>820</v>
      </c>
      <c r="S825" s="3" t="n">
        <f aca="false">EXP(-$B$38*R825^$C$38)</f>
        <v>0.0071665621862666</v>
      </c>
    </row>
    <row r="826" customFormat="false" ht="15" hidden="false" customHeight="false" outlineLevel="0" collapsed="false">
      <c r="P826" s="3" t="n">
        <f aca="false">EXP(-0.0608*N826^0.6554)</f>
        <v>1</v>
      </c>
      <c r="Q826" s="3" t="n">
        <f aca="false">O826/$T$2</f>
        <v>0</v>
      </c>
      <c r="R826" s="3" t="n">
        <v>821</v>
      </c>
      <c r="S826" s="3" t="n">
        <f aca="false">EXP(-$B$38*R826^$C$38)</f>
        <v>0.00713833518618992</v>
      </c>
    </row>
    <row r="827" customFormat="false" ht="15" hidden="false" customHeight="false" outlineLevel="0" collapsed="false">
      <c r="P827" s="3" t="n">
        <f aca="false">EXP(-0.0608*N827^0.6554)</f>
        <v>1</v>
      </c>
      <c r="Q827" s="3" t="n">
        <f aca="false">O827/$T$2</f>
        <v>0</v>
      </c>
      <c r="R827" s="3" t="n">
        <v>822</v>
      </c>
      <c r="S827" s="3" t="n">
        <f aca="false">EXP(-$B$38*R827^$C$38)</f>
        <v>0.0071102311379216</v>
      </c>
    </row>
    <row r="828" customFormat="false" ht="15" hidden="false" customHeight="false" outlineLevel="0" collapsed="false">
      <c r="P828" s="3" t="n">
        <f aca="false">EXP(-0.0608*N828^0.6554)</f>
        <v>1</v>
      </c>
      <c r="Q828" s="3" t="n">
        <f aca="false">O828/$T$2</f>
        <v>0</v>
      </c>
      <c r="R828" s="3" t="n">
        <v>823</v>
      </c>
      <c r="S828" s="3" t="n">
        <f aca="false">EXP(-$B$38*R828^$C$38)</f>
        <v>0.0070822494453219</v>
      </c>
    </row>
    <row r="829" customFormat="false" ht="15" hidden="false" customHeight="false" outlineLevel="0" collapsed="false">
      <c r="P829" s="3" t="n">
        <f aca="false">EXP(-0.0608*N829^0.6554)</f>
        <v>1</v>
      </c>
      <c r="Q829" s="3" t="n">
        <f aca="false">O829/$T$2</f>
        <v>0</v>
      </c>
      <c r="R829" s="3" t="n">
        <v>824</v>
      </c>
      <c r="S829" s="3" t="n">
        <f aca="false">EXP(-$B$38*R829^$C$38)</f>
        <v>0.00705438951548504</v>
      </c>
    </row>
    <row r="830" customFormat="false" ht="15" hidden="false" customHeight="false" outlineLevel="0" collapsed="false">
      <c r="P830" s="3" t="n">
        <f aca="false">EXP(-0.0608*N830^0.6554)</f>
        <v>1</v>
      </c>
      <c r="Q830" s="3" t="n">
        <f aca="false">O830/$T$2</f>
        <v>0</v>
      </c>
      <c r="R830" s="3" t="n">
        <v>825</v>
      </c>
      <c r="S830" s="3" t="n">
        <f aca="false">EXP(-$B$38*R830^$C$38)</f>
        <v>0.0070266507587195</v>
      </c>
    </row>
    <row r="831" customFormat="false" ht="15" hidden="false" customHeight="false" outlineLevel="0" collapsed="false">
      <c r="P831" s="3" t="n">
        <f aca="false">EXP(-0.0608*N831^0.6554)</f>
        <v>1</v>
      </c>
      <c r="Q831" s="3" t="n">
        <f aca="false">O831/$T$2</f>
        <v>0</v>
      </c>
      <c r="R831" s="3" t="n">
        <v>826</v>
      </c>
      <c r="S831" s="3" t="n">
        <f aca="false">EXP(-$B$38*R831^$C$38)</f>
        <v>0.0069990325885285</v>
      </c>
    </row>
    <row r="832" customFormat="false" ht="15" hidden="false" customHeight="false" outlineLevel="0" collapsed="false">
      <c r="P832" s="3" t="n">
        <f aca="false">EXP(-0.0608*N832^0.6554)</f>
        <v>1</v>
      </c>
      <c r="Q832" s="3" t="n">
        <f aca="false">O832/$T$2</f>
        <v>0</v>
      </c>
      <c r="R832" s="3" t="n">
        <v>827</v>
      </c>
      <c r="S832" s="3" t="n">
        <f aca="false">EXP(-$B$38*R832^$C$38)</f>
        <v>0.00697153442159058</v>
      </c>
    </row>
    <row r="833" customFormat="false" ht="15" hidden="false" customHeight="false" outlineLevel="0" collapsed="false">
      <c r="P833" s="3" t="n">
        <f aca="false">EXP(-0.0608*N833^0.6554)</f>
        <v>1</v>
      </c>
      <c r="Q833" s="3" t="n">
        <f aca="false">O833/$T$2</f>
        <v>0</v>
      </c>
      <c r="R833" s="3" t="n">
        <v>828</v>
      </c>
      <c r="S833" s="3" t="n">
        <f aca="false">EXP(-$B$38*R833^$C$38)</f>
        <v>0.00694415567774025</v>
      </c>
    </row>
    <row r="834" customFormat="false" ht="15" hidden="false" customHeight="false" outlineLevel="0" collapsed="false">
      <c r="P834" s="3" t="n">
        <f aca="false">EXP(-0.0608*N834^0.6554)</f>
        <v>1</v>
      </c>
      <c r="Q834" s="3" t="n">
        <f aca="false">O834/$T$2</f>
        <v>0</v>
      </c>
      <c r="R834" s="3" t="n">
        <v>829</v>
      </c>
      <c r="S834" s="3" t="n">
        <f aca="false">EXP(-$B$38*R834^$C$38)</f>
        <v>0.00691689577994891</v>
      </c>
    </row>
    <row r="835" customFormat="false" ht="15" hidden="false" customHeight="false" outlineLevel="0" collapsed="false">
      <c r="P835" s="3" t="n">
        <f aca="false">EXP(-0.0608*N835^0.6554)</f>
        <v>1</v>
      </c>
      <c r="Q835" s="3" t="n">
        <f aca="false">O835/$T$2</f>
        <v>0</v>
      </c>
      <c r="R835" s="3" t="n">
        <v>830</v>
      </c>
      <c r="S835" s="3" t="n">
        <f aca="false">EXP(-$B$38*R835^$C$38)</f>
        <v>0.00688975415430575</v>
      </c>
    </row>
    <row r="836" customFormat="false" ht="15" hidden="false" customHeight="false" outlineLevel="0" collapsed="false">
      <c r="P836" s="3" t="n">
        <f aca="false">EXP(-0.0608*N836^0.6554)</f>
        <v>1</v>
      </c>
      <c r="Q836" s="3" t="n">
        <f aca="false">O836/$T$2</f>
        <v>0</v>
      </c>
      <c r="R836" s="3" t="n">
        <v>831</v>
      </c>
      <c r="S836" s="3" t="n">
        <f aca="false">EXP(-$B$38*R836^$C$38)</f>
        <v>0.00686273022999889</v>
      </c>
    </row>
    <row r="837" customFormat="false" ht="15" hidden="false" customHeight="false" outlineLevel="0" collapsed="false">
      <c r="P837" s="3" t="n">
        <f aca="false">EXP(-0.0608*N837^0.6554)</f>
        <v>1</v>
      </c>
      <c r="Q837" s="3" t="n">
        <f aca="false">O837/$T$2</f>
        <v>0</v>
      </c>
      <c r="R837" s="3" t="n">
        <v>832</v>
      </c>
      <c r="S837" s="3" t="n">
        <f aca="false">EXP(-$B$38*R837^$C$38)</f>
        <v>0.00683582343929662</v>
      </c>
    </row>
    <row r="838" customFormat="false" ht="15" hidden="false" customHeight="false" outlineLevel="0" collapsed="false">
      <c r="P838" s="3" t="n">
        <f aca="false">EXP(-0.0608*N838^0.6554)</f>
        <v>1</v>
      </c>
      <c r="Q838" s="3" t="n">
        <f aca="false">O838/$T$2</f>
        <v>0</v>
      </c>
      <c r="R838" s="3" t="n">
        <v>833</v>
      </c>
      <c r="S838" s="3" t="n">
        <f aca="false">EXP(-$B$38*R838^$C$38)</f>
        <v>0.00680903321752871</v>
      </c>
    </row>
    <row r="839" customFormat="false" ht="15" hidden="false" customHeight="false" outlineLevel="0" collapsed="false">
      <c r="P839" s="3" t="n">
        <f aca="false">EXP(-0.0608*N839^0.6554)</f>
        <v>1</v>
      </c>
      <c r="Q839" s="3" t="n">
        <f aca="false">O839/$T$2</f>
        <v>0</v>
      </c>
      <c r="R839" s="3" t="n">
        <v>834</v>
      </c>
      <c r="S839" s="3" t="n">
        <f aca="false">EXP(-$B$38*R839^$C$38)</f>
        <v>0.00678235900306794</v>
      </c>
    </row>
    <row r="840" customFormat="false" ht="15" hidden="false" customHeight="false" outlineLevel="0" collapsed="false">
      <c r="P840" s="3" t="n">
        <f aca="false">EXP(-0.0608*N840^0.6554)</f>
        <v>1</v>
      </c>
      <c r="Q840" s="3" t="n">
        <f aca="false">O840/$T$2</f>
        <v>0</v>
      </c>
      <c r="R840" s="3" t="n">
        <v>835</v>
      </c>
      <c r="S840" s="3" t="n">
        <f aca="false">EXP(-$B$38*R840^$C$38)</f>
        <v>0.0067558002373117</v>
      </c>
    </row>
    <row r="841" customFormat="false" ht="15" hidden="false" customHeight="false" outlineLevel="0" collapsed="false">
      <c r="P841" s="3" t="n">
        <f aca="false">EXP(-0.0608*N841^0.6554)</f>
        <v>1</v>
      </c>
      <c r="Q841" s="3" t="n">
        <f aca="false">O841/$T$2</f>
        <v>0</v>
      </c>
      <c r="R841" s="3" t="n">
        <v>836</v>
      </c>
      <c r="S841" s="3" t="n">
        <f aca="false">EXP(-$B$38*R841^$C$38)</f>
        <v>0.00672935636466368</v>
      </c>
    </row>
    <row r="842" customFormat="false" ht="15" hidden="false" customHeight="false" outlineLevel="0" collapsed="false">
      <c r="P842" s="3" t="n">
        <f aca="false">EXP(-0.0608*N842^0.6554)</f>
        <v>1</v>
      </c>
      <c r="Q842" s="3" t="n">
        <f aca="false">O842/$T$2</f>
        <v>0</v>
      </c>
      <c r="R842" s="3" t="n">
        <v>837</v>
      </c>
      <c r="S842" s="3" t="n">
        <f aca="false">EXP(-$B$38*R842^$C$38)</f>
        <v>0.00670302683251581</v>
      </c>
    </row>
    <row r="843" customFormat="false" ht="15" hidden="false" customHeight="false" outlineLevel="0" collapsed="false">
      <c r="P843" s="3" t="n">
        <f aca="false">EXP(-0.0608*N843^0.6554)</f>
        <v>1</v>
      </c>
      <c r="Q843" s="3" t="n">
        <f aca="false">O843/$T$2</f>
        <v>0</v>
      </c>
      <c r="R843" s="3" t="n">
        <v>838</v>
      </c>
      <c r="S843" s="3" t="n">
        <f aca="false">EXP(-$B$38*R843^$C$38)</f>
        <v>0.00667681109123016</v>
      </c>
    </row>
    <row r="844" customFormat="false" ht="15" hidden="false" customHeight="false" outlineLevel="0" collapsed="false">
      <c r="P844" s="3" t="n">
        <f aca="false">EXP(-0.0608*N844^0.6554)</f>
        <v>1</v>
      </c>
      <c r="Q844" s="3" t="n">
        <f aca="false">O844/$T$2</f>
        <v>0</v>
      </c>
      <c r="R844" s="3" t="n">
        <v>839</v>
      </c>
      <c r="S844" s="3" t="n">
        <f aca="false">EXP(-$B$38*R844^$C$38)</f>
        <v>0.0066507085941211</v>
      </c>
    </row>
    <row r="845" customFormat="false" ht="15" hidden="false" customHeight="false" outlineLevel="0" collapsed="false">
      <c r="P845" s="3" t="n">
        <f aca="false">EXP(-0.0608*N845^0.6554)</f>
        <v>1</v>
      </c>
      <c r="Q845" s="3" t="n">
        <f aca="false">O845/$T$2</f>
        <v>0</v>
      </c>
      <c r="R845" s="3" t="n">
        <v>840</v>
      </c>
      <c r="S845" s="3" t="n">
        <f aca="false">EXP(-$B$38*R845^$C$38)</f>
        <v>0.0066247187974375</v>
      </c>
    </row>
    <row r="846" customFormat="false" ht="15" hidden="false" customHeight="false" outlineLevel="0" collapsed="false">
      <c r="P846" s="3" t="n">
        <f aca="false">EXP(-0.0608*N846^0.6554)</f>
        <v>1</v>
      </c>
      <c r="Q846" s="3" t="n">
        <f aca="false">O846/$T$2</f>
        <v>0</v>
      </c>
      <c r="R846" s="3" t="n">
        <v>841</v>
      </c>
      <c r="S846" s="3" t="n">
        <f aca="false">EXP(-$B$38*R846^$C$38)</f>
        <v>0.00659884116034506</v>
      </c>
    </row>
    <row r="847" customFormat="false" ht="15" hidden="false" customHeight="false" outlineLevel="0" collapsed="false">
      <c r="P847" s="3" t="n">
        <f aca="false">EXP(-0.0608*N847^0.6554)</f>
        <v>1</v>
      </c>
      <c r="Q847" s="3" t="n">
        <f aca="false">O847/$T$2</f>
        <v>0</v>
      </c>
      <c r="R847" s="3" t="n">
        <v>842</v>
      </c>
      <c r="S847" s="3" t="n">
        <f aca="false">EXP(-$B$38*R847^$C$38)</f>
        <v>0.0065730751449088</v>
      </c>
    </row>
    <row r="848" customFormat="false" ht="15" hidden="false" customHeight="false" outlineLevel="0" collapsed="false">
      <c r="P848" s="3" t="n">
        <f aca="false">EXP(-0.0608*N848^0.6554)</f>
        <v>1</v>
      </c>
      <c r="Q848" s="3" t="n">
        <f aca="false">O848/$T$2</f>
        <v>0</v>
      </c>
      <c r="R848" s="3" t="n">
        <v>843</v>
      </c>
      <c r="S848" s="3" t="n">
        <f aca="false">EXP(-$B$38*R848^$C$38)</f>
        <v>0.00654742021607564</v>
      </c>
    </row>
    <row r="849" customFormat="false" ht="15" hidden="false" customHeight="false" outlineLevel="0" collapsed="false">
      <c r="P849" s="3" t="n">
        <f aca="false">EXP(-0.0608*N849^0.6554)</f>
        <v>1</v>
      </c>
      <c r="Q849" s="3" t="n">
        <f aca="false">O849/$T$2</f>
        <v>0</v>
      </c>
      <c r="R849" s="3" t="n">
        <v>844</v>
      </c>
      <c r="S849" s="3" t="n">
        <f aca="false">EXP(-$B$38*R849^$C$38)</f>
        <v>0.00652187584165709</v>
      </c>
    </row>
    <row r="850" customFormat="false" ht="15" hidden="false" customHeight="false" outlineLevel="0" collapsed="false">
      <c r="P850" s="3" t="n">
        <f aca="false">EXP(-0.0608*N850^0.6554)</f>
        <v>1</v>
      </c>
      <c r="Q850" s="3" t="n">
        <f aca="false">O850/$T$2</f>
        <v>0</v>
      </c>
      <c r="R850" s="3" t="n">
        <v>845</v>
      </c>
      <c r="S850" s="3" t="n">
        <f aca="false">EXP(-$B$38*R850^$C$38)</f>
        <v>0.00649644149231203</v>
      </c>
    </row>
    <row r="851" customFormat="false" ht="15" hidden="false" customHeight="false" outlineLevel="0" collapsed="false">
      <c r="P851" s="3" t="n">
        <f aca="false">EXP(-0.0608*N851^0.6554)</f>
        <v>1</v>
      </c>
      <c r="Q851" s="3" t="n">
        <f aca="false">O851/$T$2</f>
        <v>0</v>
      </c>
      <c r="R851" s="3" t="n">
        <v>846</v>
      </c>
      <c r="S851" s="3" t="n">
        <f aca="false">EXP(-$B$38*R851^$C$38)</f>
        <v>0.00647111664152974</v>
      </c>
    </row>
    <row r="852" customFormat="false" ht="15" hidden="false" customHeight="false" outlineLevel="0" collapsed="false">
      <c r="P852" s="3" t="n">
        <f aca="false">EXP(-0.0608*N852^0.6554)</f>
        <v>1</v>
      </c>
      <c r="Q852" s="3" t="n">
        <f aca="false">O852/$T$2</f>
        <v>0</v>
      </c>
      <c r="R852" s="3" t="n">
        <v>847</v>
      </c>
      <c r="S852" s="3" t="n">
        <f aca="false">EXP(-$B$38*R852^$C$38)</f>
        <v>0.00644590076561282</v>
      </c>
    </row>
    <row r="853" customFormat="false" ht="15" hidden="false" customHeight="false" outlineLevel="0" collapsed="false">
      <c r="P853" s="3" t="n">
        <f aca="false">EXP(-0.0608*N853^0.6554)</f>
        <v>1</v>
      </c>
      <c r="Q853" s="3" t="n">
        <f aca="false">O853/$T$2</f>
        <v>0</v>
      </c>
      <c r="R853" s="3" t="n">
        <v>848</v>
      </c>
      <c r="S853" s="3" t="n">
        <f aca="false">EXP(-$B$38*R853^$C$38)</f>
        <v>0.00642079334366046</v>
      </c>
    </row>
    <row r="854" customFormat="false" ht="15" hidden="false" customHeight="false" outlineLevel="0" collapsed="false">
      <c r="P854" s="3" t="n">
        <f aca="false">EXP(-0.0608*N854^0.6554)</f>
        <v>1</v>
      </c>
      <c r="Q854" s="3" t="n">
        <f aca="false">O854/$T$2</f>
        <v>0</v>
      </c>
      <c r="R854" s="3" t="n">
        <v>849</v>
      </c>
      <c r="S854" s="3" t="n">
        <f aca="false">EXP(-$B$38*R854^$C$38)</f>
        <v>0.00639579385755162</v>
      </c>
    </row>
    <row r="855" customFormat="false" ht="15" hidden="false" customHeight="false" outlineLevel="0" collapsed="false">
      <c r="P855" s="3" t="n">
        <f aca="false">EXP(-0.0608*N855^0.6554)</f>
        <v>1</v>
      </c>
      <c r="Q855" s="3" t="n">
        <f aca="false">O855/$T$2</f>
        <v>0</v>
      </c>
      <c r="R855" s="3" t="n">
        <v>850</v>
      </c>
      <c r="S855" s="3" t="n">
        <f aca="false">EXP(-$B$38*R855^$C$38)</f>
        <v>0.00637090179192851</v>
      </c>
    </row>
    <row r="856" customFormat="false" ht="15" hidden="false" customHeight="false" outlineLevel="0" collapsed="false">
      <c r="P856" s="3" t="n">
        <f aca="false">EXP(-0.0608*N856^0.6554)</f>
        <v>1</v>
      </c>
      <c r="Q856" s="3" t="n">
        <f aca="false">O856/$T$2</f>
        <v>0</v>
      </c>
      <c r="R856" s="3" t="n">
        <v>851</v>
      </c>
      <c r="S856" s="3" t="n">
        <f aca="false">EXP(-$B$38*R856^$C$38)</f>
        <v>0.00634611663418</v>
      </c>
    </row>
    <row r="857" customFormat="false" ht="15" hidden="false" customHeight="false" outlineLevel="0" collapsed="false">
      <c r="P857" s="3" t="n">
        <f aca="false">EXP(-0.0608*N857^0.6554)</f>
        <v>1</v>
      </c>
      <c r="Q857" s="3" t="n">
        <f aca="false">O857/$T$2</f>
        <v>0</v>
      </c>
      <c r="R857" s="3" t="n">
        <v>852</v>
      </c>
      <c r="S857" s="3" t="n">
        <f aca="false">EXP(-$B$38*R857^$C$38)</f>
        <v>0.00632143787442528</v>
      </c>
    </row>
    <row r="858" customFormat="false" ht="15" hidden="false" customHeight="false" outlineLevel="0" collapsed="false">
      <c r="P858" s="3" t="n">
        <f aca="false">EXP(-0.0608*N858^0.6554)</f>
        <v>1</v>
      </c>
      <c r="Q858" s="3" t="n">
        <f aca="false">O858/$T$2</f>
        <v>0</v>
      </c>
      <c r="R858" s="3" t="n">
        <v>853</v>
      </c>
      <c r="S858" s="3" t="n">
        <f aca="false">EXP(-$B$38*R858^$C$38)</f>
        <v>0.00629686500549754</v>
      </c>
    </row>
    <row r="859" customFormat="false" ht="15" hidden="false" customHeight="false" outlineLevel="0" collapsed="false">
      <c r="P859" s="3" t="n">
        <f aca="false">EXP(-0.0608*N859^0.6554)</f>
        <v>1</v>
      </c>
      <c r="Q859" s="3" t="n">
        <f aca="false">O859/$T$2</f>
        <v>0</v>
      </c>
      <c r="R859" s="3" t="n">
        <v>854</v>
      </c>
      <c r="S859" s="3" t="n">
        <f aca="false">EXP(-$B$38*R859^$C$38)</f>
        <v>0.00627239752292785</v>
      </c>
    </row>
    <row r="860" customFormat="false" ht="15" hidden="false" customHeight="false" outlineLevel="0" collapsed="false">
      <c r="P860" s="3" t="n">
        <f aca="false">EXP(-0.0608*N860^0.6554)</f>
        <v>1</v>
      </c>
      <c r="Q860" s="3" t="n">
        <f aca="false">O860/$T$2</f>
        <v>0</v>
      </c>
      <c r="R860" s="3" t="n">
        <v>855</v>
      </c>
      <c r="S860" s="3" t="n">
        <f aca="false">EXP(-$B$38*R860^$C$38)</f>
        <v>0.00624803492492902</v>
      </c>
    </row>
    <row r="861" customFormat="false" ht="15" hidden="false" customHeight="false" outlineLevel="0" collapsed="false">
      <c r="P861" s="3" t="n">
        <f aca="false">EXP(-0.0608*N861^0.6554)</f>
        <v>1</v>
      </c>
      <c r="Q861" s="3" t="n">
        <f aca="false">O861/$T$2</f>
        <v>0</v>
      </c>
      <c r="R861" s="3" t="n">
        <v>856</v>
      </c>
      <c r="S861" s="3" t="n">
        <f aca="false">EXP(-$B$38*R861^$C$38)</f>
        <v>0.00622377671237971</v>
      </c>
    </row>
    <row r="862" customFormat="false" ht="15" hidden="false" customHeight="false" outlineLevel="0" collapsed="false">
      <c r="P862" s="3" t="n">
        <f aca="false">EXP(-0.0608*N862^0.6554)</f>
        <v>1</v>
      </c>
      <c r="Q862" s="3" t="n">
        <f aca="false">O862/$T$2</f>
        <v>0</v>
      </c>
      <c r="R862" s="3" t="n">
        <v>857</v>
      </c>
      <c r="S862" s="3" t="n">
        <f aca="false">EXP(-$B$38*R862^$C$38)</f>
        <v>0.00619962238880852</v>
      </c>
    </row>
    <row r="863" customFormat="false" ht="15" hidden="false" customHeight="false" outlineLevel="0" collapsed="false">
      <c r="P863" s="3" t="n">
        <f aca="false">EXP(-0.0608*N863^0.6554)</f>
        <v>1</v>
      </c>
      <c r="Q863" s="3" t="n">
        <f aca="false">O863/$T$2</f>
        <v>0</v>
      </c>
      <c r="R863" s="3" t="n">
        <v>858</v>
      </c>
      <c r="S863" s="3" t="n">
        <f aca="false">EXP(-$B$38*R863^$C$38)</f>
        <v>0.00617557146037831</v>
      </c>
    </row>
    <row r="864" customFormat="false" ht="15" hidden="false" customHeight="false" outlineLevel="0" collapsed="false">
      <c r="P864" s="3" t="n">
        <f aca="false">EXP(-0.0608*N864^0.6554)</f>
        <v>1</v>
      </c>
      <c r="Q864" s="3" t="n">
        <f aca="false">O864/$T$2</f>
        <v>0</v>
      </c>
      <c r="R864" s="3" t="n">
        <v>859</v>
      </c>
      <c r="S864" s="3" t="n">
        <f aca="false">EXP(-$B$38*R864^$C$38)</f>
        <v>0.00615162343587045</v>
      </c>
    </row>
    <row r="865" customFormat="false" ht="15" hidden="false" customHeight="false" outlineLevel="0" collapsed="false">
      <c r="P865" s="3" t="n">
        <f aca="false">EXP(-0.0608*N865^0.6554)</f>
        <v>1</v>
      </c>
      <c r="Q865" s="3" t="n">
        <f aca="false">O865/$T$2</f>
        <v>0</v>
      </c>
      <c r="R865" s="3" t="n">
        <v>860</v>
      </c>
      <c r="S865" s="3" t="n">
        <f aca="false">EXP(-$B$38*R865^$C$38)</f>
        <v>0.00612777782666941</v>
      </c>
    </row>
    <row r="866" customFormat="false" ht="15" hidden="false" customHeight="false" outlineLevel="0" collapsed="false">
      <c r="P866" s="3" t="n">
        <f aca="false">EXP(-0.0608*N866^0.6554)</f>
        <v>1</v>
      </c>
      <c r="Q866" s="3" t="n">
        <f aca="false">O866/$T$2</f>
        <v>0</v>
      </c>
      <c r="R866" s="3" t="n">
        <v>861</v>
      </c>
      <c r="S866" s="3" t="n">
        <f aca="false">EXP(-$B$38*R866^$C$38)</f>
        <v>0.00610403414674725</v>
      </c>
    </row>
    <row r="867" customFormat="false" ht="15" hidden="false" customHeight="false" outlineLevel="0" collapsed="false">
      <c r="P867" s="3" t="n">
        <f aca="false">EXP(-0.0608*N867^0.6554)</f>
        <v>1</v>
      </c>
      <c r="Q867" s="3" t="n">
        <f aca="false">O867/$T$2</f>
        <v>0</v>
      </c>
      <c r="R867" s="3" t="n">
        <v>862</v>
      </c>
      <c r="S867" s="3" t="n">
        <f aca="false">EXP(-$B$38*R867^$C$38)</f>
        <v>0.00608039191264826</v>
      </c>
    </row>
    <row r="868" customFormat="false" ht="15" hidden="false" customHeight="false" outlineLevel="0" collapsed="false">
      <c r="P868" s="3" t="n">
        <f aca="false">EXP(-0.0608*N868^0.6554)</f>
        <v>1</v>
      </c>
      <c r="Q868" s="3" t="n">
        <f aca="false">O868/$T$2</f>
        <v>0</v>
      </c>
      <c r="R868" s="3" t="n">
        <v>863</v>
      </c>
      <c r="S868" s="3" t="n">
        <f aca="false">EXP(-$B$38*R868^$C$38)</f>
        <v>0.00605685064347382</v>
      </c>
    </row>
    <row r="869" customFormat="false" ht="15" hidden="false" customHeight="false" outlineLevel="0" collapsed="false">
      <c r="P869" s="3" t="n">
        <f aca="false">EXP(-0.0608*N869^0.6554)</f>
        <v>1</v>
      </c>
      <c r="Q869" s="3" t="n">
        <f aca="false">O869/$T$2</f>
        <v>0</v>
      </c>
      <c r="R869" s="3" t="n">
        <v>864</v>
      </c>
      <c r="S869" s="3" t="n">
        <f aca="false">EXP(-$B$38*R869^$C$38)</f>
        <v>0.00603340986086721</v>
      </c>
    </row>
    <row r="870" customFormat="false" ht="15" hidden="false" customHeight="false" outlineLevel="0" collapsed="false">
      <c r="P870" s="3" t="n">
        <f aca="false">EXP(-0.0608*N870^0.6554)</f>
        <v>1</v>
      </c>
      <c r="Q870" s="3" t="n">
        <f aca="false">O870/$T$2</f>
        <v>0</v>
      </c>
      <c r="R870" s="3" t="n">
        <v>865</v>
      </c>
      <c r="S870" s="3" t="n">
        <f aca="false">EXP(-$B$38*R870^$C$38)</f>
        <v>0.00601006908899856</v>
      </c>
    </row>
    <row r="871" customFormat="false" ht="15" hidden="false" customHeight="false" outlineLevel="0" collapsed="false">
      <c r="P871" s="3" t="n">
        <f aca="false">EXP(-0.0608*N871^0.6554)</f>
        <v>1</v>
      </c>
      <c r="Q871" s="3" t="n">
        <f aca="false">O871/$T$2</f>
        <v>0</v>
      </c>
      <c r="R871" s="3" t="n">
        <v>866</v>
      </c>
      <c r="S871" s="3" t="n">
        <f aca="false">EXP(-$B$38*R871^$C$38)</f>
        <v>0.00598682785454997</v>
      </c>
    </row>
    <row r="872" customFormat="false" ht="15" hidden="false" customHeight="false" outlineLevel="0" collapsed="false">
      <c r="P872" s="3" t="n">
        <f aca="false">EXP(-0.0608*N872^0.6554)</f>
        <v>1</v>
      </c>
      <c r="Q872" s="3" t="n">
        <f aca="false">O872/$T$2</f>
        <v>0</v>
      </c>
      <c r="R872" s="3" t="n">
        <v>867</v>
      </c>
      <c r="S872" s="3" t="n">
        <f aca="false">EXP(-$B$38*R872^$C$38)</f>
        <v>0.00596368568670067</v>
      </c>
    </row>
    <row r="873" customFormat="false" ht="15" hidden="false" customHeight="false" outlineLevel="0" collapsed="false">
      <c r="P873" s="3" t="n">
        <f aca="false">EXP(-0.0608*N873^0.6554)</f>
        <v>1</v>
      </c>
      <c r="Q873" s="3" t="n">
        <f aca="false">O873/$T$2</f>
        <v>0</v>
      </c>
      <c r="R873" s="3" t="n">
        <v>868</v>
      </c>
      <c r="S873" s="3" t="n">
        <f aca="false">EXP(-$B$38*R873^$C$38)</f>
        <v>0.00594064211711227</v>
      </c>
    </row>
    <row r="874" customFormat="false" ht="15" hidden="false" customHeight="false" outlineLevel="0" collapsed="false">
      <c r="P874" s="3" t="n">
        <f aca="false">EXP(-0.0608*N874^0.6554)</f>
        <v>1</v>
      </c>
      <c r="Q874" s="3" t="n">
        <f aca="false">O874/$T$2</f>
        <v>0</v>
      </c>
      <c r="R874" s="3" t="n">
        <v>869</v>
      </c>
      <c r="S874" s="3" t="n">
        <f aca="false">EXP(-$B$38*R874^$C$38)</f>
        <v>0.00591769667991412</v>
      </c>
    </row>
    <row r="875" customFormat="false" ht="15" hidden="false" customHeight="false" outlineLevel="0" collapsed="false">
      <c r="P875" s="3" t="n">
        <f aca="false">EXP(-0.0608*N875^0.6554)</f>
        <v>1</v>
      </c>
      <c r="Q875" s="3" t="n">
        <f aca="false">O875/$T$2</f>
        <v>0</v>
      </c>
      <c r="R875" s="3" t="n">
        <v>870</v>
      </c>
      <c r="S875" s="3" t="n">
        <f aca="false">EXP(-$B$38*R875^$C$38)</f>
        <v>0.00589484891168879</v>
      </c>
    </row>
    <row r="876" customFormat="false" ht="15" hidden="false" customHeight="false" outlineLevel="0" collapsed="false">
      <c r="P876" s="3" t="n">
        <f aca="false">EXP(-0.0608*N876^0.6554)</f>
        <v>1</v>
      </c>
      <c r="Q876" s="3" t="n">
        <f aca="false">O876/$T$2</f>
        <v>0</v>
      </c>
      <c r="R876" s="3" t="n">
        <v>871</v>
      </c>
      <c r="S876" s="3" t="n">
        <f aca="false">EXP(-$B$38*R876^$C$38)</f>
        <v>0.00587209835145761</v>
      </c>
    </row>
    <row r="877" customFormat="false" ht="15" hidden="false" customHeight="false" outlineLevel="0" collapsed="false">
      <c r="P877" s="3" t="n">
        <f aca="false">EXP(-0.0608*N877^0.6554)</f>
        <v>1</v>
      </c>
      <c r="Q877" s="3" t="n">
        <f aca="false">O877/$T$2</f>
        <v>0</v>
      </c>
      <c r="R877" s="3" t="n">
        <v>872</v>
      </c>
      <c r="S877" s="3" t="n">
        <f aca="false">EXP(-$B$38*R877^$C$38)</f>
        <v>0.00584944454066635</v>
      </c>
    </row>
    <row r="878" customFormat="false" ht="15" hidden="false" customHeight="false" outlineLevel="0" collapsed="false">
      <c r="P878" s="3" t="n">
        <f aca="false">EXP(-0.0608*N878^0.6554)</f>
        <v>1</v>
      </c>
      <c r="Q878" s="3" t="n">
        <f aca="false">O878/$T$2</f>
        <v>0</v>
      </c>
      <c r="R878" s="3" t="n">
        <v>873</v>
      </c>
      <c r="S878" s="3" t="n">
        <f aca="false">EXP(-$B$38*R878^$C$38)</f>
        <v>0.0058268870231709</v>
      </c>
    </row>
    <row r="879" customFormat="false" ht="15" hidden="false" customHeight="false" outlineLevel="0" collapsed="false">
      <c r="P879" s="3" t="n">
        <f aca="false">EXP(-0.0608*N879^0.6554)</f>
        <v>1</v>
      </c>
      <c r="Q879" s="3" t="n">
        <f aca="false">O879/$T$2</f>
        <v>0</v>
      </c>
      <c r="R879" s="3" t="n">
        <v>874</v>
      </c>
      <c r="S879" s="3" t="n">
        <f aca="false">EXP(-$B$38*R879^$C$38)</f>
        <v>0.00580442534522322</v>
      </c>
    </row>
    <row r="880" customFormat="false" ht="15" hidden="false" customHeight="false" outlineLevel="0" collapsed="false">
      <c r="P880" s="3" t="n">
        <f aca="false">EXP(-0.0608*N880^0.6554)</f>
        <v>1</v>
      </c>
      <c r="Q880" s="3" t="n">
        <f aca="false">O880/$T$2</f>
        <v>0</v>
      </c>
      <c r="R880" s="3" t="n">
        <v>875</v>
      </c>
      <c r="S880" s="3" t="n">
        <f aca="false">EXP(-$B$38*R880^$C$38)</f>
        <v>0.00578205905545715</v>
      </c>
    </row>
    <row r="881" customFormat="false" ht="15" hidden="false" customHeight="false" outlineLevel="0" collapsed="false">
      <c r="P881" s="3" t="n">
        <f aca="false">EXP(-0.0608*N881^0.6554)</f>
        <v>1</v>
      </c>
      <c r="Q881" s="3" t="n">
        <f aca="false">O881/$T$2</f>
        <v>0</v>
      </c>
      <c r="R881" s="3" t="n">
        <v>876</v>
      </c>
      <c r="S881" s="3" t="n">
        <f aca="false">EXP(-$B$38*R881^$C$38)</f>
        <v>0.00575978770487454</v>
      </c>
    </row>
    <row r="882" customFormat="false" ht="15" hidden="false" customHeight="false" outlineLevel="0" collapsed="false">
      <c r="P882" s="3" t="n">
        <f aca="false">EXP(-0.0608*N882^0.6554)</f>
        <v>1</v>
      </c>
      <c r="Q882" s="3" t="n">
        <f aca="false">O882/$T$2</f>
        <v>0</v>
      </c>
      <c r="R882" s="3" t="n">
        <v>877</v>
      </c>
      <c r="S882" s="3" t="n">
        <f aca="false">EXP(-$B$38*R882^$C$38)</f>
        <v>0.00573761084683128</v>
      </c>
    </row>
    <row r="883" customFormat="false" ht="15" hidden="false" customHeight="false" outlineLevel="0" collapsed="false">
      <c r="P883" s="3" t="n">
        <f aca="false">EXP(-0.0608*N883^0.6554)</f>
        <v>1</v>
      </c>
      <c r="Q883" s="3" t="n">
        <f aca="false">O883/$T$2</f>
        <v>0</v>
      </c>
      <c r="R883" s="3" t="n">
        <v>878</v>
      </c>
      <c r="S883" s="3" t="n">
        <f aca="false">EXP(-$B$38*R883^$C$38)</f>
        <v>0.00571552803702359</v>
      </c>
    </row>
    <row r="884" customFormat="false" ht="15" hidden="false" customHeight="false" outlineLevel="0" collapsed="false">
      <c r="P884" s="3" t="n">
        <f aca="false">EXP(-0.0608*N884^0.6554)</f>
        <v>1</v>
      </c>
      <c r="Q884" s="3" t="n">
        <f aca="false">O884/$T$2</f>
        <v>0</v>
      </c>
      <c r="R884" s="3" t="n">
        <v>879</v>
      </c>
      <c r="S884" s="3" t="n">
        <f aca="false">EXP(-$B$38*R884^$C$38)</f>
        <v>0.00569353883347425</v>
      </c>
    </row>
    <row r="885" customFormat="false" ht="15" hidden="false" customHeight="false" outlineLevel="0" collapsed="false">
      <c r="P885" s="3" t="n">
        <f aca="false">EXP(-0.0608*N885^0.6554)</f>
        <v>1</v>
      </c>
      <c r="Q885" s="3" t="n">
        <f aca="false">O885/$T$2</f>
        <v>0</v>
      </c>
      <c r="R885" s="3" t="n">
        <v>880</v>
      </c>
      <c r="S885" s="3" t="n">
        <f aca="false">EXP(-$B$38*R885^$C$38)</f>
        <v>0.00567164279651903</v>
      </c>
    </row>
    <row r="886" customFormat="false" ht="15" hidden="false" customHeight="false" outlineLevel="0" collapsed="false">
      <c r="P886" s="3" t="n">
        <f aca="false">EXP(-0.0608*N886^0.6554)</f>
        <v>1</v>
      </c>
      <c r="Q886" s="3" t="n">
        <f aca="false">O886/$T$2</f>
        <v>0</v>
      </c>
      <c r="R886" s="3" t="n">
        <v>881</v>
      </c>
      <c r="S886" s="3" t="n">
        <f aca="false">EXP(-$B$38*R886^$C$38)</f>
        <v>0.00564983948879317</v>
      </c>
    </row>
    <row r="887" customFormat="false" ht="15" hidden="false" customHeight="false" outlineLevel="0" collapsed="false">
      <c r="P887" s="3" t="n">
        <f aca="false">EXP(-0.0608*N887^0.6554)</f>
        <v>1</v>
      </c>
      <c r="Q887" s="3" t="n">
        <f aca="false">O887/$T$2</f>
        <v>0</v>
      </c>
      <c r="R887" s="3" t="n">
        <v>882</v>
      </c>
      <c r="S887" s="3" t="n">
        <f aca="false">EXP(-$B$38*R887^$C$38)</f>
        <v>0.0056281284752179</v>
      </c>
    </row>
    <row r="888" customFormat="false" ht="15" hidden="false" customHeight="false" outlineLevel="0" collapsed="false">
      <c r="P888" s="3" t="n">
        <f aca="false">EXP(-0.0608*N888^0.6554)</f>
        <v>1</v>
      </c>
      <c r="Q888" s="3" t="n">
        <f aca="false">O888/$T$2</f>
        <v>0</v>
      </c>
      <c r="R888" s="3" t="n">
        <v>883</v>
      </c>
      <c r="S888" s="3" t="n">
        <f aca="false">EXP(-$B$38*R888^$C$38)</f>
        <v>0.00560650932298714</v>
      </c>
    </row>
    <row r="889" customFormat="false" ht="15" hidden="false" customHeight="false" outlineLevel="0" collapsed="false">
      <c r="P889" s="3" t="n">
        <f aca="false">EXP(-0.0608*N889^0.6554)</f>
        <v>1</v>
      </c>
      <c r="Q889" s="3" t="n">
        <f aca="false">O889/$T$2</f>
        <v>0</v>
      </c>
      <c r="R889" s="3" t="n">
        <v>884</v>
      </c>
      <c r="S889" s="3" t="n">
        <f aca="false">EXP(-$B$38*R889^$C$38)</f>
        <v>0.00558498160155424</v>
      </c>
    </row>
    <row r="890" customFormat="false" ht="15" hidden="false" customHeight="false" outlineLevel="0" collapsed="false">
      <c r="P890" s="3" t="n">
        <f aca="false">EXP(-0.0608*N890^0.6554)</f>
        <v>1</v>
      </c>
      <c r="Q890" s="3" t="n">
        <f aca="false">O890/$T$2</f>
        <v>0</v>
      </c>
      <c r="R890" s="3" t="n">
        <v>885</v>
      </c>
      <c r="S890" s="3" t="n">
        <f aca="false">EXP(-$B$38*R890^$C$38)</f>
        <v>0.00556354488261876</v>
      </c>
    </row>
    <row r="891" customFormat="false" ht="15" hidden="false" customHeight="false" outlineLevel="0" collapsed="false">
      <c r="P891" s="3" t="n">
        <f aca="false">EXP(-0.0608*N891^0.6554)</f>
        <v>1</v>
      </c>
      <c r="Q891" s="3" t="n">
        <f aca="false">O891/$T$2</f>
        <v>0</v>
      </c>
      <c r="R891" s="3" t="n">
        <v>886</v>
      </c>
      <c r="S891" s="3" t="n">
        <f aca="false">EXP(-$B$38*R891^$C$38)</f>
        <v>0.00554219874011346</v>
      </c>
    </row>
    <row r="892" customFormat="false" ht="15" hidden="false" customHeight="false" outlineLevel="0" collapsed="false">
      <c r="P892" s="3" t="n">
        <f aca="false">EXP(-0.0608*N892^0.6554)</f>
        <v>1</v>
      </c>
      <c r="Q892" s="3" t="n">
        <f aca="false">O892/$T$2</f>
        <v>0</v>
      </c>
      <c r="R892" s="3" t="n">
        <v>887</v>
      </c>
      <c r="S892" s="3" t="n">
        <f aca="false">EXP(-$B$38*R892^$C$38)</f>
        <v>0.00552094275019122</v>
      </c>
    </row>
    <row r="893" customFormat="false" ht="15" hidden="false" customHeight="false" outlineLevel="0" collapsed="false">
      <c r="P893" s="3" t="n">
        <f aca="false">EXP(-0.0608*N893^0.6554)</f>
        <v>1</v>
      </c>
      <c r="Q893" s="3" t="n">
        <f aca="false">O893/$T$2</f>
        <v>0</v>
      </c>
      <c r="R893" s="3" t="n">
        <v>888</v>
      </c>
      <c r="S893" s="3" t="n">
        <f aca="false">EXP(-$B$38*R893^$C$38)</f>
        <v>0.00549977649121216</v>
      </c>
    </row>
    <row r="894" customFormat="false" ht="15" hidden="false" customHeight="false" outlineLevel="0" collapsed="false">
      <c r="P894" s="3" t="n">
        <f aca="false">EXP(-0.0608*N894^0.6554)</f>
        <v>1</v>
      </c>
      <c r="Q894" s="3" t="n">
        <f aca="false">O894/$T$2</f>
        <v>0</v>
      </c>
      <c r="R894" s="3" t="n">
        <v>889</v>
      </c>
      <c r="S894" s="3" t="n">
        <f aca="false">EXP(-$B$38*R894^$C$38)</f>
        <v>0.00547869954373084</v>
      </c>
    </row>
    <row r="895" customFormat="false" ht="15" hidden="false" customHeight="false" outlineLevel="0" collapsed="false">
      <c r="P895" s="3" t="n">
        <f aca="false">EXP(-0.0608*N895^0.6554)</f>
        <v>1</v>
      </c>
      <c r="Q895" s="3" t="n">
        <f aca="false">O895/$T$2</f>
        <v>0</v>
      </c>
      <c r="R895" s="3" t="n">
        <v>890</v>
      </c>
      <c r="S895" s="3" t="n">
        <f aca="false">EXP(-$B$38*R895^$C$38)</f>
        <v>0.00545771149048343</v>
      </c>
    </row>
    <row r="896" customFormat="false" ht="15" hidden="false" customHeight="false" outlineLevel="0" collapsed="false">
      <c r="P896" s="3" t="n">
        <f aca="false">EXP(-0.0608*N896^0.6554)</f>
        <v>1</v>
      </c>
      <c r="Q896" s="3" t="n">
        <f aca="false">O896/$T$2</f>
        <v>0</v>
      </c>
      <c r="R896" s="3" t="n">
        <v>891</v>
      </c>
      <c r="S896" s="3" t="n">
        <f aca="false">EXP(-$B$38*R896^$C$38)</f>
        <v>0.00543681191637513</v>
      </c>
    </row>
    <row r="897" customFormat="false" ht="15" hidden="false" customHeight="false" outlineLevel="0" collapsed="false">
      <c r="P897" s="3" t="n">
        <f aca="false">EXP(-0.0608*N897^0.6554)</f>
        <v>1</v>
      </c>
      <c r="Q897" s="3" t="n">
        <f aca="false">O897/$T$2</f>
        <v>0</v>
      </c>
      <c r="R897" s="3" t="n">
        <v>892</v>
      </c>
      <c r="S897" s="3" t="n">
        <f aca="false">EXP(-$B$38*R897^$C$38)</f>
        <v>0.00541600040846753</v>
      </c>
    </row>
    <row r="898" customFormat="false" ht="15" hidden="false" customHeight="false" outlineLevel="0" collapsed="false">
      <c r="P898" s="3" t="n">
        <f aca="false">EXP(-0.0608*N898^0.6554)</f>
        <v>1</v>
      </c>
      <c r="Q898" s="3" t="n">
        <f aca="false">O898/$T$2</f>
        <v>0</v>
      </c>
      <c r="R898" s="3" t="n">
        <v>893</v>
      </c>
      <c r="S898" s="3" t="n">
        <f aca="false">EXP(-$B$38*R898^$C$38)</f>
        <v>0.0053952765559661</v>
      </c>
    </row>
    <row r="899" customFormat="false" ht="15" hidden="false" customHeight="false" outlineLevel="0" collapsed="false">
      <c r="P899" s="3" t="n">
        <f aca="false">EXP(-0.0608*N899^0.6554)</f>
        <v>1</v>
      </c>
      <c r="Q899" s="3" t="n">
        <f aca="false">O899/$T$2</f>
        <v>0</v>
      </c>
      <c r="R899" s="3" t="n">
        <v>894</v>
      </c>
      <c r="S899" s="3" t="n">
        <f aca="false">EXP(-$B$38*R899^$C$38)</f>
        <v>0.00537463995020782</v>
      </c>
    </row>
    <row r="900" customFormat="false" ht="15" hidden="false" customHeight="false" outlineLevel="0" collapsed="false">
      <c r="P900" s="3" t="n">
        <f aca="false">EXP(-0.0608*N900^0.6554)</f>
        <v>1</v>
      </c>
      <c r="Q900" s="3" t="n">
        <f aca="false">O900/$T$2</f>
        <v>0</v>
      </c>
      <c r="R900" s="3" t="n">
        <v>895</v>
      </c>
      <c r="S900" s="3" t="n">
        <f aca="false">EXP(-$B$38*R900^$C$38)</f>
        <v>0.00535409018464881</v>
      </c>
    </row>
    <row r="901" customFormat="false" ht="15" hidden="false" customHeight="false" outlineLevel="0" collapsed="false">
      <c r="P901" s="3" t="n">
        <f aca="false">EXP(-0.0608*N901^0.6554)</f>
        <v>1</v>
      </c>
      <c r="Q901" s="3" t="n">
        <f aca="false">O901/$T$2</f>
        <v>0</v>
      </c>
      <c r="R901" s="3" t="n">
        <v>896</v>
      </c>
      <c r="S901" s="3" t="n">
        <f aca="false">EXP(-$B$38*R901^$C$38)</f>
        <v>0.00533362685485203</v>
      </c>
    </row>
    <row r="902" customFormat="false" ht="15" hidden="false" customHeight="false" outlineLevel="0" collapsed="false">
      <c r="P902" s="3" t="n">
        <f aca="false">EXP(-0.0608*N902^0.6554)</f>
        <v>1</v>
      </c>
      <c r="Q902" s="3" t="n">
        <f aca="false">O902/$T$2</f>
        <v>0</v>
      </c>
      <c r="R902" s="3" t="n">
        <v>897</v>
      </c>
      <c r="S902" s="3" t="n">
        <f aca="false">EXP(-$B$38*R902^$C$38)</f>
        <v>0.00531324955847519</v>
      </c>
    </row>
    <row r="903" customFormat="false" ht="15" hidden="false" customHeight="false" outlineLevel="0" collapsed="false">
      <c r="P903" s="3" t="n">
        <f aca="false">EXP(-0.0608*N903^0.6554)</f>
        <v>1</v>
      </c>
      <c r="Q903" s="3" t="n">
        <f aca="false">O903/$T$2</f>
        <v>0</v>
      </c>
      <c r="R903" s="3" t="n">
        <v>898</v>
      </c>
      <c r="S903" s="3" t="n">
        <f aca="false">EXP(-$B$38*R903^$C$38)</f>
        <v>0.00529295789525856</v>
      </c>
    </row>
    <row r="904" customFormat="false" ht="15" hidden="false" customHeight="false" outlineLevel="0" collapsed="false">
      <c r="P904" s="3" t="n">
        <f aca="false">EXP(-0.0608*N904^0.6554)</f>
        <v>1</v>
      </c>
      <c r="Q904" s="3" t="n">
        <f aca="false">O904/$T$2</f>
        <v>0</v>
      </c>
      <c r="R904" s="3" t="n">
        <v>899</v>
      </c>
      <c r="S904" s="3" t="n">
        <f aca="false">EXP(-$B$38*R904^$C$38)</f>
        <v>0.00527275146701295</v>
      </c>
    </row>
    <row r="905" customFormat="false" ht="15" hidden="false" customHeight="false" outlineLevel="0" collapsed="false">
      <c r="P905" s="3" t="n">
        <f aca="false">EXP(-0.0608*N905^0.6554)</f>
        <v>1</v>
      </c>
      <c r="Q905" s="3" t="n">
        <f aca="false">O905/$T$2</f>
        <v>0</v>
      </c>
      <c r="R905" s="3" t="n">
        <v>900</v>
      </c>
      <c r="S905" s="3" t="n">
        <f aca="false">EXP(-$B$38*R905^$C$38)</f>
        <v>0.00525262987760784</v>
      </c>
    </row>
    <row r="906" customFormat="false" ht="15" hidden="false" customHeight="false" outlineLevel="0" collapsed="false">
      <c r="P906" s="3" t="n">
        <f aca="false">EXP(-0.0608*N906^0.6554)</f>
        <v>1</v>
      </c>
      <c r="Q906" s="3" t="n">
        <f aca="false">O906/$T$2</f>
        <v>0</v>
      </c>
      <c r="R906" s="3" t="n">
        <v>901</v>
      </c>
      <c r="S906" s="3" t="n">
        <f aca="false">EXP(-$B$38*R906^$C$38)</f>
        <v>0.00523259273295944</v>
      </c>
    </row>
    <row r="907" customFormat="false" ht="15" hidden="false" customHeight="false" outlineLevel="0" collapsed="false">
      <c r="P907" s="3" t="n">
        <f aca="false">EXP(-0.0608*N907^0.6554)</f>
        <v>1</v>
      </c>
      <c r="Q907" s="3" t="n">
        <f aca="false">O907/$T$2</f>
        <v>0</v>
      </c>
      <c r="R907" s="3" t="n">
        <v>902</v>
      </c>
      <c r="S907" s="3" t="n">
        <f aca="false">EXP(-$B$38*R907^$C$38)</f>
        <v>0.0052126396410189</v>
      </c>
    </row>
    <row r="908" customFormat="false" ht="15" hidden="false" customHeight="false" outlineLevel="0" collapsed="false">
      <c r="P908" s="3" t="n">
        <f aca="false">EXP(-0.0608*N908^0.6554)</f>
        <v>1</v>
      </c>
      <c r="Q908" s="3" t="n">
        <f aca="false">O908/$T$2</f>
        <v>0</v>
      </c>
      <c r="R908" s="3" t="n">
        <v>903</v>
      </c>
      <c r="S908" s="3" t="n">
        <f aca="false">EXP(-$B$38*R908^$C$38)</f>
        <v>0.00519277021176061</v>
      </c>
    </row>
    <row r="909" customFormat="false" ht="15" hidden="false" customHeight="false" outlineLevel="0" collapsed="false">
      <c r="P909" s="3" t="n">
        <f aca="false">EXP(-0.0608*N909^0.6554)</f>
        <v>1</v>
      </c>
      <c r="Q909" s="3" t="n">
        <f aca="false">O909/$T$2</f>
        <v>0</v>
      </c>
      <c r="R909" s="3" t="n">
        <v>904</v>
      </c>
      <c r="S909" s="3" t="n">
        <f aca="false">EXP(-$B$38*R909^$C$38)</f>
        <v>0.00517298405717054</v>
      </c>
    </row>
    <row r="910" customFormat="false" ht="15" hidden="false" customHeight="false" outlineLevel="0" collapsed="false">
      <c r="P910" s="3" t="n">
        <f aca="false">EXP(-0.0608*N910^0.6554)</f>
        <v>1</v>
      </c>
      <c r="Q910" s="3" t="n">
        <f aca="false">O910/$T$2</f>
        <v>0</v>
      </c>
      <c r="R910" s="3" t="n">
        <v>905</v>
      </c>
      <c r="S910" s="3" t="n">
        <f aca="false">EXP(-$B$38*R910^$C$38)</f>
        <v>0.00515328079123471</v>
      </c>
    </row>
    <row r="911" customFormat="false" ht="15" hidden="false" customHeight="false" outlineLevel="0" collapsed="false">
      <c r="P911" s="3" t="n">
        <f aca="false">EXP(-0.0608*N911^0.6554)</f>
        <v>1</v>
      </c>
      <c r="Q911" s="3" t="n">
        <f aca="false">O911/$T$2</f>
        <v>0</v>
      </c>
      <c r="R911" s="3" t="n">
        <v>906</v>
      </c>
      <c r="S911" s="3" t="n">
        <f aca="false">EXP(-$B$38*R911^$C$38)</f>
        <v>0.00513366002992765</v>
      </c>
    </row>
    <row r="912" customFormat="false" ht="15" hidden="false" customHeight="false" outlineLevel="0" collapsed="false">
      <c r="P912" s="3" t="n">
        <f aca="false">EXP(-0.0608*N912^0.6554)</f>
        <v>1</v>
      </c>
      <c r="Q912" s="3" t="n">
        <f aca="false">O912/$T$2</f>
        <v>0</v>
      </c>
      <c r="R912" s="3" t="n">
        <v>907</v>
      </c>
      <c r="S912" s="3" t="n">
        <f aca="false">EXP(-$B$38*R912^$C$38)</f>
        <v>0.00511412139120099</v>
      </c>
    </row>
    <row r="913" customFormat="false" ht="15" hidden="false" customHeight="false" outlineLevel="0" collapsed="false">
      <c r="P913" s="3" t="n">
        <f aca="false">EXP(-0.0608*N913^0.6554)</f>
        <v>1</v>
      </c>
      <c r="Q913" s="3" t="n">
        <f aca="false">O913/$T$2</f>
        <v>0</v>
      </c>
      <c r="R913" s="3" t="n">
        <v>908</v>
      </c>
      <c r="S913" s="3" t="n">
        <f aca="false">EXP(-$B$38*R913^$C$38)</f>
        <v>0.00509466449497213</v>
      </c>
    </row>
    <row r="914" customFormat="false" ht="15" hidden="false" customHeight="false" outlineLevel="0" collapsed="false">
      <c r="P914" s="3" t="n">
        <f aca="false">EXP(-0.0608*N914^0.6554)</f>
        <v>1</v>
      </c>
      <c r="Q914" s="3" t="n">
        <f aca="false">O914/$T$2</f>
        <v>0</v>
      </c>
      <c r="R914" s="3" t="n">
        <v>909</v>
      </c>
      <c r="S914" s="3" t="n">
        <f aca="false">EXP(-$B$38*R914^$C$38)</f>
        <v>0.00507528896311297</v>
      </c>
    </row>
    <row r="915" customFormat="false" ht="15" hidden="false" customHeight="false" outlineLevel="0" collapsed="false">
      <c r="P915" s="3" t="n">
        <f aca="false">EXP(-0.0608*N915^0.6554)</f>
        <v>1</v>
      </c>
      <c r="Q915" s="3" t="n">
        <f aca="false">O915/$T$2</f>
        <v>0</v>
      </c>
      <c r="R915" s="3" t="n">
        <v>910</v>
      </c>
      <c r="S915" s="3" t="n">
        <f aca="false">EXP(-$B$38*R915^$C$38)</f>
        <v>0.00505599441943866</v>
      </c>
    </row>
    <row r="916" customFormat="false" ht="15" hidden="false" customHeight="false" outlineLevel="0" collapsed="false">
      <c r="P916" s="3" t="n">
        <f aca="false">EXP(-0.0608*N916^0.6554)</f>
        <v>1</v>
      </c>
      <c r="Q916" s="3" t="n">
        <f aca="false">O916/$T$2</f>
        <v>0</v>
      </c>
      <c r="R916" s="3" t="n">
        <v>911</v>
      </c>
      <c r="S916" s="3" t="n">
        <f aca="false">EXP(-$B$38*R916^$C$38)</f>
        <v>0.00503678048969654</v>
      </c>
    </row>
    <row r="917" customFormat="false" ht="15" hidden="false" customHeight="false" outlineLevel="0" collapsed="false">
      <c r="P917" s="3" t="n">
        <f aca="false">EXP(-0.0608*N917^0.6554)</f>
        <v>1</v>
      </c>
      <c r="Q917" s="3" t="n">
        <f aca="false">O917/$T$2</f>
        <v>0</v>
      </c>
      <c r="R917" s="3" t="n">
        <v>912</v>
      </c>
      <c r="S917" s="3" t="n">
        <f aca="false">EXP(-$B$38*R917^$C$38)</f>
        <v>0.00501764680155502</v>
      </c>
    </row>
    <row r="918" customFormat="false" ht="15" hidden="false" customHeight="false" outlineLevel="0" collapsed="false">
      <c r="P918" s="3" t="n">
        <f aca="false">EXP(-0.0608*N918^0.6554)</f>
        <v>1</v>
      </c>
      <c r="Q918" s="3" t="n">
        <f aca="false">O918/$T$2</f>
        <v>0</v>
      </c>
      <c r="R918" s="3" t="n">
        <v>913</v>
      </c>
      <c r="S918" s="3" t="n">
        <f aca="false">EXP(-$B$38*R918^$C$38)</f>
        <v>0.00499859298459261</v>
      </c>
    </row>
    <row r="919" customFormat="false" ht="15" hidden="false" customHeight="false" outlineLevel="0" collapsed="false">
      <c r="P919" s="3" t="n">
        <f aca="false">EXP(-0.0608*N919^0.6554)</f>
        <v>1</v>
      </c>
      <c r="Q919" s="3" t="n">
        <f aca="false">O919/$T$2</f>
        <v>0</v>
      </c>
      <c r="R919" s="3" t="n">
        <v>914</v>
      </c>
      <c r="S919" s="3" t="n">
        <f aca="false">EXP(-$B$38*R919^$C$38)</f>
        <v>0.00497961867028703</v>
      </c>
    </row>
    <row r="920" customFormat="false" ht="15" hidden="false" customHeight="false" outlineLevel="0" collapsed="false">
      <c r="P920" s="3" t="n">
        <f aca="false">EXP(-0.0608*N920^0.6554)</f>
        <v>1</v>
      </c>
      <c r="Q920" s="3" t="n">
        <f aca="false">O920/$T$2</f>
        <v>0</v>
      </c>
      <c r="R920" s="3" t="n">
        <v>915</v>
      </c>
      <c r="S920" s="3" t="n">
        <f aca="false">EXP(-$B$38*R920^$C$38)</f>
        <v>0.00496072349200432</v>
      </c>
    </row>
    <row r="921" customFormat="false" ht="15" hidden="false" customHeight="false" outlineLevel="0" collapsed="false">
      <c r="P921" s="3" t="n">
        <f aca="false">EXP(-0.0608*N921^0.6554)</f>
        <v>1</v>
      </c>
      <c r="Q921" s="3" t="n">
        <f aca="false">O921/$T$2</f>
        <v>0</v>
      </c>
      <c r="R921" s="3" t="n">
        <v>916</v>
      </c>
      <c r="S921" s="3" t="n">
        <f aca="false">EXP(-$B$38*R921^$C$38)</f>
        <v>0.00494190708498807</v>
      </c>
    </row>
    <row r="922" customFormat="false" ht="15" hidden="false" customHeight="false" outlineLevel="0" collapsed="false">
      <c r="P922" s="3" t="n">
        <f aca="false">EXP(-0.0608*N922^0.6554)</f>
        <v>1</v>
      </c>
      <c r="Q922" s="3" t="n">
        <f aca="false">O922/$T$2</f>
        <v>0</v>
      </c>
      <c r="R922" s="3" t="n">
        <v>917</v>
      </c>
      <c r="S922" s="3" t="n">
        <f aca="false">EXP(-$B$38*R922^$C$38)</f>
        <v>0.00492316908634873</v>
      </c>
    </row>
    <row r="923" customFormat="false" ht="15" hidden="false" customHeight="false" outlineLevel="0" collapsed="false">
      <c r="P923" s="3" t="n">
        <f aca="false">EXP(-0.0608*N923^0.6554)</f>
        <v>1</v>
      </c>
      <c r="Q923" s="3" t="n">
        <f aca="false">O923/$T$2</f>
        <v>0</v>
      </c>
      <c r="R923" s="3" t="n">
        <v>918</v>
      </c>
      <c r="S923" s="3" t="n">
        <f aca="false">EXP(-$B$38*R923^$C$38)</f>
        <v>0.00490450913505296</v>
      </c>
    </row>
    <row r="924" customFormat="false" ht="15" hidden="false" customHeight="false" outlineLevel="0" collapsed="false">
      <c r="P924" s="3" t="n">
        <f aca="false">EXP(-0.0608*N924^0.6554)</f>
        <v>1</v>
      </c>
      <c r="Q924" s="3" t="n">
        <f aca="false">O924/$T$2</f>
        <v>0</v>
      </c>
      <c r="R924" s="3" t="n">
        <v>919</v>
      </c>
      <c r="S924" s="3" t="n">
        <f aca="false">EXP(-$B$38*R924^$C$38)</f>
        <v>0.00488592687191301</v>
      </c>
    </row>
    <row r="925" customFormat="false" ht="15" hidden="false" customHeight="false" outlineLevel="0" collapsed="false">
      <c r="P925" s="3" t="n">
        <f aca="false">EXP(-0.0608*N925^0.6554)</f>
        <v>1</v>
      </c>
      <c r="Q925" s="3" t="n">
        <f aca="false">O925/$T$2</f>
        <v>0</v>
      </c>
      <c r="R925" s="3" t="n">
        <v>920</v>
      </c>
      <c r="S925" s="3" t="n">
        <f aca="false">EXP(-$B$38*R925^$C$38)</f>
        <v>0.00486742193957629</v>
      </c>
    </row>
    <row r="926" customFormat="false" ht="15" hidden="false" customHeight="false" outlineLevel="0" collapsed="false">
      <c r="P926" s="3" t="n">
        <f aca="false">EXP(-0.0608*N926^0.6554)</f>
        <v>1</v>
      </c>
      <c r="Q926" s="3" t="n">
        <f aca="false">O926/$T$2</f>
        <v>0</v>
      </c>
      <c r="R926" s="3" t="n">
        <v>921</v>
      </c>
      <c r="S926" s="3" t="n">
        <f aca="false">EXP(-$B$38*R926^$C$38)</f>
        <v>0.00484899398251486</v>
      </c>
    </row>
    <row r="927" customFormat="false" ht="15" hidden="false" customHeight="false" outlineLevel="0" collapsed="false">
      <c r="P927" s="3" t="n">
        <f aca="false">EXP(-0.0608*N927^0.6554)</f>
        <v>1</v>
      </c>
      <c r="Q927" s="3" t="n">
        <f aca="false">O927/$T$2</f>
        <v>0</v>
      </c>
      <c r="R927" s="3" t="n">
        <v>922</v>
      </c>
      <c r="S927" s="3" t="n">
        <f aca="false">EXP(-$B$38*R927^$C$38)</f>
        <v>0.0048306426470151</v>
      </c>
    </row>
    <row r="928" customFormat="false" ht="15" hidden="false" customHeight="false" outlineLevel="0" collapsed="false">
      <c r="P928" s="3" t="n">
        <f aca="false">EXP(-0.0608*N928^0.6554)</f>
        <v>1</v>
      </c>
      <c r="Q928" s="3" t="n">
        <f aca="false">O928/$T$2</f>
        <v>0</v>
      </c>
      <c r="R928" s="3" t="n">
        <v>923</v>
      </c>
      <c r="S928" s="3" t="n">
        <f aca="false">EXP(-$B$38*R928^$C$38)</f>
        <v>0.00481236758116736</v>
      </c>
    </row>
    <row r="929" customFormat="false" ht="15" hidden="false" customHeight="false" outlineLevel="0" collapsed="false">
      <c r="P929" s="3" t="n">
        <f aca="false">EXP(-0.0608*N929^0.6554)</f>
        <v>1</v>
      </c>
      <c r="Q929" s="3" t="n">
        <f aca="false">O929/$T$2</f>
        <v>0</v>
      </c>
      <c r="R929" s="3" t="n">
        <v>924</v>
      </c>
      <c r="S929" s="3" t="n">
        <f aca="false">EXP(-$B$38*R929^$C$38)</f>
        <v>0.00479416843485575</v>
      </c>
    </row>
    <row r="930" customFormat="false" ht="15" hidden="false" customHeight="false" outlineLevel="0" collapsed="false">
      <c r="P930" s="3" t="n">
        <f aca="false">EXP(-0.0608*N930^0.6554)</f>
        <v>1</v>
      </c>
      <c r="Q930" s="3" t="n">
        <f aca="false">O930/$T$2</f>
        <v>0</v>
      </c>
      <c r="R930" s="3" t="n">
        <v>925</v>
      </c>
      <c r="S930" s="3" t="n">
        <f aca="false">EXP(-$B$38*R930^$C$38)</f>
        <v>0.00477604485974796</v>
      </c>
    </row>
    <row r="931" customFormat="false" ht="15" hidden="false" customHeight="false" outlineLevel="0" collapsed="false">
      <c r="P931" s="3" t="n">
        <f aca="false">EXP(-0.0608*N931^0.6554)</f>
        <v>1</v>
      </c>
      <c r="Q931" s="3" t="n">
        <f aca="false">O931/$T$2</f>
        <v>0</v>
      </c>
      <c r="R931" s="3" t="n">
        <v>926</v>
      </c>
      <c r="S931" s="3" t="n">
        <f aca="false">EXP(-$B$38*R931^$C$38)</f>
        <v>0.00475799650928512</v>
      </c>
    </row>
    <row r="932" customFormat="false" ht="15" hidden="false" customHeight="false" outlineLevel="0" collapsed="false">
      <c r="P932" s="3" t="n">
        <f aca="false">EXP(-0.0608*N932^0.6554)</f>
        <v>1</v>
      </c>
      <c r="Q932" s="3" t="n">
        <f aca="false">O932/$T$2</f>
        <v>0</v>
      </c>
      <c r="R932" s="3" t="n">
        <v>927</v>
      </c>
      <c r="S932" s="3" t="n">
        <f aca="false">EXP(-$B$38*R932^$C$38)</f>
        <v>0.00474002303867176</v>
      </c>
    </row>
    <row r="933" customFormat="false" ht="15" hidden="false" customHeight="false" outlineLevel="0" collapsed="false">
      <c r="P933" s="3" t="n">
        <f aca="false">EXP(-0.0608*N933^0.6554)</f>
        <v>1</v>
      </c>
      <c r="Q933" s="3" t="n">
        <f aca="false">O933/$T$2</f>
        <v>0</v>
      </c>
      <c r="R933" s="3" t="n">
        <v>928</v>
      </c>
      <c r="S933" s="3" t="n">
        <f aca="false">EXP(-$B$38*R933^$C$38)</f>
        <v>0.00472212410486583</v>
      </c>
    </row>
    <row r="934" customFormat="false" ht="15" hidden="false" customHeight="false" outlineLevel="0" collapsed="false">
      <c r="P934" s="3" t="n">
        <f aca="false">EXP(-0.0608*N934^0.6554)</f>
        <v>1</v>
      </c>
      <c r="Q934" s="3" t="n">
        <f aca="false">O934/$T$2</f>
        <v>0</v>
      </c>
      <c r="R934" s="3" t="n">
        <v>929</v>
      </c>
      <c r="S934" s="3" t="n">
        <f aca="false">EXP(-$B$38*R934^$C$38)</f>
        <v>0.00470429936656877</v>
      </c>
    </row>
    <row r="935" customFormat="false" ht="15" hidden="false" customHeight="false" outlineLevel="0" collapsed="false">
      <c r="P935" s="3" t="n">
        <f aca="false">EXP(-0.0608*N935^0.6554)</f>
        <v>1</v>
      </c>
      <c r="Q935" s="3" t="n">
        <f aca="false">O935/$T$2</f>
        <v>0</v>
      </c>
      <c r="R935" s="3" t="n">
        <v>930</v>
      </c>
      <c r="S935" s="3" t="n">
        <f aca="false">EXP(-$B$38*R935^$C$38)</f>
        <v>0.00468654848421565</v>
      </c>
    </row>
    <row r="936" customFormat="false" ht="15" hidden="false" customHeight="false" outlineLevel="0" collapsed="false">
      <c r="P936" s="3" t="n">
        <f aca="false">EXP(-0.0608*N936^0.6554)</f>
        <v>1</v>
      </c>
      <c r="Q936" s="3" t="n">
        <f aca="false">O936/$T$2</f>
        <v>0</v>
      </c>
      <c r="R936" s="3" t="n">
        <v>931</v>
      </c>
      <c r="S936" s="3" t="n">
        <f aca="false">EXP(-$B$38*R936^$C$38)</f>
        <v>0.00466887111996538</v>
      </c>
    </row>
    <row r="937" customFormat="false" ht="15" hidden="false" customHeight="false" outlineLevel="0" collapsed="false">
      <c r="P937" s="3" t="n">
        <f aca="false">EXP(-0.0608*N937^0.6554)</f>
        <v>1</v>
      </c>
      <c r="Q937" s="3" t="n">
        <f aca="false">O937/$T$2</f>
        <v>0</v>
      </c>
      <c r="R937" s="3" t="n">
        <v>932</v>
      </c>
      <c r="S937" s="3" t="n">
        <f aca="false">EXP(-$B$38*R937^$C$38)</f>
        <v>0.00465126693769093</v>
      </c>
    </row>
    <row r="938" customFormat="false" ht="15" hidden="false" customHeight="false" outlineLevel="0" collapsed="false">
      <c r="P938" s="3" t="n">
        <f aca="false">EXP(-0.0608*N938^0.6554)</f>
        <v>1</v>
      </c>
      <c r="Q938" s="3" t="n">
        <f aca="false">O938/$T$2</f>
        <v>0</v>
      </c>
      <c r="R938" s="3" t="n">
        <v>933</v>
      </c>
      <c r="S938" s="3" t="n">
        <f aca="false">EXP(-$B$38*R938^$C$38)</f>
        <v>0.00463373560296971</v>
      </c>
    </row>
    <row r="939" customFormat="false" ht="15" hidden="false" customHeight="false" outlineLevel="0" collapsed="false">
      <c r="P939" s="3" t="n">
        <f aca="false">EXP(-0.0608*N939^0.6554)</f>
        <v>1</v>
      </c>
      <c r="Q939" s="3" t="n">
        <f aca="false">O939/$T$2</f>
        <v>0</v>
      </c>
      <c r="R939" s="3" t="n">
        <v>934</v>
      </c>
      <c r="S939" s="3" t="n">
        <f aca="false">EXP(-$B$38*R939^$C$38)</f>
        <v>0.00461627678307392</v>
      </c>
    </row>
    <row r="940" customFormat="false" ht="15" hidden="false" customHeight="false" outlineLevel="0" collapsed="false">
      <c r="P940" s="3" t="n">
        <f aca="false">EXP(-0.0608*N940^0.6554)</f>
        <v>1</v>
      </c>
      <c r="Q940" s="3" t="n">
        <f aca="false">O940/$T$2</f>
        <v>0</v>
      </c>
      <c r="R940" s="3" t="n">
        <v>935</v>
      </c>
      <c r="S940" s="3" t="n">
        <f aca="false">EXP(-$B$38*R940^$C$38)</f>
        <v>0.00459889014696102</v>
      </c>
    </row>
    <row r="941" customFormat="false" ht="15" hidden="false" customHeight="false" outlineLevel="0" collapsed="false">
      <c r="P941" s="3" t="n">
        <f aca="false">EXP(-0.0608*N941^0.6554)</f>
        <v>1</v>
      </c>
      <c r="Q941" s="3" t="n">
        <f aca="false">O941/$T$2</f>
        <v>0</v>
      </c>
      <c r="R941" s="3" t="n">
        <v>936</v>
      </c>
      <c r="S941" s="3" t="n">
        <f aca="false">EXP(-$B$38*R941^$C$38)</f>
        <v>0.00458157536526418</v>
      </c>
    </row>
    <row r="942" customFormat="false" ht="15" hidden="false" customHeight="false" outlineLevel="0" collapsed="false">
      <c r="P942" s="3" t="n">
        <f aca="false">EXP(-0.0608*N942^0.6554)</f>
        <v>1</v>
      </c>
      <c r="Q942" s="3" t="n">
        <f aca="false">O942/$T$2</f>
        <v>0</v>
      </c>
      <c r="R942" s="3" t="n">
        <v>937</v>
      </c>
      <c r="S942" s="3" t="n">
        <f aca="false">EXP(-$B$38*R942^$C$38)</f>
        <v>0.00456433211028293</v>
      </c>
    </row>
    <row r="943" customFormat="false" ht="15" hidden="false" customHeight="false" outlineLevel="0" collapsed="false">
      <c r="P943" s="3" t="n">
        <f aca="false">EXP(-0.0608*N943^0.6554)</f>
        <v>1</v>
      </c>
      <c r="Q943" s="3" t="n">
        <f aca="false">O943/$T$2</f>
        <v>0</v>
      </c>
      <c r="R943" s="3" t="n">
        <v>938</v>
      </c>
      <c r="S943" s="3" t="n">
        <f aca="false">EXP(-$B$38*R943^$C$38)</f>
        <v>0.0045471600559737</v>
      </c>
    </row>
    <row r="944" customFormat="false" ht="15" hidden="false" customHeight="false" outlineLevel="0" collapsed="false">
      <c r="P944" s="3" t="n">
        <f aca="false">EXP(-0.0608*N944^0.6554)</f>
        <v>1</v>
      </c>
      <c r="Q944" s="3" t="n">
        <f aca="false">O944/$T$2</f>
        <v>0</v>
      </c>
      <c r="R944" s="3" t="n">
        <v>939</v>
      </c>
      <c r="S944" s="3" t="n">
        <f aca="false">EXP(-$B$38*R944^$C$38)</f>
        <v>0.00453005887794054</v>
      </c>
    </row>
    <row r="945" customFormat="false" ht="15" hidden="false" customHeight="false" outlineLevel="0" collapsed="false">
      <c r="P945" s="3" t="n">
        <f aca="false">EXP(-0.0608*N945^0.6554)</f>
        <v>1</v>
      </c>
      <c r="Q945" s="3" t="n">
        <f aca="false">O945/$T$2</f>
        <v>0</v>
      </c>
      <c r="R945" s="3" t="n">
        <v>940</v>
      </c>
      <c r="S945" s="3" t="n">
        <f aca="false">EXP(-$B$38*R945^$C$38)</f>
        <v>0.00451302825342588</v>
      </c>
    </row>
    <row r="946" customFormat="false" ht="15" hidden="false" customHeight="false" outlineLevel="0" collapsed="false">
      <c r="P946" s="3" t="n">
        <f aca="false">EXP(-0.0608*N946^0.6554)</f>
        <v>1</v>
      </c>
      <c r="Q946" s="3" t="n">
        <f aca="false">O946/$T$2</f>
        <v>0</v>
      </c>
      <c r="R946" s="3" t="n">
        <v>941</v>
      </c>
      <c r="S946" s="3" t="n">
        <f aca="false">EXP(-$B$38*R946^$C$38)</f>
        <v>0.00449606786130129</v>
      </c>
    </row>
    <row r="947" customFormat="false" ht="15" hidden="false" customHeight="false" outlineLevel="0" collapsed="false">
      <c r="P947" s="3" t="n">
        <f aca="false">EXP(-0.0608*N947^0.6554)</f>
        <v>1</v>
      </c>
      <c r="Q947" s="3" t="n">
        <f aca="false">O947/$T$2</f>
        <v>0</v>
      </c>
      <c r="R947" s="3" t="n">
        <v>942</v>
      </c>
      <c r="S947" s="3" t="n">
        <f aca="false">EXP(-$B$38*R947^$C$38)</f>
        <v>0.00447917738205835</v>
      </c>
    </row>
    <row r="948" customFormat="false" ht="15" hidden="false" customHeight="false" outlineLevel="0" collapsed="false">
      <c r="P948" s="3" t="n">
        <f aca="false">EXP(-0.0608*N948^0.6554)</f>
        <v>1</v>
      </c>
      <c r="Q948" s="3" t="n">
        <f aca="false">O948/$T$2</f>
        <v>0</v>
      </c>
      <c r="R948" s="3" t="n">
        <v>943</v>
      </c>
      <c r="S948" s="3" t="n">
        <f aca="false">EXP(-$B$38*R948^$C$38)</f>
        <v>0.00446235649779959</v>
      </c>
    </row>
    <row r="949" customFormat="false" ht="15" hidden="false" customHeight="false" outlineLevel="0" collapsed="false">
      <c r="P949" s="3" t="n">
        <f aca="false">EXP(-0.0608*N949^0.6554)</f>
        <v>1</v>
      </c>
      <c r="Q949" s="3" t="n">
        <f aca="false">O949/$T$2</f>
        <v>0</v>
      </c>
      <c r="R949" s="3" t="n">
        <v>944</v>
      </c>
      <c r="S949" s="3" t="n">
        <f aca="false">EXP(-$B$38*R949^$C$38)</f>
        <v>0.0044456048922294</v>
      </c>
    </row>
    <row r="950" customFormat="false" ht="15" hidden="false" customHeight="false" outlineLevel="0" collapsed="false">
      <c r="P950" s="3" t="n">
        <f aca="false">EXP(-0.0608*N950^0.6554)</f>
        <v>1</v>
      </c>
      <c r="Q950" s="3" t="n">
        <f aca="false">O950/$T$2</f>
        <v>0</v>
      </c>
      <c r="R950" s="3" t="n">
        <v>945</v>
      </c>
      <c r="S950" s="3" t="n">
        <f aca="false">EXP(-$B$38*R950^$C$38)</f>
        <v>0.00442892225064513</v>
      </c>
    </row>
    <row r="951" customFormat="false" ht="15" hidden="false" customHeight="false" outlineLevel="0" collapsed="false">
      <c r="P951" s="3" t="n">
        <f aca="false">EXP(-0.0608*N951^0.6554)</f>
        <v>1</v>
      </c>
      <c r="Q951" s="3" t="n">
        <f aca="false">O951/$T$2</f>
        <v>0</v>
      </c>
      <c r="R951" s="3" t="n">
        <v>946</v>
      </c>
      <c r="S951" s="3" t="n">
        <f aca="false">EXP(-$B$38*R951^$C$38)</f>
        <v>0.0044123082599281</v>
      </c>
    </row>
    <row r="952" customFormat="false" ht="15" hidden="false" customHeight="false" outlineLevel="0" collapsed="false">
      <c r="P952" s="3" t="n">
        <f aca="false">EXP(-0.0608*N952^0.6554)</f>
        <v>1</v>
      </c>
      <c r="Q952" s="3" t="n">
        <f aca="false">O952/$T$2</f>
        <v>0</v>
      </c>
      <c r="R952" s="3" t="n">
        <v>947</v>
      </c>
      <c r="S952" s="3" t="n">
        <f aca="false">EXP(-$B$38*R952^$C$38)</f>
        <v>0.00439576260853481</v>
      </c>
    </row>
    <row r="953" customFormat="false" ht="15" hidden="false" customHeight="false" outlineLevel="0" collapsed="false">
      <c r="P953" s="3" t="n">
        <f aca="false">EXP(-0.0608*N953^0.6554)</f>
        <v>1</v>
      </c>
      <c r="Q953" s="3" t="n">
        <f aca="false">O953/$T$2</f>
        <v>0</v>
      </c>
      <c r="R953" s="3" t="n">
        <v>948</v>
      </c>
      <c r="S953" s="3" t="n">
        <f aca="false">EXP(-$B$38*R953^$C$38)</f>
        <v>0.00437928498648806</v>
      </c>
    </row>
    <row r="954" customFormat="false" ht="15" hidden="false" customHeight="false" outlineLevel="0" collapsed="false">
      <c r="P954" s="3" t="n">
        <f aca="false">EXP(-0.0608*N954^0.6554)</f>
        <v>1</v>
      </c>
      <c r="Q954" s="3" t="n">
        <f aca="false">O954/$T$2</f>
        <v>0</v>
      </c>
      <c r="R954" s="3" t="n">
        <v>949</v>
      </c>
      <c r="S954" s="3" t="n">
        <f aca="false">EXP(-$B$38*R954^$C$38)</f>
        <v>0.00436287508536824</v>
      </c>
    </row>
    <row r="955" customFormat="false" ht="15" hidden="false" customHeight="false" outlineLevel="0" collapsed="false">
      <c r="P955" s="3" t="n">
        <f aca="false">EXP(-0.0608*N955^0.6554)</f>
        <v>1</v>
      </c>
      <c r="Q955" s="3" t="n">
        <f aca="false">O955/$T$2</f>
        <v>0</v>
      </c>
      <c r="R955" s="3" t="n">
        <v>950</v>
      </c>
      <c r="S955" s="3" t="n">
        <f aca="false">EXP(-$B$38*R955^$C$38)</f>
        <v>0.00434653259830466</v>
      </c>
    </row>
    <row r="956" customFormat="false" ht="15" hidden="false" customHeight="false" outlineLevel="0" collapsed="false">
      <c r="P956" s="3" t="n">
        <f aca="false">EXP(-0.0608*N956^0.6554)</f>
        <v>1</v>
      </c>
      <c r="Q956" s="3" t="n">
        <f aca="false">O956/$T$2</f>
        <v>0</v>
      </c>
      <c r="R956" s="3" t="n">
        <v>951</v>
      </c>
      <c r="S956" s="3" t="n">
        <f aca="false">EXP(-$B$38*R956^$C$38)</f>
        <v>0.00433025721996683</v>
      </c>
    </row>
    <row r="957" customFormat="false" ht="15" hidden="false" customHeight="false" outlineLevel="0" collapsed="false">
      <c r="P957" s="3" t="n">
        <f aca="false">EXP(-0.0608*N957^0.6554)</f>
        <v>1</v>
      </c>
      <c r="Q957" s="3" t="n">
        <f aca="false">O957/$T$2</f>
        <v>0</v>
      </c>
      <c r="R957" s="3" t="n">
        <v>952</v>
      </c>
      <c r="S957" s="3" t="n">
        <f aca="false">EXP(-$B$38*R957^$C$38)</f>
        <v>0.00431404864655592</v>
      </c>
    </row>
    <row r="958" customFormat="false" ht="15" hidden="false" customHeight="false" outlineLevel="0" collapsed="false">
      <c r="P958" s="3" t="n">
        <f aca="false">EXP(-0.0608*N958^0.6554)</f>
        <v>1</v>
      </c>
      <c r="Q958" s="3" t="n">
        <f aca="false">O958/$T$2</f>
        <v>0</v>
      </c>
      <c r="R958" s="3" t="n">
        <v>953</v>
      </c>
      <c r="S958" s="3" t="n">
        <f aca="false">EXP(-$B$38*R958^$C$38)</f>
        <v>0.00429790657579623</v>
      </c>
    </row>
    <row r="959" customFormat="false" ht="15" hidden="false" customHeight="false" outlineLevel="0" collapsed="false">
      <c r="P959" s="3" t="n">
        <f aca="false">EXP(-0.0608*N959^0.6554)</f>
        <v>1</v>
      </c>
      <c r="Q959" s="3" t="n">
        <f aca="false">O959/$T$2</f>
        <v>0</v>
      </c>
      <c r="R959" s="3" t="n">
        <v>954</v>
      </c>
      <c r="S959" s="3" t="n">
        <f aca="false">EXP(-$B$38*R959^$C$38)</f>
        <v>0.0042818307069267</v>
      </c>
    </row>
    <row r="960" customFormat="false" ht="15" hidden="false" customHeight="false" outlineLevel="0" collapsed="false">
      <c r="P960" s="3" t="n">
        <f aca="false">EXP(-0.0608*N960^0.6554)</f>
        <v>1</v>
      </c>
      <c r="Q960" s="3" t="n">
        <f aca="false">O960/$T$2</f>
        <v>0</v>
      </c>
      <c r="R960" s="3" t="n">
        <v>955</v>
      </c>
      <c r="S960" s="3" t="n">
        <f aca="false">EXP(-$B$38*R960^$C$38)</f>
        <v>0.00426582074069244</v>
      </c>
    </row>
    <row r="961" customFormat="false" ht="15" hidden="false" customHeight="false" outlineLevel="0" collapsed="false">
      <c r="P961" s="3" t="n">
        <f aca="false">EXP(-0.0608*N961^0.6554)</f>
        <v>1</v>
      </c>
      <c r="Q961" s="3" t="n">
        <f aca="false">O961/$T$2</f>
        <v>0</v>
      </c>
      <c r="R961" s="3" t="n">
        <v>956</v>
      </c>
      <c r="S961" s="3" t="n">
        <f aca="false">EXP(-$B$38*R961^$C$38)</f>
        <v>0.0042498763793364</v>
      </c>
    </row>
    <row r="962" customFormat="false" ht="15" hidden="false" customHeight="false" outlineLevel="0" collapsed="false">
      <c r="P962" s="3" t="n">
        <f aca="false">EXP(-0.0608*N962^0.6554)</f>
        <v>1</v>
      </c>
      <c r="Q962" s="3" t="n">
        <f aca="false">O962/$T$2</f>
        <v>0</v>
      </c>
      <c r="R962" s="3" t="n">
        <v>957</v>
      </c>
      <c r="S962" s="3" t="n">
        <f aca="false">EXP(-$B$38*R962^$C$38)</f>
        <v>0.00423399732659102</v>
      </c>
    </row>
    <row r="963" customFormat="false" ht="15" hidden="false" customHeight="false" outlineLevel="0" collapsed="false">
      <c r="P963" s="3" t="n">
        <f aca="false">EXP(-0.0608*N963^0.6554)</f>
        <v>1</v>
      </c>
      <c r="Q963" s="3" t="n">
        <f aca="false">O963/$T$2</f>
        <v>0</v>
      </c>
      <c r="R963" s="3" t="n">
        <v>958</v>
      </c>
      <c r="S963" s="3" t="n">
        <f aca="false">EXP(-$B$38*R963^$C$38)</f>
        <v>0.00421818328766996</v>
      </c>
    </row>
    <row r="964" customFormat="false" ht="15" hidden="false" customHeight="false" outlineLevel="0" collapsed="false">
      <c r="P964" s="3" t="n">
        <f aca="false">EXP(-0.0608*N964^0.6554)</f>
        <v>1</v>
      </c>
      <c r="Q964" s="3" t="n">
        <f aca="false">O964/$T$2</f>
        <v>0</v>
      </c>
      <c r="R964" s="3" t="n">
        <v>959</v>
      </c>
      <c r="S964" s="3" t="n">
        <f aca="false">EXP(-$B$38*R964^$C$38)</f>
        <v>0.00420243396925989</v>
      </c>
    </row>
    <row r="965" customFormat="false" ht="15" hidden="false" customHeight="false" outlineLevel="0" collapsed="false">
      <c r="P965" s="3" t="n">
        <f aca="false">EXP(-0.0608*N965^0.6554)</f>
        <v>1</v>
      </c>
      <c r="Q965" s="3" t="n">
        <f aca="false">O965/$T$2</f>
        <v>0</v>
      </c>
      <c r="R965" s="3" t="n">
        <v>960</v>
      </c>
      <c r="S965" s="3" t="n">
        <f aca="false">EXP(-$B$38*R965^$C$38)</f>
        <v>0.00418674907951226</v>
      </c>
    </row>
    <row r="966" customFormat="false" ht="15" hidden="false" customHeight="false" outlineLevel="0" collapsed="false">
      <c r="P966" s="3" t="n">
        <f aca="false">EXP(-0.0608*N966^0.6554)</f>
        <v>1</v>
      </c>
      <c r="Q966" s="3" t="n">
        <f aca="false">O966/$T$2</f>
        <v>0</v>
      </c>
      <c r="R966" s="3" t="n">
        <v>961</v>
      </c>
      <c r="S966" s="3" t="n">
        <f aca="false">EXP(-$B$38*R966^$C$38)</f>
        <v>0.00417112832803525</v>
      </c>
    </row>
    <row r="967" customFormat="false" ht="15" hidden="false" customHeight="false" outlineLevel="0" collapsed="false">
      <c r="P967" s="3" t="n">
        <f aca="false">EXP(-0.0608*N967^0.6554)</f>
        <v>1</v>
      </c>
      <c r="Q967" s="3" t="n">
        <f aca="false">O967/$T$2</f>
        <v>0</v>
      </c>
      <c r="R967" s="3" t="n">
        <v>962</v>
      </c>
      <c r="S967" s="3" t="n">
        <f aca="false">EXP(-$B$38*R967^$C$38)</f>
        <v>0.00415557142588566</v>
      </c>
    </row>
    <row r="968" customFormat="false" ht="15" hidden="false" customHeight="false" outlineLevel="0" collapsed="false">
      <c r="P968" s="3" t="n">
        <f aca="false">EXP(-0.0608*N968^0.6554)</f>
        <v>1</v>
      </c>
      <c r="Q968" s="3" t="n">
        <f aca="false">O968/$T$2</f>
        <v>0</v>
      </c>
      <c r="R968" s="3" t="n">
        <v>963</v>
      </c>
      <c r="S968" s="3" t="n">
        <f aca="false">EXP(-$B$38*R968^$C$38)</f>
        <v>0.00414007808556089</v>
      </c>
    </row>
    <row r="969" customFormat="false" ht="15" hidden="false" customHeight="false" outlineLevel="0" collapsed="false">
      <c r="P969" s="3" t="n">
        <f aca="false">EXP(-0.0608*N969^0.6554)</f>
        <v>1</v>
      </c>
      <c r="Q969" s="3" t="n">
        <f aca="false">O969/$T$2</f>
        <v>0</v>
      </c>
      <c r="R969" s="3" t="n">
        <v>964</v>
      </c>
      <c r="S969" s="3" t="n">
        <f aca="false">EXP(-$B$38*R969^$C$38)</f>
        <v>0.00412464802099097</v>
      </c>
    </row>
    <row r="970" customFormat="false" ht="15" hidden="false" customHeight="false" outlineLevel="0" collapsed="false">
      <c r="P970" s="3" t="n">
        <f aca="false">EXP(-0.0608*N970^0.6554)</f>
        <v>1</v>
      </c>
      <c r="Q970" s="3" t="n">
        <f aca="false">O970/$T$2</f>
        <v>0</v>
      </c>
      <c r="R970" s="3" t="n">
        <v>965</v>
      </c>
      <c r="S970" s="3" t="n">
        <f aca="false">EXP(-$B$38*R970^$C$38)</f>
        <v>0.0041092809475306</v>
      </c>
    </row>
    <row r="971" customFormat="false" ht="15" hidden="false" customHeight="false" outlineLevel="0" collapsed="false">
      <c r="P971" s="3" t="n">
        <f aca="false">EXP(-0.0608*N971^0.6554)</f>
        <v>1</v>
      </c>
      <c r="Q971" s="3" t="n">
        <f aca="false">O971/$T$2</f>
        <v>0</v>
      </c>
      <c r="R971" s="3" t="n">
        <v>966</v>
      </c>
      <c r="S971" s="3" t="n">
        <f aca="false">EXP(-$B$38*R971^$C$38)</f>
        <v>0.00409397658195135</v>
      </c>
    </row>
    <row r="972" customFormat="false" ht="15" hidden="false" customHeight="false" outlineLevel="0" collapsed="false">
      <c r="P972" s="3" t="n">
        <f aca="false">EXP(-0.0608*N972^0.6554)</f>
        <v>1</v>
      </c>
      <c r="Q972" s="3" t="n">
        <f aca="false">O972/$T$2</f>
        <v>0</v>
      </c>
      <c r="R972" s="3" t="n">
        <v>967</v>
      </c>
      <c r="S972" s="3" t="n">
        <f aca="false">EXP(-$B$38*R972^$C$38)</f>
        <v>0.00407873464243377</v>
      </c>
    </row>
    <row r="973" customFormat="false" ht="15" hidden="false" customHeight="false" outlineLevel="0" collapsed="false">
      <c r="P973" s="3" t="n">
        <f aca="false">EXP(-0.0608*N973^0.6554)</f>
        <v>1</v>
      </c>
      <c r="Q973" s="3" t="n">
        <f aca="false">O973/$T$2</f>
        <v>0</v>
      </c>
      <c r="R973" s="3" t="n">
        <v>968</v>
      </c>
      <c r="S973" s="3" t="n">
        <f aca="false">EXP(-$B$38*R973^$C$38)</f>
        <v>0.00406355484855963</v>
      </c>
    </row>
    <row r="974" customFormat="false" ht="15" hidden="false" customHeight="false" outlineLevel="0" collapsed="false">
      <c r="P974" s="3" t="n">
        <f aca="false">EXP(-0.0608*N974^0.6554)</f>
        <v>1</v>
      </c>
      <c r="Q974" s="3" t="n">
        <f aca="false">O974/$T$2</f>
        <v>0</v>
      </c>
      <c r="R974" s="3" t="n">
        <v>969</v>
      </c>
      <c r="S974" s="3" t="n">
        <f aca="false">EXP(-$B$38*R974^$C$38)</f>
        <v>0.00404843692130417</v>
      </c>
    </row>
    <row r="975" customFormat="false" ht="15" hidden="false" customHeight="false" outlineLevel="0" collapsed="false">
      <c r="P975" s="3" t="n">
        <f aca="false">EXP(-0.0608*N975^0.6554)</f>
        <v>1</v>
      </c>
      <c r="Q975" s="3" t="n">
        <f aca="false">O975/$T$2</f>
        <v>0</v>
      </c>
      <c r="R975" s="3" t="n">
        <v>970</v>
      </c>
      <c r="S975" s="3" t="n">
        <f aca="false">EXP(-$B$38*R975^$C$38)</f>
        <v>0.00403338058302845</v>
      </c>
    </row>
    <row r="976" customFormat="false" ht="15" hidden="false" customHeight="false" outlineLevel="0" collapsed="false">
      <c r="P976" s="3" t="n">
        <f aca="false">EXP(-0.0608*N976^0.6554)</f>
        <v>1</v>
      </c>
      <c r="Q976" s="3" t="n">
        <f aca="false">O976/$T$2</f>
        <v>0</v>
      </c>
      <c r="R976" s="3" t="n">
        <v>971</v>
      </c>
      <c r="S976" s="3" t="n">
        <f aca="false">EXP(-$B$38*R976^$C$38)</f>
        <v>0.00401838555747169</v>
      </c>
    </row>
    <row r="977" customFormat="false" ht="15" hidden="false" customHeight="false" outlineLevel="0" collapsed="false">
      <c r="P977" s="3" t="n">
        <f aca="false">EXP(-0.0608*N977^0.6554)</f>
        <v>1</v>
      </c>
      <c r="Q977" s="3" t="n">
        <f aca="false">O977/$T$2</f>
        <v>0</v>
      </c>
      <c r="R977" s="3" t="n">
        <v>972</v>
      </c>
      <c r="S977" s="3" t="n">
        <f aca="false">EXP(-$B$38*R977^$C$38)</f>
        <v>0.00400345156974369</v>
      </c>
    </row>
    <row r="978" customFormat="false" ht="15" hidden="false" customHeight="false" outlineLevel="0" collapsed="false">
      <c r="P978" s="3" t="n">
        <f aca="false">EXP(-0.0608*N978^0.6554)</f>
        <v>1</v>
      </c>
      <c r="Q978" s="3" t="n">
        <f aca="false">O978/$T$2</f>
        <v>0</v>
      </c>
      <c r="R978" s="3" t="n">
        <v>973</v>
      </c>
      <c r="S978" s="3" t="n">
        <f aca="false">EXP(-$B$38*R978^$C$38)</f>
        <v>0.00398857834631725</v>
      </c>
    </row>
    <row r="979" customFormat="false" ht="15" hidden="false" customHeight="false" outlineLevel="0" collapsed="false">
      <c r="P979" s="3" t="n">
        <f aca="false">EXP(-0.0608*N979^0.6554)</f>
        <v>1</v>
      </c>
      <c r="Q979" s="3" t="n">
        <f aca="false">O979/$T$2</f>
        <v>0</v>
      </c>
      <c r="R979" s="3" t="n">
        <v>974</v>
      </c>
      <c r="S979" s="3" t="n">
        <f aca="false">EXP(-$B$38*R979^$C$38)</f>
        <v>0.00397376561502075</v>
      </c>
    </row>
    <row r="980" customFormat="false" ht="15" hidden="false" customHeight="false" outlineLevel="0" collapsed="false">
      <c r="P980" s="3" t="n">
        <f aca="false">EXP(-0.0608*N980^0.6554)</f>
        <v>1</v>
      </c>
      <c r="Q980" s="3" t="n">
        <f aca="false">O980/$T$2</f>
        <v>0</v>
      </c>
      <c r="R980" s="3" t="n">
        <v>975</v>
      </c>
      <c r="S980" s="3" t="n">
        <f aca="false">EXP(-$B$38*R980^$C$38)</f>
        <v>0.00395901310503061</v>
      </c>
    </row>
    <row r="981" customFormat="false" ht="15" hidden="false" customHeight="false" outlineLevel="0" collapsed="false">
      <c r="P981" s="3" t="n">
        <f aca="false">EXP(-0.0608*N981^0.6554)</f>
        <v>1</v>
      </c>
      <c r="Q981" s="3" t="n">
        <f aca="false">O981/$T$2</f>
        <v>0</v>
      </c>
      <c r="R981" s="3" t="n">
        <v>976</v>
      </c>
      <c r="S981" s="3" t="n">
        <f aca="false">EXP(-$B$38*R981^$C$38)</f>
        <v>0.00394432054686393</v>
      </c>
    </row>
    <row r="982" customFormat="false" ht="15" hidden="false" customHeight="false" outlineLevel="0" collapsed="false">
      <c r="P982" s="3" t="n">
        <f aca="false">EXP(-0.0608*N982^0.6554)</f>
        <v>1</v>
      </c>
      <c r="Q982" s="3" t="n">
        <f aca="false">O982/$T$2</f>
        <v>0</v>
      </c>
      <c r="R982" s="3" t="n">
        <v>977</v>
      </c>
      <c r="S982" s="3" t="n">
        <f aca="false">EXP(-$B$38*R982^$C$38)</f>
        <v>0.00392968767237113</v>
      </c>
    </row>
    <row r="983" customFormat="false" ht="15" hidden="false" customHeight="false" outlineLevel="0" collapsed="false">
      <c r="P983" s="3" t="n">
        <f aca="false">EXP(-0.0608*N983^0.6554)</f>
        <v>1</v>
      </c>
      <c r="Q983" s="3" t="n">
        <f aca="false">O983/$T$2</f>
        <v>0</v>
      </c>
      <c r="R983" s="3" t="n">
        <v>978</v>
      </c>
      <c r="S983" s="3" t="n">
        <f aca="false">EXP(-$B$38*R983^$C$38)</f>
        <v>0.00391511421472861</v>
      </c>
    </row>
    <row r="984" customFormat="false" ht="15" hidden="false" customHeight="false" outlineLevel="0" collapsed="false">
      <c r="P984" s="3" t="n">
        <f aca="false">EXP(-0.0608*N984^0.6554)</f>
        <v>1</v>
      </c>
      <c r="Q984" s="3" t="n">
        <f aca="false">O984/$T$2</f>
        <v>0</v>
      </c>
      <c r="R984" s="3" t="n">
        <v>979</v>
      </c>
      <c r="S984" s="3" t="n">
        <f aca="false">EXP(-$B$38*R984^$C$38)</f>
        <v>0.00390059990843152</v>
      </c>
    </row>
    <row r="985" customFormat="false" ht="15" hidden="false" customHeight="false" outlineLevel="0" collapsed="false">
      <c r="P985" s="3" t="n">
        <f aca="false">EXP(-0.0608*N985^0.6554)</f>
        <v>1</v>
      </c>
      <c r="Q985" s="3" t="n">
        <f aca="false">O985/$T$2</f>
        <v>0</v>
      </c>
      <c r="R985" s="3" t="n">
        <v>980</v>
      </c>
      <c r="S985" s="3" t="n">
        <f aca="false">EXP(-$B$38*R985^$C$38)</f>
        <v>0.00388614448928647</v>
      </c>
    </row>
    <row r="986" customFormat="false" ht="15" hidden="false" customHeight="false" outlineLevel="0" collapsed="false">
      <c r="P986" s="3" t="n">
        <f aca="false">EXP(-0.0608*N986^0.6554)</f>
        <v>1</v>
      </c>
      <c r="Q986" s="3" t="n">
        <f aca="false">O986/$T$2</f>
        <v>0</v>
      </c>
      <c r="R986" s="3" t="n">
        <v>981</v>
      </c>
      <c r="S986" s="3" t="n">
        <f aca="false">EXP(-$B$38*R986^$C$38)</f>
        <v>0.0038717476944044</v>
      </c>
    </row>
    <row r="987" customFormat="false" ht="15" hidden="false" customHeight="false" outlineLevel="0" collapsed="false">
      <c r="P987" s="3" t="n">
        <f aca="false">EXP(-0.0608*N987^0.6554)</f>
        <v>1</v>
      </c>
      <c r="Q987" s="3" t="n">
        <f aca="false">O987/$T$2</f>
        <v>0</v>
      </c>
      <c r="R987" s="3" t="n">
        <v>982</v>
      </c>
      <c r="S987" s="3" t="n">
        <f aca="false">EXP(-$B$38*R987^$C$38)</f>
        <v>0.00385740926219342</v>
      </c>
    </row>
    <row r="988" customFormat="false" ht="15" hidden="false" customHeight="false" outlineLevel="0" collapsed="false">
      <c r="P988" s="3" t="n">
        <f aca="false">EXP(-0.0608*N988^0.6554)</f>
        <v>1</v>
      </c>
      <c r="Q988" s="3" t="n">
        <f aca="false">O988/$T$2</f>
        <v>0</v>
      </c>
      <c r="R988" s="3" t="n">
        <v>983</v>
      </c>
      <c r="S988" s="3" t="n">
        <f aca="false">EXP(-$B$38*R988^$C$38)</f>
        <v>0.00384312893235171</v>
      </c>
    </row>
    <row r="989" customFormat="false" ht="15" hidden="false" customHeight="false" outlineLevel="0" collapsed="false">
      <c r="P989" s="3" t="n">
        <f aca="false">EXP(-0.0608*N989^0.6554)</f>
        <v>1</v>
      </c>
      <c r="Q989" s="3" t="n">
        <f aca="false">O989/$T$2</f>
        <v>0</v>
      </c>
      <c r="R989" s="3" t="n">
        <v>984</v>
      </c>
      <c r="S989" s="3" t="n">
        <f aca="false">EXP(-$B$38*R989^$C$38)</f>
        <v>0.00382890644586046</v>
      </c>
    </row>
    <row r="990" customFormat="false" ht="15" hidden="false" customHeight="false" outlineLevel="0" collapsed="false">
      <c r="P990" s="3" t="n">
        <f aca="false">EXP(-0.0608*N990^0.6554)</f>
        <v>1</v>
      </c>
      <c r="Q990" s="3" t="n">
        <f aca="false">O990/$T$2</f>
        <v>0</v>
      </c>
      <c r="R990" s="3" t="n">
        <v>985</v>
      </c>
      <c r="S990" s="3" t="n">
        <f aca="false">EXP(-$B$38*R990^$C$38)</f>
        <v>0.00381474154497689</v>
      </c>
    </row>
    <row r="991" customFormat="false" ht="15" hidden="false" customHeight="false" outlineLevel="0" collapsed="false">
      <c r="P991" s="3" t="n">
        <f aca="false">EXP(-0.0608*N991^0.6554)</f>
        <v>1</v>
      </c>
      <c r="Q991" s="3" t="n">
        <f aca="false">O991/$T$2</f>
        <v>0</v>
      </c>
      <c r="R991" s="3" t="n">
        <v>986</v>
      </c>
      <c r="S991" s="3" t="n">
        <f aca="false">EXP(-$B$38*R991^$C$38)</f>
        <v>0.00380063397322725</v>
      </c>
    </row>
    <row r="992" customFormat="false" ht="15" hidden="false" customHeight="false" outlineLevel="0" collapsed="false">
      <c r="P992" s="3" t="n">
        <f aca="false">EXP(-0.0608*N992^0.6554)</f>
        <v>1</v>
      </c>
      <c r="Q992" s="3" t="n">
        <f aca="false">O992/$T$2</f>
        <v>0</v>
      </c>
      <c r="R992" s="3" t="n">
        <v>987</v>
      </c>
      <c r="S992" s="3" t="n">
        <f aca="false">EXP(-$B$38*R992^$C$38)</f>
        <v>0.00378658347539991</v>
      </c>
    </row>
    <row r="993" customFormat="false" ht="15" hidden="false" customHeight="false" outlineLevel="0" collapsed="false">
      <c r="P993" s="3" t="n">
        <f aca="false">EXP(-0.0608*N993^0.6554)</f>
        <v>1</v>
      </c>
      <c r="Q993" s="3" t="n">
        <f aca="false">O993/$T$2</f>
        <v>0</v>
      </c>
      <c r="R993" s="3" t="n">
        <v>988</v>
      </c>
      <c r="S993" s="3" t="n">
        <f aca="false">EXP(-$B$38*R993^$C$38)</f>
        <v>0.00377258979753847</v>
      </c>
    </row>
    <row r="994" customFormat="false" ht="15" hidden="false" customHeight="false" outlineLevel="0" collapsed="false">
      <c r="P994" s="3" t="n">
        <f aca="false">EXP(-0.0608*N994^0.6554)</f>
        <v>1</v>
      </c>
      <c r="Q994" s="3" t="n">
        <f aca="false">O994/$T$2</f>
        <v>0</v>
      </c>
      <c r="R994" s="3" t="n">
        <v>989</v>
      </c>
      <c r="S994" s="3" t="n">
        <f aca="false">EXP(-$B$38*R994^$C$38)</f>
        <v>0.00375865268693491</v>
      </c>
    </row>
    <row r="995" customFormat="false" ht="15" hidden="false" customHeight="false" outlineLevel="0" collapsed="false">
      <c r="P995" s="3" t="n">
        <f aca="false">EXP(-0.0608*N995^0.6554)</f>
        <v>1</v>
      </c>
      <c r="Q995" s="3" t="n">
        <f aca="false">O995/$T$2</f>
        <v>0</v>
      </c>
      <c r="R995" s="3" t="n">
        <v>990</v>
      </c>
      <c r="S995" s="3" t="n">
        <f aca="false">EXP(-$B$38*R995^$C$38)</f>
        <v>0.00374477189212282</v>
      </c>
    </row>
    <row r="996" customFormat="false" ht="15" hidden="false" customHeight="false" outlineLevel="0" collapsed="false">
      <c r="P996" s="3" t="n">
        <f aca="false">EXP(-0.0608*N996^0.6554)</f>
        <v>1</v>
      </c>
      <c r="Q996" s="3" t="n">
        <f aca="false">O996/$T$2</f>
        <v>0</v>
      </c>
      <c r="R996" s="3" t="n">
        <v>991</v>
      </c>
      <c r="S996" s="3" t="n">
        <f aca="false">EXP(-$B$38*R996^$C$38)</f>
        <v>0.00373094716287059</v>
      </c>
    </row>
    <row r="997" customFormat="false" ht="15" hidden="false" customHeight="false" outlineLevel="0" collapsed="false">
      <c r="P997" s="3" t="n">
        <f aca="false">EXP(-0.0608*N997^0.6554)</f>
        <v>1</v>
      </c>
      <c r="Q997" s="3" t="n">
        <f aca="false">O997/$T$2</f>
        <v>0</v>
      </c>
      <c r="R997" s="3" t="n">
        <v>992</v>
      </c>
      <c r="S997" s="3" t="n">
        <f aca="false">EXP(-$B$38*R997^$C$38)</f>
        <v>0.00371717825017475</v>
      </c>
    </row>
    <row r="998" customFormat="false" ht="15" hidden="false" customHeight="false" outlineLevel="0" collapsed="false">
      <c r="P998" s="3" t="n">
        <f aca="false">EXP(-0.0608*N998^0.6554)</f>
        <v>1</v>
      </c>
      <c r="Q998" s="3" t="n">
        <f aca="false">O998/$T$2</f>
        <v>0</v>
      </c>
      <c r="R998" s="3" t="n">
        <v>993</v>
      </c>
      <c r="S998" s="3" t="n">
        <f aca="false">EXP(-$B$38*R998^$C$38)</f>
        <v>0.00370346490625324</v>
      </c>
    </row>
    <row r="999" customFormat="false" ht="15" hidden="false" customHeight="false" outlineLevel="0" collapsed="false">
      <c r="P999" s="3" t="n">
        <f aca="false">EXP(-0.0608*N999^0.6554)</f>
        <v>1</v>
      </c>
      <c r="Q999" s="3" t="n">
        <f aca="false">O999/$T$2</f>
        <v>0</v>
      </c>
      <c r="R999" s="3" t="n">
        <v>994</v>
      </c>
      <c r="S999" s="3" t="n">
        <f aca="false">EXP(-$B$38*R999^$C$38)</f>
        <v>0.0036898068845388</v>
      </c>
    </row>
    <row r="1000" customFormat="false" ht="15" hidden="false" customHeight="false" outlineLevel="0" collapsed="false">
      <c r="P1000" s="3" t="n">
        <f aca="false">EXP(-0.0608*N1000^0.6554)</f>
        <v>1</v>
      </c>
      <c r="Q1000" s="3" t="n">
        <f aca="false">O1000/$T$2</f>
        <v>0</v>
      </c>
      <c r="R1000" s="3" t="n">
        <v>995</v>
      </c>
      <c r="S1000" s="3" t="n">
        <f aca="false">EXP(-$B$38*R1000^$C$38)</f>
        <v>0.00367620393967238</v>
      </c>
    </row>
    <row r="1001" customFormat="false" ht="15" hidden="false" customHeight="false" outlineLevel="0" collapsed="false">
      <c r="P1001" s="3" t="n">
        <f aca="false">EXP(-0.0608*N1001^0.6554)</f>
        <v>1</v>
      </c>
      <c r="Q1001" s="3" t="n">
        <f aca="false">O1001/$T$2</f>
        <v>0</v>
      </c>
      <c r="R1001" s="3" t="n">
        <v>996</v>
      </c>
      <c r="S1001" s="3" t="n">
        <f aca="false">EXP(-$B$38*R1001^$C$38)</f>
        <v>0.00366265582749653</v>
      </c>
    </row>
    <row r="1002" customFormat="false" ht="15" hidden="false" customHeight="false" outlineLevel="0" collapsed="false">
      <c r="P1002" s="3" t="n">
        <f aca="false">EXP(-0.0608*N1002^0.6554)</f>
        <v>1</v>
      </c>
      <c r="Q1002" s="3" t="n">
        <f aca="false">O1002/$T$2</f>
        <v>0</v>
      </c>
      <c r="R1002" s="3" t="n">
        <v>997</v>
      </c>
      <c r="S1002" s="3" t="n">
        <f aca="false">EXP(-$B$38*R1002^$C$38)</f>
        <v>0.00364916230504895</v>
      </c>
    </row>
    <row r="1003" customFormat="false" ht="15" hidden="false" customHeight="false" outlineLevel="0" collapsed="false">
      <c r="P1003" s="3" t="n">
        <f aca="false">EXP(-0.0608*N1003^0.6554)</f>
        <v>1</v>
      </c>
      <c r="Q1003" s="3" t="n">
        <f aca="false">O1003/$T$2</f>
        <v>0</v>
      </c>
      <c r="R1003" s="3" t="n">
        <v>998</v>
      </c>
      <c r="S1003" s="3" t="n">
        <f aca="false">EXP(-$B$38*R1003^$C$38)</f>
        <v>0.00363572313055598</v>
      </c>
    </row>
    <row r="1004" customFormat="false" ht="15" hidden="false" customHeight="false" outlineLevel="0" collapsed="false">
      <c r="P1004" s="3" t="n">
        <f aca="false">EXP(-0.0608*N1004^0.6554)</f>
        <v>1</v>
      </c>
      <c r="Q1004" s="3" t="n">
        <f aca="false">O1004/$T$2</f>
        <v>0</v>
      </c>
      <c r="R1004" s="3" t="n">
        <v>999</v>
      </c>
      <c r="S1004" s="3" t="n">
        <f aca="false">EXP(-$B$38*R1004^$C$38)</f>
        <v>0.00362233806342613</v>
      </c>
    </row>
    <row r="1005" customFormat="false" ht="15" hidden="false" customHeight="false" outlineLevel="0" collapsed="false">
      <c r="P1005" s="3" t="n">
        <f aca="false">EXP(-0.0608*N1005^0.6554)</f>
        <v>1</v>
      </c>
      <c r="Q1005" s="3" t="n">
        <f aca="false">O1005/$T$2</f>
        <v>0</v>
      </c>
      <c r="R1005" s="3" t="n">
        <v>1000</v>
      </c>
      <c r="S1005" s="3" t="n">
        <f aca="false">EXP(-$B$38*R1005^$C$38)</f>
        <v>0.00360900686424374</v>
      </c>
    </row>
    <row r="1006" customFormat="false" ht="15" hidden="false" customHeight="false" outlineLevel="0" collapsed="false">
      <c r="P1006" s="3" t="n">
        <f aca="false">EXP(-0.0608*N1006^0.6554)</f>
        <v>1</v>
      </c>
      <c r="Q1006" s="3" t="n">
        <f aca="false">O1006/$T$2</f>
        <v>0</v>
      </c>
      <c r="R1006" s="3" t="n">
        <v>1001</v>
      </c>
      <c r="S1006" s="3" t="n">
        <f aca="false">EXP(-$B$38*R1006^$C$38)</f>
        <v>0.00359572929476256</v>
      </c>
    </row>
    <row r="1007" customFormat="false" ht="15" hidden="false" customHeight="false" outlineLevel="0" collapsed="false">
      <c r="P1007" s="3" t="n">
        <f aca="false">EXP(-0.0608*N1007^0.6554)</f>
        <v>1</v>
      </c>
      <c r="Q1007" s="3" t="n">
        <f aca="false">O1007/$T$2</f>
        <v>0</v>
      </c>
      <c r="R1007" s="3" t="n">
        <v>1002</v>
      </c>
      <c r="S1007" s="3" t="n">
        <f aca="false">EXP(-$B$38*R1007^$C$38)</f>
        <v>0.00358250511789946</v>
      </c>
    </row>
    <row r="1008" customFormat="false" ht="15" hidden="false" customHeight="false" outlineLevel="0" collapsed="false">
      <c r="P1008" s="3" t="n">
        <f aca="false">EXP(-0.0608*N1008^0.6554)</f>
        <v>1</v>
      </c>
      <c r="Q1008" s="3" t="n">
        <f aca="false">O1008/$T$2</f>
        <v>0</v>
      </c>
      <c r="R1008" s="3" t="n">
        <v>1003</v>
      </c>
      <c r="S1008" s="3" t="n">
        <f aca="false">EXP(-$B$38*R1008^$C$38)</f>
        <v>0.00356933409772813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21.43"/>
    <col collapsed="false" customWidth="true" hidden="false" outlineLevel="0" max="3" min="3" style="0" width="16.86"/>
    <col collapsed="false" customWidth="true" hidden="false" outlineLevel="0" max="4" min="4" style="0" width="15.57"/>
    <col collapsed="false" customWidth="true" hidden="false" outlineLevel="0" max="5" min="5" style="0" width="19.14"/>
    <col collapsed="false" customWidth="true" hidden="false" outlineLevel="0" max="6" min="6" style="0" width="16.14"/>
    <col collapsed="false" customWidth="true" hidden="false" outlineLevel="0" max="7" min="7" style="0" width="23.01"/>
    <col collapsed="false" customWidth="true" hidden="false" outlineLevel="0" max="8" min="8" style="0" width="20.9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</row>
    <row r="3" customFormat="false" ht="15" hidden="false" customHeight="false" outlineLevel="0" collapsed="false">
      <c r="A3" s="0" t="s">
        <v>46</v>
      </c>
      <c r="B3" s="0" t="n">
        <v>13</v>
      </c>
      <c r="C3" s="0" t="n">
        <v>37</v>
      </c>
      <c r="D3" s="0" t="n">
        <v>74</v>
      </c>
      <c r="E3" s="0" t="n">
        <v>45</v>
      </c>
      <c r="F3" s="0" t="n">
        <v>10</v>
      </c>
      <c r="G3" s="1" t="n">
        <v>3.7E-005</v>
      </c>
      <c r="H3" s="0" t="n">
        <v>6509</v>
      </c>
    </row>
    <row r="4" customFormat="false" ht="15" hidden="false" customHeight="false" outlineLevel="0" collapsed="false">
      <c r="B4" s="0" t="s">
        <v>17</v>
      </c>
      <c r="C4" s="0" t="s">
        <v>18</v>
      </c>
      <c r="E4" s="0" t="s">
        <v>47</v>
      </c>
      <c r="G4" s="0" t="s">
        <v>19</v>
      </c>
    </row>
    <row r="5" customFormat="false" ht="15" hidden="false" customHeight="false" outlineLevel="0" collapsed="false">
      <c r="B5" s="2" t="s">
        <v>48</v>
      </c>
      <c r="C5" s="0" t="n">
        <v>1</v>
      </c>
      <c r="E5" s="0" t="n">
        <f aca="false">100-45</f>
        <v>55</v>
      </c>
    </row>
    <row r="6" customFormat="false" ht="15" hidden="false" customHeight="false" outlineLevel="0" collapsed="false">
      <c r="A6" s="5" t="n">
        <v>38231</v>
      </c>
      <c r="B6" s="7" t="s">
        <v>49</v>
      </c>
      <c r="C6" s="7" t="s">
        <v>50</v>
      </c>
      <c r="D6" s="7" t="s">
        <v>51</v>
      </c>
      <c r="E6" s="7" t="s">
        <v>52</v>
      </c>
      <c r="F6" s="0" t="s">
        <v>53</v>
      </c>
      <c r="G6" s="7" t="s">
        <v>54</v>
      </c>
      <c r="H6" s="7" t="s">
        <v>55</v>
      </c>
    </row>
    <row r="7" customFormat="false" ht="15" hidden="false" customHeight="false" outlineLevel="0" collapsed="false">
      <c r="O7" s="0" t="s">
        <v>16</v>
      </c>
    </row>
    <row r="8" customFormat="false" ht="15" hidden="false" customHeight="false" outlineLevel="0" collapsed="false">
      <c r="N8" s="0" t="s">
        <v>20</v>
      </c>
      <c r="O8" s="0" t="s">
        <v>21</v>
      </c>
    </row>
    <row r="9" customFormat="false" ht="15" hidden="false" customHeight="false" outlineLevel="0" collapsed="false">
      <c r="N9" s="0" t="n">
        <v>0</v>
      </c>
      <c r="O9" s="0" t="n">
        <f aca="false">EXP(-$B$39*N9^$C$39)</f>
        <v>1</v>
      </c>
    </row>
    <row r="10" customFormat="false" ht="15" hidden="false" customHeight="false" outlineLevel="0" collapsed="false">
      <c r="B10" s="0" t="s">
        <v>33</v>
      </c>
      <c r="C10" s="0" t="s">
        <v>34</v>
      </c>
      <c r="N10" s="0" t="n">
        <v>10</v>
      </c>
      <c r="O10" s="0" t="n">
        <f aca="false">EXP(-$B$39*N10^$C$39)</f>
        <v>0.676089805470874</v>
      </c>
    </row>
    <row r="11" customFormat="false" ht="15" hidden="false" customHeight="false" outlineLevel="0" collapsed="false">
      <c r="B11" s="0" t="n">
        <v>0</v>
      </c>
      <c r="C11" s="0" t="n">
        <v>1</v>
      </c>
      <c r="N11" s="0" t="n">
        <v>20</v>
      </c>
      <c r="O11" s="0" t="n">
        <f aca="false">EXP(-$B$39*N11^$C$39)</f>
        <v>0.540433625895538</v>
      </c>
    </row>
    <row r="12" customFormat="false" ht="15" hidden="false" customHeight="false" outlineLevel="0" collapsed="false">
      <c r="B12" s="0" t="n">
        <v>24</v>
      </c>
      <c r="C12" s="0" t="n">
        <v>0.5</v>
      </c>
      <c r="N12" s="0" t="n">
        <v>30</v>
      </c>
      <c r="O12" s="0" t="n">
        <f aca="false">EXP(-$B$39*N12^$C$39)</f>
        <v>0.448503962888394</v>
      </c>
    </row>
    <row r="13" customFormat="false" ht="15" hidden="false" customHeight="false" outlineLevel="0" collapsed="false">
      <c r="B13" s="0" t="n">
        <v>151</v>
      </c>
      <c r="C13" s="0" t="n">
        <v>0.1</v>
      </c>
      <c r="N13" s="0" t="n">
        <v>40</v>
      </c>
      <c r="O13" s="0" t="n">
        <f aca="false">EXP(-$B$39*N13^$C$39)</f>
        <v>0.38004272542417</v>
      </c>
    </row>
    <row r="14" customFormat="false" ht="15" hidden="false" customHeight="false" outlineLevel="0" collapsed="false">
      <c r="N14" s="0" t="n">
        <v>50</v>
      </c>
      <c r="O14" s="0" t="n">
        <f aca="false">EXP(-$B$39*N14^$C$39)</f>
        <v>0.326551904572019</v>
      </c>
    </row>
    <row r="15" customFormat="false" ht="15" hidden="false" customHeight="false" outlineLevel="0" collapsed="false">
      <c r="N15" s="0" t="n">
        <v>60</v>
      </c>
      <c r="O15" s="0" t="n">
        <f aca="false">EXP(-$B$39*N15^$C$39)</f>
        <v>0.283482557509614</v>
      </c>
    </row>
    <row r="16" customFormat="false" ht="15" hidden="false" customHeight="false" outlineLevel="0" collapsed="false">
      <c r="N16" s="0" t="n">
        <v>70</v>
      </c>
      <c r="O16" s="0" t="n">
        <f aca="false">EXP(-$B$39*N16^$C$39)</f>
        <v>0.248069394997705</v>
      </c>
    </row>
    <row r="17" customFormat="false" ht="15" hidden="false" customHeight="false" outlineLevel="0" collapsed="false">
      <c r="N17" s="0" t="n">
        <v>80</v>
      </c>
      <c r="O17" s="0" t="n">
        <f aca="false">EXP(-$B$39*N17^$C$39)</f>
        <v>0.218492196894466</v>
      </c>
    </row>
    <row r="18" customFormat="false" ht="15" hidden="false" customHeight="false" outlineLevel="0" collapsed="false">
      <c r="N18" s="0" t="n">
        <v>90</v>
      </c>
      <c r="O18" s="0" t="n">
        <f aca="false">EXP(-$B$39*N18^$C$39)</f>
        <v>0.193485284287829</v>
      </c>
    </row>
    <row r="19" customFormat="false" ht="15" hidden="false" customHeight="false" outlineLevel="0" collapsed="false">
      <c r="N19" s="0" t="n">
        <v>100</v>
      </c>
      <c r="O19" s="0" t="n">
        <f aca="false">EXP(-$B$39*N19^$C$39)</f>
        <v>0.172132447808973</v>
      </c>
    </row>
    <row r="20" customFormat="false" ht="15" hidden="false" customHeight="false" outlineLevel="0" collapsed="false">
      <c r="N20" s="0" t="n">
        <v>110</v>
      </c>
      <c r="O20" s="0" t="n">
        <f aca="false">EXP(-$B$39*N20^$C$39)</f>
        <v>0.153749681509096</v>
      </c>
    </row>
    <row r="21" customFormat="false" ht="15" hidden="false" customHeight="false" outlineLevel="0" collapsed="false">
      <c r="N21" s="0" t="n">
        <v>120</v>
      </c>
      <c r="O21" s="0" t="n">
        <f aca="false">EXP(-$B$39*N21^$C$39)</f>
        <v>0.137813701688954</v>
      </c>
    </row>
    <row r="22" customFormat="false" ht="15" hidden="false" customHeight="false" outlineLevel="0" collapsed="false">
      <c r="N22" s="0" t="n">
        <v>130</v>
      </c>
      <c r="O22" s="0" t="n">
        <f aca="false">EXP(-$B$39*N22^$C$39)</f>
        <v>0.123916149850118</v>
      </c>
    </row>
    <row r="23" customFormat="false" ht="15" hidden="false" customHeight="false" outlineLevel="0" collapsed="false">
      <c r="N23" s="0" t="n">
        <v>140</v>
      </c>
      <c r="O23" s="0" t="n">
        <f aca="false">EXP(-$B$39*N23^$C$39)</f>
        <v>0.111733055409523</v>
      </c>
    </row>
    <row r="24" customFormat="false" ht="15" hidden="false" customHeight="false" outlineLevel="0" collapsed="false">
      <c r="B24" s="0" t="s">
        <v>35</v>
      </c>
      <c r="D24" s="0" t="s">
        <v>36</v>
      </c>
      <c r="N24" s="0" t="n">
        <v>150</v>
      </c>
      <c r="O24" s="0" t="n">
        <f aca="false">EXP(-$B$39*N24^$C$39)</f>
        <v>0.101003795233746</v>
      </c>
    </row>
    <row r="25" customFormat="false" ht="15" hidden="false" customHeight="false" outlineLevel="0" collapsed="false">
      <c r="B25" s="0" t="s">
        <v>37</v>
      </c>
      <c r="C25" s="0" t="s">
        <v>38</v>
      </c>
      <c r="D25" s="0" t="s">
        <v>39</v>
      </c>
      <c r="E25" s="0" t="s">
        <v>40</v>
      </c>
      <c r="F25" s="0" t="s">
        <v>41</v>
      </c>
      <c r="N25" s="0" t="n">
        <v>160</v>
      </c>
      <c r="O25" s="0" t="n">
        <f aca="false">EXP(-$B$39*N25^$C$39)</f>
        <v>0.0915161941610177</v>
      </c>
    </row>
    <row r="26" customFormat="false" ht="15" hidden="false" customHeight="false" outlineLevel="0" collapsed="false">
      <c r="B26" s="0" t="n">
        <v>0</v>
      </c>
      <c r="C26" s="0" t="n">
        <v>1</v>
      </c>
      <c r="D26" s="0" t="n">
        <f aca="false">EXP(-$B$39*B26^$C$39)</f>
        <v>1</v>
      </c>
      <c r="E26" s="0" t="n">
        <f aca="false">C26-D26</f>
        <v>0</v>
      </c>
      <c r="F26" s="0" t="n">
        <f aca="false">E26^2</f>
        <v>0</v>
      </c>
      <c r="N26" s="0" t="n">
        <v>170</v>
      </c>
      <c r="O26" s="0" t="n">
        <f aca="false">EXP(-$B$39*N26^$C$39)</f>
        <v>0.0830957262876619</v>
      </c>
    </row>
    <row r="27" customFormat="false" ht="15" hidden="false" customHeight="false" outlineLevel="0" collapsed="false">
      <c r="B27" s="0" t="n">
        <v>24</v>
      </c>
      <c r="C27" s="0" t="n">
        <v>0.5</v>
      </c>
      <c r="D27" s="0" t="n">
        <f aca="false">EXP(-$B$39*B27^$C$39)</f>
        <v>0.499996316070191</v>
      </c>
      <c r="E27" s="0" t="n">
        <f aca="false">C27-D27</f>
        <v>3.68392980948373E-006</v>
      </c>
      <c r="F27" s="0" t="n">
        <f aca="false">E27^2</f>
        <v>1.35713388412029E-011</v>
      </c>
      <c r="N27" s="0" t="n">
        <v>180</v>
      </c>
      <c r="O27" s="0" t="n">
        <f aca="false">EXP(-$B$39*N27^$C$39)</f>
        <v>0.0755975306856603</v>
      </c>
    </row>
    <row r="28" customFormat="false" ht="15" hidden="false" customHeight="false" outlineLevel="0" collapsed="false">
      <c r="B28" s="0" t="n">
        <v>151</v>
      </c>
      <c r="C28" s="0" t="n">
        <v>0.1</v>
      </c>
      <c r="D28" s="0" t="n">
        <f aca="false">EXP(-$B$39*B28^$C$39)</f>
        <v>0.100002305170053</v>
      </c>
      <c r="E28" s="0" t="n">
        <f aca="false">C28-D28</f>
        <v>-2.30517005306297E-006</v>
      </c>
      <c r="F28" s="0" t="n">
        <f aca="false">E28^2</f>
        <v>5.31380897353832E-012</v>
      </c>
      <c r="N28" s="0" t="n">
        <v>190</v>
      </c>
      <c r="O28" s="0" t="n">
        <f aca="false">EXP(-$B$39*N28^$C$39)</f>
        <v>0.0689004048969251</v>
      </c>
    </row>
    <row r="29" customFormat="false" ht="15" hidden="false" customHeight="false" outlineLevel="0" collapsed="false">
      <c r="F29" s="0" t="s">
        <v>42</v>
      </c>
      <c r="N29" s="0" t="n">
        <v>200</v>
      </c>
      <c r="O29" s="0" t="n">
        <f aca="false">EXP(-$B$39*N29^$C$39)</f>
        <v>0.0629022171700133</v>
      </c>
    </row>
    <row r="30" customFormat="false" ht="15" hidden="false" customHeight="false" outlineLevel="0" collapsed="false">
      <c r="F30" s="0" t="n">
        <f aca="false">SUM(F26:F28)</f>
        <v>1.88851478149331E-011</v>
      </c>
      <c r="N30" s="0" t="n">
        <v>210</v>
      </c>
      <c r="O30" s="0" t="n">
        <f aca="false">EXP(-$B$39*N30^$C$39)</f>
        <v>0.0575163550034175</v>
      </c>
    </row>
    <row r="31" customFormat="false" ht="15" hidden="false" customHeight="false" outlineLevel="0" collapsed="false">
      <c r="N31" s="0" t="n">
        <v>220</v>
      </c>
      <c r="O31" s="0" t="n">
        <f aca="false">EXP(-$B$39*N31^$C$39)</f>
        <v>0.0526689428812857</v>
      </c>
    </row>
    <row r="32" customFormat="false" ht="15" hidden="false" customHeight="false" outlineLevel="0" collapsed="false">
      <c r="N32" s="0" t="n">
        <v>230</v>
      </c>
      <c r="O32" s="0" t="n">
        <f aca="false">EXP(-$B$39*N32^$C$39)</f>
        <v>0.0482966391609124</v>
      </c>
    </row>
    <row r="33" customFormat="false" ht="15" hidden="false" customHeight="false" outlineLevel="0" collapsed="false">
      <c r="A33" s="0" t="s">
        <v>43</v>
      </c>
      <c r="B33" s="0" t="s">
        <v>17</v>
      </c>
      <c r="C33" s="0" t="s">
        <v>18</v>
      </c>
      <c r="N33" s="0" t="n">
        <v>240</v>
      </c>
      <c r="O33" s="0" t="n">
        <f aca="false">EXP(-$B$39*N33^$C$39)</f>
        <v>0.0443448746570329</v>
      </c>
    </row>
    <row r="34" customFormat="false" ht="15" hidden="false" customHeight="false" outlineLevel="0" collapsed="false">
      <c r="B34" s="2" t="s">
        <v>56</v>
      </c>
      <c r="C34" s="0" t="n">
        <v>1</v>
      </c>
      <c r="N34" s="0" t="n">
        <v>250</v>
      </c>
      <c r="O34" s="0" t="n">
        <f aca="false">EXP(-$B$39*N34^$C$39)</f>
        <v>0.0407664320164376</v>
      </c>
    </row>
    <row r="35" customFormat="false" ht="15" hidden="false" customHeight="false" outlineLevel="0" collapsed="false">
      <c r="N35" s="0" t="n">
        <v>260</v>
      </c>
      <c r="O35" s="0" t="n">
        <f aca="false">EXP(-$B$39*N35^$C$39)</f>
        <v>0.0375202908060867</v>
      </c>
    </row>
    <row r="36" customFormat="false" ht="15" hidden="false" customHeight="false" outlineLevel="0" collapsed="false">
      <c r="N36" s="0" t="n">
        <v>270</v>
      </c>
      <c r="O36" s="0" t="n">
        <f aca="false">EXP(-$B$39*N36^$C$39)</f>
        <v>0.0345706817704748</v>
      </c>
    </row>
    <row r="37" customFormat="false" ht="15" hidden="false" customHeight="false" outlineLevel="0" collapsed="false">
      <c r="N37" s="0" t="n">
        <v>280</v>
      </c>
      <c r="O37" s="0" t="n">
        <f aca="false">EXP(-$B$39*N37^$C$39)</f>
        <v>0.0318863071952625</v>
      </c>
    </row>
    <row r="38" customFormat="false" ht="15" hidden="false" customHeight="false" outlineLevel="0" collapsed="false">
      <c r="A38" s="0" t="s">
        <v>45</v>
      </c>
      <c r="B38" s="0" t="s">
        <v>17</v>
      </c>
      <c r="C38" s="0" t="s">
        <v>18</v>
      </c>
      <c r="N38" s="0" t="n">
        <v>290</v>
      </c>
      <c r="O38" s="0" t="n">
        <f aca="false">EXP(-$B$39*N38^$C$39)</f>
        <v>0.0294396942451666</v>
      </c>
    </row>
    <row r="39" customFormat="false" ht="15" hidden="false" customHeight="false" outlineLevel="0" collapsed="false">
      <c r="B39" s="6" t="n">
        <v>0.0870802646524389</v>
      </c>
      <c r="C39" s="0" t="n">
        <v>0.652733661273896</v>
      </c>
      <c r="N39" s="0" t="n">
        <v>300</v>
      </c>
      <c r="O39" s="0" t="n">
        <f aca="false">EXP(-$B$39*N39^$C$39)</f>
        <v>0.0272066555447111</v>
      </c>
    </row>
    <row r="40" customFormat="false" ht="15" hidden="false" customHeight="false" outlineLevel="0" collapsed="false">
      <c r="N40" s="0" t="n">
        <v>310</v>
      </c>
      <c r="O40" s="0" t="n">
        <f aca="false">EXP(-$B$39*N40^$C$39)</f>
        <v>0.0251658368443873</v>
      </c>
    </row>
    <row r="41" customFormat="false" ht="15" hidden="false" customHeight="false" outlineLevel="0" collapsed="false">
      <c r="N41" s="0" t="n">
        <v>320</v>
      </c>
      <c r="O41" s="0" t="n">
        <f aca="false">EXP(-$B$39*N41^$C$39)</f>
        <v>0.023298335854365</v>
      </c>
    </row>
    <row r="42" customFormat="false" ht="15" hidden="false" customHeight="false" outlineLevel="0" collapsed="false">
      <c r="N42" s="0" t="n">
        <v>330</v>
      </c>
      <c r="O42" s="0" t="n">
        <f aca="false">EXP(-$B$39*N42^$C$39)</f>
        <v>0.0215873795820652</v>
      </c>
    </row>
    <row r="43" customFormat="false" ht="15" hidden="false" customHeight="false" outlineLevel="0" collapsed="false">
      <c r="N43" s="0" t="n">
        <v>340</v>
      </c>
      <c r="O43" s="0" t="n">
        <f aca="false">EXP(-$B$39*N43^$C$39)</f>
        <v>0.0200180500289083</v>
      </c>
    </row>
    <row r="44" customFormat="false" ht="15" hidden="false" customHeight="false" outlineLevel="0" collapsed="false">
      <c r="N44" s="0" t="n">
        <v>350</v>
      </c>
      <c r="O44" s="0" t="n">
        <f aca="false">EXP(-$B$39*N44^$C$39)</f>
        <v>0.0185770500669071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30" activeCellId="0" sqref="F30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6.42"/>
    <col collapsed="false" customWidth="true" hidden="false" outlineLevel="0" max="3" min="3" style="0" width="16.86"/>
    <col collapsed="false" customWidth="true" hidden="false" outlineLevel="0" max="4" min="4" style="0" width="15.57"/>
    <col collapsed="false" customWidth="true" hidden="false" outlineLevel="0" max="5" min="5" style="0" width="17.86"/>
    <col collapsed="false" customWidth="true" hidden="false" outlineLevel="0" max="7" min="7" style="0" width="22.28"/>
    <col collapsed="false" customWidth="true" hidden="false" outlineLevel="0" max="8" min="8" style="0" width="20.9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</row>
    <row r="3" customFormat="false" ht="15" hidden="false" customHeight="false" outlineLevel="0" collapsed="false">
      <c r="A3" s="0" t="s">
        <v>57</v>
      </c>
      <c r="B3" s="0" t="n">
        <v>41</v>
      </c>
      <c r="C3" s="0" t="n">
        <v>14</v>
      </c>
      <c r="D3" s="0" t="n">
        <v>40</v>
      </c>
      <c r="E3" s="0" t="n">
        <v>43</v>
      </c>
      <c r="F3" s="0" t="n">
        <v>4</v>
      </c>
      <c r="G3" s="1" t="n">
        <v>0.0001</v>
      </c>
      <c r="H3" s="0" t="n">
        <v>383</v>
      </c>
    </row>
    <row r="4" customFormat="false" ht="15" hidden="false" customHeight="false" outlineLevel="0" collapsed="false">
      <c r="B4" s="0" t="s">
        <v>17</v>
      </c>
      <c r="C4" s="0" t="s">
        <v>18</v>
      </c>
      <c r="G4" s="0" t="s">
        <v>19</v>
      </c>
    </row>
    <row r="5" customFormat="false" ht="15" hidden="false" customHeight="false" outlineLevel="0" collapsed="false">
      <c r="B5" s="2" t="s">
        <v>58</v>
      </c>
      <c r="C5" s="0" t="n">
        <v>1</v>
      </c>
    </row>
    <row r="6" customFormat="false" ht="15" hidden="false" customHeight="false" outlineLevel="0" collapsed="false">
      <c r="A6" s="0" t="s">
        <v>59</v>
      </c>
      <c r="B6" s="7" t="s">
        <v>60</v>
      </c>
      <c r="C6" s="7" t="n">
        <v>10</v>
      </c>
      <c r="D6" s="7" t="s">
        <v>61</v>
      </c>
      <c r="E6" s="7" t="s">
        <v>62</v>
      </c>
      <c r="F6" s="7" t="s">
        <v>63</v>
      </c>
      <c r="G6" s="8" t="n">
        <v>0.0001</v>
      </c>
      <c r="H6" s="7" t="s">
        <v>64</v>
      </c>
    </row>
    <row r="7" customFormat="false" ht="15" hidden="false" customHeight="false" outlineLevel="0" collapsed="false">
      <c r="O7" s="0" t="s">
        <v>16</v>
      </c>
    </row>
    <row r="8" customFormat="false" ht="15" hidden="false" customHeight="false" outlineLevel="0" collapsed="false">
      <c r="N8" s="0" t="s">
        <v>20</v>
      </c>
      <c r="O8" s="0" t="s">
        <v>21</v>
      </c>
    </row>
    <row r="9" customFormat="false" ht="15" hidden="false" customHeight="false" outlineLevel="0" collapsed="false">
      <c r="N9" s="0" t="n">
        <v>0</v>
      </c>
      <c r="O9" s="0" t="n">
        <f aca="false">EXP(-$B$39*N9^$C$39)</f>
        <v>1</v>
      </c>
    </row>
    <row r="10" customFormat="false" ht="15" hidden="false" customHeight="false" outlineLevel="0" collapsed="false">
      <c r="B10" s="0" t="s">
        <v>33</v>
      </c>
      <c r="C10" s="0" t="s">
        <v>34</v>
      </c>
      <c r="N10" s="0" t="n">
        <v>10</v>
      </c>
      <c r="O10" s="0" t="n">
        <f aca="false">EXP(-$B$39*N10^$C$39)</f>
        <v>0.50000057200244</v>
      </c>
    </row>
    <row r="11" customFormat="false" ht="15" hidden="false" customHeight="false" outlineLevel="0" collapsed="false">
      <c r="B11" s="0" t="n">
        <v>0</v>
      </c>
      <c r="C11" s="0" t="n">
        <v>1</v>
      </c>
      <c r="N11" s="0" t="n">
        <v>20</v>
      </c>
      <c r="O11" s="0" t="n">
        <f aca="false">EXP(-$B$39*N11^$C$39)</f>
        <v>0.286465622236599</v>
      </c>
    </row>
    <row r="12" customFormat="false" ht="15" hidden="false" customHeight="false" outlineLevel="0" collapsed="false">
      <c r="B12" s="0" t="n">
        <v>10</v>
      </c>
      <c r="C12" s="0" t="n">
        <v>0.5</v>
      </c>
      <c r="N12" s="0" t="n">
        <v>30</v>
      </c>
      <c r="O12" s="0" t="n">
        <f aca="false">EXP(-$B$39*N12^$C$39)</f>
        <v>0.171158347749033</v>
      </c>
    </row>
    <row r="13" customFormat="false" ht="15" hidden="false" customHeight="false" outlineLevel="0" collapsed="false">
      <c r="B13" s="0" t="n">
        <v>41</v>
      </c>
      <c r="C13" s="0" t="n">
        <v>0.1</v>
      </c>
      <c r="N13" s="0" t="n">
        <v>40</v>
      </c>
      <c r="O13" s="0" t="n">
        <f aca="false">EXP(-$B$39*N13^$C$39)</f>
        <v>0.104904177266818</v>
      </c>
    </row>
    <row r="14" customFormat="false" ht="15" hidden="false" customHeight="false" outlineLevel="0" collapsed="false">
      <c r="N14" s="0" t="n">
        <v>50</v>
      </c>
      <c r="O14" s="0" t="n">
        <f aca="false">EXP(-$B$39*N14^$C$39)</f>
        <v>0.0654721489344496</v>
      </c>
    </row>
    <row r="15" customFormat="false" ht="15" hidden="false" customHeight="false" outlineLevel="0" collapsed="false">
      <c r="N15" s="0" t="n">
        <v>60</v>
      </c>
      <c r="O15" s="0" t="n">
        <f aca="false">EXP(-$B$39*N15^$C$39)</f>
        <v>0.0414362561659595</v>
      </c>
    </row>
    <row r="16" customFormat="false" ht="15" hidden="false" customHeight="false" outlineLevel="0" collapsed="false">
      <c r="N16" s="0" t="n">
        <v>70</v>
      </c>
      <c r="O16" s="0" t="n">
        <f aca="false">EXP(-$B$39*N16^$C$39)</f>
        <v>0.0265220079206658</v>
      </c>
    </row>
    <row r="17" customFormat="false" ht="15" hidden="false" customHeight="false" outlineLevel="0" collapsed="false">
      <c r="N17" s="0" t="n">
        <v>80</v>
      </c>
      <c r="O17" s="0" t="n">
        <f aca="false">EXP(-$B$39*N17^$C$39)</f>
        <v>0.0171368960820213</v>
      </c>
    </row>
    <row r="18" customFormat="false" ht="15" hidden="false" customHeight="false" outlineLevel="0" collapsed="false">
      <c r="N18" s="0" t="n">
        <v>90</v>
      </c>
      <c r="O18" s="0" t="n">
        <f aca="false">EXP(-$B$39*N18^$C$39)</f>
        <v>0.0111627467831635</v>
      </c>
    </row>
    <row r="19" customFormat="false" ht="15" hidden="false" customHeight="false" outlineLevel="0" collapsed="false">
      <c r="N19" s="0" t="n">
        <v>100</v>
      </c>
      <c r="O19" s="0" t="n">
        <f aca="false">EXP(-$B$39*N19^$C$39)</f>
        <v>0.00732278549862348</v>
      </c>
    </row>
    <row r="20" customFormat="false" ht="15" hidden="false" customHeight="false" outlineLevel="0" collapsed="false">
      <c r="N20" s="0" t="n">
        <v>110</v>
      </c>
      <c r="O20" s="0" t="n">
        <f aca="false">EXP(-$B$39*N20^$C$39)</f>
        <v>0.00483389153062768</v>
      </c>
    </row>
    <row r="21" customFormat="false" ht="15" hidden="false" customHeight="false" outlineLevel="0" collapsed="false">
      <c r="N21" s="0" t="n">
        <v>120</v>
      </c>
      <c r="O21" s="0" t="n">
        <f aca="false">EXP(-$B$39*N21^$C$39)</f>
        <v>0.00320885631999297</v>
      </c>
    </row>
    <row r="22" customFormat="false" ht="15" hidden="false" customHeight="false" outlineLevel="0" collapsed="false">
      <c r="N22" s="0" t="n">
        <v>130</v>
      </c>
      <c r="O22" s="0" t="n">
        <f aca="false">EXP(-$B$39*N22^$C$39)</f>
        <v>0.00214093922293326</v>
      </c>
    </row>
    <row r="23" customFormat="false" ht="15" hidden="false" customHeight="false" outlineLevel="0" collapsed="false">
      <c r="N23" s="0" t="n">
        <v>140</v>
      </c>
      <c r="O23" s="0" t="n">
        <f aca="false">EXP(-$B$39*N23^$C$39)</f>
        <v>0.00143504422428522</v>
      </c>
    </row>
    <row r="24" customFormat="false" ht="15" hidden="false" customHeight="false" outlineLevel="0" collapsed="false">
      <c r="B24" s="0" t="s">
        <v>35</v>
      </c>
      <c r="D24" s="0" t="s">
        <v>36</v>
      </c>
      <c r="N24" s="0" t="n">
        <v>150</v>
      </c>
      <c r="O24" s="0" t="n">
        <f aca="false">EXP(-$B$39*N24^$C$39)</f>
        <v>0.00096598185331931</v>
      </c>
    </row>
    <row r="25" customFormat="false" ht="15" hidden="false" customHeight="false" outlineLevel="0" collapsed="false">
      <c r="B25" s="0" t="s">
        <v>37</v>
      </c>
      <c r="C25" s="0" t="s">
        <v>38</v>
      </c>
      <c r="D25" s="0" t="s">
        <v>39</v>
      </c>
      <c r="E25" s="0" t="s">
        <v>40</v>
      </c>
      <c r="F25" s="0" t="s">
        <v>41</v>
      </c>
      <c r="N25" s="0" t="n">
        <v>160</v>
      </c>
      <c r="O25" s="0" t="n">
        <f aca="false">EXP(-$B$39*N25^$C$39)</f>
        <v>0.000652791814771397</v>
      </c>
    </row>
    <row r="26" customFormat="false" ht="15" hidden="false" customHeight="false" outlineLevel="0" collapsed="false">
      <c r="B26" s="0" t="n">
        <v>0</v>
      </c>
      <c r="C26" s="0" t="n">
        <v>1</v>
      </c>
      <c r="D26" s="0" t="n">
        <f aca="false">EXP(-$B$39*B26^$C$39)</f>
        <v>1</v>
      </c>
      <c r="E26" s="0" t="n">
        <f aca="false">C26-D26</f>
        <v>0</v>
      </c>
      <c r="F26" s="0" t="n">
        <f aca="false">E26^2</f>
        <v>0</v>
      </c>
      <c r="N26" s="0" t="n">
        <v>170</v>
      </c>
      <c r="O26" s="0" t="n">
        <f aca="false">EXP(-$B$39*N26^$C$39)</f>
        <v>0.000442752113220035</v>
      </c>
    </row>
    <row r="27" customFormat="false" ht="15" hidden="false" customHeight="false" outlineLevel="0" collapsed="false">
      <c r="B27" s="0" t="n">
        <v>10</v>
      </c>
      <c r="C27" s="0" t="n">
        <v>0.5</v>
      </c>
      <c r="D27" s="0" t="n">
        <f aca="false">EXP(-$B$39*B27^$C$39)</f>
        <v>0.50000057200244</v>
      </c>
      <c r="E27" s="0" t="n">
        <f aca="false">C27-D27</f>
        <v>-5.720024403022E-007</v>
      </c>
      <c r="F27" s="0" t="n">
        <f aca="false">E27^2</f>
        <v>3.27186791711671E-013</v>
      </c>
      <c r="N27" s="0" t="n">
        <v>180</v>
      </c>
      <c r="O27" s="0" t="n">
        <f aca="false">EXP(-$B$39*N27^$C$39)</f>
        <v>0.000301314699620251</v>
      </c>
    </row>
    <row r="28" customFormat="false" ht="15" hidden="false" customHeight="false" outlineLevel="0" collapsed="false">
      <c r="B28" s="0" t="n">
        <v>41</v>
      </c>
      <c r="C28" s="0" t="n">
        <v>0.1</v>
      </c>
      <c r="D28" s="0" t="n">
        <f aca="false">EXP(-$B$39*B28^$C$39)</f>
        <v>0.100000499997279</v>
      </c>
      <c r="E28" s="0" t="n">
        <f aca="false">C28-D28</f>
        <v>-4.99997278718967E-007</v>
      </c>
      <c r="F28" s="0" t="n">
        <f aca="false">E28^2</f>
        <v>2.49997278726372E-013</v>
      </c>
      <c r="N28" s="0" t="n">
        <v>190</v>
      </c>
      <c r="O28" s="0" t="n">
        <f aca="false">EXP(-$B$39*N28^$C$39)</f>
        <v>0.000205712145719103</v>
      </c>
    </row>
    <row r="29" customFormat="false" ht="15" hidden="false" customHeight="false" outlineLevel="0" collapsed="false">
      <c r="F29" s="0" t="s">
        <v>65</v>
      </c>
      <c r="N29" s="0" t="n">
        <v>200</v>
      </c>
      <c r="O29" s="0" t="n">
        <f aca="false">EXP(-$B$39*N29^$C$39)</f>
        <v>0.000140862786473754</v>
      </c>
    </row>
    <row r="30" customFormat="false" ht="15" hidden="false" customHeight="false" outlineLevel="0" collapsed="false">
      <c r="F30" s="0" t="n">
        <f aca="false">SUM(F26:F28)</f>
        <v>5.77184070479676E-013</v>
      </c>
      <c r="N30" s="0" t="n">
        <v>210</v>
      </c>
      <c r="O30" s="0" t="n">
        <f aca="false">EXP(-$B$39*N30^$C$39)</f>
        <v>9.67286328260709E-005</v>
      </c>
    </row>
    <row r="31" customFormat="false" ht="15" hidden="false" customHeight="false" outlineLevel="0" collapsed="false">
      <c r="N31" s="0" t="n">
        <v>220</v>
      </c>
      <c r="O31" s="0" t="n">
        <f aca="false">EXP(-$B$39*N31^$C$39)</f>
        <v>6.65992823784652E-005</v>
      </c>
    </row>
    <row r="32" customFormat="false" ht="15" hidden="false" customHeight="false" outlineLevel="0" collapsed="false">
      <c r="N32" s="0" t="n">
        <v>230</v>
      </c>
      <c r="O32" s="0" t="n">
        <f aca="false">EXP(-$B$39*N32^$C$39)</f>
        <v>4.59705361923919E-005</v>
      </c>
    </row>
    <row r="33" customFormat="false" ht="15" hidden="false" customHeight="false" outlineLevel="0" collapsed="false">
      <c r="A33" s="0" t="s">
        <v>43</v>
      </c>
      <c r="B33" s="0" t="s">
        <v>17</v>
      </c>
      <c r="C33" s="0" t="s">
        <v>18</v>
      </c>
      <c r="N33" s="0" t="n">
        <v>240</v>
      </c>
      <c r="O33" s="0" t="n">
        <f aca="false">EXP(-$B$39*N33^$C$39)</f>
        <v>3.18075717404541E-005</v>
      </c>
    </row>
    <row r="34" customFormat="false" ht="15" hidden="false" customHeight="false" outlineLevel="0" collapsed="false">
      <c r="B34" s="2" t="s">
        <v>58</v>
      </c>
      <c r="C34" s="0" t="n">
        <v>1</v>
      </c>
      <c r="N34" s="0" t="n">
        <v>250</v>
      </c>
      <c r="O34" s="0" t="n">
        <f aca="false">EXP(-$B$39*N34^$C$39)</f>
        <v>2.20583321703094E-005</v>
      </c>
    </row>
    <row r="35" customFormat="false" ht="15" hidden="false" customHeight="false" outlineLevel="0" collapsed="false">
      <c r="N35" s="0" t="n">
        <v>260</v>
      </c>
      <c r="O35" s="0" t="n">
        <f aca="false">EXP(-$B$39*N35^$C$39)</f>
        <v>1.53306507270434E-005</v>
      </c>
    </row>
    <row r="36" customFormat="false" ht="15" hidden="false" customHeight="false" outlineLevel="0" collapsed="false">
      <c r="N36" s="0" t="n">
        <v>270</v>
      </c>
      <c r="O36" s="0" t="n">
        <f aca="false">EXP(-$B$39*N36^$C$39)</f>
        <v>1.06770816668962E-005</v>
      </c>
    </row>
    <row r="37" customFormat="false" ht="15" hidden="false" customHeight="false" outlineLevel="0" collapsed="false">
      <c r="N37" s="0" t="n">
        <v>280</v>
      </c>
      <c r="O37" s="0" t="n">
        <f aca="false">EXP(-$B$39*N37^$C$39)</f>
        <v>7.45092528720059E-006</v>
      </c>
    </row>
    <row r="38" customFormat="false" ht="15" hidden="false" customHeight="false" outlineLevel="0" collapsed="false">
      <c r="A38" s="0" t="s">
        <v>45</v>
      </c>
      <c r="B38" s="0" t="s">
        <v>17</v>
      </c>
      <c r="C38" s="0" t="s">
        <v>18</v>
      </c>
      <c r="N38" s="0" t="n">
        <v>290</v>
      </c>
      <c r="O38" s="0" t="n">
        <f aca="false">EXP(-$B$39*N38^$C$39)</f>
        <v>5.2095243557807E-006</v>
      </c>
    </row>
    <row r="39" customFormat="false" ht="15" hidden="false" customHeight="false" outlineLevel="0" collapsed="false">
      <c r="B39" s="0" t="n">
        <v>0.0977169902875073</v>
      </c>
      <c r="C39" s="0" t="n">
        <v>0.850854662155946</v>
      </c>
      <c r="N39" s="0" t="n">
        <v>300</v>
      </c>
      <c r="O39" s="0" t="n">
        <f aca="false">EXP(-$B$39*N39^$C$39)</f>
        <v>3.64907954355184E-006</v>
      </c>
    </row>
    <row r="40" customFormat="false" ht="15" hidden="false" customHeight="false" outlineLevel="0" collapsed="false">
      <c r="N40" s="0" t="n">
        <v>310</v>
      </c>
      <c r="O40" s="0" t="n">
        <f aca="false">EXP(-$B$39*N40^$C$39)</f>
        <v>2.56056321126716E-006</v>
      </c>
    </row>
    <row r="41" customFormat="false" ht="15" hidden="false" customHeight="false" outlineLevel="0" collapsed="false">
      <c r="N41" s="0" t="n">
        <v>320</v>
      </c>
      <c r="O41" s="0" t="n">
        <f aca="false">EXP(-$B$39*N41^$C$39)</f>
        <v>1.79980815685233E-006</v>
      </c>
    </row>
    <row r="42" customFormat="false" ht="15" hidden="false" customHeight="false" outlineLevel="0" collapsed="false">
      <c r="N42" s="0" t="n">
        <v>330</v>
      </c>
      <c r="O42" s="0" t="n">
        <f aca="false">EXP(-$B$39*N42^$C$39)</f>
        <v>1.26715284893336E-006</v>
      </c>
    </row>
    <row r="43" customFormat="false" ht="15" hidden="false" customHeight="false" outlineLevel="0" collapsed="false">
      <c r="N43" s="0" t="n">
        <v>340</v>
      </c>
      <c r="O43" s="0" t="n">
        <f aca="false">EXP(-$B$39*N43^$C$39)</f>
        <v>8.93550535284009E-007</v>
      </c>
    </row>
    <row r="44" customFormat="false" ht="15" hidden="false" customHeight="false" outlineLevel="0" collapsed="false">
      <c r="N44" s="0" t="n">
        <v>350</v>
      </c>
      <c r="O44" s="0" t="n">
        <f aca="false">EXP(-$B$39*N44^$C$39)</f>
        <v>6.31063954010354E-007</v>
      </c>
    </row>
    <row r="45" customFormat="false" ht="15" hidden="false" customHeight="false" outlineLevel="0" collapsed="false">
      <c r="N45" s="0" t="n">
        <v>360</v>
      </c>
      <c r="O45" s="0" t="n">
        <f aca="false">EXP(-$B$39*N45^$C$39)</f>
        <v>4.46344311271727E-007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6" activeCellId="0" sqref="G6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6.42"/>
    <col collapsed="false" customWidth="true" hidden="false" outlineLevel="0" max="3" min="3" style="0" width="16.86"/>
    <col collapsed="false" customWidth="true" hidden="false" outlineLevel="0" max="4" min="4" style="0" width="15.57"/>
    <col collapsed="false" customWidth="true" hidden="false" outlineLevel="0" max="5" min="5" style="0" width="17.86"/>
    <col collapsed="false" customWidth="true" hidden="false" outlineLevel="0" max="7" min="7" style="0" width="21.86"/>
    <col collapsed="false" customWidth="true" hidden="false" outlineLevel="0" max="8" min="8" style="0" width="20.9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  <c r="Q2" s="0" t="s">
        <v>66</v>
      </c>
      <c r="T2" s="0" t="s">
        <v>67</v>
      </c>
    </row>
    <row r="3" customFormat="false" ht="15" hidden="false" customHeight="false" outlineLevel="0" collapsed="false">
      <c r="A3" s="0" t="s">
        <v>68</v>
      </c>
      <c r="B3" s="0" t="n">
        <v>57</v>
      </c>
      <c r="C3" s="0" t="n">
        <v>178</v>
      </c>
      <c r="D3" s="0" t="n">
        <v>299</v>
      </c>
      <c r="E3" s="0" t="n">
        <v>53</v>
      </c>
      <c r="F3" s="0" t="n">
        <v>8</v>
      </c>
      <c r="G3" s="1" t="n">
        <v>7.2E-005</v>
      </c>
      <c r="H3" s="0" t="n">
        <v>386</v>
      </c>
      <c r="Q3" s="0" t="s">
        <v>17</v>
      </c>
      <c r="R3" s="0" t="s">
        <v>18</v>
      </c>
      <c r="T3" s="0" t="s">
        <v>17</v>
      </c>
      <c r="U3" s="0" t="s">
        <v>18</v>
      </c>
    </row>
    <row r="4" customFormat="false" ht="15" hidden="false" customHeight="false" outlineLevel="0" collapsed="false">
      <c r="B4" s="0" t="s">
        <v>17</v>
      </c>
      <c r="C4" s="0" t="s">
        <v>18</v>
      </c>
      <c r="G4" s="0" t="s">
        <v>19</v>
      </c>
      <c r="Q4" s="0" t="n">
        <v>0.0321562479942022</v>
      </c>
      <c r="R4" s="0" t="n">
        <v>0.934318825127473</v>
      </c>
      <c r="T4" s="0" t="n">
        <v>0.0743620340762019</v>
      </c>
      <c r="U4" s="0" t="n">
        <v>1.00528213464312</v>
      </c>
    </row>
    <row r="5" customFormat="false" ht="15" hidden="false" customHeight="false" outlineLevel="0" collapsed="false">
      <c r="B5" s="2" t="s">
        <v>69</v>
      </c>
      <c r="C5" s="0" t="n">
        <v>1</v>
      </c>
    </row>
    <row r="6" customFormat="false" ht="15" hidden="false" customHeight="false" outlineLevel="0" collapsed="false">
      <c r="A6" s="0" t="s">
        <v>59</v>
      </c>
      <c r="B6" s="7" t="s">
        <v>70</v>
      </c>
      <c r="C6" s="7" t="s">
        <v>71</v>
      </c>
      <c r="D6" s="7" t="s">
        <v>72</v>
      </c>
      <c r="E6" s="7" t="s">
        <v>73</v>
      </c>
      <c r="F6" s="7" t="s">
        <v>74</v>
      </c>
      <c r="G6" s="7" t="s">
        <v>75</v>
      </c>
      <c r="H6" s="7" t="s">
        <v>76</v>
      </c>
    </row>
    <row r="7" customFormat="false" ht="15" hidden="false" customHeight="false" outlineLevel="0" collapsed="false">
      <c r="O7" s="0" t="s">
        <v>16</v>
      </c>
      <c r="Q7" s="0" t="s">
        <v>77</v>
      </c>
      <c r="T7" s="0" t="s">
        <v>78</v>
      </c>
    </row>
    <row r="8" customFormat="false" ht="15" hidden="false" customHeight="false" outlineLevel="0" collapsed="false">
      <c r="N8" s="0" t="s">
        <v>20</v>
      </c>
      <c r="O8" s="0" t="s">
        <v>21</v>
      </c>
      <c r="Q8" s="0" t="s">
        <v>20</v>
      </c>
      <c r="R8" s="0" t="s">
        <v>21</v>
      </c>
      <c r="T8" s="0" t="s">
        <v>20</v>
      </c>
      <c r="U8" s="0" t="s">
        <v>21</v>
      </c>
    </row>
    <row r="9" customFormat="false" ht="15" hidden="false" customHeight="false" outlineLevel="0" collapsed="false">
      <c r="N9" s="0" t="n">
        <v>0</v>
      </c>
      <c r="O9" s="0" t="n">
        <f aca="false">EXP(-$B$39*N9^$C$39)</f>
        <v>1</v>
      </c>
      <c r="Q9" s="0" t="n">
        <v>0</v>
      </c>
      <c r="R9" s="3" t="n">
        <f aca="false">EXP(-$Q$4*Q9^$R$4)</f>
        <v>1</v>
      </c>
      <c r="T9" s="3" t="n">
        <v>0</v>
      </c>
      <c r="U9" s="3" t="n">
        <f aca="false">EXP(-$T$4*T9^$U$4)</f>
        <v>1</v>
      </c>
    </row>
    <row r="10" customFormat="false" ht="15" hidden="false" customHeight="false" outlineLevel="0" collapsed="false">
      <c r="B10" s="0" t="s">
        <v>33</v>
      </c>
      <c r="C10" s="0" t="s">
        <v>34</v>
      </c>
      <c r="N10" s="0" t="n">
        <v>10</v>
      </c>
      <c r="O10" s="0" t="n">
        <f aca="false">EXP(-$B$39*N10^$C$39)</f>
        <v>0.908495746119783</v>
      </c>
      <c r="Q10" s="0" t="n">
        <v>10</v>
      </c>
      <c r="R10" s="3" t="n">
        <f aca="false">EXP(-$Q$4*Q10^$R$4)</f>
        <v>0.758487184114629</v>
      </c>
      <c r="T10" s="3" t="n">
        <v>10</v>
      </c>
      <c r="U10" s="3" t="n">
        <f aca="false">EXP(-$T$4*T10^$U$4)</f>
        <v>0.471083510551741</v>
      </c>
    </row>
    <row r="11" customFormat="false" ht="15" hidden="false" customHeight="false" outlineLevel="0" collapsed="false">
      <c r="B11" s="0" t="n">
        <v>0</v>
      </c>
      <c r="C11" s="0" t="n">
        <v>1</v>
      </c>
      <c r="N11" s="0" t="n">
        <v>20</v>
      </c>
      <c r="O11" s="0" t="n">
        <f aca="false">EXP(-$B$39*N11^$C$39)</f>
        <v>0.832445006713803</v>
      </c>
      <c r="Q11" s="0" t="n">
        <v>20</v>
      </c>
      <c r="R11" s="3" t="n">
        <f aca="false">EXP(-$Q$4*Q11^$R$4)</f>
        <v>0.589634007655124</v>
      </c>
      <c r="T11" s="3" t="n">
        <v>20</v>
      </c>
      <c r="U11" s="3" t="n">
        <f aca="false">EXP(-$T$4*T11^$U$4)</f>
        <v>0.220697618552787</v>
      </c>
    </row>
    <row r="12" customFormat="false" ht="15" hidden="false" customHeight="false" outlineLevel="0" collapsed="false">
      <c r="B12" s="0" t="n">
        <v>83</v>
      </c>
      <c r="C12" s="0" t="n">
        <v>0.5</v>
      </c>
      <c r="N12" s="0" t="n">
        <v>30</v>
      </c>
      <c r="O12" s="0" t="n">
        <f aca="false">EXP(-$B$39*N12^$C$39)</f>
        <v>0.765020204687016</v>
      </c>
      <c r="Q12" s="3" t="n">
        <v>30</v>
      </c>
      <c r="R12" s="3" t="n">
        <f aca="false">EXP(-$Q$4*Q12^$R$4)</f>
        <v>0.462293088427815</v>
      </c>
      <c r="T12" s="3" t="n">
        <v>30</v>
      </c>
      <c r="U12" s="3" t="n">
        <f aca="false">EXP(-$T$4*T12^$U$4)</f>
        <v>0.103177762941714</v>
      </c>
    </row>
    <row r="13" customFormat="false" ht="15" hidden="false" customHeight="false" outlineLevel="0" collapsed="false">
      <c r="B13" s="0" t="n">
        <v>300</v>
      </c>
      <c r="C13" s="0" t="n">
        <v>0.1</v>
      </c>
      <c r="N13" s="0" t="n">
        <v>40</v>
      </c>
      <c r="O13" s="0" t="n">
        <f aca="false">EXP(-$B$39*N13^$C$39)</f>
        <v>0.704369278299821</v>
      </c>
      <c r="Q13" s="3" t="n">
        <v>40</v>
      </c>
      <c r="R13" s="3" t="n">
        <f aca="false">EXP(-$Q$4*Q13^$R$4)</f>
        <v>0.364406339669898</v>
      </c>
      <c r="T13" s="3" t="n">
        <v>40</v>
      </c>
      <c r="U13" s="3" t="n">
        <f aca="false">EXP(-$T$4*T13^$U$4)</f>
        <v>0.0481705254371231</v>
      </c>
    </row>
    <row r="14" customFormat="false" ht="15" hidden="false" customHeight="false" outlineLevel="0" collapsed="false">
      <c r="N14" s="0" t="n">
        <v>50</v>
      </c>
      <c r="O14" s="0" t="n">
        <f aca="false">EXP(-$B$39*N14^$C$39)</f>
        <v>0.649409342749319</v>
      </c>
      <c r="Q14" s="3" t="n">
        <v>50</v>
      </c>
      <c r="R14" s="3" t="n">
        <f aca="false">EXP(-$Q$4*Q14^$R$4)</f>
        <v>0.288373772660319</v>
      </c>
      <c r="T14" s="3" t="n">
        <v>50</v>
      </c>
      <c r="U14" s="3" t="n">
        <f aca="false">EXP(-$T$4*T14^$U$4)</f>
        <v>0.0224664715788775</v>
      </c>
    </row>
    <row r="15" customFormat="false" ht="15" hidden="false" customHeight="false" outlineLevel="0" collapsed="false">
      <c r="N15" s="0" t="n">
        <v>60</v>
      </c>
      <c r="O15" s="0" t="n">
        <f aca="false">EXP(-$B$39*N15^$C$39)</f>
        <v>0.599377314587387</v>
      </c>
      <c r="Q15" s="3" t="n">
        <v>60</v>
      </c>
      <c r="R15" s="3" t="n">
        <f aca="false">EXP(-$Q$4*Q15^$R$4)</f>
        <v>0.22890808188528</v>
      </c>
      <c r="T15" s="3" t="n">
        <v>60</v>
      </c>
      <c r="U15" s="3" t="n">
        <f aca="false">EXP(-$T$4*T15^$U$4)</f>
        <v>0.0104697393023639</v>
      </c>
    </row>
    <row r="16" customFormat="false" ht="15" hidden="false" customHeight="false" outlineLevel="0" collapsed="false">
      <c r="N16" s="0" t="n">
        <v>70</v>
      </c>
      <c r="O16" s="0" t="n">
        <f aca="false">EXP(-$B$39*N16^$C$39)</f>
        <v>0.553685265304872</v>
      </c>
      <c r="Q16" s="3" t="n">
        <v>70</v>
      </c>
      <c r="R16" s="3" t="n">
        <f aca="false">EXP(-$Q$4*Q16^$R$4)</f>
        <v>0.182164468148592</v>
      </c>
      <c r="T16" s="3" t="n">
        <v>70</v>
      </c>
      <c r="U16" s="3" t="n">
        <f aca="false">EXP(-$T$4*T16^$U$4)</f>
        <v>0.00487577265200282</v>
      </c>
    </row>
    <row r="17" customFormat="false" ht="15" hidden="false" customHeight="false" outlineLevel="0" collapsed="false">
      <c r="N17" s="0" t="n">
        <v>80</v>
      </c>
      <c r="O17" s="0" t="n">
        <f aca="false">EXP(-$B$39*N17^$C$39)</f>
        <v>0.511856685415296</v>
      </c>
      <c r="Q17" s="3" t="n">
        <v>80</v>
      </c>
      <c r="R17" s="3" t="n">
        <f aca="false">EXP(-$Q$4*Q17^$R$4)</f>
        <v>0.145276677829911</v>
      </c>
      <c r="T17" s="3" t="n">
        <v>80</v>
      </c>
      <c r="U17" s="3" t="n">
        <f aca="false">EXP(-$T$4*T17^$U$4)</f>
        <v>0.00226934033172707</v>
      </c>
    </row>
    <row r="18" customFormat="false" ht="15" hidden="false" customHeight="false" outlineLevel="0" collapsed="false">
      <c r="N18" s="0" t="n">
        <v>90</v>
      </c>
      <c r="O18" s="0" t="n">
        <f aca="false">EXP(-$B$39*N18^$C$39)</f>
        <v>0.473492915074554</v>
      </c>
      <c r="Q18" s="3" t="n">
        <v>90</v>
      </c>
      <c r="R18" s="3" t="n">
        <f aca="false">EXP(-$Q$4*Q18^$R$4)</f>
        <v>0.116073688610079</v>
      </c>
      <c r="T18" s="3" t="n">
        <v>90</v>
      </c>
      <c r="U18" s="3" t="n">
        <f aca="false">EXP(-$T$4*T18^$U$4)</f>
        <v>0.00105568868495702</v>
      </c>
    </row>
    <row r="19" customFormat="false" ht="15" hidden="false" customHeight="false" outlineLevel="0" collapsed="false">
      <c r="N19" s="0" t="n">
        <v>100</v>
      </c>
      <c r="O19" s="0" t="n">
        <f aca="false">EXP(-$B$39*N19^$C$39)</f>
        <v>0.438253243211999</v>
      </c>
      <c r="Q19" s="3" t="n">
        <v>100</v>
      </c>
      <c r="R19" s="3" t="n">
        <f aca="false">EXP(-$Q$4*Q19^$R$4)</f>
        <v>0.0928927586381259</v>
      </c>
      <c r="T19" s="3" t="n">
        <v>100</v>
      </c>
      <c r="U19" s="3" t="n">
        <f aca="false">EXP(-$T$4*T19^$U$4)</f>
        <v>0.000490881399887975</v>
      </c>
    </row>
    <row r="20" customFormat="false" ht="15" hidden="false" customHeight="false" outlineLevel="0" collapsed="false">
      <c r="N20" s="0" t="n">
        <v>110</v>
      </c>
      <c r="O20" s="0" t="n">
        <f aca="false">EXP(-$B$39*N20^$C$39)</f>
        <v>0.405842066331687</v>
      </c>
      <c r="Q20" s="3" t="n">
        <v>110</v>
      </c>
      <c r="R20" s="3" t="n">
        <f aca="false">EXP(-$Q$4*Q20^$R$4)</f>
        <v>0.0744499519438415</v>
      </c>
      <c r="T20" s="3" t="n">
        <v>110</v>
      </c>
      <c r="U20" s="3" t="n">
        <f aca="false">EXP(-$T$4*T20^$U$4)</f>
        <v>0.000228160933018773</v>
      </c>
    </row>
    <row r="21" customFormat="false" ht="15" hidden="false" customHeight="false" outlineLevel="0" collapsed="false">
      <c r="N21" s="0" t="n">
        <v>120</v>
      </c>
      <c r="O21" s="0" t="n">
        <f aca="false">EXP(-$B$39*N21^$C$39)</f>
        <v>0.376000058694086</v>
      </c>
      <c r="Q21" s="3" t="n">
        <v>120</v>
      </c>
      <c r="R21" s="3" t="n">
        <f aca="false">EXP(-$Q$4*Q21^$R$4)</f>
        <v>0.0597475369218562</v>
      </c>
      <c r="T21" s="3" t="n">
        <v>120</v>
      </c>
      <c r="U21" s="3" t="n">
        <f aca="false">EXP(-$T$4*T21^$U$4)</f>
        <v>0.000106009785464357</v>
      </c>
    </row>
    <row r="22" customFormat="false" ht="15" hidden="false" customHeight="false" outlineLevel="0" collapsed="false">
      <c r="N22" s="0" t="n">
        <v>130</v>
      </c>
      <c r="O22" s="0" t="n">
        <f aca="false">EXP(-$B$39*N22^$C$39)</f>
        <v>0.348497794923481</v>
      </c>
      <c r="Q22" s="3" t="n">
        <v>130</v>
      </c>
      <c r="R22" s="3" t="n">
        <f aca="false">EXP(-$Q$4*Q22^$R$4)</f>
        <v>0.0480062454811814</v>
      </c>
      <c r="T22" s="3" t="n">
        <v>130</v>
      </c>
      <c r="U22" s="3" t="n">
        <f aca="false">EXP(-$T$4*T22^$U$4)</f>
        <v>4.92383954505972E-005</v>
      </c>
    </row>
    <row r="23" customFormat="false" ht="15" hidden="false" customHeight="false" outlineLevel="0" collapsed="false">
      <c r="N23" s="0" t="n">
        <v>140</v>
      </c>
      <c r="O23" s="0" t="n">
        <f aca="false">EXP(-$B$39*N23^$C$39)</f>
        <v>0.323130961702655</v>
      </c>
      <c r="Q23" s="3" t="n">
        <v>140</v>
      </c>
      <c r="R23" s="3" t="n">
        <f aca="false">EXP(-$Q$4*Q23^$R$4)</f>
        <v>0.0386148937429284</v>
      </c>
      <c r="T23" s="3" t="n">
        <v>140</v>
      </c>
      <c r="U23" s="3" t="n">
        <f aca="false">EXP(-$T$4*T23^$U$4)</f>
        <v>2.28626383401252E-005</v>
      </c>
    </row>
    <row r="24" customFormat="false" ht="15" hidden="false" customHeight="false" outlineLevel="0" collapsed="false">
      <c r="B24" s="0" t="s">
        <v>35</v>
      </c>
      <c r="D24" s="0" t="s">
        <v>36</v>
      </c>
      <c r="N24" s="0" t="n">
        <v>150</v>
      </c>
      <c r="O24" s="0" t="n">
        <f aca="false">EXP(-$B$39*N24^$C$39)</f>
        <v>0.299716649045163</v>
      </c>
      <c r="Q24" s="3" t="n">
        <v>150</v>
      </c>
      <c r="R24" s="3" t="n">
        <f aca="false">EXP(-$Q$4*Q24^$R$4)</f>
        <v>0.0310924429092668</v>
      </c>
      <c r="T24" s="3" t="n">
        <v>150</v>
      </c>
      <c r="U24" s="3" t="n">
        <f aca="false">EXP(-$T$4*T24^$U$4)</f>
        <v>1.06126285498429E-005</v>
      </c>
    </row>
    <row r="25" customFormat="false" ht="15" hidden="false" customHeight="false" outlineLevel="0" collapsed="false">
      <c r="B25" s="0" t="s">
        <v>37</v>
      </c>
      <c r="C25" s="0" t="s">
        <v>38</v>
      </c>
      <c r="D25" s="0" t="s">
        <v>39</v>
      </c>
      <c r="E25" s="0" t="s">
        <v>40</v>
      </c>
      <c r="F25" s="0" t="s">
        <v>41</v>
      </c>
      <c r="N25" s="0" t="n">
        <v>160</v>
      </c>
      <c r="O25" s="0" t="n">
        <f aca="false">EXP(-$B$39*N25^$C$39)</f>
        <v>0.27809040433927</v>
      </c>
      <c r="Q25" s="3" t="n">
        <v>160</v>
      </c>
      <c r="R25" s="3" t="n">
        <f aca="false">EXP(-$Q$4*Q25^$R$4)</f>
        <v>0.0250591479688742</v>
      </c>
      <c r="T25" s="3" t="n">
        <v>160</v>
      </c>
      <c r="U25" s="3" t="n">
        <f aca="false">EXP(-$T$4*T25^$U$4)</f>
        <v>4.92495315047626E-006</v>
      </c>
    </row>
    <row r="26" customFormat="false" ht="15" hidden="false" customHeight="false" outlineLevel="0" collapsed="false">
      <c r="B26" s="0" t="n">
        <v>0</v>
      </c>
      <c r="C26" s="0" t="n">
        <v>1</v>
      </c>
      <c r="D26" s="0" t="n">
        <f aca="false">EXP(-$B$39*B26^$C$39)</f>
        <v>1</v>
      </c>
      <c r="E26" s="0" t="n">
        <f aca="false">C26-D26</f>
        <v>0</v>
      </c>
      <c r="F26" s="0" t="n">
        <f aca="false">E26^2</f>
        <v>0</v>
      </c>
      <c r="N26" s="0" t="n">
        <v>170</v>
      </c>
      <c r="O26" s="0" t="n">
        <f aca="false">EXP(-$B$39*N26^$C$39)</f>
        <v>0.258103843374634</v>
      </c>
      <c r="Q26" s="3" t="n">
        <v>170</v>
      </c>
      <c r="R26" s="3" t="n">
        <f aca="false">EXP(-$Q$4*Q26^$R$4)</f>
        <v>0.0202144450707226</v>
      </c>
      <c r="T26" s="3" t="n">
        <v>170</v>
      </c>
      <c r="U26" s="3" t="n">
        <f aca="false">EXP(-$T$4*T26^$U$4)</f>
        <v>2.28492042621537E-006</v>
      </c>
    </row>
    <row r="27" customFormat="false" ht="15" hidden="false" customHeight="false" outlineLevel="0" collapsed="false">
      <c r="B27" s="0" t="n">
        <v>83</v>
      </c>
      <c r="C27" s="0" t="n">
        <v>0.5</v>
      </c>
      <c r="D27" s="0" t="n">
        <f aca="false">EXP(-$B$39*B27^$C$39)</f>
        <v>0.500000237370264</v>
      </c>
      <c r="E27" s="0" t="n">
        <f aca="false">C27-D27</f>
        <v>-2.37370264333236E-007</v>
      </c>
      <c r="F27" s="0" t="n">
        <f aca="false">E27^2</f>
        <v>5.63446423896306E-014</v>
      </c>
      <c r="N27" s="0" t="n">
        <v>180</v>
      </c>
      <c r="O27" s="0" t="n">
        <f aca="false">EXP(-$B$39*N27^$C$39)</f>
        <v>0.23962267960869</v>
      </c>
      <c r="Q27" s="3" t="n">
        <v>180</v>
      </c>
      <c r="R27" s="3" t="n">
        <f aca="false">EXP(-$Q$4*Q27^$R$4)</f>
        <v>0.0163198948503456</v>
      </c>
      <c r="T27" s="3" t="n">
        <v>180</v>
      </c>
      <c r="U27" s="3" t="n">
        <f aca="false">EXP(-$T$4*T27^$U$4)</f>
        <v>1.05983034032408E-006</v>
      </c>
    </row>
    <row r="28" customFormat="false" ht="15" hidden="false" customHeight="false" outlineLevel="0" collapsed="false">
      <c r="B28" s="0" t="n">
        <v>300</v>
      </c>
      <c r="C28" s="0" t="n">
        <v>0.1</v>
      </c>
      <c r="D28" s="0" t="n">
        <f aca="false">EXP(-$B$39*B28^$C$39)</f>
        <v>0.100000155501499</v>
      </c>
      <c r="E28" s="0" t="n">
        <f aca="false">C28-D28</f>
        <v>-1.55501499093935E-007</v>
      </c>
      <c r="F28" s="0" t="n">
        <f aca="false">E28^2</f>
        <v>2.41807162204611E-014</v>
      </c>
      <c r="N28" s="0" t="n">
        <v>190</v>
      </c>
      <c r="O28" s="0" t="n">
        <f aca="false">EXP(-$B$39*N28^$C$39)</f>
        <v>0.222525075083374</v>
      </c>
      <c r="Q28" s="3" t="n">
        <v>190</v>
      </c>
      <c r="R28" s="3" t="n">
        <f aca="false">EXP(-$Q$4*Q28^$R$4)</f>
        <v>0.0131859553501092</v>
      </c>
      <c r="T28" s="3" t="n">
        <v>190</v>
      </c>
      <c r="U28" s="3" t="n">
        <f aca="false">EXP(-$T$4*T28^$U$4)</f>
        <v>4.9147750596213E-007</v>
      </c>
    </row>
    <row r="29" customFormat="false" ht="15" hidden="false" customHeight="false" outlineLevel="0" collapsed="false">
      <c r="F29" s="0" t="s">
        <v>65</v>
      </c>
      <c r="N29" s="0" t="n">
        <v>200</v>
      </c>
      <c r="O29" s="0" t="n">
        <f aca="false">EXP(-$B$39*N29^$C$39)</f>
        <v>0.206700243845001</v>
      </c>
      <c r="Q29" s="3" t="n">
        <v>200</v>
      </c>
      <c r="R29" s="3" t="n">
        <f aca="false">EXP(-$Q$4*Q29^$R$4)</f>
        <v>0.010661678299442</v>
      </c>
      <c r="T29" s="3" t="n">
        <v>200</v>
      </c>
      <c r="U29" s="3" t="n">
        <f aca="false">EXP(-$T$4*T29^$U$4)</f>
        <v>2.2786525438316E-007</v>
      </c>
    </row>
    <row r="30" customFormat="false" ht="15" hidden="false" customHeight="false" outlineLevel="0" collapsed="false">
      <c r="F30" s="0" t="n">
        <f aca="false">SUM(F26:F28)</f>
        <v>8.0525358570333E-014</v>
      </c>
      <c r="N30" s="0" t="n">
        <v>210</v>
      </c>
      <c r="O30" s="0" t="n">
        <f aca="false">EXP(-$B$39*N30^$C$39)</f>
        <v>0.192047257137694</v>
      </c>
      <c r="Q30" s="3" t="n">
        <v>210</v>
      </c>
      <c r="R30" s="3" t="n">
        <f aca="false">EXP(-$Q$4*Q30^$R$4)</f>
        <v>0.00862665149155714</v>
      </c>
      <c r="T30" s="3" t="n">
        <v>210</v>
      </c>
      <c r="U30" s="3" t="n">
        <f aca="false">EXP(-$T$4*T30^$U$4)</f>
        <v>1.0562442448024E-007</v>
      </c>
    </row>
    <row r="31" customFormat="false" ht="15" hidden="false" customHeight="false" outlineLevel="0" collapsed="false">
      <c r="N31" s="0" t="n">
        <v>220</v>
      </c>
      <c r="O31" s="0" t="n">
        <f aca="false">EXP(-$B$39*N31^$C$39)</f>
        <v>0.178474012338482</v>
      </c>
      <c r="Q31" s="3" t="n">
        <v>220</v>
      </c>
      <c r="R31" s="3" t="n">
        <f aca="false">EXP(-$Q$4*Q31^$R$4)</f>
        <v>0.00698467638277062</v>
      </c>
      <c r="T31" s="3" t="n">
        <v>220</v>
      </c>
      <c r="U31" s="3" t="n">
        <f aca="false">EXP(-$T$4*T31^$U$4)</f>
        <v>4.89515639865324E-008</v>
      </c>
    </row>
    <row r="32" customFormat="false" ht="15" hidden="false" customHeight="false" outlineLevel="0" collapsed="false">
      <c r="N32" s="0" t="n">
        <v>230</v>
      </c>
      <c r="O32" s="0" t="n">
        <f aca="false">EXP(-$B$39*N32^$C$39)</f>
        <v>0.16589633656861</v>
      </c>
      <c r="Q32" s="3" t="n">
        <v>230</v>
      </c>
      <c r="R32" s="3" t="n">
        <f aca="false">EXP(-$Q$4*Q32^$R$4)</f>
        <v>0.00565879254353968</v>
      </c>
      <c r="T32" s="3" t="n">
        <v>230</v>
      </c>
      <c r="U32" s="3" t="n">
        <f aca="false">EXP(-$T$4*T32^$U$4)</f>
        <v>2.26823767217751E-008</v>
      </c>
    </row>
    <row r="33" customFormat="false" ht="15" hidden="false" customHeight="false" outlineLevel="0" collapsed="false">
      <c r="A33" s="0" t="s">
        <v>43</v>
      </c>
      <c r="B33" s="0" t="s">
        <v>17</v>
      </c>
      <c r="C33" s="0" t="s">
        <v>18</v>
      </c>
      <c r="N33" s="0" t="n">
        <v>240</v>
      </c>
      <c r="O33" s="0" t="n">
        <f aca="false">EXP(-$B$39*N33^$C$39)</f>
        <v>0.15423720238454</v>
      </c>
      <c r="Q33" s="3" t="n">
        <v>240</v>
      </c>
      <c r="R33" s="3" t="n">
        <f aca="false">EXP(-$Q$4*Q33^$R$4)</f>
        <v>0.00458735176907115</v>
      </c>
      <c r="T33" s="3" t="n">
        <v>240</v>
      </c>
      <c r="U33" s="3" t="n">
        <f aca="false">EXP(-$T$4*T33^$U$4)</f>
        <v>1.05083321054876E-008</v>
      </c>
    </row>
    <row r="34" customFormat="false" ht="15" hidden="false" customHeight="false" outlineLevel="0" collapsed="false">
      <c r="B34" s="0" t="n">
        <v>0.008</v>
      </c>
      <c r="C34" s="0" t="n">
        <v>1</v>
      </c>
      <c r="N34" s="0" t="n">
        <v>250</v>
      </c>
      <c r="O34" s="0" t="n">
        <f aca="false">EXP(-$B$39*N34^$C$39)</f>
        <v>0.143426037710219</v>
      </c>
      <c r="Q34" s="3" t="n">
        <v>250</v>
      </c>
      <c r="R34" s="3" t="n">
        <f aca="false">EXP(-$Q$4*Q34^$R$4)</f>
        <v>0.00372091314573712</v>
      </c>
      <c r="T34" s="3" t="n">
        <v>250</v>
      </c>
      <c r="U34" s="3" t="n">
        <f aca="false">EXP(-$T$4*T34^$U$4)</f>
        <v>4.8674942513591E-009</v>
      </c>
    </row>
    <row r="35" customFormat="false" ht="15" hidden="false" customHeight="false" outlineLevel="0" collapsed="false">
      <c r="N35" s="0" t="n">
        <v>260</v>
      </c>
      <c r="O35" s="0" t="n">
        <f aca="false">EXP(-$B$39*N35^$C$39)</f>
        <v>0.133398115733855</v>
      </c>
      <c r="Q35" s="3" t="n">
        <v>260</v>
      </c>
      <c r="R35" s="3" t="n">
        <f aca="false">EXP(-$Q$4*Q35^$R$4)</f>
        <v>0.00301978221602518</v>
      </c>
      <c r="T35" s="3" t="n">
        <v>260</v>
      </c>
      <c r="U35" s="3" t="n">
        <f aca="false">EXP(-$T$4*T35^$U$4)</f>
        <v>2.25427274849021E-009</v>
      </c>
    </row>
    <row r="36" customFormat="false" ht="15" hidden="false" customHeight="false" outlineLevel="0" collapsed="false">
      <c r="N36" s="0" t="n">
        <v>270</v>
      </c>
      <c r="O36" s="0" t="n">
        <f aca="false">EXP(-$B$39*N36^$C$39)</f>
        <v>0.124094013201106</v>
      </c>
      <c r="Q36" s="3" t="n">
        <v>270</v>
      </c>
      <c r="R36" s="3" t="n">
        <f aca="false">EXP(-$Q$4*Q36^$R$4)</f>
        <v>0.00245205689588315</v>
      </c>
      <c r="T36" s="3" t="n">
        <v>270</v>
      </c>
      <c r="U36" s="3" t="n">
        <f aca="false">EXP(-$T$4*T36^$U$4)</f>
        <v>1.04385346018865E-009</v>
      </c>
    </row>
    <row r="37" customFormat="false" ht="15" hidden="false" customHeight="false" outlineLevel="0" collapsed="false">
      <c r="N37" s="0" t="n">
        <v>280</v>
      </c>
      <c r="O37" s="0" t="n">
        <f aca="false">EXP(-$B$39*N37^$C$39)</f>
        <v>0.115459127626732</v>
      </c>
      <c r="Q37" s="3" t="n">
        <v>280</v>
      </c>
      <c r="R37" s="3" t="n">
        <f aca="false">EXP(-$Q$4*Q37^$R$4)</f>
        <v>0.00199207308322164</v>
      </c>
      <c r="T37" s="3" t="n">
        <v>280</v>
      </c>
      <c r="U37" s="3" t="n">
        <f aca="false">EXP(-$T$4*T37^$U$4)</f>
        <v>4.8328929366821E-010</v>
      </c>
    </row>
    <row r="38" customFormat="false" ht="15" hidden="false" customHeight="false" outlineLevel="0" collapsed="false">
      <c r="A38" s="0" t="s">
        <v>45</v>
      </c>
      <c r="B38" s="0" t="s">
        <v>17</v>
      </c>
      <c r="C38" s="0" t="s">
        <v>18</v>
      </c>
      <c r="N38" s="0" t="n">
        <v>290</v>
      </c>
      <c r="O38" s="0" t="n">
        <f aca="false">EXP(-$B$39*N38^$C$39)</f>
        <v>0.107443245581103</v>
      </c>
      <c r="Q38" s="3" t="n">
        <v>290</v>
      </c>
      <c r="R38" s="3" t="n">
        <f aca="false">EXP(-$Q$4*Q38^$R$4)</f>
        <v>0.00161916622655998</v>
      </c>
      <c r="T38" s="3" t="n">
        <v>290</v>
      </c>
      <c r="U38" s="3" t="n">
        <f aca="false">EXP(-$T$4*T38^$U$4)</f>
        <v>2.23723551135912E-010</v>
      </c>
    </row>
    <row r="39" customFormat="false" ht="15" hidden="false" customHeight="false" outlineLevel="0" collapsed="false">
      <c r="B39" s="0" t="n">
        <v>0.0111633457274813</v>
      </c>
      <c r="C39" s="0" t="n">
        <v>0.934318825127473</v>
      </c>
      <c r="N39" s="0" t="n">
        <v>300</v>
      </c>
      <c r="O39" s="0" t="n">
        <f aca="false">EXP(-$B$39*N39^$C$39)</f>
        <v>0.100000155501499</v>
      </c>
      <c r="Q39" s="3" t="n">
        <v>300</v>
      </c>
      <c r="R39" s="3" t="n">
        <f aca="false">EXP(-$Q$4*Q39^$R$4)</f>
        <v>0.00131668317509563</v>
      </c>
      <c r="T39" s="3" t="n">
        <v>300</v>
      </c>
      <c r="U39" s="3" t="n">
        <f aca="false">EXP(-$T$4*T39^$U$4)</f>
        <v>1.03551236861005E-010</v>
      </c>
    </row>
    <row r="40" customFormat="false" ht="15" hidden="false" customHeight="false" outlineLevel="0" collapsed="false">
      <c r="N40" s="0" t="n">
        <v>310</v>
      </c>
      <c r="O40" s="0" t="n">
        <f aca="false">EXP(-$B$39*N40^$C$39)</f>
        <v>0.0930872995134507</v>
      </c>
      <c r="Q40" s="3" t="n">
        <v>310</v>
      </c>
      <c r="R40" s="3" t="n">
        <f aca="false">EXP(-$Q$4*Q40^$R$4)</f>
        <v>0.00107119265463284</v>
      </c>
      <c r="T40" s="3" t="n">
        <v>310</v>
      </c>
      <c r="U40" s="3" t="n">
        <f aca="false">EXP(-$T$4*T40^$U$4)</f>
        <v>4.79225539865382E-011</v>
      </c>
    </row>
    <row r="41" customFormat="false" ht="15" hidden="false" customHeight="false" outlineLevel="0" collapsed="false">
      <c r="N41" s="0" t="n">
        <v>320</v>
      </c>
      <c r="O41" s="0" t="n">
        <f aca="false">EXP(-$B$39*N41^$C$39)</f>
        <v>0.0866654595844751</v>
      </c>
      <c r="Q41" s="3" t="n">
        <v>320</v>
      </c>
      <c r="R41" s="3" t="n">
        <f aca="false">EXP(-$Q$4*Q41^$R$4)</f>
        <v>0.000871853645143669</v>
      </c>
      <c r="T41" s="3" t="n">
        <v>320</v>
      </c>
      <c r="U41" s="3" t="n">
        <f aca="false">EXP(-$T$4*T41^$U$4)</f>
        <v>2.21752022555587E-011</v>
      </c>
    </row>
    <row r="42" customFormat="false" ht="15" hidden="false" customHeight="false" outlineLevel="0" collapsed="false">
      <c r="N42" s="0" t="n">
        <v>330</v>
      </c>
      <c r="O42" s="0" t="n">
        <f aca="false">EXP(-$B$39*N42^$C$39)</f>
        <v>0.0806984740158724</v>
      </c>
      <c r="Q42" s="3" t="n">
        <v>330</v>
      </c>
      <c r="R42" s="3" t="n">
        <f aca="false">EXP(-$Q$4*Q42^$R$4)</f>
        <v>0.000709909483601833</v>
      </c>
      <c r="T42" s="3" t="n">
        <v>330</v>
      </c>
      <c r="U42" s="3" t="n">
        <f aca="false">EXP(-$T$4*T42^$U$4)</f>
        <v>1.02598253309637E-011</v>
      </c>
    </row>
    <row r="43" customFormat="false" ht="15" hidden="false" customHeight="false" outlineLevel="0" collapsed="false">
      <c r="N43" s="0" t="n">
        <v>340</v>
      </c>
      <c r="O43" s="0" t="n">
        <f aca="false">EXP(-$B$39*N43^$C$39)</f>
        <v>0.0751529808408403</v>
      </c>
      <c r="Q43" s="3" t="n">
        <v>340</v>
      </c>
      <c r="R43" s="3" t="n">
        <f aca="false">EXP(-$Q$4*Q43^$R$4)</f>
        <v>0.000578282218671965</v>
      </c>
      <c r="T43" s="3" t="n">
        <v>340</v>
      </c>
      <c r="U43" s="3" t="n">
        <f aca="false">EXP(-$T$4*T43^$U$4)</f>
        <v>4.74633900377655E-012</v>
      </c>
    </row>
    <row r="44" customFormat="false" ht="15" hidden="false" customHeight="false" outlineLevel="0" collapsed="false">
      <c r="N44" s="0" t="n">
        <v>350</v>
      </c>
      <c r="O44" s="0" t="n">
        <f aca="false">EXP(-$B$39*N44^$C$39)</f>
        <v>0.0699981851640964</v>
      </c>
      <c r="Q44" s="3" t="n">
        <v>350</v>
      </c>
      <c r="R44" s="3" t="n">
        <f aca="false">EXP(-$Q$4*Q44^$R$4)</f>
        <v>0.000471247013479437</v>
      </c>
      <c r="T44" s="3" t="n">
        <v>350</v>
      </c>
      <c r="U44" s="3" t="n">
        <f aca="false">EXP(-$T$4*T44^$U$4)</f>
        <v>2.19545995008698E-012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6" activeCellId="0" sqref="G6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16.42"/>
    <col collapsed="false" customWidth="true" hidden="false" outlineLevel="0" max="3" min="3" style="0" width="16.86"/>
    <col collapsed="false" customWidth="true" hidden="false" outlineLevel="0" max="4" min="4" style="0" width="15.57"/>
    <col collapsed="false" customWidth="true" hidden="false" outlineLevel="0" max="5" min="5" style="0" width="17.86"/>
    <col collapsed="false" customWidth="true" hidden="false" outlineLevel="0" max="7" min="7" style="0" width="23.01"/>
    <col collapsed="false" customWidth="true" hidden="false" outlineLevel="0" max="8" min="8" style="0" width="20.9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</row>
    <row r="3" customFormat="false" ht="15" hidden="false" customHeight="false" outlineLevel="0" collapsed="false">
      <c r="A3" s="0" t="s">
        <v>79</v>
      </c>
      <c r="B3" s="0" t="n">
        <v>12</v>
      </c>
      <c r="C3" s="0" t="n">
        <v>26</v>
      </c>
      <c r="D3" s="0" t="n">
        <v>50</v>
      </c>
      <c r="E3" s="0" t="n">
        <v>34</v>
      </c>
      <c r="F3" s="0" t="n">
        <v>7</v>
      </c>
      <c r="G3" s="1" t="n">
        <v>0.00035</v>
      </c>
      <c r="H3" s="0" t="n">
        <v>426</v>
      </c>
    </row>
    <row r="4" customFormat="false" ht="15" hidden="false" customHeight="false" outlineLevel="0" collapsed="false">
      <c r="B4" s="0" t="s">
        <v>17</v>
      </c>
      <c r="C4" s="0" t="s">
        <v>18</v>
      </c>
      <c r="G4" s="0" t="s">
        <v>19</v>
      </c>
    </row>
    <row r="5" customFormat="false" ht="15" hidden="false" customHeight="false" outlineLevel="0" collapsed="false">
      <c r="B5" s="2" t="s">
        <v>80</v>
      </c>
      <c r="C5" s="0" t="n">
        <v>1</v>
      </c>
    </row>
    <row r="6" customFormat="false" ht="15" hidden="false" customHeight="false" outlineLevel="0" collapsed="false">
      <c r="A6" s="0" t="s">
        <v>59</v>
      </c>
      <c r="B6" s="7" t="s">
        <v>81</v>
      </c>
      <c r="C6" s="7" t="s">
        <v>82</v>
      </c>
      <c r="D6" s="7" t="s">
        <v>83</v>
      </c>
      <c r="E6" s="7" t="s">
        <v>84</v>
      </c>
      <c r="F6" s="0" t="s">
        <v>85</v>
      </c>
      <c r="G6" s="7" t="s">
        <v>86</v>
      </c>
      <c r="H6" s="7" t="s">
        <v>87</v>
      </c>
    </row>
    <row r="7" customFormat="false" ht="15" hidden="false" customHeight="false" outlineLevel="0" collapsed="false">
      <c r="O7" s="0" t="s">
        <v>16</v>
      </c>
    </row>
    <row r="8" customFormat="false" ht="15" hidden="false" customHeight="false" outlineLevel="0" collapsed="false">
      <c r="N8" s="0" t="s">
        <v>20</v>
      </c>
      <c r="O8" s="0" t="s">
        <v>21</v>
      </c>
    </row>
    <row r="9" customFormat="false" ht="15" hidden="false" customHeight="false" outlineLevel="0" collapsed="false">
      <c r="N9" s="0" t="n">
        <v>0</v>
      </c>
      <c r="O9" s="0" t="n">
        <f aca="false">EXP(-$B$39*N9^$C$39)</f>
        <v>1</v>
      </c>
    </row>
    <row r="10" customFormat="false" ht="15" hidden="false" customHeight="false" outlineLevel="0" collapsed="false">
      <c r="B10" s="0" t="s">
        <v>33</v>
      </c>
      <c r="C10" s="0" t="s">
        <v>34</v>
      </c>
      <c r="N10" s="0" t="n">
        <v>10</v>
      </c>
      <c r="O10" s="0" t="n">
        <f aca="false">EXP(-$B$39*N10^$C$39)</f>
        <v>0.652766226232183</v>
      </c>
    </row>
    <row r="11" customFormat="false" ht="15" hidden="false" customHeight="false" outlineLevel="0" collapsed="false">
      <c r="B11" s="0" t="n">
        <v>0</v>
      </c>
      <c r="C11" s="0" t="n">
        <v>1</v>
      </c>
      <c r="N11" s="0" t="n">
        <v>20</v>
      </c>
      <c r="O11" s="0" t="n">
        <f aca="false">EXP(-$B$39*N11^$C$39)</f>
        <v>0.499996538448155</v>
      </c>
    </row>
    <row r="12" customFormat="false" ht="15" hidden="false" customHeight="false" outlineLevel="0" collapsed="false">
      <c r="B12" s="0" t="n">
        <v>20</v>
      </c>
      <c r="C12" s="0" t="n">
        <v>0.5</v>
      </c>
      <c r="N12" s="0" t="n">
        <v>30</v>
      </c>
      <c r="O12" s="0" t="n">
        <f aca="false">EXP(-$B$39*N12^$C$39)</f>
        <v>0.398185320305321</v>
      </c>
    </row>
    <row r="13" customFormat="false" ht="15" hidden="false" customHeight="false" outlineLevel="0" collapsed="false">
      <c r="B13" s="0" t="n">
        <v>111</v>
      </c>
      <c r="C13" s="0" t="n">
        <v>0.1</v>
      </c>
      <c r="N13" s="0" t="n">
        <v>40</v>
      </c>
      <c r="O13" s="0" t="n">
        <f aca="false">EXP(-$B$39*N13^$C$39)</f>
        <v>0.324188983486851</v>
      </c>
    </row>
    <row r="14" customFormat="false" ht="15" hidden="false" customHeight="false" outlineLevel="0" collapsed="false">
      <c r="N14" s="0" t="n">
        <v>50</v>
      </c>
      <c r="O14" s="0" t="n">
        <f aca="false">EXP(-$B$39*N14^$C$39)</f>
        <v>0.267934545039183</v>
      </c>
    </row>
    <row r="15" customFormat="false" ht="15" hidden="false" customHeight="false" outlineLevel="0" collapsed="false">
      <c r="N15" s="0" t="n">
        <v>60</v>
      </c>
      <c r="O15" s="0" t="n">
        <f aca="false">EXP(-$B$39*N15^$C$39)</f>
        <v>0.22392769559563</v>
      </c>
    </row>
    <row r="16" customFormat="false" ht="15" hidden="false" customHeight="false" outlineLevel="0" collapsed="false">
      <c r="N16" s="0" t="n">
        <v>70</v>
      </c>
      <c r="O16" s="0" t="n">
        <f aca="false">EXP(-$B$39*N16^$C$39)</f>
        <v>0.188799492897479</v>
      </c>
    </row>
    <row r="17" customFormat="false" ht="15" hidden="false" customHeight="false" outlineLevel="0" collapsed="false">
      <c r="N17" s="0" t="n">
        <v>80</v>
      </c>
      <c r="O17" s="0" t="n">
        <f aca="false">EXP(-$B$39*N17^$C$39)</f>
        <v>0.160328079807834</v>
      </c>
    </row>
    <row r="18" customFormat="false" ht="15" hidden="false" customHeight="false" outlineLevel="0" collapsed="false">
      <c r="N18" s="0" t="n">
        <v>90</v>
      </c>
      <c r="O18" s="0" t="n">
        <f aca="false">EXP(-$B$39*N18^$C$39)</f>
        <v>0.136972887059348</v>
      </c>
    </row>
    <row r="19" customFormat="false" ht="15" hidden="false" customHeight="false" outlineLevel="0" collapsed="false">
      <c r="N19" s="0" t="n">
        <v>100</v>
      </c>
      <c r="O19" s="0" t="n">
        <f aca="false">EXP(-$B$39*N19^$C$39)</f>
        <v>0.117625837822336</v>
      </c>
    </row>
    <row r="20" customFormat="false" ht="15" hidden="false" customHeight="false" outlineLevel="0" collapsed="false">
      <c r="N20" s="0" t="n">
        <v>110</v>
      </c>
      <c r="O20" s="0" t="n">
        <f aca="false">EXP(-$B$39*N20^$C$39)</f>
        <v>0.101467224837298</v>
      </c>
    </row>
    <row r="21" customFormat="false" ht="15" hidden="false" customHeight="false" outlineLevel="0" collapsed="false">
      <c r="N21" s="0" t="n">
        <v>120</v>
      </c>
      <c r="O21" s="0" t="n">
        <f aca="false">EXP(-$B$39*N21^$C$39)</f>
        <v>0.0878770122210383</v>
      </c>
    </row>
    <row r="22" customFormat="false" ht="15" hidden="false" customHeight="false" outlineLevel="0" collapsed="false">
      <c r="N22" s="0" t="n">
        <v>130</v>
      </c>
      <c r="O22" s="0" t="n">
        <f aca="false">EXP(-$B$39*N22^$C$39)</f>
        <v>0.0763776237402601</v>
      </c>
    </row>
    <row r="23" customFormat="false" ht="15" hidden="false" customHeight="false" outlineLevel="0" collapsed="false">
      <c r="N23" s="0" t="n">
        <v>140</v>
      </c>
      <c r="O23" s="0" t="n">
        <f aca="false">EXP(-$B$39*N23^$C$39)</f>
        <v>0.0665956308011086</v>
      </c>
    </row>
    <row r="24" customFormat="false" ht="15" hidden="false" customHeight="false" outlineLevel="0" collapsed="false">
      <c r="B24" s="0" t="s">
        <v>35</v>
      </c>
      <c r="D24" s="0" t="s">
        <v>36</v>
      </c>
      <c r="N24" s="0" t="n">
        <v>150</v>
      </c>
      <c r="O24" s="0" t="n">
        <f aca="false">EXP(-$B$39*N24^$C$39)</f>
        <v>0.0582352987939681</v>
      </c>
    </row>
    <row r="25" customFormat="false" ht="15" hidden="false" customHeight="false" outlineLevel="0" collapsed="false">
      <c r="B25" s="0" t="s">
        <v>37</v>
      </c>
      <c r="C25" s="0" t="s">
        <v>38</v>
      </c>
      <c r="D25" s="0" t="s">
        <v>39</v>
      </c>
      <c r="E25" s="0" t="s">
        <v>40</v>
      </c>
      <c r="F25" s="0" t="s">
        <v>41</v>
      </c>
      <c r="N25" s="0" t="n">
        <v>160</v>
      </c>
      <c r="O25" s="0" t="n">
        <f aca="false">EXP(-$B$39*N25^$C$39)</f>
        <v>0.0510598497598683</v>
      </c>
    </row>
    <row r="26" customFormat="false" ht="15" hidden="false" customHeight="false" outlineLevel="0" collapsed="false">
      <c r="B26" s="0" t="n">
        <v>0</v>
      </c>
      <c r="C26" s="0" t="n">
        <v>1</v>
      </c>
      <c r="D26" s="0" t="n">
        <f aca="false">EXP(-$B$39*B26^$C$39)</f>
        <v>1</v>
      </c>
      <c r="E26" s="0" t="n">
        <f aca="false">C26-D26</f>
        <v>0</v>
      </c>
      <c r="F26" s="0" t="n">
        <f aca="false">E26^2</f>
        <v>0</v>
      </c>
      <c r="N26" s="0" t="n">
        <v>170</v>
      </c>
      <c r="O26" s="0" t="n">
        <f aca="false">EXP(-$B$39*N26^$C$39)</f>
        <v>0.0448779014770997</v>
      </c>
    </row>
    <row r="27" customFormat="false" ht="15" hidden="false" customHeight="false" outlineLevel="0" collapsed="false">
      <c r="B27" s="0" t="n">
        <v>20</v>
      </c>
      <c r="C27" s="0" t="n">
        <v>0.5</v>
      </c>
      <c r="D27" s="0" t="n">
        <f aca="false">EXP(-$B$39*B27^$C$39)</f>
        <v>0.499996538448155</v>
      </c>
      <c r="E27" s="0" t="n">
        <f aca="false">C27-D27</f>
        <v>3.46155184466346E-006</v>
      </c>
      <c r="F27" s="0" t="n">
        <f aca="false">E27^2</f>
        <v>1.1982341173293E-011</v>
      </c>
      <c r="N27" s="0" t="n">
        <v>180</v>
      </c>
      <c r="O27" s="0" t="n">
        <f aca="false">EXP(-$B$39*N27^$C$39)</f>
        <v>0.0395334700933431</v>
      </c>
    </row>
    <row r="28" customFormat="false" ht="15" hidden="false" customHeight="false" outlineLevel="0" collapsed="false">
      <c r="B28" s="0" t="n">
        <v>111</v>
      </c>
      <c r="C28" s="0" t="n">
        <v>0.1</v>
      </c>
      <c r="D28" s="0" t="n">
        <f aca="false">EXP(-$B$39*B28^$C$39)</f>
        <v>0.100001472214336</v>
      </c>
      <c r="E28" s="0" t="n">
        <f aca="false">C28-D28</f>
        <v>-1.47221433560718E-006</v>
      </c>
      <c r="F28" s="0" t="n">
        <f aca="false">E28^2</f>
        <v>2.16741504996729E-012</v>
      </c>
      <c r="N28" s="0" t="n">
        <v>190</v>
      </c>
      <c r="O28" s="0" t="n">
        <f aca="false">EXP(-$B$39*N28^$C$39)</f>
        <v>0.0348984811106103</v>
      </c>
    </row>
    <row r="29" customFormat="false" ht="15" hidden="false" customHeight="false" outlineLevel="0" collapsed="false">
      <c r="F29" s="0" t="s">
        <v>65</v>
      </c>
      <c r="N29" s="0" t="n">
        <v>200</v>
      </c>
      <c r="O29" s="0" t="n">
        <f aca="false">EXP(-$B$39*N29^$C$39)</f>
        <v>0.030867080394223</v>
      </c>
    </row>
    <row r="30" customFormat="false" ht="15" hidden="false" customHeight="false" outlineLevel="0" collapsed="false">
      <c r="F30" s="0" t="n">
        <f aca="false">SUM(F26:F28)</f>
        <v>1.41497562232603E-011</v>
      </c>
      <c r="N30" s="0" t="n">
        <v>210</v>
      </c>
      <c r="O30" s="0" t="n">
        <f aca="false">EXP(-$B$39*N30^$C$39)</f>
        <v>0.0273512589391091</v>
      </c>
    </row>
    <row r="31" customFormat="false" ht="15" hidden="false" customHeight="false" outlineLevel="0" collapsed="false">
      <c r="N31" s="0" t="n">
        <v>220</v>
      </c>
      <c r="O31" s="0" t="n">
        <f aca="false">EXP(-$B$39*N31^$C$39)</f>
        <v>0.0242774509275935</v>
      </c>
    </row>
    <row r="32" customFormat="false" ht="15" hidden="false" customHeight="false" outlineLevel="0" collapsed="false">
      <c r="N32" s="0" t="n">
        <v>230</v>
      </c>
      <c r="O32" s="0" t="n">
        <f aca="false">EXP(-$B$39*N32^$C$39)</f>
        <v>0.0215838624990562</v>
      </c>
    </row>
    <row r="33" customFormat="false" ht="15" hidden="false" customHeight="false" outlineLevel="0" collapsed="false">
      <c r="A33" s="0" t="s">
        <v>43</v>
      </c>
      <c r="B33" s="0" t="s">
        <v>17</v>
      </c>
      <c r="C33" s="0" t="s">
        <v>18</v>
      </c>
      <c r="N33" s="0" t="n">
        <v>240</v>
      </c>
      <c r="O33" s="0" t="n">
        <f aca="false">EXP(-$B$39*N33^$C$39)</f>
        <v>0.0192183556832478</v>
      </c>
    </row>
    <row r="34" customFormat="false" ht="15" hidden="false" customHeight="false" outlineLevel="0" collapsed="false">
      <c r="B34" s="0" t="n">
        <v>0.021</v>
      </c>
      <c r="C34" s="0" t="n">
        <v>1</v>
      </c>
      <c r="N34" s="0" t="n">
        <v>250</v>
      </c>
      <c r="O34" s="0" t="n">
        <f aca="false">EXP(-$B$39*N34^$C$39)</f>
        <v>0.0171367586709728</v>
      </c>
    </row>
    <row r="35" customFormat="false" ht="15" hidden="false" customHeight="false" outlineLevel="0" collapsed="false">
      <c r="N35" s="0" t="n">
        <v>260</v>
      </c>
      <c r="O35" s="0" t="n">
        <f aca="false">EXP(-$B$39*N35^$C$39)</f>
        <v>0.015301506684156</v>
      </c>
    </row>
    <row r="36" customFormat="false" ht="15" hidden="false" customHeight="false" outlineLevel="0" collapsed="false">
      <c r="N36" s="0" t="n">
        <v>270</v>
      </c>
      <c r="O36" s="0" t="n">
        <f aca="false">EXP(-$B$39*N36^$C$39)</f>
        <v>0.0136805414798545</v>
      </c>
    </row>
    <row r="37" customFormat="false" ht="15" hidden="false" customHeight="false" outlineLevel="0" collapsed="false">
      <c r="N37" s="0" t="n">
        <v>280</v>
      </c>
      <c r="O37" s="0" t="n">
        <f aca="false">EXP(-$B$39*N37^$C$39)</f>
        <v>0.0122464148269328</v>
      </c>
    </row>
    <row r="38" customFormat="false" ht="15" hidden="false" customHeight="false" outlineLevel="0" collapsed="false">
      <c r="A38" s="0" t="s">
        <v>45</v>
      </c>
      <c r="B38" s="0" t="s">
        <v>17</v>
      </c>
      <c r="C38" s="0" t="s">
        <v>18</v>
      </c>
      <c r="N38" s="0" t="n">
        <v>290</v>
      </c>
      <c r="O38" s="0" t="n">
        <f aca="false">EXP(-$B$39*N38^$C$39)</f>
        <v>0.0109755540408937</v>
      </c>
    </row>
    <row r="39" customFormat="false" ht="15" hidden="false" customHeight="false" outlineLevel="0" collapsed="false">
      <c r="B39" s="0" t="n">
        <v>0.0850056927686277</v>
      </c>
      <c r="C39" s="0" t="n">
        <v>0.70050789813293</v>
      </c>
      <c r="N39" s="0" t="n">
        <v>300</v>
      </c>
      <c r="O39" s="0" t="n">
        <f aca="false">EXP(-$B$39*N39^$C$39)</f>
        <v>0.00984765715499925</v>
      </c>
    </row>
    <row r="40" customFormat="false" ht="15" hidden="false" customHeight="false" outlineLevel="0" collapsed="false">
      <c r="N40" s="0" t="n">
        <v>310</v>
      </c>
      <c r="O40" s="0" t="n">
        <f aca="false">EXP(-$B$39*N40^$C$39)</f>
        <v>0.0088451924463126</v>
      </c>
    </row>
    <row r="41" customFormat="false" ht="15" hidden="false" customHeight="false" outlineLevel="0" collapsed="false">
      <c r="N41" s="0" t="n">
        <v>320</v>
      </c>
      <c r="O41" s="0" t="n">
        <f aca="false">EXP(-$B$39*N41^$C$39)</f>
        <v>0.00795298245632831</v>
      </c>
    </row>
    <row r="42" customFormat="false" ht="15" hidden="false" customHeight="false" outlineLevel="0" collapsed="false">
      <c r="N42" s="0" t="n">
        <v>330</v>
      </c>
      <c r="O42" s="0" t="n">
        <f aca="false">EXP(-$B$39*N42^$C$39)</f>
        <v>0.00715785679681238</v>
      </c>
    </row>
    <row r="43" customFormat="false" ht="15" hidden="false" customHeight="false" outlineLevel="0" collapsed="false">
      <c r="N43" s="0" t="n">
        <v>340</v>
      </c>
      <c r="O43" s="0" t="n">
        <f aca="false">EXP(-$B$39*N43^$C$39)</f>
        <v>0.00644836123519883</v>
      </c>
    </row>
    <row r="44" customFormat="false" ht="15" hidden="false" customHeight="false" outlineLevel="0" collapsed="false">
      <c r="N44" s="0" t="n">
        <v>350</v>
      </c>
      <c r="O44" s="0" t="n">
        <f aca="false">EXP(-$B$39*N44^$C$39)</f>
        <v>0.00581451304482446</v>
      </c>
    </row>
    <row r="45" customFormat="false" ht="15" hidden="false" customHeight="false" outlineLevel="0" collapsed="false">
      <c r="N45" s="0" t="n">
        <v>360</v>
      </c>
      <c r="O45" s="0" t="n">
        <f aca="false">EXP(-$B$39*N45^$C$39)</f>
        <v>0.00524759455536358</v>
      </c>
    </row>
    <row r="46" customFormat="false" ht="15" hidden="false" customHeight="false" outlineLevel="0" collapsed="false">
      <c r="N46" s="0" t="n">
        <v>370</v>
      </c>
      <c r="O46" s="0" t="n">
        <f aca="false">EXP(-$B$39*N46^$C$39)</f>
        <v>0.00473997837531199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6" activeCellId="0" sqref="G6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16.42"/>
    <col collapsed="false" customWidth="true" hidden="false" outlineLevel="0" max="3" min="3" style="0" width="16.86"/>
    <col collapsed="false" customWidth="true" hidden="false" outlineLevel="0" max="4" min="4" style="0" width="15.57"/>
    <col collapsed="false" customWidth="true" hidden="false" outlineLevel="0" max="5" min="5" style="0" width="17.86"/>
    <col collapsed="false" customWidth="true" hidden="false" outlineLevel="0" max="6" min="6" style="0" width="14.15"/>
    <col collapsed="false" customWidth="true" hidden="false" outlineLevel="0" max="7" min="7" style="0" width="22.28"/>
    <col collapsed="false" customWidth="true" hidden="false" outlineLevel="0" max="8" min="8" style="0" width="20.9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</row>
    <row r="3" customFormat="false" ht="15" hidden="false" customHeight="false" outlineLevel="0" collapsed="false">
      <c r="A3" s="0" t="s">
        <v>88</v>
      </c>
      <c r="B3" s="0" t="n">
        <v>9</v>
      </c>
      <c r="C3" s="0" t="n">
        <v>28</v>
      </c>
      <c r="D3" s="0" t="n">
        <v>39</v>
      </c>
      <c r="E3" s="0" t="n">
        <v>35</v>
      </c>
      <c r="F3" s="0" t="n">
        <v>72</v>
      </c>
      <c r="G3" s="1" t="n">
        <v>0.00049</v>
      </c>
      <c r="H3" s="0" t="n">
        <v>487</v>
      </c>
    </row>
    <row r="4" customFormat="false" ht="15" hidden="false" customHeight="false" outlineLevel="0" collapsed="false">
      <c r="B4" s="0" t="s">
        <v>17</v>
      </c>
      <c r="C4" s="0" t="s">
        <v>18</v>
      </c>
      <c r="G4" s="0" t="s">
        <v>19</v>
      </c>
    </row>
    <row r="5" customFormat="false" ht="15" hidden="false" customHeight="false" outlineLevel="0" collapsed="false">
      <c r="B5" s="2" t="s">
        <v>89</v>
      </c>
      <c r="C5" s="0" t="n">
        <v>1</v>
      </c>
    </row>
    <row r="6" customFormat="false" ht="15" hidden="false" customHeight="false" outlineLevel="0" collapsed="false">
      <c r="A6" s="0" t="s">
        <v>59</v>
      </c>
      <c r="B6" s="7" t="s">
        <v>90</v>
      </c>
      <c r="C6" s="7" t="s">
        <v>91</v>
      </c>
      <c r="D6" s="7" t="s">
        <v>92</v>
      </c>
      <c r="E6" s="7" t="s">
        <v>93</v>
      </c>
      <c r="F6" s="0" t="s">
        <v>94</v>
      </c>
      <c r="G6" s="7" t="s">
        <v>95</v>
      </c>
      <c r="H6" s="7" t="s">
        <v>96</v>
      </c>
    </row>
    <row r="7" customFormat="false" ht="15" hidden="false" customHeight="false" outlineLevel="0" collapsed="false">
      <c r="O7" s="0" t="s">
        <v>16</v>
      </c>
    </row>
    <row r="8" customFormat="false" ht="15" hidden="false" customHeight="false" outlineLevel="0" collapsed="false">
      <c r="N8" s="0" t="s">
        <v>20</v>
      </c>
      <c r="O8" s="0" t="s">
        <v>21</v>
      </c>
    </row>
    <row r="9" customFormat="false" ht="15" hidden="false" customHeight="false" outlineLevel="0" collapsed="false">
      <c r="N9" s="0" t="n">
        <v>0</v>
      </c>
      <c r="O9" s="0" t="n">
        <f aca="false">EXP(-$B$39*N9^$C$39)</f>
        <v>1</v>
      </c>
    </row>
    <row r="10" customFormat="false" ht="15" hidden="false" customHeight="false" outlineLevel="0" collapsed="false">
      <c r="B10" s="0" t="s">
        <v>33</v>
      </c>
      <c r="C10" s="0" t="s">
        <v>34</v>
      </c>
      <c r="N10" s="0" t="n">
        <v>10</v>
      </c>
      <c r="O10" s="0" t="n">
        <f aca="false">EXP(-$B$39*N10^$C$39)</f>
        <v>0.748853609031459</v>
      </c>
    </row>
    <row r="11" customFormat="false" ht="15" hidden="false" customHeight="false" outlineLevel="0" collapsed="false">
      <c r="B11" s="0" t="n">
        <v>0</v>
      </c>
      <c r="C11" s="0" t="n">
        <v>1</v>
      </c>
      <c r="N11" s="0" t="n">
        <v>20</v>
      </c>
      <c r="O11" s="0" t="n">
        <f aca="false">EXP(-$B$39*N11^$C$39)</f>
        <v>0.57106493281337</v>
      </c>
    </row>
    <row r="12" customFormat="false" ht="15" hidden="false" customHeight="false" outlineLevel="0" collapsed="false">
      <c r="B12" s="0" t="n">
        <v>25</v>
      </c>
      <c r="C12" s="0" t="n">
        <v>0.5</v>
      </c>
      <c r="N12" s="3" t="n">
        <v>30</v>
      </c>
      <c r="O12" s="3" t="n">
        <f aca="false">EXP(-$B$39*N12^$C$39)</f>
        <v>0.438308163356751</v>
      </c>
    </row>
    <row r="13" customFormat="false" ht="15" hidden="false" customHeight="false" outlineLevel="0" collapsed="false">
      <c r="B13" s="0" t="n">
        <v>88</v>
      </c>
      <c r="C13" s="0" t="n">
        <v>0.1</v>
      </c>
      <c r="N13" s="3" t="n">
        <v>40</v>
      </c>
      <c r="O13" s="3" t="n">
        <f aca="false">EXP(-$B$39*N13^$C$39)</f>
        <v>0.33779905440514</v>
      </c>
    </row>
    <row r="14" customFormat="false" ht="15" hidden="false" customHeight="false" outlineLevel="0" collapsed="false">
      <c r="N14" s="3" t="n">
        <v>50</v>
      </c>
      <c r="O14" s="3" t="n">
        <f aca="false">EXP(-$B$39*N14^$C$39)</f>
        <v>0.261123646954064</v>
      </c>
    </row>
    <row r="15" customFormat="false" ht="15" hidden="false" customHeight="false" outlineLevel="0" collapsed="false">
      <c r="N15" s="3" t="n">
        <v>60</v>
      </c>
      <c r="O15" s="3" t="n">
        <f aca="false">EXP(-$B$39*N15^$C$39)</f>
        <v>0.202332710923354</v>
      </c>
    </row>
    <row r="16" customFormat="false" ht="15" hidden="false" customHeight="false" outlineLevel="0" collapsed="false">
      <c r="N16" s="3" t="n">
        <v>70</v>
      </c>
      <c r="O16" s="3" t="n">
        <f aca="false">EXP(-$B$39*N16^$C$39)</f>
        <v>0.157085830415513</v>
      </c>
    </row>
    <row r="17" customFormat="false" ht="15" hidden="false" customHeight="false" outlineLevel="0" collapsed="false">
      <c r="N17" s="3" t="n">
        <v>80</v>
      </c>
      <c r="O17" s="3" t="n">
        <f aca="false">EXP(-$B$39*N17^$C$39)</f>
        <v>0.122160622935907</v>
      </c>
    </row>
    <row r="18" customFormat="false" ht="15" hidden="false" customHeight="false" outlineLevel="0" collapsed="false">
      <c r="N18" s="3" t="n">
        <v>90</v>
      </c>
      <c r="O18" s="3" t="n">
        <f aca="false">EXP(-$B$39*N18^$C$39)</f>
        <v>0.0951379836803319</v>
      </c>
    </row>
    <row r="19" customFormat="false" ht="15" hidden="false" customHeight="false" outlineLevel="0" collapsed="false">
      <c r="N19" s="3" t="n">
        <v>100</v>
      </c>
      <c r="O19" s="3" t="n">
        <f aca="false">EXP(-$B$39*N19^$C$39)</f>
        <v>0.0741877063783279</v>
      </c>
    </row>
    <row r="20" customFormat="false" ht="15" hidden="false" customHeight="false" outlineLevel="0" collapsed="false">
      <c r="N20" s="3" t="n">
        <v>110</v>
      </c>
      <c r="O20" s="3" t="n">
        <f aca="false">EXP(-$B$39*N20^$C$39)</f>
        <v>0.057917136963993</v>
      </c>
    </row>
    <row r="21" customFormat="false" ht="15" hidden="false" customHeight="false" outlineLevel="0" collapsed="false">
      <c r="N21" s="3" t="n">
        <v>120</v>
      </c>
      <c r="O21" s="3" t="n">
        <f aca="false">EXP(-$B$39*N21^$C$39)</f>
        <v>0.0452618239557864</v>
      </c>
    </row>
    <row r="22" customFormat="false" ht="15" hidden="false" customHeight="false" outlineLevel="0" collapsed="false">
      <c r="N22" s="3" t="n">
        <v>130</v>
      </c>
      <c r="O22" s="3" t="n">
        <f aca="false">EXP(-$B$39*N22^$C$39)</f>
        <v>0.0354052455723659</v>
      </c>
    </row>
    <row r="23" customFormat="false" ht="15" hidden="false" customHeight="false" outlineLevel="0" collapsed="false">
      <c r="N23" s="3" t="n">
        <v>140</v>
      </c>
      <c r="O23" s="3" t="n">
        <f aca="false">EXP(-$B$39*N23^$C$39)</f>
        <v>0.0277192015797405</v>
      </c>
    </row>
    <row r="24" customFormat="false" ht="15" hidden="false" customHeight="false" outlineLevel="0" collapsed="false">
      <c r="B24" s="0" t="s">
        <v>35</v>
      </c>
      <c r="D24" s="0" t="s">
        <v>36</v>
      </c>
      <c r="N24" s="3" t="n">
        <v>150</v>
      </c>
      <c r="O24" s="3" t="n">
        <f aca="false">EXP(-$B$39*N24^$C$39)</f>
        <v>0.0217191665403505</v>
      </c>
    </row>
    <row r="25" customFormat="false" ht="15" hidden="false" customHeight="false" outlineLevel="0" collapsed="false">
      <c r="B25" s="0" t="s">
        <v>37</v>
      </c>
      <c r="C25" s="0" t="s">
        <v>38</v>
      </c>
      <c r="D25" s="0" t="s">
        <v>39</v>
      </c>
      <c r="E25" s="0" t="s">
        <v>40</v>
      </c>
      <c r="F25" s="0" t="s">
        <v>41</v>
      </c>
      <c r="N25" s="3" t="n">
        <v>160</v>
      </c>
      <c r="O25" s="3" t="n">
        <f aca="false">EXP(-$B$39*N25^$C$39)</f>
        <v>0.0170306241972057</v>
      </c>
    </row>
    <row r="26" customFormat="false" ht="15" hidden="false" customHeight="false" outlineLevel="0" collapsed="false">
      <c r="B26" s="3" t="n">
        <v>0</v>
      </c>
      <c r="C26" s="3" t="n">
        <v>1</v>
      </c>
      <c r="D26" s="0" t="n">
        <f aca="false">EXP(-$B$39*B26^$C$39)</f>
        <v>1</v>
      </c>
      <c r="E26" s="0" t="n">
        <f aca="false">C26-D26</f>
        <v>0</v>
      </c>
      <c r="F26" s="0" t="n">
        <f aca="false">E26^2</f>
        <v>0</v>
      </c>
      <c r="N26" s="3" t="n">
        <v>170</v>
      </c>
      <c r="O26" s="3" t="n">
        <f aca="false">EXP(-$B$39*N26^$C$39)</f>
        <v>0.0133635457156669</v>
      </c>
    </row>
    <row r="27" customFormat="false" ht="15" hidden="false" customHeight="false" outlineLevel="0" collapsed="false">
      <c r="B27" s="3" t="n">
        <v>25</v>
      </c>
      <c r="C27" s="3" t="n">
        <v>0.5</v>
      </c>
      <c r="D27" s="3" t="n">
        <f aca="false">EXP(-$B$39*B27^$C$39)</f>
        <v>0.499995534641186</v>
      </c>
      <c r="E27" s="3" t="n">
        <f aca="false">C27-D27</f>
        <v>4.46535881398757E-006</v>
      </c>
      <c r="F27" s="3" t="n">
        <f aca="false">E27^2</f>
        <v>1.99394293376565E-011</v>
      </c>
      <c r="N27" s="3" t="n">
        <v>180</v>
      </c>
      <c r="O27" s="3" t="n">
        <f aca="false">EXP(-$B$39*N27^$C$39)</f>
        <v>0.0104929567591513</v>
      </c>
    </row>
    <row r="28" customFormat="false" ht="15" hidden="false" customHeight="false" outlineLevel="0" collapsed="false">
      <c r="B28" s="3" t="n">
        <v>88</v>
      </c>
      <c r="C28" s="3" t="n">
        <v>0.1</v>
      </c>
      <c r="D28" s="3" t="n">
        <f aca="false">EXP(-$B$39*B28^$C$39)</f>
        <v>0.100005269760923</v>
      </c>
      <c r="E28" s="3" t="n">
        <f aca="false">C28-D28</f>
        <v>-5.26976092311837E-006</v>
      </c>
      <c r="F28" s="3" t="n">
        <f aca="false">E28^2</f>
        <v>2.77703801868254E-011</v>
      </c>
      <c r="N28" s="3" t="n">
        <v>190</v>
      </c>
      <c r="O28" s="3" t="n">
        <f aca="false">EXP(-$B$39*N28^$C$39)</f>
        <v>0.00824408655866928</v>
      </c>
    </row>
    <row r="29" customFormat="false" ht="15" hidden="false" customHeight="false" outlineLevel="0" collapsed="false">
      <c r="F29" s="0" t="s">
        <v>97</v>
      </c>
      <c r="N29" s="3" t="n">
        <v>200</v>
      </c>
      <c r="O29" s="3" t="n">
        <f aca="false">EXP(-$B$39*N29^$C$39)</f>
        <v>0.00648098335133569</v>
      </c>
    </row>
    <row r="30" customFormat="false" ht="15" hidden="false" customHeight="false" outlineLevel="0" collapsed="false">
      <c r="F30" s="0" t="n">
        <f aca="false">SUM(F26:F28)</f>
        <v>4.77098095234581E-011</v>
      </c>
      <c r="N30" s="3" t="n">
        <v>210</v>
      </c>
      <c r="O30" s="3" t="n">
        <f aca="false">EXP(-$B$39*N30^$C$39)</f>
        <v>0.00509776376793179</v>
      </c>
    </row>
    <row r="31" customFormat="false" ht="15" hidden="false" customHeight="false" outlineLevel="0" collapsed="false">
      <c r="N31" s="3" t="n">
        <v>220</v>
      </c>
      <c r="O31" s="3" t="n">
        <f aca="false">EXP(-$B$39*N31^$C$39)</f>
        <v>0.00401187110599417</v>
      </c>
    </row>
    <row r="32" customFormat="false" ht="15" hidden="false" customHeight="false" outlineLevel="0" collapsed="false">
      <c r="N32" s="3" t="n">
        <v>230</v>
      </c>
      <c r="O32" s="3" t="n">
        <f aca="false">EXP(-$B$39*N32^$C$39)</f>
        <v>0.0031588706469492</v>
      </c>
    </row>
    <row r="33" customFormat="false" ht="15" hidden="false" customHeight="false" outlineLevel="0" collapsed="false">
      <c r="A33" s="0" t="s">
        <v>43</v>
      </c>
      <c r="B33" s="0" t="s">
        <v>17</v>
      </c>
      <c r="C33" s="0" t="s">
        <v>18</v>
      </c>
      <c r="N33" s="3" t="n">
        <v>240</v>
      </c>
      <c r="O33" s="3" t="n">
        <f aca="false">EXP(-$B$39*N33^$C$39)</f>
        <v>0.00248842425234033</v>
      </c>
    </row>
    <row r="34" customFormat="false" ht="15" hidden="false" customHeight="false" outlineLevel="0" collapsed="false">
      <c r="B34" s="0" t="n">
        <v>0.026</v>
      </c>
      <c r="C34" s="0" t="n">
        <v>1</v>
      </c>
      <c r="N34" s="3" t="n">
        <v>250</v>
      </c>
      <c r="O34" s="3" t="n">
        <f aca="false">EXP(-$B$39*N34^$C$39)</f>
        <v>0.00196117193992606</v>
      </c>
    </row>
    <row r="35" customFormat="false" ht="15" hidden="false" customHeight="false" outlineLevel="0" collapsed="false">
      <c r="N35" s="3" t="n">
        <v>260</v>
      </c>
      <c r="O35" s="3" t="n">
        <f aca="false">EXP(-$B$39*N35^$C$39)</f>
        <v>0.00154631250977816</v>
      </c>
    </row>
    <row r="36" customFormat="false" ht="15" hidden="false" customHeight="false" outlineLevel="0" collapsed="false">
      <c r="N36" s="3" t="n">
        <v>270</v>
      </c>
      <c r="O36" s="3" t="n">
        <f aca="false">EXP(-$B$39*N36^$C$39)</f>
        <v>0.00121972398934956</v>
      </c>
    </row>
    <row r="37" customFormat="false" ht="15" hidden="false" customHeight="false" outlineLevel="0" collapsed="false">
      <c r="N37" s="3" t="n">
        <v>280</v>
      </c>
      <c r="O37" s="3" t="n">
        <f aca="false">EXP(-$B$39*N37^$C$39)</f>
        <v>0.000962501652646468</v>
      </c>
    </row>
    <row r="38" customFormat="false" ht="15" hidden="false" customHeight="false" outlineLevel="0" collapsed="false">
      <c r="A38" s="0" t="s">
        <v>45</v>
      </c>
      <c r="B38" s="0" t="s">
        <v>17</v>
      </c>
      <c r="C38" s="0" t="s">
        <v>18</v>
      </c>
      <c r="N38" s="3" t="n">
        <v>290</v>
      </c>
      <c r="O38" s="3" t="n">
        <f aca="false">EXP(-$B$39*N38^$C$39)</f>
        <v>0.000759819553884</v>
      </c>
    </row>
    <row r="39" customFormat="false" ht="15" hidden="false" customHeight="false" outlineLevel="0" collapsed="false">
      <c r="B39" s="0" t="n">
        <v>0.0321562479942022</v>
      </c>
      <c r="C39" s="0" t="n">
        <v>0.953950583708849</v>
      </c>
      <c r="N39" s="3" t="n">
        <v>300</v>
      </c>
      <c r="O39" s="3" t="n">
        <f aca="false">EXP(-$B$39*N39^$C$39)</f>
        <v>0.000600043058040009</v>
      </c>
    </row>
    <row r="40" customFormat="false" ht="15" hidden="false" customHeight="false" outlineLevel="0" collapsed="false">
      <c r="N40" s="3" t="n">
        <v>310</v>
      </c>
      <c r="O40" s="3" t="n">
        <f aca="false">EXP(-$B$39*N40^$C$39)</f>
        <v>0.000474036358392573</v>
      </c>
    </row>
    <row r="41" customFormat="false" ht="15" hidden="false" customHeight="false" outlineLevel="0" collapsed="false">
      <c r="N41" s="3" t="n">
        <v>320</v>
      </c>
      <c r="O41" s="3" t="n">
        <f aca="false">EXP(-$B$39*N41^$C$39)</f>
        <v>0.000374621650430264</v>
      </c>
    </row>
    <row r="42" customFormat="false" ht="15" hidden="false" customHeight="false" outlineLevel="0" collapsed="false">
      <c r="N42" s="3" t="n">
        <v>330</v>
      </c>
      <c r="O42" s="3" t="n">
        <f aca="false">EXP(-$B$39*N42^$C$39)</f>
        <v>0.000296156390662128</v>
      </c>
    </row>
    <row r="43" customFormat="false" ht="15" hidden="false" customHeight="false" outlineLevel="0" collapsed="false">
      <c r="N43" s="3" t="n">
        <v>340</v>
      </c>
      <c r="O43" s="3" t="n">
        <f aca="false">EXP(-$B$39*N43^$C$39)</f>
        <v>0.000234202594533862</v>
      </c>
    </row>
    <row r="44" customFormat="false" ht="15" hidden="false" customHeight="false" outlineLevel="0" collapsed="false">
      <c r="N44" s="3" t="n">
        <v>350</v>
      </c>
      <c r="O44" s="3" t="n">
        <f aca="false">EXP(-$B$39*N44^$C$39)</f>
        <v>0.000185267940956566</v>
      </c>
    </row>
    <row r="45" customFormat="false" ht="15" hidden="false" customHeight="false" outlineLevel="0" collapsed="false">
      <c r="N45" s="3" t="n">
        <v>360</v>
      </c>
      <c r="O45" s="3" t="n">
        <f aca="false">EXP(-$B$39*N45^$C$39)</f>
        <v>0.000146602948519998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6" activeCellId="0" sqref="G6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16.42"/>
    <col collapsed="false" customWidth="true" hidden="false" outlineLevel="0" max="3" min="3" style="0" width="16.86"/>
    <col collapsed="false" customWidth="true" hidden="false" outlineLevel="0" max="4" min="4" style="0" width="15.57"/>
    <col collapsed="false" customWidth="true" hidden="false" outlineLevel="0" max="5" min="5" style="0" width="17.86"/>
    <col collapsed="false" customWidth="true" hidden="false" outlineLevel="0" max="7" min="7" style="0" width="24.86"/>
    <col collapsed="false" customWidth="true" hidden="false" outlineLevel="0" max="8" min="8" style="0" width="20.99"/>
  </cols>
  <sheetData>
    <row r="1" customFormat="false" ht="15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customFormat="false" ht="15" hidden="false" customHeight="false" outlineLevel="0" collapsed="false">
      <c r="A3" s="3" t="s">
        <v>98</v>
      </c>
      <c r="B3" s="3" t="n">
        <v>22</v>
      </c>
      <c r="C3" s="3" t="n">
        <v>4</v>
      </c>
      <c r="D3" s="3" t="n">
        <v>10</v>
      </c>
      <c r="E3" s="3" t="n">
        <v>19</v>
      </c>
      <c r="F3" s="3" t="n">
        <v>252</v>
      </c>
      <c r="G3" s="1" t="n">
        <v>0.00016</v>
      </c>
      <c r="H3" s="3" t="n">
        <v>2683</v>
      </c>
    </row>
    <row r="4" customFormat="false" ht="15" hidden="false" customHeight="false" outlineLevel="0" collapsed="false">
      <c r="A4" s="3"/>
      <c r="B4" s="3" t="s">
        <v>17</v>
      </c>
      <c r="C4" s="3" t="s">
        <v>18</v>
      </c>
      <c r="D4" s="3"/>
      <c r="E4" s="3"/>
      <c r="F4" s="3"/>
      <c r="G4" s="3" t="s">
        <v>19</v>
      </c>
      <c r="H4" s="3"/>
    </row>
    <row r="5" customFormat="false" ht="15" hidden="false" customHeight="false" outlineLevel="0" collapsed="false">
      <c r="A5" s="3"/>
      <c r="B5" s="2" t="s">
        <v>99</v>
      </c>
      <c r="C5" s="3" t="n">
        <v>1</v>
      </c>
      <c r="D5" s="3"/>
      <c r="E5" s="3"/>
      <c r="F5" s="3"/>
      <c r="G5" s="3"/>
      <c r="H5" s="3"/>
    </row>
    <row r="6" customFormat="false" ht="15" hidden="false" customHeight="false" outlineLevel="0" collapsed="false">
      <c r="A6" s="0" t="s">
        <v>59</v>
      </c>
      <c r="B6" s="7" t="s">
        <v>100</v>
      </c>
      <c r="C6" s="7" t="s">
        <v>101</v>
      </c>
      <c r="D6" s="7" t="s">
        <v>102</v>
      </c>
      <c r="E6" s="7" t="s">
        <v>103</v>
      </c>
      <c r="F6" s="3" t="s">
        <v>104</v>
      </c>
      <c r="G6" s="7" t="s">
        <v>105</v>
      </c>
      <c r="H6" s="7" t="s">
        <v>106</v>
      </c>
    </row>
    <row r="7" customFormat="false" ht="15" hidden="false" customHeight="false" outlineLevel="0" collapsed="false">
      <c r="O7" s="0" t="s">
        <v>16</v>
      </c>
    </row>
    <row r="8" customFormat="false" ht="15" hidden="false" customHeight="false" outlineLevel="0" collapsed="false">
      <c r="N8" s="0" t="s">
        <v>20</v>
      </c>
      <c r="O8" s="0" t="s">
        <v>21</v>
      </c>
    </row>
    <row r="9" customFormat="false" ht="15" hidden="false" customHeight="false" outlineLevel="0" collapsed="false">
      <c r="N9" s="0" t="n">
        <v>0</v>
      </c>
      <c r="O9" s="0" t="n">
        <f aca="false">EXP(-$B$39*N9^$C$39)</f>
        <v>1</v>
      </c>
    </row>
    <row r="10" customFormat="false" ht="15" hidden="false" customHeight="false" outlineLevel="0" collapsed="false">
      <c r="B10" s="3" t="s">
        <v>33</v>
      </c>
      <c r="C10" s="3" t="s">
        <v>34</v>
      </c>
      <c r="N10" s="0" t="n">
        <v>10</v>
      </c>
      <c r="O10" s="0" t="n">
        <f aca="false">EXP(-$B$39*N10^$C$39)</f>
        <v>0.130315709085052</v>
      </c>
    </row>
    <row r="11" customFormat="false" ht="15" hidden="false" customHeight="false" outlineLevel="0" collapsed="false">
      <c r="B11" s="3" t="n">
        <v>0</v>
      </c>
      <c r="C11" s="3" t="n">
        <v>1</v>
      </c>
      <c r="N11" s="0" t="n">
        <v>20</v>
      </c>
      <c r="O11" s="0" t="n">
        <f aca="false">EXP(-$B$39*N11^$C$39)</f>
        <v>0.0390714686292049</v>
      </c>
    </row>
    <row r="12" customFormat="false" ht="15" hidden="false" customHeight="false" outlineLevel="0" collapsed="false">
      <c r="B12" s="3" t="n">
        <v>2</v>
      </c>
      <c r="C12" s="3" t="n">
        <v>0.5</v>
      </c>
      <c r="N12" s="3" t="n">
        <v>30</v>
      </c>
      <c r="O12" s="3" t="n">
        <f aca="false">EXP(-$B$39*N12^$C$39)</f>
        <v>0.0142001007303186</v>
      </c>
    </row>
    <row r="13" customFormat="false" ht="15" hidden="false" customHeight="false" outlineLevel="0" collapsed="false">
      <c r="B13" s="3" t="n">
        <v>12</v>
      </c>
      <c r="C13" s="3" t="n">
        <v>0.1</v>
      </c>
      <c r="N13" s="3" t="n">
        <v>40</v>
      </c>
      <c r="O13" s="3" t="n">
        <f aca="false">EXP(-$B$39*N13^$C$39)</f>
        <v>0.00574763956427091</v>
      </c>
    </row>
    <row r="14" customFormat="false" ht="15" hidden="false" customHeight="false" outlineLevel="0" collapsed="false">
      <c r="N14" s="3" t="n">
        <v>50</v>
      </c>
      <c r="O14" s="3" t="n">
        <f aca="false">EXP(-$B$39*N14^$C$39)</f>
        <v>0.00250127942461803</v>
      </c>
    </row>
    <row r="15" customFormat="false" ht="15" hidden="false" customHeight="false" outlineLevel="0" collapsed="false">
      <c r="N15" s="3" t="n">
        <v>60</v>
      </c>
      <c r="O15" s="3" t="n">
        <f aca="false">EXP(-$B$39*N15^$C$39)</f>
        <v>0.00114838262034107</v>
      </c>
    </row>
    <row r="16" customFormat="false" ht="15" hidden="false" customHeight="false" outlineLevel="0" collapsed="false">
      <c r="N16" s="3" t="n">
        <v>70</v>
      </c>
      <c r="O16" s="3" t="n">
        <f aca="false">EXP(-$B$39*N16^$C$39)</f>
        <v>0.000549790506596991</v>
      </c>
    </row>
    <row r="17" customFormat="false" ht="15" hidden="false" customHeight="false" outlineLevel="0" collapsed="false">
      <c r="N17" s="3" t="n">
        <v>80</v>
      </c>
      <c r="O17" s="3" t="n">
        <f aca="false">EXP(-$B$39*N17^$C$39)</f>
        <v>0.00027232928655426</v>
      </c>
    </row>
    <row r="18" customFormat="false" ht="15" hidden="false" customHeight="false" outlineLevel="0" collapsed="false">
      <c r="N18" s="3" t="n">
        <v>90</v>
      </c>
      <c r="O18" s="3" t="n">
        <f aca="false">EXP(-$B$39*N18^$C$39)</f>
        <v>0.000138789455172034</v>
      </c>
    </row>
    <row r="19" customFormat="false" ht="15" hidden="false" customHeight="false" outlineLevel="0" collapsed="false">
      <c r="N19" s="3" t="n">
        <v>100</v>
      </c>
      <c r="O19" s="3" t="n">
        <f aca="false">EXP(-$B$39*N19^$C$39)</f>
        <v>7.24739130001821E-005</v>
      </c>
    </row>
    <row r="20" customFormat="false" ht="15" hidden="false" customHeight="false" outlineLevel="0" collapsed="false">
      <c r="N20" s="3" t="n">
        <v>110</v>
      </c>
      <c r="O20" s="3" t="n">
        <f aca="false">EXP(-$B$39*N20^$C$39)</f>
        <v>3.86530104696102E-005</v>
      </c>
    </row>
    <row r="21" customFormat="false" ht="15" hidden="false" customHeight="false" outlineLevel="0" collapsed="false">
      <c r="N21" s="3" t="n">
        <v>120</v>
      </c>
      <c r="O21" s="3" t="n">
        <f aca="false">EXP(-$B$39*N21^$C$39)</f>
        <v>2.10022189859773E-005</v>
      </c>
    </row>
    <row r="22" customFormat="false" ht="15" hidden="false" customHeight="false" outlineLevel="0" collapsed="false">
      <c r="N22" s="3" t="n">
        <v>130</v>
      </c>
      <c r="O22" s="3" t="n">
        <f aca="false">EXP(-$B$39*N22^$C$39)</f>
        <v>1.16022396667484E-005</v>
      </c>
    </row>
    <row r="23" customFormat="false" ht="15" hidden="false" customHeight="false" outlineLevel="0" collapsed="false">
      <c r="N23" s="3" t="n">
        <v>140</v>
      </c>
      <c r="O23" s="3" t="n">
        <f aca="false">EXP(-$B$39*N23^$C$39)</f>
        <v>6.50556462692887E-006</v>
      </c>
    </row>
    <row r="24" customFormat="false" ht="15" hidden="false" customHeight="false" outlineLevel="0" collapsed="false">
      <c r="B24" s="3" t="s">
        <v>35</v>
      </c>
      <c r="C24" s="3"/>
      <c r="D24" s="3" t="s">
        <v>36</v>
      </c>
      <c r="E24" s="3"/>
      <c r="F24" s="3"/>
      <c r="N24" s="3" t="n">
        <v>150</v>
      </c>
      <c r="O24" s="3" t="n">
        <f aca="false">EXP(-$B$39*N24^$C$39)</f>
        <v>3.69731531870815E-006</v>
      </c>
    </row>
    <row r="25" customFormat="false" ht="15" hidden="false" customHeight="false" outlineLevel="0" collapsed="false">
      <c r="B25" s="3" t="s">
        <v>37</v>
      </c>
      <c r="C25" s="3" t="s">
        <v>38</v>
      </c>
      <c r="D25" s="3" t="s">
        <v>39</v>
      </c>
      <c r="E25" s="3" t="s">
        <v>40</v>
      </c>
      <c r="F25" s="3" t="s">
        <v>41</v>
      </c>
      <c r="N25" s="3" t="n">
        <v>160</v>
      </c>
      <c r="O25" s="3" t="n">
        <f aca="false">EXP(-$B$39*N25^$C$39)</f>
        <v>2.12731489882352E-006</v>
      </c>
    </row>
    <row r="26" customFormat="false" ht="15" hidden="false" customHeight="false" outlineLevel="0" collapsed="false">
      <c r="B26" s="3" t="n">
        <v>0</v>
      </c>
      <c r="C26" s="3" t="n">
        <v>1</v>
      </c>
      <c r="D26" s="3" t="n">
        <f aca="false">EXP(-$B$39*B26^$C$39)</f>
        <v>1</v>
      </c>
      <c r="E26" s="3" t="n">
        <f aca="false">C26-D26</f>
        <v>0</v>
      </c>
      <c r="F26" s="3" t="n">
        <f aca="false">E26^2</f>
        <v>0</v>
      </c>
      <c r="N26" s="3" t="n">
        <v>170</v>
      </c>
      <c r="O26" s="3" t="n">
        <f aca="false">EXP(-$B$39*N26^$C$39)</f>
        <v>1.23788597251444E-006</v>
      </c>
    </row>
    <row r="27" customFormat="false" ht="15" hidden="false" customHeight="false" outlineLevel="0" collapsed="false">
      <c r="B27" s="3" t="n">
        <v>2</v>
      </c>
      <c r="C27" s="3" t="n">
        <v>0.5</v>
      </c>
      <c r="D27" s="3" t="n">
        <f aca="false">EXP(-$B$39*B27^$C$39)</f>
        <v>0.500000223005242</v>
      </c>
      <c r="E27" s="3" t="n">
        <f aca="false">C27-D27</f>
        <v>-2.23005241495322E-007</v>
      </c>
      <c r="F27" s="3" t="n">
        <f aca="false">E27^2</f>
        <v>4.97313377343869E-014</v>
      </c>
      <c r="N27" s="3" t="n">
        <v>180</v>
      </c>
      <c r="O27" s="3" t="n">
        <f aca="false">EXP(-$B$39*N27^$C$39)</f>
        <v>7.27868121578299E-007</v>
      </c>
    </row>
    <row r="28" customFormat="false" ht="15" hidden="false" customHeight="false" outlineLevel="0" collapsed="false">
      <c r="B28" s="3" t="n">
        <v>12</v>
      </c>
      <c r="C28" s="3" t="n">
        <v>0.1</v>
      </c>
      <c r="D28" s="3" t="n">
        <f aca="false">EXP(-$B$39*B28^$C$39)</f>
        <v>0.100000437959559</v>
      </c>
      <c r="E28" s="3" t="n">
        <f aca="false">C28-D28</f>
        <v>-4.37959558535761E-007</v>
      </c>
      <c r="F28" s="3" t="n">
        <f aca="false">E28^2</f>
        <v>1.91808574912839E-013</v>
      </c>
      <c r="N28" s="3" t="n">
        <v>190</v>
      </c>
      <c r="O28" s="3" t="n">
        <f aca="false">EXP(-$B$39*N28^$C$39)</f>
        <v>4.32132017850813E-007</v>
      </c>
    </row>
    <row r="29" customFormat="false" ht="15" hidden="false" customHeight="false" outlineLevel="0" collapsed="false">
      <c r="F29" s="0" t="s">
        <v>65</v>
      </c>
      <c r="N29" s="3" t="n">
        <v>200</v>
      </c>
      <c r="O29" s="3" t="n">
        <f aca="false">EXP(-$B$39*N29^$C$39)</f>
        <v>2.58869407797459E-007</v>
      </c>
    </row>
    <row r="30" customFormat="false" ht="15" hidden="false" customHeight="false" outlineLevel="0" collapsed="false">
      <c r="F30" s="0" t="n">
        <f aca="false">SUM(F26:F28)</f>
        <v>2.41539912647226E-013</v>
      </c>
      <c r="N30" s="3" t="n">
        <v>210</v>
      </c>
      <c r="O30" s="3" t="n">
        <f aca="false">EXP(-$B$39*N30^$C$39)</f>
        <v>1.56382475514942E-007</v>
      </c>
    </row>
    <row r="31" customFormat="false" ht="15" hidden="false" customHeight="false" outlineLevel="0" collapsed="false">
      <c r="N31" s="3" t="n">
        <v>220</v>
      </c>
      <c r="O31" s="3" t="n">
        <f aca="false">EXP(-$B$39*N31^$C$39)</f>
        <v>9.5215885718465E-008</v>
      </c>
    </row>
    <row r="32" customFormat="false" ht="15" hidden="false" customHeight="false" outlineLevel="0" collapsed="false">
      <c r="N32" s="3" t="n">
        <v>230</v>
      </c>
      <c r="O32" s="3" t="n">
        <f aca="false">EXP(-$B$39*N32^$C$39)</f>
        <v>5.84036145518452E-008</v>
      </c>
    </row>
    <row r="33" customFormat="false" ht="15" hidden="false" customHeight="false" outlineLevel="0" collapsed="false">
      <c r="A33" s="3" t="s">
        <v>43</v>
      </c>
      <c r="B33" s="3" t="s">
        <v>17</v>
      </c>
      <c r="C33" s="3" t="s">
        <v>18</v>
      </c>
      <c r="N33" s="3" t="n">
        <v>240</v>
      </c>
      <c r="O33" s="3" t="n">
        <f aca="false">EXP(-$B$39*N33^$C$39)</f>
        <v>3.60740311187421E-008</v>
      </c>
    </row>
    <row r="34" customFormat="false" ht="15" hidden="false" customHeight="false" outlineLevel="0" collapsed="false">
      <c r="A34" s="3"/>
      <c r="B34" s="3" t="n">
        <v>0.196</v>
      </c>
      <c r="C34" s="3" t="n">
        <v>1</v>
      </c>
      <c r="N34" s="3" t="n">
        <v>250</v>
      </c>
      <c r="O34" s="3" t="n">
        <f aca="false">EXP(-$B$39*N34^$C$39)</f>
        <v>2.24288857502455E-008</v>
      </c>
    </row>
    <row r="35" customFormat="false" ht="15" hidden="false" customHeight="false" outlineLevel="0" collapsed="false">
      <c r="N35" s="3" t="n">
        <v>260</v>
      </c>
      <c r="O35" s="3" t="n">
        <f aca="false">EXP(-$B$39*N35^$C$39)</f>
        <v>1.4032261431788E-008</v>
      </c>
    </row>
    <row r="36" customFormat="false" ht="15" hidden="false" customHeight="false" outlineLevel="0" collapsed="false">
      <c r="N36" s="3" t="n">
        <v>270</v>
      </c>
      <c r="O36" s="3" t="n">
        <f aca="false">EXP(-$B$39*N36^$C$39)</f>
        <v>8.83114307134206E-009</v>
      </c>
    </row>
    <row r="37" customFormat="false" ht="15" hidden="false" customHeight="false" outlineLevel="0" collapsed="false">
      <c r="N37" s="3" t="n">
        <v>280</v>
      </c>
      <c r="O37" s="3" t="n">
        <f aca="false">EXP(-$B$39*N37^$C$39)</f>
        <v>5.5891995211556E-009</v>
      </c>
    </row>
    <row r="38" customFormat="false" ht="15" hidden="false" customHeight="false" outlineLevel="0" collapsed="false">
      <c r="A38" s="3" t="s">
        <v>45</v>
      </c>
      <c r="B38" s="3" t="s">
        <v>17</v>
      </c>
      <c r="C38" s="3" t="s">
        <v>18</v>
      </c>
      <c r="N38" s="3" t="n">
        <v>290</v>
      </c>
      <c r="O38" s="3" t="n">
        <f aca="false">EXP(-$B$39*N38^$C$39)</f>
        <v>3.55639766129911E-009</v>
      </c>
    </row>
    <row r="39" customFormat="false" ht="15" hidden="false" customHeight="false" outlineLevel="0" collapsed="false">
      <c r="A39" s="3"/>
      <c r="B39" s="3" t="n">
        <v>0.435636359212875</v>
      </c>
      <c r="C39" s="3" t="n">
        <v>0.670036423902471</v>
      </c>
      <c r="N39" s="3" t="n">
        <v>300</v>
      </c>
      <c r="O39" s="3" t="n">
        <f aca="false">EXP(-$B$39*N39^$C$39)</f>
        <v>2.27453606395491E-009</v>
      </c>
    </row>
    <row r="40" customFormat="false" ht="15" hidden="false" customHeight="false" outlineLevel="0" collapsed="false">
      <c r="N40" s="3" t="n">
        <v>310</v>
      </c>
      <c r="O40" s="3" t="n">
        <f aca="false">EXP(-$B$39*N40^$C$39)</f>
        <v>1.46183768110996E-009</v>
      </c>
    </row>
    <row r="41" customFormat="false" ht="15" hidden="false" customHeight="false" outlineLevel="0" collapsed="false">
      <c r="N41" s="3" t="n">
        <v>320</v>
      </c>
      <c r="O41" s="3" t="n">
        <f aca="false">EXP(-$B$39*N41^$C$39)</f>
        <v>9.43927473737945E-010</v>
      </c>
    </row>
    <row r="42" customFormat="false" ht="15" hidden="false" customHeight="false" outlineLevel="0" collapsed="false">
      <c r="N42" s="3" t="n">
        <v>330</v>
      </c>
      <c r="O42" s="3" t="n">
        <f aca="false">EXP(-$B$39*N42^$C$39)</f>
        <v>6.12247691921062E-010</v>
      </c>
    </row>
    <row r="43" customFormat="false" ht="15" hidden="false" customHeight="false" outlineLevel="0" collapsed="false">
      <c r="N43" s="3" t="n">
        <v>340</v>
      </c>
      <c r="O43" s="3" t="n">
        <f aca="false">EXP(-$B$39*N43^$C$39)</f>
        <v>3.98828842717869E-010</v>
      </c>
    </row>
    <row r="44" customFormat="false" ht="15" hidden="false" customHeight="false" outlineLevel="0" collapsed="false">
      <c r="N44" s="3" t="n">
        <v>350</v>
      </c>
      <c r="O44" s="3" t="n">
        <f aca="false">EXP(-$B$39*N44^$C$39)</f>
        <v>2.60881920326652E-010</v>
      </c>
    </row>
    <row r="45" customFormat="false" ht="15" hidden="false" customHeight="false" outlineLevel="0" collapsed="false">
      <c r="N45" s="3" t="n">
        <v>360</v>
      </c>
      <c r="O45" s="3" t="n">
        <f aca="false">EXP(-$B$39*N45^$C$39)</f>
        <v>1.71329208608955E-010</v>
      </c>
    </row>
    <row r="46" customFormat="false" ht="15" hidden="false" customHeight="false" outlineLevel="0" collapsed="false">
      <c r="N46" s="3" t="n">
        <v>370</v>
      </c>
      <c r="O46" s="3" t="n">
        <f aca="false">EXP(-$B$39*N46^$C$39)</f>
        <v>1.12949730817988E-010</v>
      </c>
    </row>
    <row r="47" customFormat="false" ht="15" hidden="false" customHeight="false" outlineLevel="0" collapsed="false">
      <c r="N47" s="3" t="n">
        <v>380</v>
      </c>
      <c r="O47" s="3" t="n">
        <f aca="false">EXP(-$B$39*N47^$C$39)</f>
        <v>7.47387295259972E-011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6" activeCellId="0" sqref="G6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16.42"/>
    <col collapsed="false" customWidth="true" hidden="false" outlineLevel="0" max="3" min="3" style="0" width="16.86"/>
    <col collapsed="false" customWidth="true" hidden="false" outlineLevel="0" max="4" min="4" style="0" width="15.57"/>
    <col collapsed="false" customWidth="true" hidden="false" outlineLevel="0" max="5" min="5" style="0" width="17.86"/>
    <col collapsed="false" customWidth="true" hidden="false" outlineLevel="0" max="6" min="6" style="0" width="13.86"/>
    <col collapsed="false" customWidth="true" hidden="false" outlineLevel="0" max="7" min="7" style="0" width="21.86"/>
    <col collapsed="false" customWidth="true" hidden="false" outlineLevel="0" max="8" min="8" style="0" width="20.99"/>
  </cols>
  <sheetData>
    <row r="1" customFormat="false" ht="15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customFormat="false" ht="15" hidden="false" customHeight="false" outlineLevel="0" collapsed="false">
      <c r="A3" s="3" t="s">
        <v>107</v>
      </c>
      <c r="B3" s="3" t="n">
        <v>22</v>
      </c>
      <c r="C3" s="3" t="n">
        <v>4</v>
      </c>
      <c r="D3" s="3" t="n">
        <v>10</v>
      </c>
      <c r="E3" s="3" t="n">
        <v>19</v>
      </c>
      <c r="F3" s="3" t="n">
        <v>252</v>
      </c>
      <c r="G3" s="1" t="n">
        <v>0.00016</v>
      </c>
      <c r="H3" s="3" t="n">
        <v>2683</v>
      </c>
    </row>
    <row r="4" customFormat="false" ht="15" hidden="false" customHeight="false" outlineLevel="0" collapsed="false">
      <c r="A4" s="3"/>
      <c r="B4" s="3" t="s">
        <v>17</v>
      </c>
      <c r="C4" s="3" t="s">
        <v>18</v>
      </c>
      <c r="D4" s="3"/>
      <c r="E4" s="3"/>
      <c r="F4" s="3"/>
      <c r="G4" s="3" t="s">
        <v>19</v>
      </c>
      <c r="H4" s="3"/>
    </row>
    <row r="5" customFormat="false" ht="15" hidden="false" customHeight="false" outlineLevel="0" collapsed="false">
      <c r="A5" s="3"/>
      <c r="B5" s="2" t="s">
        <v>99</v>
      </c>
      <c r="C5" s="3" t="n">
        <v>1</v>
      </c>
      <c r="D5" s="3"/>
      <c r="E5" s="3"/>
      <c r="F5" s="3"/>
      <c r="G5" s="3"/>
      <c r="H5" s="3"/>
    </row>
    <row r="6" customFormat="false" ht="15" hidden="false" customHeight="false" outlineLevel="0" collapsed="false">
      <c r="A6" s="0" t="s">
        <v>59</v>
      </c>
      <c r="B6" s="7" t="s">
        <v>108</v>
      </c>
      <c r="C6" s="7" t="s">
        <v>109</v>
      </c>
      <c r="D6" s="7" t="s">
        <v>110</v>
      </c>
      <c r="E6" s="7" t="n">
        <v>82</v>
      </c>
      <c r="F6" s="3" t="s">
        <v>111</v>
      </c>
      <c r="G6" s="7" t="s">
        <v>112</v>
      </c>
      <c r="H6" s="7" t="s">
        <v>113</v>
      </c>
    </row>
    <row r="7" customFormat="false" ht="15" hidden="false" customHeight="false" outlineLevel="0" collapsed="false">
      <c r="O7" s="0" t="s">
        <v>16</v>
      </c>
    </row>
    <row r="8" customFormat="false" ht="15" hidden="false" customHeight="false" outlineLevel="0" collapsed="false">
      <c r="N8" s="0" t="s">
        <v>20</v>
      </c>
      <c r="O8" s="0" t="s">
        <v>21</v>
      </c>
    </row>
    <row r="9" customFormat="false" ht="15" hidden="false" customHeight="false" outlineLevel="0" collapsed="false">
      <c r="N9" s="0" t="n">
        <v>0</v>
      </c>
      <c r="O9" s="0" t="n">
        <f aca="false">EXP(-$B$39*N9^$C$39)</f>
        <v>1</v>
      </c>
    </row>
    <row r="10" customFormat="false" ht="15" hidden="false" customHeight="false" outlineLevel="0" collapsed="false">
      <c r="B10" s="3" t="s">
        <v>33</v>
      </c>
      <c r="C10" s="3" t="s">
        <v>34</v>
      </c>
      <c r="N10" s="0" t="n">
        <v>50</v>
      </c>
      <c r="O10" s="0" t="n">
        <f aca="false">EXP(-$B$39*N10^$C$39)</f>
        <v>0.947454584259278</v>
      </c>
    </row>
    <row r="11" customFormat="false" ht="15" hidden="false" customHeight="false" outlineLevel="0" collapsed="false">
      <c r="B11" s="3" t="n">
        <v>0</v>
      </c>
      <c r="C11" s="3" t="n">
        <v>1</v>
      </c>
      <c r="N11" s="0" t="n">
        <v>100</v>
      </c>
      <c r="O11" s="0" t="n">
        <f aca="false">EXP(-$B$39*N11^$C$39)</f>
        <v>0.887423258338493</v>
      </c>
    </row>
    <row r="12" customFormat="false" ht="15" hidden="false" customHeight="false" outlineLevel="0" collapsed="false">
      <c r="B12" s="3" t="n">
        <v>464</v>
      </c>
      <c r="C12" s="3" t="n">
        <v>0.5</v>
      </c>
      <c r="N12" s="3" t="n">
        <v>150</v>
      </c>
      <c r="O12" s="3" t="n">
        <f aca="false">EXP(-$B$39*N12^$C$39)</f>
        <v>0.826909138499753</v>
      </c>
    </row>
    <row r="13" customFormat="false" ht="15" hidden="false" customHeight="false" outlineLevel="0" collapsed="false">
      <c r="B13" s="3" t="n">
        <v>1323</v>
      </c>
      <c r="C13" s="3" t="n">
        <v>0.1</v>
      </c>
      <c r="N13" s="3" t="n">
        <v>200</v>
      </c>
      <c r="O13" s="3" t="n">
        <f aca="false">EXP(-$B$39*N13^$C$39)</f>
        <v>0.767766409048877</v>
      </c>
    </row>
    <row r="14" customFormat="false" ht="15" hidden="false" customHeight="false" outlineLevel="0" collapsed="false">
      <c r="N14" s="3" t="n">
        <v>250</v>
      </c>
      <c r="O14" s="3" t="n">
        <f aca="false">EXP(-$B$39*N14^$C$39)</f>
        <v>0.710872810634472</v>
      </c>
    </row>
    <row r="15" customFormat="false" ht="15" hidden="false" customHeight="false" outlineLevel="0" collapsed="false">
      <c r="N15" s="3" t="n">
        <v>300</v>
      </c>
      <c r="O15" s="3" t="n">
        <f aca="false">EXP(-$B$39*N15^$C$39)</f>
        <v>0.656687830057201</v>
      </c>
    </row>
    <row r="16" customFormat="false" ht="15" hidden="false" customHeight="false" outlineLevel="0" collapsed="false">
      <c r="N16" s="3" t="n">
        <v>350</v>
      </c>
      <c r="O16" s="3" t="n">
        <f aca="false">EXP(-$B$39*N16^$C$39)</f>
        <v>0.605445844660224</v>
      </c>
    </row>
    <row r="17" customFormat="false" ht="15" hidden="false" customHeight="false" outlineLevel="0" collapsed="false">
      <c r="N17" s="3" t="n">
        <v>400</v>
      </c>
      <c r="O17" s="3" t="n">
        <f aca="false">EXP(-$B$39*N17^$C$39)</f>
        <v>0.557245540931935</v>
      </c>
    </row>
    <row r="18" customFormat="false" ht="15" hidden="false" customHeight="false" outlineLevel="0" collapsed="false">
      <c r="N18" s="3" t="n">
        <v>450</v>
      </c>
      <c r="O18" s="3" t="n">
        <f aca="false">EXP(-$B$39*N18^$C$39)</f>
        <v>0.512098615753434</v>
      </c>
    </row>
    <row r="19" customFormat="false" ht="15" hidden="false" customHeight="false" outlineLevel="0" collapsed="false">
      <c r="N19" s="3" t="n">
        <v>500</v>
      </c>
      <c r="O19" s="3" t="n">
        <f aca="false">EXP(-$B$39*N19^$C$39)</f>
        <v>0.469959190980728</v>
      </c>
    </row>
    <row r="20" customFormat="false" ht="15" hidden="false" customHeight="false" outlineLevel="0" collapsed="false">
      <c r="N20" s="3" t="n">
        <v>550</v>
      </c>
      <c r="O20" s="3" t="n">
        <f aca="false">EXP(-$B$39*N20^$C$39)</f>
        <v>0.43074286188596</v>
      </c>
    </row>
    <row r="21" customFormat="false" ht="15" hidden="false" customHeight="false" outlineLevel="0" collapsed="false">
      <c r="N21" s="3" t="n">
        <v>600</v>
      </c>
      <c r="O21" s="3" t="n">
        <f aca="false">EXP(-$B$39*N21^$C$39)</f>
        <v>0.39433964158152</v>
      </c>
    </row>
    <row r="22" customFormat="false" ht="15" hidden="false" customHeight="false" outlineLevel="0" collapsed="false">
      <c r="N22" s="3" t="n">
        <v>650</v>
      </c>
      <c r="O22" s="3" t="n">
        <f aca="false">EXP(-$B$39*N22^$C$39)</f>
        <v>0.360623056198709</v>
      </c>
    </row>
    <row r="23" customFormat="false" ht="15" hidden="false" customHeight="false" outlineLevel="0" collapsed="false">
      <c r="N23" s="3" t="n">
        <v>700</v>
      </c>
      <c r="O23" s="3" t="n">
        <f aca="false">EXP(-$B$39*N23^$C$39)</f>
        <v>0.32945668171464</v>
      </c>
    </row>
    <row r="24" customFormat="false" ht="15" hidden="false" customHeight="false" outlineLevel="0" collapsed="false">
      <c r="B24" s="0" t="s">
        <v>35</v>
      </c>
      <c r="D24" s="0" t="s">
        <v>36</v>
      </c>
      <c r="N24" s="3" t="n">
        <v>750</v>
      </c>
      <c r="O24" s="3" t="n">
        <f aca="false">EXP(-$B$39*N24^$C$39)</f>
        <v>0.30069890971567</v>
      </c>
    </row>
    <row r="25" customFormat="false" ht="15" hidden="false" customHeight="false" outlineLevel="0" collapsed="false">
      <c r="B25" s="0" t="s">
        <v>37</v>
      </c>
      <c r="C25" s="0" t="s">
        <v>38</v>
      </c>
      <c r="D25" s="0" t="s">
        <v>39</v>
      </c>
      <c r="E25" s="0" t="s">
        <v>40</v>
      </c>
      <c r="F25" s="0" t="s">
        <v>41</v>
      </c>
      <c r="N25" s="3" t="n">
        <v>800</v>
      </c>
      <c r="O25" s="3" t="n">
        <f aca="false">EXP(-$B$39*N25^$C$39)</f>
        <v>0.274206447673754</v>
      </c>
    </row>
    <row r="26" customFormat="false" ht="15" hidden="false" customHeight="false" outlineLevel="0" collapsed="false">
      <c r="B26" s="3" t="n">
        <v>0</v>
      </c>
      <c r="C26" s="3" t="n">
        <v>1</v>
      </c>
      <c r="D26" s="0" t="n">
        <f aca="false">EXP(-$B$39*B26^$C$39)</f>
        <v>1</v>
      </c>
      <c r="E26" s="0" t="n">
        <f aca="false">C26-D26</f>
        <v>0</v>
      </c>
      <c r="F26" s="0" t="n">
        <f aca="false">E26^2</f>
        <v>0</v>
      </c>
      <c r="N26" s="3" t="n">
        <v>850</v>
      </c>
      <c r="O26" s="3" t="n">
        <f aca="false">EXP(-$B$39*N26^$C$39)</f>
        <v>0.249836892539036</v>
      </c>
    </row>
    <row r="27" customFormat="false" ht="15" hidden="false" customHeight="false" outlineLevel="0" collapsed="false">
      <c r="B27" s="3" t="n">
        <v>464</v>
      </c>
      <c r="C27" s="3" t="n">
        <v>0.5</v>
      </c>
      <c r="D27" s="3" t="n">
        <f aca="false">EXP(-$B$39*B27^$C$39)</f>
        <v>0.499999465725808</v>
      </c>
      <c r="E27" s="3" t="n">
        <f aca="false">C27-D27</f>
        <v>5.34274191665851E-007</v>
      </c>
      <c r="F27" s="3" t="n">
        <f aca="false">E27^2</f>
        <v>2.85448911880199E-013</v>
      </c>
      <c r="N27" s="3" t="n">
        <v>900</v>
      </c>
      <c r="O27" s="3" t="n">
        <f aca="false">EXP(-$B$39*N27^$C$39)</f>
        <v>0.227450612874246</v>
      </c>
    </row>
    <row r="28" customFormat="false" ht="15" hidden="false" customHeight="false" outlineLevel="0" collapsed="false">
      <c r="B28" s="3" t="n">
        <v>1323</v>
      </c>
      <c r="C28" s="3" t="n">
        <v>0.1</v>
      </c>
      <c r="D28" s="3" t="n">
        <f aca="false">EXP(-$B$39*B28^$C$39)</f>
        <v>0.0999996913146375</v>
      </c>
      <c r="E28" s="3" t="n">
        <f aca="false">C28-D28</f>
        <v>3.08685362479522E-007</v>
      </c>
      <c r="F28" s="3" t="n">
        <f aca="false">E28^2</f>
        <v>9.52866530091137E-014</v>
      </c>
      <c r="N28" s="3" t="n">
        <v>950</v>
      </c>
      <c r="O28" s="3" t="n">
        <f aca="false">EXP(-$B$39*N28^$C$39)</f>
        <v>0.206912107727089</v>
      </c>
    </row>
    <row r="29" customFormat="false" ht="15" hidden="false" customHeight="false" outlineLevel="0" collapsed="false">
      <c r="F29" s="0" t="s">
        <v>97</v>
      </c>
      <c r="N29" s="3" t="n">
        <v>1000</v>
      </c>
      <c r="O29" s="3" t="n">
        <f aca="false">EXP(-$B$39*N29^$C$39)</f>
        <v>0.18809096548768</v>
      </c>
    </row>
    <row r="30" customFormat="false" ht="15" hidden="false" customHeight="false" outlineLevel="0" collapsed="false">
      <c r="F30" s="0" t="n">
        <f aca="false">SUM(F26:F28)</f>
        <v>3.80735564796383E-013</v>
      </c>
      <c r="N30" s="3" t="n">
        <v>1050</v>
      </c>
      <c r="O30" s="3" t="n">
        <f aca="false">EXP(-$B$39*N30^$C$39)</f>
        <v>0.17086251488789</v>
      </c>
    </row>
    <row r="31" customFormat="false" ht="15" hidden="false" customHeight="false" outlineLevel="0" collapsed="false">
      <c r="N31" s="3" t="n">
        <v>1100</v>
      </c>
      <c r="O31" s="3" t="n">
        <f aca="false">EXP(-$B$39*N31^$C$39)</f>
        <v>0.155108238206867</v>
      </c>
    </row>
    <row r="32" customFormat="false" ht="15" hidden="false" customHeight="false" outlineLevel="0" collapsed="false">
      <c r="N32" s="3" t="n">
        <v>1150</v>
      </c>
      <c r="O32" s="3" t="n">
        <f aca="false">EXP(-$B$39*N32^$C$39)</f>
        <v>0.140716000674747</v>
      </c>
    </row>
    <row r="33" customFormat="false" ht="15" hidden="false" customHeight="false" outlineLevel="0" collapsed="false">
      <c r="A33" s="3" t="s">
        <v>43</v>
      </c>
      <c r="B33" s="3" t="s">
        <v>17</v>
      </c>
      <c r="C33" s="3" t="s">
        <v>18</v>
      </c>
      <c r="N33" s="3" t="n">
        <v>1200</v>
      </c>
      <c r="O33" s="3" t="n">
        <f aca="false">EXP(-$B$39*N33^$C$39)</f>
        <v>0.127580138132932</v>
      </c>
    </row>
    <row r="34" customFormat="false" ht="15" hidden="false" customHeight="false" outlineLevel="0" collapsed="false">
      <c r="A34" s="3"/>
      <c r="B34" s="3" t="n">
        <v>0.002</v>
      </c>
      <c r="C34" s="3" t="n">
        <v>1</v>
      </c>
      <c r="N34" s="3" t="n">
        <v>1250</v>
      </c>
      <c r="O34" s="3" t="n">
        <f aca="false">EXP(-$B$39*N34^$C$39)</f>
        <v>0.115601435990809</v>
      </c>
    </row>
    <row r="35" customFormat="false" ht="15" hidden="false" customHeight="false" outlineLevel="0" collapsed="false">
      <c r="N35" s="3" t="n">
        <v>1300</v>
      </c>
      <c r="O35" s="3" t="n">
        <f aca="false">EXP(-$B$39*N35^$C$39)</f>
        <v>0.104687025599121</v>
      </c>
    </row>
    <row r="36" customFormat="false" ht="15" hidden="false" customHeight="false" outlineLevel="0" collapsed="false">
      <c r="N36" s="3" t="n">
        <v>1350</v>
      </c>
      <c r="O36" s="3" t="n">
        <f aca="false">EXP(-$B$39*N36^$C$39)</f>
        <v>0.0947502187817313</v>
      </c>
    </row>
    <row r="37" customFormat="false" ht="15" hidden="false" customHeight="false" outlineLevel="0" collapsed="false">
      <c r="N37" s="3" t="n">
        <v>1400</v>
      </c>
      <c r="O37" s="3" t="n">
        <f aca="false">EXP(-$B$39*N37^$C$39)</f>
        <v>0.0857102970410075</v>
      </c>
    </row>
    <row r="38" customFormat="false" ht="15" hidden="false" customHeight="false" outlineLevel="0" collapsed="false">
      <c r="A38" s="3" t="s">
        <v>45</v>
      </c>
      <c r="B38" s="3" t="s">
        <v>17</v>
      </c>
      <c r="C38" s="3" t="s">
        <v>18</v>
      </c>
      <c r="N38" s="3" t="n">
        <v>1450</v>
      </c>
      <c r="O38" s="3" t="n">
        <f aca="false">EXP(-$B$39*N38^$C$39)</f>
        <v>0.0774922686002548</v>
      </c>
    </row>
    <row r="39" customFormat="false" ht="15" hidden="false" customHeight="false" outlineLevel="0" collapsed="false">
      <c r="A39" s="3"/>
      <c r="B39" s="3" t="n">
        <v>0.00061025484308408</v>
      </c>
      <c r="C39" s="3" t="n">
        <v>1.14580697302358</v>
      </c>
      <c r="N39" s="3" t="n">
        <v>1500</v>
      </c>
      <c r="O39" s="3" t="n">
        <f aca="false">EXP(-$B$39*N39^$C$39)</f>
        <v>0.0700266037683758</v>
      </c>
    </row>
    <row r="40" customFormat="false" ht="15" hidden="false" customHeight="false" outlineLevel="0" collapsed="false">
      <c r="N40" s="3" t="n">
        <v>1550</v>
      </c>
      <c r="O40" s="3" t="n">
        <f aca="false">EXP(-$B$39*N40^$C$39)</f>
        <v>0.0632489569589494</v>
      </c>
    </row>
    <row r="41" customFormat="false" ht="15" hidden="false" customHeight="false" outlineLevel="0" collapsed="false">
      <c r="N41" s="3" t="n">
        <v>1600</v>
      </c>
      <c r="O41" s="3" t="n">
        <f aca="false">EXP(-$B$39*N41^$C$39)</f>
        <v>0.0570998819568917</v>
      </c>
    </row>
    <row r="42" customFormat="false" ht="15" hidden="false" customHeight="false" outlineLevel="0" collapsed="false">
      <c r="N42" s="3" t="n">
        <v>1650</v>
      </c>
      <c r="O42" s="3" t="n">
        <f aca="false">EXP(-$B$39*N42^$C$39)</f>
        <v>0.0515245456163001</v>
      </c>
    </row>
    <row r="43" customFormat="false" ht="15" hidden="false" customHeight="false" outlineLevel="0" collapsed="false">
      <c r="N43" s="3" t="n">
        <v>1700</v>
      </c>
      <c r="O43" s="3" t="n">
        <f aca="false">EXP(-$B$39*N43^$C$39)</f>
        <v>0.0464724440278237</v>
      </c>
    </row>
    <row r="44" customFormat="false" ht="15" hidden="false" customHeight="false" outlineLevel="0" collapsed="false">
      <c r="N44" s="3" t="n">
        <v>1750</v>
      </c>
      <c r="O44" s="3" t="n">
        <f aca="false">EXP(-$B$39*N44^$C$39)</f>
        <v>0.0418971242622072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4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6" activeCellId="0" sqref="G6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16.42"/>
    <col collapsed="false" customWidth="true" hidden="false" outlineLevel="0" max="3" min="3" style="0" width="16.86"/>
    <col collapsed="false" customWidth="true" hidden="false" outlineLevel="0" max="4" min="4" style="0" width="15.57"/>
    <col collapsed="false" customWidth="true" hidden="false" outlineLevel="0" max="5" min="5" style="0" width="17.86"/>
    <col collapsed="false" customWidth="true" hidden="false" outlineLevel="0" max="6" min="6" style="0" width="14.86"/>
    <col collapsed="false" customWidth="true" hidden="false" outlineLevel="0" max="7" min="7" style="0" width="21.43"/>
    <col collapsed="false" customWidth="true" hidden="false" outlineLevel="0" max="8" min="8" style="0" width="20.99"/>
  </cols>
  <sheetData>
    <row r="1" customFormat="false" ht="15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customFormat="false" ht="15" hidden="false" customHeight="false" outlineLevel="0" collapsed="false">
      <c r="A3" s="3" t="s">
        <v>114</v>
      </c>
      <c r="B3" s="3" t="n">
        <v>22</v>
      </c>
      <c r="C3" s="3" t="n">
        <v>4</v>
      </c>
      <c r="D3" s="3" t="n">
        <v>10</v>
      </c>
      <c r="E3" s="3" t="n">
        <v>19</v>
      </c>
      <c r="F3" s="3" t="n">
        <v>252</v>
      </c>
      <c r="G3" s="1" t="n">
        <v>0.00016</v>
      </c>
      <c r="H3" s="3" t="n">
        <v>2683</v>
      </c>
    </row>
    <row r="4" customFormat="false" ht="15" hidden="false" customHeight="false" outlineLevel="0" collapsed="false">
      <c r="A4" s="3"/>
      <c r="B4" s="3" t="s">
        <v>17</v>
      </c>
      <c r="C4" s="3" t="s">
        <v>18</v>
      </c>
      <c r="D4" s="3"/>
      <c r="E4" s="3"/>
      <c r="F4" s="3"/>
      <c r="G4" s="3" t="s">
        <v>19</v>
      </c>
      <c r="H4" s="3"/>
    </row>
    <row r="5" customFormat="false" ht="15" hidden="false" customHeight="false" outlineLevel="0" collapsed="false">
      <c r="A5" s="3"/>
      <c r="B5" s="2" t="s">
        <v>99</v>
      </c>
      <c r="C5" s="3" t="n">
        <v>1</v>
      </c>
      <c r="D5" s="3"/>
      <c r="E5" s="3"/>
      <c r="F5" s="3"/>
      <c r="G5" s="3"/>
      <c r="H5" s="3"/>
    </row>
    <row r="6" customFormat="false" ht="15" hidden="false" customHeight="false" outlineLevel="0" collapsed="false">
      <c r="A6" s="0" t="s">
        <v>59</v>
      </c>
      <c r="B6" s="7" t="s">
        <v>115</v>
      </c>
      <c r="C6" s="7" t="s">
        <v>116</v>
      </c>
      <c r="D6" s="7" t="s">
        <v>117</v>
      </c>
      <c r="E6" s="7" t="s">
        <v>118</v>
      </c>
      <c r="F6" s="3" t="s">
        <v>119</v>
      </c>
      <c r="G6" s="7" t="s">
        <v>120</v>
      </c>
      <c r="H6" s="7" t="s">
        <v>121</v>
      </c>
    </row>
    <row r="7" customFormat="false" ht="15" hidden="false" customHeight="false" outlineLevel="0" collapsed="false">
      <c r="O7" s="0" t="s">
        <v>16</v>
      </c>
    </row>
    <row r="8" customFormat="false" ht="15" hidden="false" customHeight="false" outlineLevel="0" collapsed="false">
      <c r="N8" s="0" t="s">
        <v>20</v>
      </c>
      <c r="O8" s="0" t="s">
        <v>21</v>
      </c>
    </row>
    <row r="9" customFormat="false" ht="15" hidden="false" customHeight="false" outlineLevel="0" collapsed="false">
      <c r="N9" s="0" t="n">
        <v>0</v>
      </c>
      <c r="O9" s="0" t="n">
        <f aca="false">EXP(-$B$39*N9^$C$39)</f>
        <v>1</v>
      </c>
    </row>
    <row r="10" customFormat="false" ht="15" hidden="false" customHeight="false" outlineLevel="0" collapsed="false">
      <c r="B10" s="3" t="s">
        <v>33</v>
      </c>
      <c r="C10" s="3" t="s">
        <v>34</v>
      </c>
      <c r="N10" s="0" t="n">
        <v>10</v>
      </c>
      <c r="O10" s="0" t="n">
        <f aca="false">EXP(-$B$39*N10^$C$39)</f>
        <v>0.985091344272363</v>
      </c>
    </row>
    <row r="11" customFormat="false" ht="15" hidden="false" customHeight="false" outlineLevel="0" collapsed="false">
      <c r="B11" s="3" t="n">
        <v>0</v>
      </c>
      <c r="C11" s="3" t="n">
        <v>1</v>
      </c>
      <c r="N11" s="0" t="n">
        <v>20</v>
      </c>
      <c r="O11" s="0" t="n">
        <f aca="false">EXP(-$B$39*N11^$C$39)</f>
        <v>0.962370906217326</v>
      </c>
    </row>
    <row r="12" customFormat="false" ht="15" hidden="false" customHeight="false" outlineLevel="0" collapsed="false">
      <c r="B12" s="3" t="n">
        <v>170</v>
      </c>
      <c r="C12" s="3" t="n">
        <v>0.5</v>
      </c>
      <c r="N12" s="3" t="n">
        <v>30</v>
      </c>
      <c r="O12" s="3" t="n">
        <f aca="false">EXP(-$B$39*N12^$C$39)</f>
        <v>0.93578317105094</v>
      </c>
    </row>
    <row r="13" customFormat="false" ht="15" hidden="false" customHeight="false" outlineLevel="0" collapsed="false">
      <c r="B13" s="3" t="n">
        <v>413</v>
      </c>
      <c r="C13" s="3" t="n">
        <v>0.1</v>
      </c>
      <c r="N13" s="3" t="n">
        <v>40</v>
      </c>
      <c r="O13" s="3" t="n">
        <f aca="false">EXP(-$B$39*N13^$C$39)</f>
        <v>0.906704216120663</v>
      </c>
    </row>
    <row r="14" customFormat="false" ht="15" hidden="false" customHeight="false" outlineLevel="0" collapsed="false">
      <c r="N14" s="3" t="n">
        <v>50</v>
      </c>
      <c r="O14" s="3" t="n">
        <f aca="false">EXP(-$B$39*N14^$C$39)</f>
        <v>0.875954696132853</v>
      </c>
    </row>
    <row r="15" customFormat="false" ht="15" hidden="false" customHeight="false" outlineLevel="0" collapsed="false">
      <c r="N15" s="3" t="n">
        <v>60</v>
      </c>
      <c r="O15" s="3" t="n">
        <f aca="false">EXP(-$B$39*N15^$C$39)</f>
        <v>0.844106001988328</v>
      </c>
    </row>
    <row r="16" customFormat="false" ht="15" hidden="false" customHeight="false" outlineLevel="0" collapsed="false">
      <c r="N16" s="3" t="n">
        <v>70</v>
      </c>
      <c r="O16" s="3" t="n">
        <f aca="false">EXP(-$B$39*N16^$C$39)</f>
        <v>0.811587436494217</v>
      </c>
    </row>
    <row r="17" customFormat="false" ht="15" hidden="false" customHeight="false" outlineLevel="0" collapsed="false">
      <c r="N17" s="3" t="n">
        <v>80</v>
      </c>
      <c r="O17" s="3" t="n">
        <f aca="false">EXP(-$B$39*N17^$C$39)</f>
        <v>0.778735600762446</v>
      </c>
    </row>
    <row r="18" customFormat="false" ht="15" hidden="false" customHeight="false" outlineLevel="0" collapsed="false">
      <c r="N18" s="3" t="n">
        <v>90</v>
      </c>
      <c r="O18" s="3" t="n">
        <f aca="false">EXP(-$B$39*N18^$C$39)</f>
        <v>0.745821110552547</v>
      </c>
    </row>
    <row r="19" customFormat="false" ht="15" hidden="false" customHeight="false" outlineLevel="0" collapsed="false">
      <c r="N19" s="3" t="n">
        <v>100</v>
      </c>
      <c r="O19" s="3" t="n">
        <f aca="false">EXP(-$B$39*N19^$C$39)</f>
        <v>0.713064721036669</v>
      </c>
    </row>
    <row r="20" customFormat="false" ht="15" hidden="false" customHeight="false" outlineLevel="0" collapsed="false">
      <c r="N20" s="3" t="n">
        <v>110</v>
      </c>
      <c r="O20" s="3" t="n">
        <f aca="false">EXP(-$B$39*N20^$C$39)</f>
        <v>0.680647882793214</v>
      </c>
    </row>
    <row r="21" customFormat="false" ht="15" hidden="false" customHeight="false" outlineLevel="0" collapsed="false">
      <c r="N21" s="3" t="n">
        <v>120</v>
      </c>
      <c r="O21" s="3" t="n">
        <f aca="false">EXP(-$B$39*N21^$C$39)</f>
        <v>0.648720104241879</v>
      </c>
    </row>
    <row r="22" customFormat="false" ht="15" hidden="false" customHeight="false" outlineLevel="0" collapsed="false">
      <c r="N22" s="3" t="n">
        <v>130</v>
      </c>
      <c r="O22" s="3" t="n">
        <f aca="false">EXP(-$B$39*N22^$C$39)</f>
        <v>0.617404354357972</v>
      </c>
    </row>
    <row r="23" customFormat="false" ht="15" hidden="false" customHeight="false" outlineLevel="0" collapsed="false">
      <c r="N23" s="3" t="n">
        <v>140</v>
      </c>
      <c r="O23" s="3" t="n">
        <f aca="false">EXP(-$B$39*N23^$C$39)</f>
        <v>0.586801194570657</v>
      </c>
    </row>
    <row r="24" customFormat="false" ht="15" hidden="false" customHeight="false" outlineLevel="0" collapsed="false">
      <c r="B24" s="0" t="s">
        <v>35</v>
      </c>
      <c r="D24" s="0" t="s">
        <v>36</v>
      </c>
      <c r="N24" s="3" t="n">
        <v>150</v>
      </c>
      <c r="O24" s="3" t="n">
        <f aca="false">EXP(-$B$39*N24^$C$39)</f>
        <v>0.55699204726645</v>
      </c>
    </row>
    <row r="25" customFormat="false" ht="15" hidden="false" customHeight="false" outlineLevel="0" collapsed="false">
      <c r="B25" s="0" t="s">
        <v>37</v>
      </c>
      <c r="C25" s="0" t="s">
        <v>38</v>
      </c>
      <c r="D25" s="0" t="s">
        <v>39</v>
      </c>
      <c r="E25" s="0" t="s">
        <v>40</v>
      </c>
      <c r="F25" s="0" t="s">
        <v>41</v>
      </c>
      <c r="N25" s="3" t="n">
        <v>160</v>
      </c>
      <c r="O25" s="3" t="n">
        <f aca="false">EXP(-$B$39*N25^$C$39)</f>
        <v>0.52804185350484</v>
      </c>
    </row>
    <row r="26" customFormat="false" ht="15" hidden="false" customHeight="false" outlineLevel="0" collapsed="false">
      <c r="B26" s="3" t="n">
        <v>0</v>
      </c>
      <c r="C26" s="3" t="n">
        <v>1</v>
      </c>
      <c r="D26" s="0" t="n">
        <f aca="false">EXP(-$B$39*B26^$C$39)</f>
        <v>1</v>
      </c>
      <c r="E26" s="0" t="n">
        <f aca="false">C26-D26</f>
        <v>0</v>
      </c>
      <c r="F26" s="0" t="n">
        <f aca="false">E26^2</f>
        <v>0</v>
      </c>
      <c r="N26" s="3" t="n">
        <v>170</v>
      </c>
      <c r="O26" s="3" t="n">
        <f aca="false">EXP(-$B$39*N26^$C$39)</f>
        <v>0.500001282930398</v>
      </c>
    </row>
    <row r="27" customFormat="false" ht="15" hidden="false" customHeight="false" outlineLevel="0" collapsed="false">
      <c r="B27" s="3" t="n">
        <v>170</v>
      </c>
      <c r="C27" s="3" t="n">
        <v>0.5</v>
      </c>
      <c r="D27" s="3" t="n">
        <f aca="false">EXP(-$B$39*B27^$C$39)</f>
        <v>0.500001282930398</v>
      </c>
      <c r="E27" s="3" t="n">
        <f aca="false">C27-D27</f>
        <v>-1.28293039847183E-006</v>
      </c>
      <c r="F27" s="3" t="n">
        <f aca="false">E27^2</f>
        <v>1.64591040732308E-012</v>
      </c>
      <c r="N27" s="3" t="n">
        <v>180</v>
      </c>
      <c r="O27" s="3" t="n">
        <f aca="false">EXP(-$B$39*N27^$C$39)</f>
        <v>0.472908604723634</v>
      </c>
    </row>
    <row r="28" customFormat="false" ht="15" hidden="false" customHeight="false" outlineLevel="0" collapsed="false">
      <c r="B28" s="3" t="n">
        <v>413</v>
      </c>
      <c r="C28" s="3" t="n">
        <v>0.1</v>
      </c>
      <c r="D28" s="3" t="n">
        <f aca="false">EXP(-$B$39*B28^$C$39)</f>
        <v>0.100009872615561</v>
      </c>
      <c r="E28" s="3" t="n">
        <f aca="false">C28-D28</f>
        <v>-9.87261556119334E-006</v>
      </c>
      <c r="F28" s="3" t="n">
        <f aca="false">E28^2</f>
        <v>9.74685380191169E-011</v>
      </c>
      <c r="N28" s="3" t="n">
        <v>190</v>
      </c>
      <c r="O28" s="3" t="n">
        <f aca="false">EXP(-$B$39*N28^$C$39)</f>
        <v>0.446791294525059</v>
      </c>
    </row>
    <row r="29" customFormat="false" ht="15" hidden="false" customHeight="false" outlineLevel="0" collapsed="false">
      <c r="F29" s="0" t="s">
        <v>97</v>
      </c>
      <c r="N29" s="3" t="n">
        <v>200</v>
      </c>
      <c r="O29" s="3" t="n">
        <f aca="false">EXP(-$B$39*N29^$C$39)</f>
        <v>0.421667430365311</v>
      </c>
    </row>
    <row r="30" customFormat="false" ht="15" hidden="false" customHeight="false" outlineLevel="0" collapsed="false">
      <c r="F30" s="0" t="n">
        <f aca="false">SUM(F26:F28)</f>
        <v>9.91144484277884E-011</v>
      </c>
      <c r="N30" s="3" t="n">
        <v>210</v>
      </c>
      <c r="O30" s="3" t="n">
        <f aca="false">EXP(-$B$39*N30^$C$39)</f>
        <v>0.397546916102954</v>
      </c>
    </row>
    <row r="31" customFormat="false" ht="15" hidden="false" customHeight="false" outlineLevel="0" collapsed="false">
      <c r="N31" s="3" t="n">
        <v>220</v>
      </c>
      <c r="O31" s="3" t="n">
        <f aca="false">EXP(-$B$39*N31^$C$39)</f>
        <v>0.374432560999957</v>
      </c>
    </row>
    <row r="32" customFormat="false" ht="15" hidden="false" customHeight="false" outlineLevel="0" collapsed="false">
      <c r="N32" s="3" t="n">
        <v>230</v>
      </c>
      <c r="O32" s="3" t="n">
        <f aca="false">EXP(-$B$39*N32^$C$39)</f>
        <v>0.35232103721551</v>
      </c>
    </row>
    <row r="33" customFormat="false" ht="15" hidden="false" customHeight="false" outlineLevel="0" collapsed="false">
      <c r="A33" s="3" t="s">
        <v>43</v>
      </c>
      <c r="B33" s="3" t="s">
        <v>17</v>
      </c>
      <c r="C33" s="3" t="s">
        <v>18</v>
      </c>
      <c r="N33" s="3" t="n">
        <v>240</v>
      </c>
      <c r="O33" s="3" t="n">
        <f aca="false">EXP(-$B$39*N33^$C$39)</f>
        <v>0.331203732154328</v>
      </c>
    </row>
    <row r="34" customFormat="false" ht="15" hidden="false" customHeight="false" outlineLevel="0" collapsed="false">
      <c r="A34" s="3"/>
      <c r="B34" s="3" t="n">
        <v>0.005</v>
      </c>
      <c r="C34" s="3" t="n">
        <v>1</v>
      </c>
      <c r="N34" s="3" t="n">
        <v>250</v>
      </c>
      <c r="O34" s="3" t="n">
        <f aca="false">EXP(-$B$39*N34^$C$39)</f>
        <v>0.311067509117564</v>
      </c>
    </row>
    <row r="35" customFormat="false" ht="15" hidden="false" customHeight="false" outlineLevel="0" collapsed="false">
      <c r="A35" s="3"/>
      <c r="B35" s="3"/>
      <c r="C35" s="3"/>
      <c r="N35" s="3" t="n">
        <v>260</v>
      </c>
      <c r="O35" s="3" t="n">
        <f aca="false">EXP(-$B$39*N35^$C$39)</f>
        <v>0.291895387150347</v>
      </c>
    </row>
    <row r="36" customFormat="false" ht="15" hidden="false" customHeight="false" outlineLevel="0" collapsed="false">
      <c r="A36" s="3"/>
      <c r="B36" s="3"/>
      <c r="C36" s="3"/>
      <c r="N36" s="3" t="n">
        <v>270</v>
      </c>
      <c r="O36" s="3" t="n">
        <f aca="false">EXP(-$B$39*N36^$C$39)</f>
        <v>0.273667149079137</v>
      </c>
    </row>
    <row r="37" customFormat="false" ht="15" hidden="false" customHeight="false" outlineLevel="0" collapsed="false">
      <c r="A37" s="3"/>
      <c r="B37" s="3"/>
      <c r="C37" s="3"/>
      <c r="N37" s="3" t="n">
        <v>280</v>
      </c>
      <c r="O37" s="3" t="n">
        <f aca="false">EXP(-$B$39*N37^$C$39)</f>
        <v>0.256359885294456</v>
      </c>
    </row>
    <row r="38" customFormat="false" ht="15" hidden="false" customHeight="false" outlineLevel="0" collapsed="false">
      <c r="A38" s="3" t="s">
        <v>45</v>
      </c>
      <c r="B38" s="3" t="s">
        <v>17</v>
      </c>
      <c r="C38" s="3" t="s">
        <v>18</v>
      </c>
      <c r="N38" s="3" t="n">
        <v>290</v>
      </c>
      <c r="O38" s="3" t="n">
        <f aca="false">EXP(-$B$39*N38^$C$39)</f>
        <v>0.23994847972971</v>
      </c>
    </row>
    <row r="39" customFormat="false" ht="15" hidden="false" customHeight="false" outlineLevel="0" collapsed="false">
      <c r="A39" s="3"/>
      <c r="B39" s="3" t="n">
        <v>0.000667176000527718</v>
      </c>
      <c r="C39" s="3" t="n">
        <v>1.35245573610357</v>
      </c>
      <c r="N39" s="3" t="n">
        <v>300</v>
      </c>
      <c r="O39" s="3" t="n">
        <f aca="false">EXP(-$B$39*N39^$C$39)</f>
        <v>0.224406043623743</v>
      </c>
    </row>
    <row r="40" customFormat="false" ht="15" hidden="false" customHeight="false" outlineLevel="0" collapsed="false">
      <c r="N40" s="3" t="n">
        <v>310</v>
      </c>
      <c r="O40" s="3" t="n">
        <f aca="false">EXP(-$B$39*N40^$C$39)</f>
        <v>0.209704301969267</v>
      </c>
    </row>
    <row r="41" customFormat="false" ht="15" hidden="false" customHeight="false" outlineLevel="0" collapsed="false">
      <c r="N41" s="3" t="n">
        <v>320</v>
      </c>
      <c r="O41" s="3" t="n">
        <f aca="false">EXP(-$B$39*N41^$C$39)</f>
        <v>0.195813936995696</v>
      </c>
    </row>
    <row r="42" customFormat="false" ht="15" hidden="false" customHeight="false" outlineLevel="0" collapsed="false">
      <c r="N42" s="3" t="n">
        <v>330</v>
      </c>
      <c r="O42" s="3" t="n">
        <f aca="false">EXP(-$B$39*N42^$C$39)</f>
        <v>0.182704892580022</v>
      </c>
    </row>
    <row r="43" customFormat="false" ht="15" hidden="false" customHeight="false" outlineLevel="0" collapsed="false">
      <c r="N43" s="3" t="n">
        <v>340</v>
      </c>
      <c r="O43" s="3" t="n">
        <f aca="false">EXP(-$B$39*N43^$C$39)</f>
        <v>0.170346643099445</v>
      </c>
    </row>
    <row r="44" customFormat="false" ht="15" hidden="false" customHeight="false" outlineLevel="0" collapsed="false">
      <c r="N44" s="3" t="n">
        <v>350</v>
      </c>
      <c r="O44" s="3" t="n">
        <f aca="false">EXP(-$B$39*N44^$C$39)</f>
        <v>0.158708429916724</v>
      </c>
    </row>
    <row r="45" customFormat="false" ht="15" hidden="false" customHeight="false" outlineLevel="0" collapsed="false">
      <c r="N45" s="3" t="n">
        <v>360</v>
      </c>
      <c r="O45" s="3" t="n">
        <f aca="false">EXP(-$B$39*N45^$C$39)</f>
        <v>0.147759468410926</v>
      </c>
    </row>
    <row r="46" customFormat="false" ht="15" hidden="false" customHeight="false" outlineLevel="0" collapsed="false">
      <c r="N46" s="3" t="n">
        <v>370</v>
      </c>
      <c r="O46" s="3" t="n">
        <f aca="false">EXP(-$B$39*N46^$C$39)</f>
        <v>0.137469128222639</v>
      </c>
    </row>
    <row r="47" customFormat="false" ht="15" hidden="false" customHeight="false" outlineLevel="0" collapsed="false">
      <c r="N47" s="3" t="n">
        <v>380</v>
      </c>
      <c r="O47" s="3" t="n">
        <f aca="false">EXP(-$B$39*N47^$C$39)</f>
        <v>0.12780708916674</v>
      </c>
    </row>
    <row r="48" customFormat="false" ht="15" hidden="false" customHeight="false" outlineLevel="0" collapsed="false">
      <c r="N48" s="3" t="n">
        <v>390</v>
      </c>
      <c r="O48" s="3" t="n">
        <f aca="false">EXP(-$B$39*N48^$C$39)</f>
        <v>0.118743475072079</v>
      </c>
    </row>
    <row r="49" customFormat="false" ht="15" hidden="false" customHeight="false" outlineLevel="0" collapsed="false">
      <c r="N49" s="3" t="n">
        <v>400</v>
      </c>
      <c r="O49" s="3" t="n">
        <f aca="false">EXP(-$B$39*N49^$C$39)</f>
        <v>0.110248967631875</v>
      </c>
    </row>
    <row r="50" customFormat="false" ht="15" hidden="false" customHeight="false" outlineLevel="0" collapsed="false">
      <c r="N50" s="3" t="n">
        <v>410</v>
      </c>
      <c r="O50" s="3" t="n">
        <f aca="false">EXP(-$B$39*N50^$C$39)</f>
        <v>0.102294902188262</v>
      </c>
    </row>
    <row r="51" customFormat="false" ht="15" hidden="false" customHeight="false" outlineLevel="0" collapsed="false">
      <c r="N51" s="3" t="n">
        <v>420</v>
      </c>
      <c r="O51" s="3" t="n">
        <f aca="false">EXP(-$B$39*N51^$C$39)</f>
        <v>0.0948533472268438</v>
      </c>
    </row>
    <row r="52" customFormat="false" ht="15" hidden="false" customHeight="false" outlineLevel="0" collapsed="false">
      <c r="N52" s="3" t="n">
        <v>430</v>
      </c>
      <c r="O52" s="3" t="n">
        <f aca="false">EXP(-$B$39*N52^$C$39)</f>
        <v>0.0878971692206271</v>
      </c>
    </row>
    <row r="53" customFormat="false" ht="15" hidden="false" customHeight="false" outlineLevel="0" collapsed="false">
      <c r="N53" s="3" t="n">
        <v>440</v>
      </c>
      <c r="O53" s="3" t="n">
        <f aca="false">EXP(-$B$39*N53^$C$39)</f>
        <v>0.0814000843359057</v>
      </c>
    </row>
    <row r="54" customFormat="false" ht="15" hidden="false" customHeight="false" outlineLevel="0" collapsed="false">
      <c r="N54" s="3" t="n">
        <v>450</v>
      </c>
      <c r="O54" s="3" t="n">
        <f aca="false">EXP(-$B$39*N54^$C$39)</f>
        <v>0.0753366983944907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LibreOffice/7.2.3.2$Linux_X86_64 LibreOffice_project/20$Build-2</Application>
  <AppVersion>15.0000</AppVersion>
  <Company>Irstea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2020-09-03T15:13:48Z</dcterms:created>
  <dc:creator>Barber Betsy</dc:creator>
  <dc:description/>
  <dc:language>en-GB</dc:language>
  <cp:lastModifiedBy>Betsy Irish</cp:lastModifiedBy>
  <dcterms:modified xsi:type="dcterms:W3CDTF">2021-11-22T12:33:26Z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