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10" yWindow="5240" windowWidth="18900" windowHeight="7340"/>
  </bookViews>
  <sheets>
    <sheet name="Feuil2" sheetId="2" r:id="rId1"/>
    <sheet name="Feuil3" sheetId="3" r:id="rId2"/>
  </sheets>
  <externalReferences>
    <externalReference r:id="rId3"/>
    <externalReference r:id="rId4"/>
  </externalReferences>
  <definedNames>
    <definedName name="solver_adj" localSheetId="0" hidden="1">Feuil2!$B$36:$C$36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Feuil2!$F$27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7" i="2"/>
  <c r="N6" i="2"/>
  <c r="D25" i="2"/>
  <c r="E25" i="2" s="1"/>
  <c r="F25" i="2" s="1"/>
  <c r="D24" i="2"/>
  <c r="E24" i="2" s="1"/>
  <c r="F24" i="2" s="1"/>
  <c r="D23" i="2"/>
  <c r="E23" i="2" s="1"/>
  <c r="F23" i="2" s="1"/>
  <c r="F27" i="2" l="1"/>
</calcChain>
</file>

<file path=xl/sharedStrings.xml><?xml version="1.0" encoding="utf-8"?>
<sst xmlns="http://schemas.openxmlformats.org/spreadsheetml/2006/main" count="44" uniqueCount="42">
  <si>
    <t>Q5</t>
  </si>
  <si>
    <t>Q6</t>
  </si>
  <si>
    <t>Q7</t>
  </si>
  <si>
    <t>Q8</t>
  </si>
  <si>
    <t>Q2</t>
  </si>
  <si>
    <t>Q4</t>
  </si>
  <si>
    <t>Q3</t>
  </si>
  <si>
    <t>Species</t>
  </si>
  <si>
    <t>Emigration rate(%)</t>
  </si>
  <si>
    <t>mean distance(km)</t>
  </si>
  <si>
    <t>max distance(km)</t>
  </si>
  <si>
    <t>Emigrant survival(%)</t>
  </si>
  <si>
    <t>Dmax</t>
  </si>
  <si>
    <t>Natural survival(1/#eggs)</t>
  </si>
  <si>
    <t>Allee effect(# spawners)</t>
  </si>
  <si>
    <t>line</t>
  </si>
  <si>
    <t>alpha</t>
  </si>
  <si>
    <t>beta</t>
  </si>
  <si>
    <t>x dist</t>
  </si>
  <si>
    <t>y prop</t>
  </si>
  <si>
    <t>Allis Shad</t>
  </si>
  <si>
    <t>16.2903225806452</t>
  </si>
  <si>
    <t>40.4708995075976</t>
  </si>
  <si>
    <t>255.509709035251</t>
  </si>
  <si>
    <t>46.3636363636364</t>
  </si>
  <si>
    <t>7.10679400541446</t>
  </si>
  <si>
    <t>3.16227766016838e-05</t>
  </si>
  <si>
    <t>2066.07900284324</t>
  </si>
  <si>
    <t>x(distance)</t>
  </si>
  <si>
    <t>y(proportion)</t>
  </si>
  <si>
    <t>raw data</t>
  </si>
  <si>
    <t>predicted value</t>
  </si>
  <si>
    <t>x (distance)</t>
  </si>
  <si>
    <t>y (proportion)</t>
  </si>
  <si>
    <t>y Proportion</t>
  </si>
  <si>
    <t>Residual</t>
  </si>
  <si>
    <t>Residual squared</t>
  </si>
  <si>
    <t>Sum of residuals</t>
  </si>
  <si>
    <t>Initial</t>
  </si>
  <si>
    <t>0,009</t>
  </si>
  <si>
    <t>Output</t>
  </si>
  <si>
    <t>*For reference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</si>
</sst>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17" fontId="1" fillId="0" borderId="0" xfId="0" applyNumberFormat="1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intercept val="1"/>
            <c:dispRSqr val="0"/>
            <c:dispEq val="0"/>
          </c:trendline>
          <c:trendline>
            <c:trendlineType val="exp"/>
            <c:intercept val="1"/>
            <c:dispRSqr val="1"/>
            <c:dispEq val="1"/>
            <c:trendlineLbl>
              <c:layout>
                <c:manualLayout>
                  <c:x val="0.32794396382130209"/>
                  <c:y val="-1.2921807233988799E-2"/>
                </c:manualLayout>
              </c:layout>
              <c:numFmt formatCode="General" sourceLinked="0"/>
            </c:trendlineLbl>
          </c:trendline>
          <c:xVal>
            <c:numRef>
              <c:f>[1]Alosa!$B$26:$B$28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[2]Alosa!$D$13:$D$15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8944"/>
        <c:axId val="78261632"/>
      </c:scatterChart>
      <c:valAx>
        <c:axId val="78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61632"/>
        <c:crosses val="autoZero"/>
        <c:crossBetween val="midCat"/>
      </c:valAx>
      <c:valAx>
        <c:axId val="78261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emigrants still emigrating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58944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 data</c:v>
          </c:tx>
          <c:xVal>
            <c:numRef>
              <c:f>Feuil2!$B$23:$B$25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256</c:v>
                </c:pt>
              </c:numCache>
            </c:numRef>
          </c:xVal>
          <c:yVal>
            <c:numRef>
              <c:f>Feuil2!$C$23:$C$25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1"/>
        </c:ser>
        <c:ser>
          <c:idx val="2"/>
          <c:order val="1"/>
          <c:tx>
            <c:v>Predicted data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Feuil2!$M$6:$M$41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Feuil2!$N$6:$N$41</c:f>
              <c:numCache>
                <c:formatCode>General</c:formatCode>
                <c:ptCount val="36"/>
                <c:pt idx="0">
                  <c:v>1</c:v>
                </c:pt>
                <c:pt idx="1">
                  <c:v>0.75965050774143683</c:v>
                </c:pt>
                <c:pt idx="2">
                  <c:v>0.64856363164802344</c:v>
                </c:pt>
                <c:pt idx="3">
                  <c:v>0.56846698575500976</c:v>
                </c:pt>
                <c:pt idx="4">
                  <c:v>0.50559523764150871</c:v>
                </c:pt>
                <c:pt idx="5">
                  <c:v>0.45410070206931402</c:v>
                </c:pt>
                <c:pt idx="6">
                  <c:v>0.41080110313552576</c:v>
                </c:pt>
                <c:pt idx="7">
                  <c:v>0.37372546295454662</c:v>
                </c:pt>
                <c:pt idx="8">
                  <c:v>0.34155014100196396</c:v>
                </c:pt>
                <c:pt idx="9">
                  <c:v>0.31333529813740663</c:v>
                </c:pt>
                <c:pt idx="10">
                  <c:v>0.28838582557445241</c:v>
                </c:pt>
                <c:pt idx="11">
                  <c:v>0.26617132702881613</c:v>
                </c:pt>
                <c:pt idx="12">
                  <c:v>0.24627698890586922</c:v>
                </c:pt>
                <c:pt idx="13">
                  <c:v>0.22837184661202709</c:v>
                </c:pt>
                <c:pt idx="14">
                  <c:v>0.21218743538102158</c:v>
                </c:pt>
                <c:pt idx="15">
                  <c:v>0.19750293884608103</c:v>
                </c:pt>
                <c:pt idx="16">
                  <c:v>0.18413456464057101</c:v>
                </c:pt>
                <c:pt idx="17">
                  <c:v>0.17192776128845411</c:v>
                </c:pt>
                <c:pt idx="18">
                  <c:v>0.16075139897410953</c:v>
                </c:pt>
                <c:pt idx="19">
                  <c:v>0.15049334082668991</c:v>
                </c:pt>
                <c:pt idx="20">
                  <c:v>0.14105701965250009</c:v>
                </c:pt>
                <c:pt idx="21">
                  <c:v>0.13235875524510776</c:v>
                </c:pt>
                <c:pt idx="22">
                  <c:v>0.12432562619175178</c:v>
                </c:pt>
                <c:pt idx="23">
                  <c:v>0.11689376296853501</c:v>
                </c:pt>
                <c:pt idx="24">
                  <c:v>0.11000696535062751</c:v>
                </c:pt>
                <c:pt idx="25">
                  <c:v>0.10361557246508335</c:v>
                </c:pt>
                <c:pt idx="26">
                  <c:v>9.7675531783377775E-2</c:v>
                </c:pt>
                <c:pt idx="27">
                  <c:v>9.2147626310765715E-2</c:v>
                </c:pt>
                <c:pt idx="28">
                  <c:v>8.6996828708383309E-2</c:v>
                </c:pt>
                <c:pt idx="29">
                  <c:v>8.2191758106143389E-2</c:v>
                </c:pt>
                <c:pt idx="30">
                  <c:v>7.770422062818555E-2</c:v>
                </c:pt>
                <c:pt idx="31">
                  <c:v>7.3508818641270554E-2</c:v>
                </c:pt>
                <c:pt idx="32">
                  <c:v>6.9582616789386334E-2</c:v>
                </c:pt>
                <c:pt idx="33">
                  <c:v>6.5904855236288098E-2</c:v>
                </c:pt>
                <c:pt idx="34">
                  <c:v>6.2456702375515698E-2</c:v>
                </c:pt>
                <c:pt idx="35">
                  <c:v>5.9221040711106739E-2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2832"/>
        <c:axId val="145274368"/>
      </c:scatterChart>
      <c:valAx>
        <c:axId val="1452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274368"/>
        <c:crosses val="autoZero"/>
        <c:crossBetween val="midCat"/>
      </c:valAx>
      <c:valAx>
        <c:axId val="1452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7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673101</xdr:colOff>
      <xdr:row>3</xdr:row>
      <xdr:rowOff>165100</xdr:rowOff>
    </xdr:from>
    <xdr:to>
      <xdr:col>7</xdr:col>
      <xdr:colOff>1295400</xdr:colOff>
      <xdr:row>18</xdr:row>
      <xdr:rowOff>31750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19</xdr:row>
      <xdr:rowOff>69850</xdr:rowOff>
    </xdr:from>
    <xdr:to>
      <xdr:col>11</xdr:col>
      <xdr:colOff>660400</xdr:colOff>
      <xdr:row>37</xdr:row>
      <xdr:rowOff>146049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sy.barber/Work%20Folders/Documents/HDSM/Calculated%20parameters%20from%20Sept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sy.barber/Work%20Folders/Documents/HDSM/Calculating%20parameters%20for%20A.%20fallax%20from%20questionn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sa"/>
      <sheetName val="Fallax"/>
      <sheetName val="River Lamprey"/>
      <sheetName val="Sea Lamprey"/>
      <sheetName val="Salmon"/>
      <sheetName val="Sea Trout"/>
      <sheetName val="Smelt"/>
      <sheetName val="Sturgeon"/>
      <sheetName val="Eel"/>
      <sheetName val="Flounder"/>
      <sheetName val="Mullet"/>
      <sheetName val="Feuil1"/>
      <sheetName val="Feuil2"/>
      <sheetName val="Feuil3"/>
      <sheetName val="Feuil4"/>
      <sheetName val="Feuil5"/>
      <sheetName val="Feuil6"/>
    </sheetNames>
    <sheetDataSet>
      <sheetData sheetId="0">
        <row r="5">
          <cell r="N5">
            <v>0</v>
          </cell>
          <cell r="O5">
            <v>1</v>
          </cell>
        </row>
        <row r="6">
          <cell r="N6">
            <v>10</v>
          </cell>
          <cell r="O6">
            <v>0.75965050774143683</v>
          </cell>
        </row>
        <row r="7">
          <cell r="N7">
            <v>20</v>
          </cell>
          <cell r="O7">
            <v>0.64856363164802344</v>
          </cell>
        </row>
        <row r="8">
          <cell r="N8">
            <v>30</v>
          </cell>
          <cell r="O8">
            <v>0.56846698575500976</v>
          </cell>
        </row>
        <row r="9">
          <cell r="N9">
            <v>40</v>
          </cell>
          <cell r="O9">
            <v>0.50559523764150871</v>
          </cell>
        </row>
        <row r="10">
          <cell r="N10">
            <v>50</v>
          </cell>
          <cell r="O10">
            <v>0.45410070206931402</v>
          </cell>
        </row>
        <row r="11">
          <cell r="N11">
            <v>60</v>
          </cell>
          <cell r="O11">
            <v>0.41080110313552576</v>
          </cell>
        </row>
        <row r="12">
          <cell r="N12">
            <v>70</v>
          </cell>
          <cell r="O12">
            <v>0.37372546295454662</v>
          </cell>
        </row>
        <row r="13">
          <cell r="N13">
            <v>80</v>
          </cell>
          <cell r="O13">
            <v>0.34155014100196396</v>
          </cell>
        </row>
        <row r="14">
          <cell r="N14">
            <v>90</v>
          </cell>
          <cell r="O14">
            <v>0.31333529813740663</v>
          </cell>
        </row>
        <row r="15">
          <cell r="N15">
            <v>100</v>
          </cell>
          <cell r="O15">
            <v>0.28838582557445241</v>
          </cell>
        </row>
        <row r="16">
          <cell r="N16">
            <v>110</v>
          </cell>
          <cell r="O16">
            <v>0.26617132702881613</v>
          </cell>
        </row>
        <row r="17">
          <cell r="N17">
            <v>120</v>
          </cell>
          <cell r="O17">
            <v>0.24627698890586922</v>
          </cell>
        </row>
        <row r="18">
          <cell r="N18">
            <v>130</v>
          </cell>
          <cell r="O18">
            <v>0.22837184661202709</v>
          </cell>
        </row>
        <row r="19">
          <cell r="N19">
            <v>140</v>
          </cell>
          <cell r="O19">
            <v>0.21218743538102158</v>
          </cell>
        </row>
        <row r="20">
          <cell r="N20">
            <v>150</v>
          </cell>
          <cell r="O20">
            <v>0.19750293884608103</v>
          </cell>
        </row>
        <row r="21">
          <cell r="N21">
            <v>160</v>
          </cell>
          <cell r="O21">
            <v>0.18413456464057101</v>
          </cell>
        </row>
        <row r="22">
          <cell r="N22">
            <v>170</v>
          </cell>
          <cell r="O22">
            <v>0.17192776128845411</v>
          </cell>
        </row>
        <row r="23">
          <cell r="N23">
            <v>180</v>
          </cell>
          <cell r="O23">
            <v>0.16075139897410953</v>
          </cell>
        </row>
        <row r="24">
          <cell r="B24" t="str">
            <v>raw data</v>
          </cell>
          <cell r="D24" t="str">
            <v>predicted value</v>
          </cell>
          <cell r="N24">
            <v>190</v>
          </cell>
          <cell r="O24">
            <v>0.15049334082668991</v>
          </cell>
        </row>
        <row r="25">
          <cell r="N25">
            <v>200</v>
          </cell>
          <cell r="O25">
            <v>0.14105701965250009</v>
          </cell>
        </row>
        <row r="26">
          <cell r="B26">
            <v>0</v>
          </cell>
          <cell r="C26">
            <v>1</v>
          </cell>
          <cell r="D26">
            <v>1</v>
          </cell>
          <cell r="N26">
            <v>210</v>
          </cell>
          <cell r="O26">
            <v>0.13235875524510776</v>
          </cell>
        </row>
        <row r="27">
          <cell r="B27">
            <v>41</v>
          </cell>
          <cell r="C27">
            <v>0.5</v>
          </cell>
          <cell r="D27">
            <v>0.50000000547973833</v>
          </cell>
          <cell r="N27">
            <v>220</v>
          </cell>
          <cell r="O27">
            <v>0.12432562619175178</v>
          </cell>
        </row>
        <row r="28">
          <cell r="B28">
            <v>256</v>
          </cell>
          <cell r="C28">
            <v>0.1</v>
          </cell>
          <cell r="D28">
            <v>9.9999995944822048E-2</v>
          </cell>
          <cell r="N28">
            <v>230</v>
          </cell>
          <cell r="O28">
            <v>0.11689376296853501</v>
          </cell>
        </row>
        <row r="29">
          <cell r="N29">
            <v>240</v>
          </cell>
          <cell r="O29">
            <v>0.11000696535062751</v>
          </cell>
        </row>
        <row r="30">
          <cell r="N30">
            <v>250</v>
          </cell>
          <cell r="O30">
            <v>0.10361557246508335</v>
          </cell>
        </row>
        <row r="31">
          <cell r="N31">
            <v>260</v>
          </cell>
          <cell r="O31">
            <v>9.7675531783377775E-2</v>
          </cell>
        </row>
        <row r="32">
          <cell r="N32">
            <v>270</v>
          </cell>
          <cell r="O32">
            <v>9.2147626310765715E-2</v>
          </cell>
        </row>
        <row r="33">
          <cell r="N33">
            <v>280</v>
          </cell>
          <cell r="O33">
            <v>8.6996828708383309E-2</v>
          </cell>
        </row>
        <row r="34">
          <cell r="N34">
            <v>290</v>
          </cell>
          <cell r="O34">
            <v>8.2191758106143389E-2</v>
          </cell>
        </row>
        <row r="35">
          <cell r="N35">
            <v>300</v>
          </cell>
          <cell r="O35">
            <v>7.770422062818555E-2</v>
          </cell>
        </row>
        <row r="36">
          <cell r="N36">
            <v>310</v>
          </cell>
          <cell r="O36">
            <v>7.3508818641270554E-2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sa"/>
      <sheetName val="Fallax"/>
      <sheetName val="RiverLamprey"/>
      <sheetName val="SeaLamprey"/>
      <sheetName val="Salmon"/>
      <sheetName val="SeaTrout"/>
      <sheetName val="Smelt"/>
      <sheetName val="Fecundity"/>
    </sheetNames>
    <sheetDataSet>
      <sheetData sheetId="0">
        <row r="13">
          <cell r="D13">
            <v>1</v>
          </cell>
        </row>
        <row r="14">
          <cell r="D14">
            <v>0.5</v>
          </cell>
        </row>
        <row r="15">
          <cell r="D1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E39" sqref="E39"/>
    </sheetView>
  </sheetViews>
  <sheetFormatPr baseColWidth="10" defaultRowHeight="14.5" x14ac:dyDescent="0.35"/>
  <cols>
    <col min="2" max="2" width="16.453125" bestFit="1" customWidth="1"/>
    <col min="3" max="3" width="16.81640625" bestFit="1" customWidth="1"/>
    <col min="4" max="4" width="16.453125" bestFit="1" customWidth="1"/>
    <col min="5" max="5" width="17.90625" bestFit="1" customWidth="1"/>
    <col min="6" max="6" width="16.453125" bestFit="1" customWidth="1"/>
    <col min="7" max="7" width="21.7265625" bestFit="1" customWidth="1"/>
    <col min="8" max="8" width="21" bestFit="1" customWidth="1"/>
  </cols>
  <sheetData>
    <row r="1" spans="1:14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14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/>
    </row>
    <row r="3" spans="1:14" x14ac:dyDescent="0.35">
      <c r="A3" s="1" t="s">
        <v>20</v>
      </c>
      <c r="B3" s="1" t="s">
        <v>21</v>
      </c>
      <c r="C3" s="4" t="s">
        <v>22</v>
      </c>
      <c r="D3" s="5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/>
    </row>
    <row r="4" spans="1:14" x14ac:dyDescent="0.35">
      <c r="A4" s="3">
        <v>37865</v>
      </c>
      <c r="B4" s="2"/>
      <c r="C4" s="1"/>
      <c r="D4" s="1"/>
      <c r="E4" s="1"/>
      <c r="F4" s="1"/>
      <c r="G4" s="1"/>
      <c r="H4" s="1"/>
      <c r="I4" s="1"/>
      <c r="N4" t="s">
        <v>15</v>
      </c>
    </row>
    <row r="5" spans="1:14" x14ac:dyDescent="0.35">
      <c r="A5" s="1"/>
      <c r="B5" s="2"/>
      <c r="C5" s="1"/>
      <c r="D5" s="1"/>
      <c r="E5" s="1"/>
      <c r="F5" s="1"/>
      <c r="G5" s="1"/>
      <c r="H5" s="1"/>
      <c r="I5" s="1"/>
      <c r="M5" t="s">
        <v>18</v>
      </c>
      <c r="N5" t="s">
        <v>19</v>
      </c>
    </row>
    <row r="6" spans="1:14" x14ac:dyDescent="0.35">
      <c r="A6" s="1"/>
      <c r="B6" s="2"/>
      <c r="C6" s="1"/>
      <c r="D6" s="1"/>
      <c r="E6" s="1"/>
      <c r="F6" s="1"/>
      <c r="G6" s="1"/>
      <c r="H6" s="1"/>
      <c r="I6" s="1"/>
      <c r="M6">
        <v>0</v>
      </c>
      <c r="N6">
        <f>EXP(-$B$36*M6^$C$36)</f>
        <v>1</v>
      </c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M7">
        <v>10</v>
      </c>
      <c r="N7">
        <f>EXP(-$B$36*M7^$C$36)</f>
        <v>0.75965050774143683</v>
      </c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M8">
        <v>20</v>
      </c>
      <c r="N8">
        <f t="shared" ref="N8:N41" si="0">EXP(-$B$36*M8^$C$36)</f>
        <v>0.64856363164802344</v>
      </c>
    </row>
    <row r="9" spans="1:14" x14ac:dyDescent="0.35">
      <c r="A9" s="1"/>
      <c r="B9" s="1"/>
      <c r="C9" s="1" t="s">
        <v>28</v>
      </c>
      <c r="D9" s="1" t="s">
        <v>29</v>
      </c>
      <c r="E9" s="1"/>
      <c r="F9" s="1"/>
      <c r="G9" s="1"/>
      <c r="H9" s="1"/>
      <c r="I9" s="1"/>
      <c r="M9">
        <v>30</v>
      </c>
      <c r="N9">
        <f t="shared" si="0"/>
        <v>0.56846698575500976</v>
      </c>
    </row>
    <row r="10" spans="1:14" x14ac:dyDescent="0.35">
      <c r="A10" s="1"/>
      <c r="B10" s="1"/>
      <c r="C10" s="6">
        <v>0</v>
      </c>
      <c r="D10" s="6">
        <v>1</v>
      </c>
      <c r="E10" s="1"/>
      <c r="F10" s="1"/>
      <c r="G10" s="1"/>
      <c r="H10" s="1"/>
      <c r="I10" s="1"/>
      <c r="M10">
        <v>40</v>
      </c>
      <c r="N10">
        <f t="shared" si="0"/>
        <v>0.50559523764150871</v>
      </c>
    </row>
    <row r="11" spans="1:14" x14ac:dyDescent="0.35">
      <c r="A11" s="1"/>
      <c r="B11" s="1"/>
      <c r="C11" s="4">
        <v>41</v>
      </c>
      <c r="D11" s="4">
        <v>0.5</v>
      </c>
      <c r="E11" s="1"/>
      <c r="F11" s="1"/>
      <c r="G11" s="1"/>
      <c r="H11" s="1"/>
      <c r="I11" s="1"/>
      <c r="M11">
        <v>50</v>
      </c>
      <c r="N11">
        <f t="shared" si="0"/>
        <v>0.45410070206931402</v>
      </c>
    </row>
    <row r="12" spans="1:14" x14ac:dyDescent="0.35">
      <c r="A12" s="1"/>
      <c r="B12" s="1"/>
      <c r="C12" s="5">
        <v>256</v>
      </c>
      <c r="D12" s="5">
        <v>0.1</v>
      </c>
      <c r="E12" s="1"/>
      <c r="F12" s="1"/>
      <c r="G12" s="1"/>
      <c r="H12" s="1"/>
      <c r="I12" s="1"/>
      <c r="M12">
        <v>60</v>
      </c>
      <c r="N12">
        <f t="shared" si="0"/>
        <v>0.41080110313552576</v>
      </c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M13">
        <v>70</v>
      </c>
      <c r="N13">
        <f t="shared" si="0"/>
        <v>0.37372546295454662</v>
      </c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M14">
        <v>80</v>
      </c>
      <c r="N14">
        <f t="shared" si="0"/>
        <v>0.34155014100196396</v>
      </c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M15">
        <v>90</v>
      </c>
      <c r="N15">
        <f t="shared" si="0"/>
        <v>0.31333529813740663</v>
      </c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M16">
        <v>100</v>
      </c>
      <c r="N16">
        <f t="shared" si="0"/>
        <v>0.28838582557445241</v>
      </c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M17">
        <v>110</v>
      </c>
      <c r="N17">
        <f t="shared" si="0"/>
        <v>0.26617132702881613</v>
      </c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M18">
        <v>120</v>
      </c>
      <c r="N18">
        <f t="shared" si="0"/>
        <v>0.24627698890586922</v>
      </c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M19">
        <v>130</v>
      </c>
      <c r="N19">
        <f t="shared" si="0"/>
        <v>0.22837184661202709</v>
      </c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M20">
        <v>140</v>
      </c>
      <c r="N20">
        <f t="shared" si="0"/>
        <v>0.21218743538102158</v>
      </c>
    </row>
    <row r="21" spans="1:14" x14ac:dyDescent="0.35">
      <c r="B21" t="s">
        <v>30</v>
      </c>
      <c r="D21" t="s">
        <v>31</v>
      </c>
      <c r="M21">
        <v>150</v>
      </c>
      <c r="N21">
        <f t="shared" si="0"/>
        <v>0.19750293884608103</v>
      </c>
    </row>
    <row r="22" spans="1:14" x14ac:dyDescent="0.35">
      <c r="B22" t="s">
        <v>32</v>
      </c>
      <c r="C22" t="s">
        <v>33</v>
      </c>
      <c r="D22" t="s">
        <v>34</v>
      </c>
      <c r="E22" t="s">
        <v>35</v>
      </c>
      <c r="F22" t="s">
        <v>36</v>
      </c>
      <c r="M22">
        <v>160</v>
      </c>
      <c r="N22">
        <f t="shared" si="0"/>
        <v>0.18413456464057101</v>
      </c>
    </row>
    <row r="23" spans="1:14" x14ac:dyDescent="0.35">
      <c r="B23" s="7">
        <v>0</v>
      </c>
      <c r="C23" s="7">
        <v>1</v>
      </c>
      <c r="D23">
        <f>EXP(-$B$36*B23^$C$36)</f>
        <v>1</v>
      </c>
      <c r="E23">
        <f>C23-D23</f>
        <v>0</v>
      </c>
      <c r="F23">
        <f>E23^2</f>
        <v>0</v>
      </c>
      <c r="M23">
        <v>170</v>
      </c>
      <c r="N23">
        <f t="shared" si="0"/>
        <v>0.17192776128845411</v>
      </c>
    </row>
    <row r="24" spans="1:14" x14ac:dyDescent="0.35">
      <c r="B24" s="8">
        <v>41</v>
      </c>
      <c r="C24" s="8">
        <v>0.5</v>
      </c>
      <c r="D24">
        <f>EXP(-$B$36*B24^$C$36)</f>
        <v>0.50000000547973833</v>
      </c>
      <c r="E24">
        <f>C24-D24</f>
        <v>-5.4797383297611191E-9</v>
      </c>
      <c r="F24">
        <f>E24^2</f>
        <v>3.0027532162653179E-17</v>
      </c>
      <c r="M24">
        <v>180</v>
      </c>
      <c r="N24">
        <f t="shared" si="0"/>
        <v>0.16075139897410953</v>
      </c>
    </row>
    <row r="25" spans="1:14" x14ac:dyDescent="0.35">
      <c r="B25" s="9">
        <v>256</v>
      </c>
      <c r="C25" s="9">
        <v>0.1</v>
      </c>
      <c r="D25">
        <f>EXP(-$B$36*B25^$C$36)</f>
        <v>9.9999995944822048E-2</v>
      </c>
      <c r="E25">
        <f>C25-D25</f>
        <v>4.0551779573183566E-9</v>
      </c>
      <c r="F25">
        <f>E25^2</f>
        <v>1.6444468265520679E-17</v>
      </c>
      <c r="M25">
        <v>190</v>
      </c>
      <c r="N25">
        <f t="shared" si="0"/>
        <v>0.15049334082668991</v>
      </c>
    </row>
    <row r="26" spans="1:14" x14ac:dyDescent="0.35">
      <c r="F26" t="s">
        <v>37</v>
      </c>
      <c r="M26">
        <v>200</v>
      </c>
      <c r="N26">
        <f t="shared" si="0"/>
        <v>0.14105701965250009</v>
      </c>
    </row>
    <row r="27" spans="1:14" x14ac:dyDescent="0.35">
      <c r="F27" s="10">
        <f>SUM(F23:F25)</f>
        <v>4.6472000428173858E-17</v>
      </c>
      <c r="M27">
        <v>210</v>
      </c>
      <c r="N27">
        <f t="shared" si="0"/>
        <v>0.13235875524510776</v>
      </c>
    </row>
    <row r="28" spans="1:14" x14ac:dyDescent="0.35">
      <c r="M28">
        <v>220</v>
      </c>
      <c r="N28">
        <f t="shared" si="0"/>
        <v>0.12432562619175178</v>
      </c>
    </row>
    <row r="29" spans="1:14" x14ac:dyDescent="0.35">
      <c r="M29">
        <v>230</v>
      </c>
      <c r="N29">
        <f t="shared" si="0"/>
        <v>0.11689376296853501</v>
      </c>
    </row>
    <row r="30" spans="1:14" x14ac:dyDescent="0.35">
      <c r="B30" t="s">
        <v>41</v>
      </c>
      <c r="M30">
        <v>240</v>
      </c>
      <c r="N30">
        <f t="shared" si="0"/>
        <v>0.11000696535062751</v>
      </c>
    </row>
    <row r="31" spans="1:14" x14ac:dyDescent="0.35">
      <c r="A31" t="s">
        <v>38</v>
      </c>
      <c r="B31" t="s">
        <v>16</v>
      </c>
      <c r="C31" t="s">
        <v>17</v>
      </c>
      <c r="M31">
        <v>250</v>
      </c>
      <c r="N31">
        <f t="shared" si="0"/>
        <v>0.10361557246508335</v>
      </c>
    </row>
    <row r="32" spans="1:14" x14ac:dyDescent="0.35">
      <c r="B32" t="s">
        <v>39</v>
      </c>
      <c r="C32">
        <v>1</v>
      </c>
      <c r="M32">
        <v>260</v>
      </c>
      <c r="N32">
        <f t="shared" si="0"/>
        <v>9.7675531783377775E-2</v>
      </c>
    </row>
    <row r="33" spans="1:14" x14ac:dyDescent="0.35">
      <c r="M33">
        <v>270</v>
      </c>
      <c r="N33">
        <f t="shared" si="0"/>
        <v>9.2147626310765715E-2</v>
      </c>
    </row>
    <row r="34" spans="1:14" x14ac:dyDescent="0.35">
      <c r="M34">
        <v>280</v>
      </c>
      <c r="N34">
        <f t="shared" si="0"/>
        <v>8.6996828708383309E-2</v>
      </c>
    </row>
    <row r="35" spans="1:14" x14ac:dyDescent="0.35">
      <c r="A35" t="s">
        <v>40</v>
      </c>
      <c r="B35" t="s">
        <v>16</v>
      </c>
      <c r="C35" t="s">
        <v>17</v>
      </c>
      <c r="M35">
        <v>290</v>
      </c>
      <c r="N35">
        <f t="shared" si="0"/>
        <v>8.2191758106143389E-2</v>
      </c>
    </row>
    <row r="36" spans="1:14" x14ac:dyDescent="0.35">
      <c r="B36" s="11">
        <v>6.0772761216362443E-2</v>
      </c>
      <c r="C36" s="11">
        <v>0.6554607306899537</v>
      </c>
      <c r="M36">
        <v>300</v>
      </c>
      <c r="N36">
        <f t="shared" si="0"/>
        <v>7.770422062818555E-2</v>
      </c>
    </row>
    <row r="37" spans="1:14" x14ac:dyDescent="0.35">
      <c r="M37">
        <v>310</v>
      </c>
      <c r="N37">
        <f t="shared" si="0"/>
        <v>7.3508818641270554E-2</v>
      </c>
    </row>
    <row r="38" spans="1:14" x14ac:dyDescent="0.35">
      <c r="M38">
        <v>320</v>
      </c>
      <c r="N38">
        <f t="shared" si="0"/>
        <v>6.9582616789386334E-2</v>
      </c>
    </row>
    <row r="39" spans="1:14" x14ac:dyDescent="0.35">
      <c r="M39">
        <v>330</v>
      </c>
      <c r="N39">
        <f t="shared" si="0"/>
        <v>6.5904855236288098E-2</v>
      </c>
    </row>
    <row r="40" spans="1:14" x14ac:dyDescent="0.35">
      <c r="M40">
        <v>340</v>
      </c>
      <c r="N40">
        <f t="shared" si="0"/>
        <v>6.2456702375515698E-2</v>
      </c>
    </row>
    <row r="41" spans="1:14" x14ac:dyDescent="0.35">
      <c r="M41">
        <v>350</v>
      </c>
      <c r="N41">
        <f t="shared" si="0"/>
        <v>5.9221040711106739E-2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 Betsy</dc:creator>
  <cp:lastModifiedBy>Barber Betsy</cp:lastModifiedBy>
  <dcterms:created xsi:type="dcterms:W3CDTF">2020-11-17T12:50:26Z</dcterms:created>
  <dcterms:modified xsi:type="dcterms:W3CDTF">2020-11-17T14:08:16Z</dcterms:modified>
</cp:coreProperties>
</file>