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 (2)" sheetId="1" state="visible" r:id="rId2"/>
    <sheet name="Sheet1 (3)" sheetId="2" state="visible" r:id="rId3"/>
  </sheets>
  <definedNames>
    <definedName function="false" hidden="false" localSheetId="1" name="_xlnm.Print_Area" vbProcedure="false">'Sheet1 (3)'!$A$1:$L$97</definedName>
    <definedName function="false" hidden="false" localSheetId="0" name="_xlnm.Print_Area" vbProcedure="false">'Sheet1 (2)'!$A$1:$F$5</definedName>
    <definedName function="false" hidden="false" localSheetId="1" name="_xlnm.Print_Area" vbProcedure="false">'Sheet1 (3)'!$A$1:$L$97</definedName>
    <definedName function="false" hidden="false" localSheetId="1" name="_xlnm.Print_Area_0" vbProcedure="false">'Sheet1 (3)'!$A$1:$L$97</definedName>
    <definedName function="false" hidden="false" localSheetId="1" name="_xlnm.Print_Area_0_0" vbProcedure="false">'Sheet1 (3)'!$A$1:$L$97</definedName>
    <definedName function="false" hidden="false" localSheetId="1" name="_xlnm.Print_Area_0_0_0" vbProcedure="false">'Sheet1 (3)'!$A$1:$L$97</definedName>
    <definedName function="false" hidden="false" localSheetId="1" name="_xlnm.Print_Area_0_0_0_0" vbProcedure="false">'Sheet1 (3)'!$A$1:$L$97</definedName>
    <definedName function="false" hidden="false" localSheetId="1" name="_xlnm.Print_Area_0_0_0_0_0" vbProcedure="false">'Sheet1 (3)'!$A$1:$L$97</definedName>
    <definedName function="false" hidden="false" localSheetId="1" name="_xlnm.Print_Area_0_0_0_0_0_0" vbProcedure="false">'Sheet1 (3)'!$A$1:$L$97</definedName>
    <definedName function="false" hidden="false" localSheetId="1" name="_xlnm.Print_Area_0_0_0_0_0_0_0" vbProcedure="false">'Sheet1 (3)'!$A$1:$L$97</definedName>
    <definedName function="false" hidden="false" localSheetId="1" name="_xlnm.Print_Area_0_0_0_0_0_0_0_0" vbProcedure="false">'Sheet1 (3)'!$A$1:$L$97</definedName>
    <definedName function="false" hidden="false" localSheetId="1" name="_xlnm.Print_Area_0_0_0_0_0_0_0_0_0" vbProcedure="false">'Sheet1 (3)'!$A$1:$L$97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<sst xmlns="http://schemas.openxmlformats.org/spreadsheetml/2006/main" count="123" uniqueCount="117">
  <si>
    <t xml:space="preserve">Budget</t>
  </si>
  <si>
    <t xml:space="preserve">Notes</t>
  </si>
  <si>
    <t xml:space="preserve">Ordinary Income/Expense</t>
  </si>
  <si>
    <t xml:space="preserve">Frobnostication</t>
  </si>
  <si>
    <t xml:space="preserve">Why wont this print after doing 'reload'?</t>
  </si>
  <si>
    <t xml:space="preserve">2016-2017 Budget Draft 4.10.16</t>
  </si>
  <si>
    <t xml:space="preserve">03/03/16</t>
  </si>
  <si>
    <t xml:space="preserve">Jul '15 - Jun '16</t>
  </si>
  <si>
    <t xml:space="preserve">15-16 Budget</t>
  </si>
  <si>
    <t xml:space="preserve">$ Over Budget</t>
  </si>
  <si>
    <t xml:space="preserve">% of Budget</t>
  </si>
  <si>
    <t xml:space="preserve">16-'17 Proposed</t>
  </si>
  <si>
    <t xml:space="preserve">Income</t>
  </si>
  <si>
    <t xml:space="preserve">4-5000 — Unrestricted Income</t>
  </si>
  <si>
    <t xml:space="preserve">4-5501 — Contribs General</t>
  </si>
  <si>
    <t xml:space="preserve">4-5503 — Donations for building use</t>
  </si>
  <si>
    <t xml:space="preserve">4-5505 — Interest Income Unrestricted</t>
  </si>
  <si>
    <t xml:space="preserve">4-5510 — Misc Income</t>
  </si>
  <si>
    <t xml:space="preserve">Total 4-5000 — Unrestricted Income</t>
  </si>
  <si>
    <t xml:space="preserve">Total Income</t>
  </si>
  <si>
    <t xml:space="preserve">Expense</t>
  </si>
  <si>
    <t xml:space="preserve">6-1100 — Administrative</t>
  </si>
  <si>
    <t xml:space="preserve">6-1120 — Newsletter</t>
  </si>
  <si>
    <t xml:space="preserve">6-1130 — Phone</t>
  </si>
  <si>
    <t xml:space="preserve">6-1135 — Internet Service</t>
  </si>
  <si>
    <t xml:space="preserve">6-1140 — Western Friend subscriptions</t>
  </si>
  <si>
    <t xml:space="preserve">6-1150 — Advertising</t>
  </si>
  <si>
    <t xml:space="preserve">Quarter page ad in NBOP program</t>
  </si>
  <si>
    <t xml:space="preserve">6-1155 — Web Site</t>
  </si>
  <si>
    <t xml:space="preserve">6-1160 — Child Care</t>
  </si>
  <si>
    <t xml:space="preserve">6-1170 — Audit</t>
  </si>
  <si>
    <t xml:space="preserve">*</t>
  </si>
  <si>
    <t xml:space="preserve">when current treasurer steps down</t>
  </si>
  <si>
    <t xml:space="preserve">6-1171 — Audit Reserve Transfer</t>
  </si>
  <si>
    <t xml:space="preserve">6-1175 — Bank Charges</t>
  </si>
  <si>
    <t xml:space="preserve">6-1177 -- Bookkeeper?</t>
  </si>
  <si>
    <t xml:space="preserve">rough estimate</t>
  </si>
  <si>
    <t xml:space="preserve">6-1190 — Admin Misc</t>
  </si>
  <si>
    <t xml:space="preserve">Total 6-1100 — Administrative</t>
  </si>
  <si>
    <t xml:space="preserve">6-1200 — Committees etc</t>
  </si>
  <si>
    <t xml:space="preserve">6-1210 — Worship &amp; Ministry</t>
  </si>
  <si>
    <t xml:space="preserve">6-1211 — Religious Education</t>
  </si>
  <si>
    <t xml:space="preserve">6-1218 — Oversight</t>
  </si>
  <si>
    <t xml:space="preserve">6-1221 — Peac &amp; Soc Concerns</t>
  </si>
  <si>
    <t xml:space="preserve">6-1223 — Hospitality</t>
  </si>
  <si>
    <t xml:space="preserve">6-1226 — Library</t>
  </si>
  <si>
    <t xml:space="preserve">6-1236 — Nominating</t>
  </si>
  <si>
    <t xml:space="preserve">6-1290 — Resident Friends</t>
  </si>
  <si>
    <t xml:space="preserve">renter's insurance; assumes no need to search for new RF</t>
  </si>
  <si>
    <t xml:space="preserve">Total 6-1200 — Committees etc</t>
  </si>
  <si>
    <t xml:space="preserve">6-1300 — Meetinghouse</t>
  </si>
  <si>
    <t xml:space="preserve">6-1303 — Cleaning</t>
  </si>
  <si>
    <t xml:space="preserve">6-1305 — gardening</t>
  </si>
  <si>
    <r>
      <rPr>
        <b val="true"/>
        <sz val="11"/>
        <color rgb="FF000080"/>
        <rFont val="Arial"/>
        <family val="2"/>
        <charset val="1"/>
      </rPr>
      <t>Committee says $6,000 </t>
    </r>
    <r>
      <rPr>
        <b val="true"/>
        <strike val="true"/>
        <sz val="11"/>
        <color rgb="FF000080"/>
        <rFont val="Arial"/>
        <family val="2"/>
        <charset val="1"/>
      </rPr>
      <t> </t>
    </r>
  </si>
  <si>
    <t xml:space="preserve">6-1310 — Property Tax</t>
  </si>
  <si>
    <t xml:space="preserve">6-1320 — Insurance</t>
  </si>
  <si>
    <t xml:space="preserve">guess at possible increase</t>
  </si>
  <si>
    <t xml:space="preserve">6-1330 — Gas &amp; Electric</t>
  </si>
  <si>
    <t xml:space="preserve">6-1331 — Gas</t>
  </si>
  <si>
    <t xml:space="preserve">6-1332 — Electric</t>
  </si>
  <si>
    <t xml:space="preserve">6-1330 — Gas &amp; Electric - Other</t>
  </si>
  <si>
    <t xml:space="preserve">Total 6-1330 — Gas &amp; Electric</t>
  </si>
  <si>
    <t xml:space="preserve">guess at increase due to PG&amp;E additional charges?</t>
  </si>
  <si>
    <t xml:space="preserve">6-1340 — Water &amp; Sewer</t>
  </si>
  <si>
    <t xml:space="preserve">6-1341 — Water - Irrigation</t>
  </si>
  <si>
    <t xml:space="preserve">Guess; the irrigation completely turned off last fall, lot of things died</t>
  </si>
  <si>
    <t xml:space="preserve">6-1350 — Trash Collection</t>
  </si>
  <si>
    <t xml:space="preserve">6-1360 — Maint &amp; Repair</t>
  </si>
  <si>
    <t xml:space="preserve">Property asked for $9K for fence and parking lot electrical.  We propose to take excess out of Maint Reserve &amp;/or Rainy Day</t>
  </si>
  <si>
    <t xml:space="preserve">6-1375 — Maint Reserve Transfer</t>
  </si>
  <si>
    <t xml:space="preserve">6-1380 — Parking</t>
  </si>
  <si>
    <t xml:space="preserve">Total 6-1300 — Meetinghouse</t>
  </si>
  <si>
    <t xml:space="preserve">6-1400 — Dues &amp; Assessments</t>
  </si>
  <si>
    <t xml:space="preserve">6-1410 — Pacific Yearly Mtg</t>
  </si>
  <si>
    <t xml:space="preserve">in case we have more members +/or the per member assessment increases?</t>
  </si>
  <si>
    <t xml:space="preserve">6-1420 — College Park Quartrly Mtg</t>
  </si>
  <si>
    <t xml:space="preserve">6-1460 — North Bay Org Project</t>
  </si>
  <si>
    <t xml:space="preserve">Total 6-1400 — Dues &amp; Assessments</t>
  </si>
  <si>
    <t xml:space="preserve">6-1500 — Stewardship</t>
  </si>
  <si>
    <t xml:space="preserve">6-1505 — African Great Lakes Initiative</t>
  </si>
  <si>
    <t xml:space="preserve">6-1510 — AFSC</t>
  </si>
  <si>
    <t xml:space="preserve">6-1512 — Ben Lomond Quaker Center</t>
  </si>
  <si>
    <t xml:space="preserve">6-1513 — Bolivia Quaker Educ Fund</t>
  </si>
  <si>
    <t xml:space="preserve">6-1515 — Casa de los Amigos</t>
  </si>
  <si>
    <t xml:space="preserve">6-1520 — FASE</t>
  </si>
  <si>
    <t xml:space="preserve">6-1525 — FCNL</t>
  </si>
  <si>
    <t xml:space="preserve">6-1530 — FGC</t>
  </si>
  <si>
    <t xml:space="preserve">6-1535 — FCL</t>
  </si>
  <si>
    <t xml:space="preserve">6-1540 — Friends Journal</t>
  </si>
  <si>
    <t xml:space="preserve">6-1545 — Friends Outside</t>
  </si>
  <si>
    <t xml:space="preserve">6-1550 — FWCC</t>
  </si>
  <si>
    <t xml:space="preserve">6-1555 — Guatemala Scholarship Program</t>
  </si>
  <si>
    <t xml:space="preserve">6-1558 — Peace Camp</t>
  </si>
  <si>
    <t xml:space="preserve">6-1560 — Pendle Hill</t>
  </si>
  <si>
    <t xml:space="preserve">6-1565 — Quaker Earthcare Witness</t>
  </si>
  <si>
    <t xml:space="preserve">6-1567 — Quaker UN Org</t>
  </si>
  <si>
    <t xml:space="preserve">6-1568 — Sierra Friends Center</t>
  </si>
  <si>
    <t xml:space="preserve">6-1569 — Western Friend</t>
  </si>
  <si>
    <t xml:space="preserve">6-1570 — Wider Quaker Fellowship</t>
  </si>
  <si>
    <t xml:space="preserve">6-1575 — AVP-California</t>
  </si>
  <si>
    <t xml:space="preserve">6-1583 — Living Room</t>
  </si>
  <si>
    <t xml:space="preserve">6-1585 — Nonviolent Peaceforce</t>
  </si>
  <si>
    <t xml:space="preserve">6-1587 — Peace &amp; Justice Center of So Co</t>
  </si>
  <si>
    <t xml:space="preserve">6-1589 — Right Sharing World Resources</t>
  </si>
  <si>
    <t xml:space="preserve">Social Advocates for Youth</t>
  </si>
  <si>
    <t xml:space="preserve">6-1590 — So Co Task Force Homeless</t>
  </si>
  <si>
    <t xml:space="preserve">6-1591 — So Co Living Wage</t>
  </si>
  <si>
    <t xml:space="preserve">6-1592 — Redwood Empire Food Bank</t>
  </si>
  <si>
    <t xml:space="preserve">Voices</t>
  </si>
  <si>
    <t xml:space="preserve">Total 6-1500 — Stewardship</t>
  </si>
  <si>
    <t xml:space="preserve">6-1600 — Scholarships &amp; Workshops</t>
  </si>
  <si>
    <t xml:space="preserve">6-1620 — Scholarships-Workshops,etc</t>
  </si>
  <si>
    <t xml:space="preserve">6-1625 — Ben Lomond Scholarship</t>
  </si>
  <si>
    <t xml:space="preserve">6-1630 — Speakers &amp; Workshop expenses</t>
  </si>
  <si>
    <t xml:space="preserve">Total 6-1600 — Scholarships &amp; Workshops</t>
  </si>
  <si>
    <t xml:space="preserve">Total Expense</t>
  </si>
  <si>
    <t xml:space="preserve">Net Ordinary Income</t>
  </si>
</sst>
</file>

<file path=xl/styles.xml><?xml version="1.0" encoding="utf-8"?>
<styleSheet xmlns="http://schemas.openxmlformats.org/spreadsheetml/2006/main">
  <numFmts count="5">
    <numFmt numFmtId="164" formatCode="#,##0.00;\-#,##0.00;0.00"/>
    <numFmt numFmtId="165" formatCode="_(* #,##0_);_(* \(#,##0\);_(* \-_);_(@_)"/>
    <numFmt numFmtId="166" formatCode="0%"/>
    <numFmt numFmtId="167" formatCode="#,##0;\-#,##0;0"/>
    <numFmt numFmtId="168" formatCode="#,##0%;\-#,##0%;0%"/>
  </numFmts>
  <fonts count="8">
    <font>
      <b val="true"/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80"/>
      <name val="Arial"/>
      <family val="2"/>
      <charset val="1"/>
    </font>
    <font>
      <b val="true"/>
      <sz val="14"/>
      <color rgb="FF00008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trike val="true"/>
      <sz val="11"/>
      <color rgb="FF00008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5" min="1" style="1" width="0.986046511627907"/>
    <col collapsed="false" hidden="false" max="6" min="6" style="1" width="34.3348837209302"/>
    <col collapsed="false" hidden="false" max="7" min="7" style="2" width="20.9209302325581"/>
    <col collapsed="false" hidden="false" max="8" min="8" style="1" width="15.6279069767442"/>
    <col collapsed="false" hidden="false" max="1017" min="9" style="1" width="11.446511627907"/>
    <col collapsed="false" hidden="false" max="1025" min="1018" style="0" width="11.446511627907"/>
  </cols>
  <sheetData>
    <row r="1" s="4" customFormat="tru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AMD1" s="0"/>
      <c r="AME1" s="0"/>
      <c r="AMF1" s="0"/>
      <c r="AMG1" s="0"/>
      <c r="AMH1" s="0"/>
      <c r="AMI1" s="0"/>
      <c r="AMJ1" s="0"/>
    </row>
    <row r="2" s="5" customFormat="true" ht="13.8" hidden="false" customHeight="false" outlineLevel="0" collapsed="false">
      <c r="G2" s="2"/>
      <c r="AMD2" s="0"/>
      <c r="AME2" s="0"/>
      <c r="AMF2" s="0"/>
      <c r="AMG2" s="0"/>
      <c r="AMH2" s="0"/>
      <c r="AMI2" s="0"/>
      <c r="AMJ2" s="0"/>
    </row>
    <row r="3" s="6" customFormat="true" ht="14.15" hidden="false" customHeight="false" outlineLevel="0" collapsed="false">
      <c r="G3" s="2" t="s">
        <v>1</v>
      </c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B4" s="7" t="s">
        <v>2</v>
      </c>
      <c r="C4" s="5"/>
      <c r="D4" s="5"/>
      <c r="E4" s="5"/>
      <c r="F4" s="5"/>
      <c r="G4" s="8"/>
    </row>
    <row r="5" customFormat="false" ht="13.8" hidden="false" customHeight="false" outlineLevel="0" collapsed="false">
      <c r="B5" s="5"/>
      <c r="C5" s="7" t="s">
        <v>3</v>
      </c>
      <c r="D5" s="5"/>
      <c r="E5" s="5"/>
      <c r="F5" s="5"/>
      <c r="G5" s="8" t="s">
        <v>4</v>
      </c>
    </row>
  </sheetData>
  <mergeCells count="1">
    <mergeCell ref="A1:G1"/>
  </mergeCells>
  <printOptions headings="false" gridLines="true" gridLinesSet="true" horizontalCentered="false" verticalCentered="false"/>
  <pageMargins left="0.5" right="0.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2"/>
  <sheetViews>
    <sheetView windowProtection="false" showFormulas="false" showGridLines="true" showRowColHeaders="true" showZeros="true" rightToLeft="false" tabSelected="false" showOutlineSymbols="true" defaultGridColor="true" view="pageBreakPreview" topLeftCell="A76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9" width="0.986046511627907"/>
    <col collapsed="false" hidden="false" max="6" min="6" style="9" width="37.0418604651163"/>
    <col collapsed="false" hidden="false" max="7" min="7" style="9" width="11.5674418604651"/>
    <col collapsed="false" hidden="false" max="8" min="8" style="9" width="11.446511627907"/>
    <col collapsed="false" hidden="true" max="10" min="9" style="9" width="0"/>
    <col collapsed="false" hidden="false" max="11" min="11" style="9" width="1.96744186046512"/>
    <col collapsed="false" hidden="false" max="12" min="12" style="9" width="18.706976744186"/>
    <col collapsed="false" hidden="false" max="13" min="13" style="9" width="2.21395348837209"/>
    <col collapsed="false" hidden="false" max="14" min="14" style="10" width="106.446511627907"/>
    <col collapsed="false" hidden="false" max="1025" min="15" style="9" width="11.446511627907"/>
  </cols>
  <sheetData>
    <row r="1" s="12" customFormat="true" ht="18" hidden="false" customHeight="false" outlineLevel="0" collapsed="false">
      <c r="A1" s="11" t="s">
        <v>5</v>
      </c>
      <c r="J1" s="13" t="s">
        <v>6</v>
      </c>
      <c r="N1" s="14"/>
    </row>
    <row r="2" customFormat="false" ht="5.1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1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6" customFormat="true" ht="30" hidden="false" customHeight="false" outlineLevel="0" collapsed="false">
      <c r="G3" s="17" t="s">
        <v>7</v>
      </c>
      <c r="H3" s="17" t="s">
        <v>8</v>
      </c>
      <c r="I3" s="17" t="s">
        <v>9</v>
      </c>
      <c r="J3" s="17" t="s">
        <v>10</v>
      </c>
      <c r="L3" s="16" t="s">
        <v>11</v>
      </c>
      <c r="N3" s="15" t="s">
        <v>1</v>
      </c>
    </row>
    <row r="4" customFormat="false" ht="15" hidden="false" customHeight="false" outlineLevel="0" collapsed="false">
      <c r="B4" s="18" t="s">
        <v>2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15"/>
    </row>
    <row r="5" customFormat="false" ht="15" hidden="false" customHeight="false" outlineLevel="0" collapsed="false">
      <c r="B5" s="0"/>
      <c r="C5" s="18" t="s">
        <v>12</v>
      </c>
      <c r="D5" s="0"/>
      <c r="E5" s="0"/>
      <c r="F5" s="0"/>
      <c r="G5" s="0"/>
      <c r="H5" s="0"/>
      <c r="I5" s="0"/>
      <c r="J5" s="0"/>
      <c r="K5" s="0"/>
      <c r="L5" s="0"/>
      <c r="M5" s="0"/>
      <c r="N5" s="15"/>
    </row>
    <row r="6" customFormat="false" ht="15" hidden="false" customHeight="false" outlineLevel="0" collapsed="false">
      <c r="B6" s="0"/>
      <c r="C6" s="0"/>
      <c r="D6" s="18" t="s">
        <v>13</v>
      </c>
      <c r="E6" s="0"/>
      <c r="F6" s="0"/>
      <c r="G6" s="0"/>
      <c r="H6" s="0"/>
      <c r="I6" s="0"/>
      <c r="J6" s="0"/>
      <c r="K6" s="0"/>
      <c r="L6" s="0"/>
      <c r="M6" s="0"/>
      <c r="N6" s="15"/>
    </row>
    <row r="7" customFormat="false" ht="15" hidden="false" customHeight="false" outlineLevel="0" collapsed="false">
      <c r="B7" s="0"/>
      <c r="C7" s="0"/>
      <c r="D7" s="0"/>
      <c r="E7" s="18" t="s">
        <v>14</v>
      </c>
      <c r="F7" s="0"/>
      <c r="G7" s="19" t="n">
        <v>51192.75</v>
      </c>
      <c r="H7" s="19" t="n">
        <v>58012</v>
      </c>
      <c r="I7" s="19" t="n">
        <f aca="false">ROUND((G7-H7),5)</f>
        <v>-6819.25</v>
      </c>
      <c r="J7" s="20" t="n">
        <f aca="false">ROUND(IF(H7=0, IF(G7=0, 0, 1), G7/H7),5)</f>
        <v>0.88245</v>
      </c>
      <c r="K7" s="0"/>
      <c r="L7" s="0"/>
      <c r="M7" s="0"/>
      <c r="N7" s="15"/>
    </row>
    <row r="8" customFormat="false" ht="15" hidden="false" customHeight="false" outlineLevel="0" collapsed="false">
      <c r="B8" s="0"/>
      <c r="C8" s="0"/>
      <c r="D8" s="0"/>
      <c r="E8" s="18" t="s">
        <v>15</v>
      </c>
      <c r="F8" s="0"/>
      <c r="G8" s="19" t="n">
        <v>2841</v>
      </c>
      <c r="H8" s="19" t="n">
        <v>3800</v>
      </c>
      <c r="I8" s="19" t="n">
        <f aca="false">ROUND((G8-H8),5)</f>
        <v>-959</v>
      </c>
      <c r="J8" s="20" t="n">
        <f aca="false">ROUND(IF(H8=0, IF(G8=0, 0, 1), G8/H8),5)</f>
        <v>0.74763</v>
      </c>
      <c r="K8" s="0"/>
      <c r="L8" s="0"/>
      <c r="M8" s="0"/>
      <c r="N8" s="15"/>
    </row>
    <row r="9" customFormat="false" ht="15" hidden="false" customHeight="false" outlineLevel="0" collapsed="false">
      <c r="B9" s="0"/>
      <c r="C9" s="0"/>
      <c r="D9" s="0"/>
      <c r="E9" s="18" t="s">
        <v>16</v>
      </c>
      <c r="F9" s="0"/>
      <c r="G9" s="19" t="n">
        <v>45.85</v>
      </c>
      <c r="H9" s="19" t="n">
        <v>15</v>
      </c>
      <c r="I9" s="19" t="n">
        <f aca="false">ROUND((G9-H9),5)</f>
        <v>30.85</v>
      </c>
      <c r="J9" s="20" t="n">
        <f aca="false">ROUND(IF(H9=0, IF(G9=0, 0, 1), G9/H9),5)</f>
        <v>3.05667</v>
      </c>
      <c r="K9" s="0"/>
      <c r="L9" s="0"/>
      <c r="M9" s="0"/>
      <c r="N9" s="15"/>
    </row>
    <row r="10" customFormat="false" ht="15" hidden="false" customHeight="false" outlineLevel="0" collapsed="false">
      <c r="B10" s="0"/>
      <c r="C10" s="0"/>
      <c r="D10" s="0"/>
      <c r="E10" s="18" t="s">
        <v>17</v>
      </c>
      <c r="F10" s="0"/>
      <c r="G10" s="21" t="n">
        <v>20</v>
      </c>
      <c r="H10" s="22"/>
      <c r="I10" s="22"/>
      <c r="J10" s="23"/>
      <c r="K10" s="0"/>
      <c r="L10" s="0"/>
      <c r="M10" s="0"/>
      <c r="N10" s="15"/>
    </row>
    <row r="11" customFormat="false" ht="15" hidden="false" customHeight="false" outlineLevel="0" collapsed="false">
      <c r="B11" s="0"/>
      <c r="C11" s="0"/>
      <c r="D11" s="18" t="s">
        <v>18</v>
      </c>
      <c r="E11" s="0"/>
      <c r="F11" s="0"/>
      <c r="G11" s="21" t="n">
        <f aca="false">ROUND(SUM(G6:G10),5)</f>
        <v>54099.6</v>
      </c>
      <c r="H11" s="21" t="n">
        <f aca="false">ROUND(SUM(H6:H10),5)</f>
        <v>61827</v>
      </c>
      <c r="I11" s="21" t="n">
        <f aca="false">ROUND((G11-H11),5)</f>
        <v>-7727.4</v>
      </c>
      <c r="J11" s="24" t="n">
        <f aca="false">ROUND(IF(H11=0, IF(G11=0, 0, 1), G11/H11),5)</f>
        <v>0.87502</v>
      </c>
      <c r="K11" s="0"/>
      <c r="L11" s="0"/>
      <c r="M11" s="0"/>
      <c r="N11" s="15"/>
    </row>
    <row r="12" customFormat="false" ht="15" hidden="false" customHeight="false" outlineLevel="0" collapsed="false">
      <c r="B12" s="0"/>
      <c r="C12" s="18" t="s">
        <v>19</v>
      </c>
      <c r="D12" s="0"/>
      <c r="E12" s="0"/>
      <c r="F12" s="0"/>
      <c r="G12" s="19" t="n">
        <f aca="false">ROUND(G5+G11,5)</f>
        <v>54099.6</v>
      </c>
      <c r="H12" s="19" t="n">
        <f aca="false">ROUND(H5+H11,5)</f>
        <v>61827</v>
      </c>
      <c r="I12" s="19" t="n">
        <f aca="false">ROUND((G12-H12),5)</f>
        <v>-7727.4</v>
      </c>
      <c r="J12" s="20" t="n">
        <f aca="false">ROUND(IF(H12=0, IF(G12=0, 0, 1), G12/H12),5)</f>
        <v>0.87502</v>
      </c>
      <c r="K12" s="0"/>
      <c r="L12" s="9" t="n">
        <v>63800</v>
      </c>
      <c r="M12" s="0"/>
      <c r="N12" s="15"/>
    </row>
    <row r="13" customFormat="false" ht="15" hidden="false" customHeight="false" outlineLevel="0" collapsed="false">
      <c r="B13" s="0"/>
      <c r="C13" s="18" t="s">
        <v>20</v>
      </c>
      <c r="D13" s="0"/>
      <c r="E13" s="0"/>
      <c r="F13" s="0"/>
      <c r="G13" s="22"/>
      <c r="H13" s="22"/>
      <c r="I13" s="22"/>
      <c r="J13" s="23"/>
      <c r="K13" s="0"/>
      <c r="L13" s="0"/>
      <c r="M13" s="0"/>
      <c r="N13" s="15"/>
    </row>
    <row r="14" customFormat="false" ht="15" hidden="false" customHeight="false" outlineLevel="0" collapsed="false">
      <c r="B14" s="0"/>
      <c r="C14" s="0"/>
      <c r="D14" s="18" t="s">
        <v>21</v>
      </c>
      <c r="E14" s="0"/>
      <c r="F14" s="0"/>
      <c r="G14" s="22"/>
      <c r="H14" s="22"/>
      <c r="I14" s="22"/>
      <c r="J14" s="23"/>
      <c r="K14" s="0"/>
      <c r="L14" s="0"/>
      <c r="M14" s="0"/>
      <c r="N14" s="15"/>
    </row>
    <row r="15" customFormat="false" ht="15" hidden="false" customHeight="false" outlineLevel="0" collapsed="false">
      <c r="B15" s="0"/>
      <c r="C15" s="0"/>
      <c r="D15" s="0"/>
      <c r="E15" s="18" t="s">
        <v>22</v>
      </c>
      <c r="F15" s="0"/>
      <c r="G15" s="19" t="n">
        <v>0</v>
      </c>
      <c r="H15" s="19" t="n">
        <v>1000</v>
      </c>
      <c r="I15" s="19" t="n">
        <f aca="false">ROUND((G15-H15),5)</f>
        <v>-1000</v>
      </c>
      <c r="J15" s="20" t="n">
        <f aca="false">ROUND(IF(H15=0, IF(G15=0, 0, 1), G15/H15),5)</f>
        <v>0</v>
      </c>
      <c r="K15" s="0"/>
      <c r="L15" s="9" t="n">
        <v>1000</v>
      </c>
      <c r="M15" s="0"/>
      <c r="N15" s="15"/>
    </row>
    <row r="16" customFormat="false" ht="15" hidden="false" customHeight="false" outlineLevel="0" collapsed="false">
      <c r="B16" s="0"/>
      <c r="C16" s="0"/>
      <c r="D16" s="0"/>
      <c r="E16" s="18" t="s">
        <v>23</v>
      </c>
      <c r="F16" s="0"/>
      <c r="G16" s="19" t="n">
        <v>334.33</v>
      </c>
      <c r="H16" s="19" t="n">
        <v>500</v>
      </c>
      <c r="I16" s="19" t="n">
        <f aca="false">ROUND((G16-H16),5)</f>
        <v>-165.67</v>
      </c>
      <c r="J16" s="20" t="n">
        <f aca="false">ROUND(IF(H16=0, IF(G16=0, 0, 1), G16/H16),5)</f>
        <v>0.66866</v>
      </c>
      <c r="K16" s="0"/>
      <c r="L16" s="9" t="n">
        <v>505</v>
      </c>
      <c r="M16" s="0"/>
      <c r="N16" s="15"/>
    </row>
    <row r="17" customFormat="false" ht="15" hidden="false" customHeight="false" outlineLevel="0" collapsed="false">
      <c r="B17" s="0"/>
      <c r="C17" s="0"/>
      <c r="D17" s="0"/>
      <c r="E17" s="18" t="s">
        <v>24</v>
      </c>
      <c r="F17" s="0"/>
      <c r="G17" s="19" t="n">
        <v>511.23</v>
      </c>
      <c r="H17" s="19" t="n">
        <v>780</v>
      </c>
      <c r="I17" s="19" t="n">
        <f aca="false">ROUND((G17-H17),5)</f>
        <v>-268.77</v>
      </c>
      <c r="J17" s="20" t="n">
        <f aca="false">ROUND(IF(H17=0, IF(G17=0, 0, 1), G17/H17),5)</f>
        <v>0.65542</v>
      </c>
      <c r="K17" s="0"/>
      <c r="L17" s="9" t="n">
        <v>780</v>
      </c>
      <c r="M17" s="0"/>
      <c r="N17" s="15"/>
    </row>
    <row r="18" customFormat="false" ht="15" hidden="false" customHeight="false" outlineLevel="0" collapsed="false">
      <c r="B18" s="0"/>
      <c r="C18" s="0"/>
      <c r="D18" s="0"/>
      <c r="E18" s="18" t="s">
        <v>25</v>
      </c>
      <c r="F18" s="0"/>
      <c r="G18" s="19" t="n">
        <v>1530</v>
      </c>
      <c r="H18" s="19" t="n">
        <v>1650</v>
      </c>
      <c r="I18" s="19" t="n">
        <f aca="false">ROUND((G18-H18),5)</f>
        <v>-120</v>
      </c>
      <c r="J18" s="20" t="n">
        <f aca="false">ROUND(IF(H18=0, IF(G18=0, 0, 1), G18/H18),5)</f>
        <v>0.92727</v>
      </c>
      <c r="K18" s="0"/>
      <c r="L18" s="9" t="n">
        <v>1600</v>
      </c>
      <c r="M18" s="0"/>
      <c r="N18" s="15"/>
    </row>
    <row r="19" customFormat="false" ht="15" hidden="false" customHeight="false" outlineLevel="0" collapsed="false">
      <c r="B19" s="0"/>
      <c r="C19" s="0"/>
      <c r="D19" s="0"/>
      <c r="E19" s="18" t="s">
        <v>26</v>
      </c>
      <c r="F19" s="0"/>
      <c r="G19" s="19" t="n">
        <v>250</v>
      </c>
      <c r="H19" s="19" t="n">
        <v>1200</v>
      </c>
      <c r="I19" s="19" t="n">
        <f aca="false">ROUND((G19-H19),5)</f>
        <v>-950</v>
      </c>
      <c r="J19" s="20" t="n">
        <f aca="false">ROUND(IF(H19=0, IF(G19=0, 0, 1), G19/H19),5)</f>
        <v>0.20833</v>
      </c>
      <c r="K19" s="0"/>
      <c r="L19" s="9" t="n">
        <v>250</v>
      </c>
      <c r="M19" s="0"/>
      <c r="N19" s="15" t="s">
        <v>27</v>
      </c>
    </row>
    <row r="20" customFormat="false" ht="15" hidden="false" customHeight="false" outlineLevel="0" collapsed="false">
      <c r="B20" s="0"/>
      <c r="C20" s="0"/>
      <c r="D20" s="0"/>
      <c r="E20" s="18" t="s">
        <v>28</v>
      </c>
      <c r="F20" s="0"/>
      <c r="G20" s="19" t="n">
        <v>0</v>
      </c>
      <c r="H20" s="19" t="n">
        <v>300</v>
      </c>
      <c r="I20" s="19" t="n">
        <f aca="false">ROUND((G20-H20),5)</f>
        <v>-300</v>
      </c>
      <c r="J20" s="20" t="n">
        <f aca="false">ROUND(IF(H20=0, IF(G20=0, 0, 1), G20/H20),5)</f>
        <v>0</v>
      </c>
      <c r="K20" s="0"/>
      <c r="L20" s="9" t="n">
        <v>300</v>
      </c>
      <c r="M20" s="0"/>
      <c r="N20" s="15"/>
    </row>
    <row r="21" customFormat="false" ht="15" hidden="false" customHeight="false" outlineLevel="0" collapsed="false">
      <c r="B21" s="0"/>
      <c r="C21" s="0"/>
      <c r="D21" s="0"/>
      <c r="E21" s="18" t="s">
        <v>29</v>
      </c>
      <c r="F21" s="0"/>
      <c r="G21" s="19" t="n">
        <v>570</v>
      </c>
      <c r="H21" s="19" t="n">
        <v>1500</v>
      </c>
      <c r="I21" s="19" t="n">
        <f aca="false">ROUND((G21-H21),5)</f>
        <v>-930</v>
      </c>
      <c r="J21" s="20" t="n">
        <f aca="false">ROUND(IF(H21=0, IF(G21=0, 0, 1), G21/H21),5)</f>
        <v>0.38</v>
      </c>
      <c r="K21" s="0"/>
      <c r="L21" s="9" t="n">
        <v>1500</v>
      </c>
      <c r="M21" s="0"/>
      <c r="N21" s="15"/>
    </row>
    <row r="22" customFormat="false" ht="15" hidden="false" customHeight="false" outlineLevel="0" collapsed="false">
      <c r="B22" s="0"/>
      <c r="C22" s="0"/>
      <c r="D22" s="0"/>
      <c r="E22" s="18" t="s">
        <v>30</v>
      </c>
      <c r="F22" s="0"/>
      <c r="G22" s="19" t="n">
        <v>0</v>
      </c>
      <c r="H22" s="19" t="n">
        <v>0</v>
      </c>
      <c r="I22" s="19" t="n">
        <f aca="false">ROUND((G22-H22),5)</f>
        <v>0</v>
      </c>
      <c r="J22" s="20" t="n">
        <f aca="false">ROUND(IF(H22=0, IF(G22=0, 0, 1), G22/H22),5)</f>
        <v>0</v>
      </c>
      <c r="K22" s="9" t="s">
        <v>31</v>
      </c>
      <c r="L22" s="9" t="n">
        <v>2000</v>
      </c>
      <c r="M22" s="0"/>
      <c r="N22" s="15" t="s">
        <v>32</v>
      </c>
    </row>
    <row r="23" customFormat="false" ht="15" hidden="false" customHeight="false" outlineLevel="0" collapsed="false">
      <c r="B23" s="0"/>
      <c r="C23" s="0"/>
      <c r="D23" s="0"/>
      <c r="E23" s="18" t="s">
        <v>33</v>
      </c>
      <c r="F23" s="0"/>
      <c r="G23" s="19" t="n">
        <v>0</v>
      </c>
      <c r="H23" s="19" t="n">
        <v>200</v>
      </c>
      <c r="I23" s="19" t="n">
        <f aca="false">ROUND((G23-H23),5)</f>
        <v>-200</v>
      </c>
      <c r="J23" s="20" t="n">
        <f aca="false">ROUND(IF(H23=0, IF(G23=0, 0, 1), G23/H23),5)</f>
        <v>0</v>
      </c>
      <c r="K23" s="9" t="s">
        <v>31</v>
      </c>
      <c r="L23" s="9" t="n">
        <v>700</v>
      </c>
      <c r="M23" s="0"/>
      <c r="N23" s="15"/>
    </row>
    <row r="24" customFormat="false" ht="15" hidden="false" customHeight="false" outlineLevel="0" collapsed="false">
      <c r="B24" s="0"/>
      <c r="C24" s="0"/>
      <c r="D24" s="0"/>
      <c r="E24" s="18" t="s">
        <v>34</v>
      </c>
      <c r="F24" s="0"/>
      <c r="G24" s="19" t="n">
        <v>20</v>
      </c>
      <c r="H24" s="19" t="n">
        <v>50</v>
      </c>
      <c r="I24" s="19" t="n">
        <f aca="false">ROUND((G24-H24),5)</f>
        <v>-30</v>
      </c>
      <c r="J24" s="20" t="n">
        <f aca="false">ROUND(IF(H24=0, IF(G24=0, 0, 1), G24/H24),5)</f>
        <v>0.4</v>
      </c>
      <c r="L24" s="9" t="n">
        <v>20</v>
      </c>
      <c r="M24" s="0"/>
      <c r="N24" s="15"/>
    </row>
    <row r="25" customFormat="false" ht="15" hidden="false" customHeight="false" outlineLevel="0" collapsed="false">
      <c r="B25" s="0"/>
      <c r="C25" s="0"/>
      <c r="D25" s="0"/>
      <c r="E25" s="18"/>
      <c r="F25" s="9" t="s">
        <v>35</v>
      </c>
      <c r="G25" s="19"/>
      <c r="H25" s="19"/>
      <c r="I25" s="19"/>
      <c r="J25" s="20"/>
      <c r="L25" s="9" t="n">
        <v>1500</v>
      </c>
      <c r="M25" s="0"/>
      <c r="N25" s="15" t="s">
        <v>36</v>
      </c>
    </row>
    <row r="26" customFormat="false" ht="15" hidden="false" customHeight="false" outlineLevel="0" collapsed="false">
      <c r="B26" s="0"/>
      <c r="C26" s="0"/>
      <c r="D26" s="0"/>
      <c r="E26" s="18" t="s">
        <v>37</v>
      </c>
      <c r="F26" s="0"/>
      <c r="G26" s="21" t="n">
        <v>305.71</v>
      </c>
      <c r="H26" s="21" t="n">
        <v>400</v>
      </c>
      <c r="I26" s="21" t="n">
        <f aca="false">ROUND((G26-H26),5)</f>
        <v>-94.29</v>
      </c>
      <c r="J26" s="24" t="n">
        <f aca="false">ROUND(IF(H26=0, IF(G26=0, 0, 1), G26/H26),5)</f>
        <v>0.76428</v>
      </c>
      <c r="L26" s="9" t="n">
        <v>400</v>
      </c>
      <c r="M26" s="0"/>
      <c r="N26" s="15"/>
    </row>
    <row r="27" customFormat="false" ht="15" hidden="false" customHeight="false" outlineLevel="0" collapsed="false">
      <c r="B27" s="0"/>
      <c r="C27" s="0"/>
      <c r="D27" s="18" t="s">
        <v>38</v>
      </c>
      <c r="E27" s="0"/>
      <c r="F27" s="0"/>
      <c r="G27" s="19" t="n">
        <f aca="false">ROUND(SUM(G14:G26),5)</f>
        <v>3521.27</v>
      </c>
      <c r="H27" s="19" t="n">
        <f aca="false">ROUND(SUM(H14:H26),5)</f>
        <v>7580</v>
      </c>
      <c r="I27" s="19" t="n">
        <f aca="false">ROUND((G27-H27),5)</f>
        <v>-4058.73</v>
      </c>
      <c r="J27" s="20" t="n">
        <f aca="false">ROUND(IF(H27=0, IF(G27=0, 0, 1), G27/H27),5)</f>
        <v>0.46455</v>
      </c>
      <c r="L27" s="0"/>
      <c r="M27" s="0"/>
      <c r="N27" s="15"/>
    </row>
    <row r="28" customFormat="false" ht="15" hidden="false" customHeight="false" outlineLevel="0" collapsed="false">
      <c r="B28" s="0"/>
      <c r="C28" s="0"/>
      <c r="D28" s="18" t="s">
        <v>39</v>
      </c>
      <c r="E28" s="0"/>
      <c r="F28" s="0"/>
      <c r="G28" s="22"/>
      <c r="H28" s="22"/>
      <c r="I28" s="22"/>
      <c r="J28" s="23"/>
      <c r="L28" s="0"/>
      <c r="M28" s="0"/>
      <c r="N28" s="15"/>
    </row>
    <row r="29" customFormat="false" ht="15" hidden="false" customHeight="false" outlineLevel="0" collapsed="false">
      <c r="B29" s="0"/>
      <c r="C29" s="0"/>
      <c r="D29" s="0"/>
      <c r="E29" s="18" t="s">
        <v>40</v>
      </c>
      <c r="F29" s="0"/>
      <c r="G29" s="19" t="n">
        <v>0</v>
      </c>
      <c r="H29" s="19" t="n">
        <v>50</v>
      </c>
      <c r="I29" s="19" t="n">
        <f aca="false">ROUND((G29-H29),5)</f>
        <v>-50</v>
      </c>
      <c r="J29" s="20" t="n">
        <f aca="false">ROUND(IF(H29=0, IF(G29=0, 0, 1), G29/H29),5)</f>
        <v>0</v>
      </c>
      <c r="L29" s="9" t="n">
        <v>50</v>
      </c>
      <c r="M29" s="0"/>
      <c r="N29" s="15"/>
    </row>
    <row r="30" customFormat="false" ht="15" hidden="false" customHeight="false" outlineLevel="0" collapsed="false">
      <c r="B30" s="0"/>
      <c r="C30" s="0"/>
      <c r="D30" s="0"/>
      <c r="E30" s="18" t="s">
        <v>41</v>
      </c>
      <c r="F30" s="0"/>
      <c r="G30" s="19" t="n">
        <v>0</v>
      </c>
      <c r="H30" s="19" t="n">
        <v>500</v>
      </c>
      <c r="I30" s="19" t="n">
        <f aca="false">ROUND((G30-H30),5)</f>
        <v>-500</v>
      </c>
      <c r="J30" s="20" t="n">
        <f aca="false">ROUND(IF(H30=0, IF(G30=0, 0, 1), G30/H30),5)</f>
        <v>0</v>
      </c>
      <c r="L30" s="9" t="n">
        <v>500</v>
      </c>
      <c r="M30" s="0"/>
      <c r="N30" s="15"/>
    </row>
    <row r="31" customFormat="false" ht="15" hidden="false" customHeight="false" outlineLevel="0" collapsed="false">
      <c r="B31" s="0"/>
      <c r="C31" s="0"/>
      <c r="D31" s="0"/>
      <c r="E31" s="18" t="s">
        <v>42</v>
      </c>
      <c r="F31" s="0"/>
      <c r="G31" s="19" t="n">
        <v>104.04</v>
      </c>
      <c r="H31" s="19" t="n">
        <v>100</v>
      </c>
      <c r="I31" s="19" t="n">
        <f aca="false">ROUND((G31-H31),5)</f>
        <v>4.04</v>
      </c>
      <c r="J31" s="20" t="n">
        <f aca="false">ROUND(IF(H31=0, IF(G31=0, 0, 1), G31/H31),5)</f>
        <v>1.0404</v>
      </c>
      <c r="L31" s="9" t="n">
        <v>100</v>
      </c>
      <c r="M31" s="0"/>
      <c r="N31" s="15"/>
    </row>
    <row r="32" customFormat="false" ht="15" hidden="false" customHeight="false" outlineLevel="0" collapsed="false">
      <c r="B32" s="0"/>
      <c r="C32" s="0"/>
      <c r="D32" s="0"/>
      <c r="E32" s="18" t="s">
        <v>43</v>
      </c>
      <c r="F32" s="0"/>
      <c r="G32" s="19" t="n">
        <v>0</v>
      </c>
      <c r="H32" s="19" t="n">
        <v>50</v>
      </c>
      <c r="I32" s="19" t="n">
        <f aca="false">ROUND((G32-H32),5)</f>
        <v>-50</v>
      </c>
      <c r="J32" s="20" t="n">
        <f aca="false">ROUND(IF(H32=0, IF(G32=0, 0, 1), G32/H32),5)</f>
        <v>0</v>
      </c>
      <c r="L32" s="9" t="n">
        <v>50</v>
      </c>
      <c r="M32" s="0"/>
      <c r="N32" s="15"/>
    </row>
    <row r="33" customFormat="false" ht="15" hidden="false" customHeight="false" outlineLevel="0" collapsed="false">
      <c r="B33" s="0"/>
      <c r="C33" s="0"/>
      <c r="D33" s="0"/>
      <c r="E33" s="18" t="s">
        <v>44</v>
      </c>
      <c r="F33" s="0"/>
      <c r="G33" s="19" t="n">
        <v>1223.55</v>
      </c>
      <c r="H33" s="19" t="n">
        <v>1900</v>
      </c>
      <c r="I33" s="19" t="n">
        <f aca="false">ROUND((G33-H33),5)</f>
        <v>-676.45</v>
      </c>
      <c r="J33" s="20" t="n">
        <f aca="false">ROUND(IF(H33=0, IF(G33=0, 0, 1), G33/H33),5)</f>
        <v>0.64397</v>
      </c>
      <c r="L33" s="9" t="n">
        <v>2100</v>
      </c>
      <c r="M33" s="0"/>
      <c r="N33" s="15"/>
    </row>
    <row r="34" customFormat="false" ht="15" hidden="false" customHeight="false" outlineLevel="0" collapsed="false">
      <c r="B34" s="0"/>
      <c r="C34" s="0"/>
      <c r="D34" s="0"/>
      <c r="E34" s="18" t="s">
        <v>45</v>
      </c>
      <c r="F34" s="0"/>
      <c r="G34" s="19" t="n">
        <v>48</v>
      </c>
      <c r="H34" s="19" t="n">
        <v>150</v>
      </c>
      <c r="I34" s="19" t="n">
        <f aca="false">ROUND((G34-H34),5)</f>
        <v>-102</v>
      </c>
      <c r="J34" s="20" t="n">
        <f aca="false">ROUND(IF(H34=0, IF(G34=0, 0, 1), G34/H34),5)</f>
        <v>0.32</v>
      </c>
      <c r="L34" s="9" t="n">
        <v>150</v>
      </c>
      <c r="M34" s="0"/>
      <c r="N34" s="15"/>
    </row>
    <row r="35" customFormat="false" ht="15" hidden="false" customHeight="false" outlineLevel="0" collapsed="false">
      <c r="B35" s="0"/>
      <c r="C35" s="0"/>
      <c r="D35" s="0"/>
      <c r="E35" s="18" t="s">
        <v>46</v>
      </c>
      <c r="F35" s="0"/>
      <c r="G35" s="19" t="n">
        <v>0</v>
      </c>
      <c r="H35" s="19" t="n">
        <v>15</v>
      </c>
      <c r="I35" s="19" t="n">
        <f aca="false">ROUND((G35-H35),5)</f>
        <v>-15</v>
      </c>
      <c r="J35" s="20" t="n">
        <f aca="false">ROUND(IF(H35=0, IF(G35=0, 0, 1), G35/H35),5)</f>
        <v>0</v>
      </c>
      <c r="L35" s="9" t="n">
        <v>15</v>
      </c>
      <c r="M35" s="0"/>
      <c r="N35" s="15"/>
    </row>
    <row r="36" customFormat="false" ht="15" hidden="false" customHeight="false" outlineLevel="0" collapsed="false">
      <c r="B36" s="0"/>
      <c r="C36" s="0"/>
      <c r="D36" s="0"/>
      <c r="E36" s="18" t="s">
        <v>47</v>
      </c>
      <c r="F36" s="0"/>
      <c r="G36" s="21" t="n">
        <v>141</v>
      </c>
      <c r="H36" s="21" t="n">
        <v>1500</v>
      </c>
      <c r="I36" s="21" t="n">
        <f aca="false">ROUND((G36-H36),5)</f>
        <v>-1359</v>
      </c>
      <c r="J36" s="24" t="n">
        <f aca="false">ROUND(IF(H36=0, IF(G36=0, 0, 1), G36/H36),5)</f>
        <v>0.094</v>
      </c>
      <c r="L36" s="9" t="n">
        <v>150</v>
      </c>
      <c r="M36" s="0"/>
      <c r="N36" s="15" t="s">
        <v>48</v>
      </c>
    </row>
    <row r="37" customFormat="false" ht="15" hidden="false" customHeight="false" outlineLevel="0" collapsed="false">
      <c r="B37" s="0"/>
      <c r="C37" s="0"/>
      <c r="D37" s="18" t="s">
        <v>49</v>
      </c>
      <c r="E37" s="0"/>
      <c r="F37" s="0"/>
      <c r="G37" s="19" t="n">
        <f aca="false">ROUND(SUM(G28:G36),5)</f>
        <v>1516.59</v>
      </c>
      <c r="H37" s="19" t="n">
        <f aca="false">ROUND(SUM(H28:H36),5)</f>
        <v>4265</v>
      </c>
      <c r="I37" s="19" t="n">
        <f aca="false">ROUND((G37-H37),5)</f>
        <v>-2748.41</v>
      </c>
      <c r="J37" s="20" t="n">
        <f aca="false">ROUND(IF(H37=0, IF(G37=0, 0, 1), G37/H37),5)</f>
        <v>0.35559</v>
      </c>
      <c r="L37" s="0"/>
      <c r="M37" s="0"/>
      <c r="N37" s="15"/>
    </row>
    <row r="38" customFormat="false" ht="15" hidden="false" customHeight="false" outlineLevel="0" collapsed="false">
      <c r="B38" s="0"/>
      <c r="C38" s="0"/>
      <c r="D38" s="18" t="s">
        <v>50</v>
      </c>
      <c r="E38" s="0"/>
      <c r="F38" s="0"/>
      <c r="G38" s="22"/>
      <c r="H38" s="22"/>
      <c r="I38" s="22"/>
      <c r="J38" s="23"/>
      <c r="L38" s="0"/>
      <c r="M38" s="0"/>
      <c r="N38" s="15"/>
    </row>
    <row r="39" customFormat="false" ht="15" hidden="false" customHeight="false" outlineLevel="0" collapsed="false">
      <c r="B39" s="0"/>
      <c r="C39" s="0"/>
      <c r="D39" s="0"/>
      <c r="E39" s="18" t="s">
        <v>51</v>
      </c>
      <c r="F39" s="0"/>
      <c r="G39" s="19" t="n">
        <v>2825</v>
      </c>
      <c r="H39" s="19" t="n">
        <v>4100</v>
      </c>
      <c r="I39" s="19" t="n">
        <f aca="false">ROUND((G39-H39),5)</f>
        <v>-1275</v>
      </c>
      <c r="J39" s="20" t="n">
        <f aca="false">ROUND(IF(H39=0, IF(G39=0, 0, 1), G39/H39),5)</f>
        <v>0.68902</v>
      </c>
      <c r="L39" s="9" t="n">
        <v>4100</v>
      </c>
      <c r="M39" s="0"/>
      <c r="N39" s="15"/>
    </row>
    <row r="40" customFormat="false" ht="15" hidden="false" customHeight="false" outlineLevel="0" collapsed="false">
      <c r="B40" s="0"/>
      <c r="C40" s="0"/>
      <c r="D40" s="0"/>
      <c r="E40" s="18" t="s">
        <v>52</v>
      </c>
      <c r="F40" s="0"/>
      <c r="G40" s="19" t="n">
        <v>6460.95</v>
      </c>
      <c r="H40" s="19" t="n">
        <v>6000</v>
      </c>
      <c r="I40" s="19" t="n">
        <f aca="false">ROUND((G40-H40),5)</f>
        <v>460.95</v>
      </c>
      <c r="J40" s="20" t="n">
        <f aca="false">ROUND(IF(H40=0, IF(G40=0, 0, 1), G40/H40),5)</f>
        <v>1.07683</v>
      </c>
      <c r="L40" s="9" t="n">
        <v>6000</v>
      </c>
      <c r="M40" s="0"/>
      <c r="N40" s="15" t="s">
        <v>53</v>
      </c>
    </row>
    <row r="41" customFormat="false" ht="15" hidden="false" customHeight="false" outlineLevel="0" collapsed="false">
      <c r="B41" s="0"/>
      <c r="C41" s="0"/>
      <c r="D41" s="0"/>
      <c r="E41" s="18" t="s">
        <v>54</v>
      </c>
      <c r="F41" s="0"/>
      <c r="G41" s="19" t="n">
        <v>1493.08</v>
      </c>
      <c r="H41" s="19" t="n">
        <v>1450</v>
      </c>
      <c r="I41" s="19" t="n">
        <f aca="false">ROUND((G41-H41),5)</f>
        <v>43.08</v>
      </c>
      <c r="J41" s="20" t="n">
        <f aca="false">ROUND(IF(H41=0, IF(G41=0, 0, 1), G41/H41),5)</f>
        <v>1.02971</v>
      </c>
      <c r="L41" s="9" t="n">
        <v>1500</v>
      </c>
      <c r="M41" s="0"/>
      <c r="N41" s="15"/>
    </row>
    <row r="42" customFormat="false" ht="15" hidden="false" customHeight="false" outlineLevel="0" collapsed="false">
      <c r="B42" s="0"/>
      <c r="C42" s="0"/>
      <c r="D42" s="0"/>
      <c r="E42" s="18" t="s">
        <v>55</v>
      </c>
      <c r="F42" s="0"/>
      <c r="G42" s="19" t="n">
        <v>2201</v>
      </c>
      <c r="H42" s="19" t="n">
        <v>2200</v>
      </c>
      <c r="I42" s="19" t="n">
        <f aca="false">ROUND((G42-H42),5)</f>
        <v>1</v>
      </c>
      <c r="J42" s="20" t="n">
        <f aca="false">ROUND(IF(H42=0, IF(G42=0, 0, 1), G42/H42),5)</f>
        <v>1.00045</v>
      </c>
      <c r="L42" s="9" t="n">
        <v>2250</v>
      </c>
      <c r="M42" s="0"/>
      <c r="N42" s="15" t="s">
        <v>56</v>
      </c>
    </row>
    <row r="43" customFormat="false" ht="15" hidden="false" customHeight="false" outlineLevel="0" collapsed="false">
      <c r="B43" s="0"/>
      <c r="C43" s="0"/>
      <c r="D43" s="0"/>
      <c r="E43" s="18" t="s">
        <v>57</v>
      </c>
      <c r="F43" s="0"/>
      <c r="G43" s="22"/>
      <c r="H43" s="22"/>
      <c r="I43" s="22"/>
      <c r="J43" s="23"/>
      <c r="L43" s="0"/>
      <c r="M43" s="0"/>
      <c r="N43" s="15"/>
    </row>
    <row r="44" customFormat="false" ht="15" hidden="false" customHeight="false" outlineLevel="0" collapsed="false">
      <c r="B44" s="0"/>
      <c r="C44" s="0"/>
      <c r="D44" s="0"/>
      <c r="E44" s="0"/>
      <c r="F44" s="18" t="s">
        <v>58</v>
      </c>
      <c r="G44" s="19" t="n">
        <v>530.68</v>
      </c>
      <c r="H44" s="22"/>
      <c r="I44" s="22"/>
      <c r="J44" s="23"/>
      <c r="L44" s="0"/>
      <c r="M44" s="0"/>
      <c r="N44" s="15"/>
    </row>
    <row r="45" customFormat="false" ht="15" hidden="false" customHeight="false" outlineLevel="0" collapsed="false">
      <c r="B45" s="0"/>
      <c r="C45" s="0"/>
      <c r="D45" s="0"/>
      <c r="E45" s="0"/>
      <c r="F45" s="18" t="s">
        <v>59</v>
      </c>
      <c r="G45" s="19" t="n">
        <v>50.73</v>
      </c>
      <c r="H45" s="22"/>
      <c r="I45" s="22"/>
      <c r="J45" s="23"/>
      <c r="L45" s="0"/>
      <c r="M45" s="0"/>
      <c r="N45" s="15"/>
    </row>
    <row r="46" customFormat="false" ht="15" hidden="false" customHeight="false" outlineLevel="0" collapsed="false">
      <c r="B46" s="0"/>
      <c r="C46" s="0"/>
      <c r="D46" s="0"/>
      <c r="E46" s="0"/>
      <c r="F46" s="18" t="s">
        <v>60</v>
      </c>
      <c r="G46" s="21" t="n">
        <v>-3.08</v>
      </c>
      <c r="H46" s="21" t="n">
        <v>1200</v>
      </c>
      <c r="I46" s="21" t="n">
        <f aca="false">ROUND((G46-H46),5)</f>
        <v>-1203.08</v>
      </c>
      <c r="J46" s="24" t="n">
        <f aca="false">ROUND(IF(H46=0, IF(G46=0, 0, 1), G46/H46),5)</f>
        <v>-0.00257</v>
      </c>
      <c r="L46" s="0"/>
      <c r="M46" s="0"/>
      <c r="N46" s="15"/>
    </row>
    <row r="47" customFormat="false" ht="15" hidden="false" customHeight="false" outlineLevel="0" collapsed="false">
      <c r="B47" s="0"/>
      <c r="C47" s="0"/>
      <c r="D47" s="0"/>
      <c r="E47" s="18" t="s">
        <v>61</v>
      </c>
      <c r="F47" s="0"/>
      <c r="G47" s="19" t="n">
        <f aca="false">ROUND(SUM(G43:G46),5)</f>
        <v>578.33</v>
      </c>
      <c r="H47" s="19" t="n">
        <f aca="false">ROUND(SUM(H43:H46),5)</f>
        <v>1200</v>
      </c>
      <c r="I47" s="19" t="n">
        <f aca="false">ROUND((G47-H47),5)</f>
        <v>-621.67</v>
      </c>
      <c r="J47" s="20" t="n">
        <f aca="false">ROUND(IF(H47=0, IF(G47=0, 0, 1), G47/H47),5)</f>
        <v>0.48194</v>
      </c>
      <c r="L47" s="9" t="n">
        <v>1020</v>
      </c>
      <c r="M47" s="0"/>
      <c r="N47" s="15" t="s">
        <v>62</v>
      </c>
    </row>
    <row r="48" customFormat="false" ht="15" hidden="false" customHeight="false" outlineLevel="0" collapsed="false">
      <c r="B48" s="0"/>
      <c r="C48" s="0"/>
      <c r="D48" s="0"/>
      <c r="E48" s="18" t="s">
        <v>63</v>
      </c>
      <c r="F48" s="0"/>
      <c r="G48" s="19" t="n">
        <v>975.2</v>
      </c>
      <c r="H48" s="19" t="n">
        <v>1800</v>
      </c>
      <c r="I48" s="19" t="n">
        <f aca="false">ROUND((G48-H48),5)</f>
        <v>-824.8</v>
      </c>
      <c r="J48" s="20" t="n">
        <f aca="false">ROUND(IF(H48=0, IF(G48=0, 0, 1), G48/H48),5)</f>
        <v>0.54178</v>
      </c>
      <c r="L48" s="9" t="n">
        <v>1700</v>
      </c>
      <c r="M48" s="0"/>
      <c r="N48" s="15"/>
    </row>
    <row r="49" customFormat="false" ht="15" hidden="false" customHeight="false" outlineLevel="0" collapsed="false">
      <c r="B49" s="0"/>
      <c r="C49" s="0"/>
      <c r="D49" s="0"/>
      <c r="E49" s="18" t="s">
        <v>64</v>
      </c>
      <c r="F49" s="0"/>
      <c r="G49" s="19" t="n">
        <v>302.24</v>
      </c>
      <c r="H49" s="19" t="n">
        <v>2200</v>
      </c>
      <c r="I49" s="19" t="n">
        <f aca="false">ROUND((G49-H49),5)</f>
        <v>-1897.76</v>
      </c>
      <c r="J49" s="20" t="n">
        <f aca="false">ROUND(IF(H49=0, IF(G49=0, 0, 1), G49/H49),5)</f>
        <v>0.13738</v>
      </c>
      <c r="L49" s="9" t="n">
        <v>2000</v>
      </c>
      <c r="M49" s="0"/>
      <c r="N49" s="15" t="s">
        <v>65</v>
      </c>
    </row>
    <row r="50" customFormat="false" ht="15" hidden="false" customHeight="false" outlineLevel="0" collapsed="false">
      <c r="B50" s="0"/>
      <c r="C50" s="0"/>
      <c r="D50" s="0"/>
      <c r="E50" s="18" t="s">
        <v>66</v>
      </c>
      <c r="F50" s="0"/>
      <c r="G50" s="19" t="n">
        <v>291.69</v>
      </c>
      <c r="H50" s="19" t="n">
        <v>380</v>
      </c>
      <c r="I50" s="19" t="n">
        <f aca="false">ROUND((G50-H50),5)</f>
        <v>-88.31</v>
      </c>
      <c r="J50" s="20" t="n">
        <f aca="false">ROUND(IF(H50=0, IF(G50=0, 0, 1), G50/H50),5)</f>
        <v>0.76761</v>
      </c>
      <c r="L50" s="9" t="n">
        <v>410</v>
      </c>
      <c r="M50" s="0"/>
      <c r="N50" s="15"/>
    </row>
    <row r="51" customFormat="false" ht="30" hidden="false" customHeight="false" outlineLevel="0" collapsed="false">
      <c r="B51" s="0"/>
      <c r="C51" s="0"/>
      <c r="D51" s="0"/>
      <c r="E51" s="18" t="s">
        <v>67</v>
      </c>
      <c r="F51" s="0"/>
      <c r="G51" s="19" t="n">
        <v>1019.18</v>
      </c>
      <c r="H51" s="19" t="n">
        <v>5000</v>
      </c>
      <c r="I51" s="19" t="n">
        <f aca="false">ROUND((G51-H51),5)</f>
        <v>-3980.82</v>
      </c>
      <c r="J51" s="20" t="n">
        <f aca="false">ROUND(IF(H51=0, IF(G51=0, 0, 1), G51/H51),5)</f>
        <v>0.20384</v>
      </c>
      <c r="L51" s="9" t="n">
        <v>5000</v>
      </c>
      <c r="M51" s="0"/>
      <c r="N51" s="15" t="s">
        <v>68</v>
      </c>
    </row>
    <row r="52" customFormat="false" ht="15" hidden="false" customHeight="false" outlineLevel="0" collapsed="false">
      <c r="B52" s="0"/>
      <c r="C52" s="0"/>
      <c r="D52" s="0"/>
      <c r="E52" s="18" t="s">
        <v>69</v>
      </c>
      <c r="F52" s="0"/>
      <c r="G52" s="19" t="n">
        <v>0</v>
      </c>
      <c r="H52" s="19" t="n">
        <v>2000</v>
      </c>
      <c r="I52" s="19" t="n">
        <f aca="false">ROUND((G52-H52),5)</f>
        <v>-2000</v>
      </c>
      <c r="J52" s="20" t="n">
        <f aca="false">ROUND(IF(H52=0, IF(G52=0, 0, 1), G52/H52),5)</f>
        <v>0</v>
      </c>
      <c r="L52" s="9" t="n">
        <v>2000</v>
      </c>
      <c r="M52" s="0"/>
      <c r="N52" s="15"/>
    </row>
    <row r="53" customFormat="false" ht="15" hidden="false" customHeight="false" outlineLevel="0" collapsed="false">
      <c r="B53" s="0"/>
      <c r="C53" s="0"/>
      <c r="D53" s="0"/>
      <c r="E53" s="18" t="s">
        <v>70</v>
      </c>
      <c r="F53" s="0"/>
      <c r="G53" s="21" t="n">
        <v>222.8</v>
      </c>
      <c r="H53" s="21" t="n">
        <v>300</v>
      </c>
      <c r="I53" s="21" t="n">
        <f aca="false">ROUND((G53-H53),5)</f>
        <v>-77.2</v>
      </c>
      <c r="J53" s="24" t="n">
        <f aca="false">ROUND(IF(H53=0, IF(G53=0, 0, 1), G53/H53),5)</f>
        <v>0.74267</v>
      </c>
      <c r="L53" s="9" t="n">
        <v>300</v>
      </c>
      <c r="M53" s="0"/>
      <c r="N53" s="15"/>
    </row>
    <row r="54" customFormat="false" ht="15" hidden="false" customHeight="false" outlineLevel="0" collapsed="false">
      <c r="B54" s="0"/>
      <c r="C54" s="0"/>
      <c r="D54" s="18" t="s">
        <v>71</v>
      </c>
      <c r="E54" s="0"/>
      <c r="F54" s="0"/>
      <c r="G54" s="19" t="n">
        <f aca="false">ROUND(SUM(G38:G42)+SUM(G47:G53),5)</f>
        <v>16369.47</v>
      </c>
      <c r="H54" s="19" t="n">
        <f aca="false">ROUND(SUM(H38:H42)+SUM(H47:H53),5)</f>
        <v>26630</v>
      </c>
      <c r="I54" s="19" t="n">
        <f aca="false">ROUND((G54-H54),5)</f>
        <v>-10260.53</v>
      </c>
      <c r="J54" s="20" t="n">
        <f aca="false">ROUND(IF(H54=0, IF(G54=0, 0, 1), G54/H54),5)</f>
        <v>0.6147</v>
      </c>
      <c r="L54" s="0"/>
      <c r="M54" s="0"/>
      <c r="N54" s="15"/>
    </row>
    <row r="55" customFormat="false" ht="15" hidden="false" customHeight="false" outlineLevel="0" collapsed="false">
      <c r="B55" s="0"/>
      <c r="C55" s="0"/>
      <c r="D55" s="18" t="s">
        <v>72</v>
      </c>
      <c r="E55" s="0"/>
      <c r="F55" s="0"/>
      <c r="G55" s="22"/>
      <c r="H55" s="22"/>
      <c r="I55" s="22"/>
      <c r="J55" s="23"/>
      <c r="L55" s="0"/>
      <c r="M55" s="0"/>
      <c r="N55" s="15"/>
    </row>
    <row r="56" customFormat="false" ht="15" hidden="false" customHeight="false" outlineLevel="0" collapsed="false">
      <c r="B56" s="0"/>
      <c r="C56" s="0"/>
      <c r="D56" s="0"/>
      <c r="E56" s="18" t="s">
        <v>73</v>
      </c>
      <c r="F56" s="0"/>
      <c r="G56" s="19" t="n">
        <v>7300</v>
      </c>
      <c r="H56" s="19" t="n">
        <v>6900</v>
      </c>
      <c r="I56" s="19" t="n">
        <f aca="false">ROUND((G56-H56),5)</f>
        <v>400</v>
      </c>
      <c r="J56" s="20" t="n">
        <f aca="false">ROUND(IF(H56=0, IF(G56=0, 0, 1), G56/H56),5)</f>
        <v>1.05797</v>
      </c>
      <c r="L56" s="9" t="n">
        <v>7300</v>
      </c>
      <c r="M56" s="0"/>
      <c r="N56" s="15" t="s">
        <v>74</v>
      </c>
    </row>
    <row r="57" customFormat="false" ht="15" hidden="false" customHeight="false" outlineLevel="0" collapsed="false">
      <c r="B57" s="0"/>
      <c r="C57" s="0"/>
      <c r="D57" s="0"/>
      <c r="E57" s="18" t="s">
        <v>75</v>
      </c>
      <c r="F57" s="0"/>
      <c r="G57" s="19" t="n">
        <v>146</v>
      </c>
      <c r="H57" s="19" t="n">
        <v>150</v>
      </c>
      <c r="I57" s="19" t="n">
        <f aca="false">ROUND((G57-H57),5)</f>
        <v>-4</v>
      </c>
      <c r="J57" s="20" t="n">
        <f aca="false">ROUND(IF(H57=0, IF(G57=0, 0, 1), G57/H57),5)</f>
        <v>0.97333</v>
      </c>
      <c r="L57" s="9" t="n">
        <v>150</v>
      </c>
      <c r="M57" s="0"/>
      <c r="N57" s="15"/>
    </row>
    <row r="58" customFormat="false" ht="15" hidden="false" customHeight="false" outlineLevel="0" collapsed="false">
      <c r="B58" s="0"/>
      <c r="C58" s="0"/>
      <c r="D58" s="0"/>
      <c r="E58" s="18" t="s">
        <v>76</v>
      </c>
      <c r="F58" s="0"/>
      <c r="G58" s="21" t="n">
        <v>0</v>
      </c>
      <c r="H58" s="21" t="n">
        <v>800</v>
      </c>
      <c r="I58" s="21" t="n">
        <f aca="false">ROUND((G58-H58),5)</f>
        <v>-800</v>
      </c>
      <c r="J58" s="24" t="n">
        <f aca="false">ROUND(IF(H58=0, IF(G58=0, 0, 1), G58/H58),5)</f>
        <v>0</v>
      </c>
      <c r="L58" s="9" t="n">
        <v>1000</v>
      </c>
      <c r="M58" s="9" t="s">
        <v>31</v>
      </c>
      <c r="N58" s="15"/>
    </row>
    <row r="59" customFormat="false" ht="15" hidden="false" customHeight="false" outlineLevel="0" collapsed="false">
      <c r="B59" s="0"/>
      <c r="C59" s="0"/>
      <c r="D59" s="18" t="s">
        <v>77</v>
      </c>
      <c r="E59" s="0"/>
      <c r="F59" s="0"/>
      <c r="G59" s="19" t="n">
        <f aca="false">ROUND(SUM(G55:G58),5)</f>
        <v>7446</v>
      </c>
      <c r="H59" s="19" t="n">
        <f aca="false">ROUND(SUM(H55:H58),5)</f>
        <v>7850</v>
      </c>
      <c r="I59" s="19" t="n">
        <f aca="false">ROUND((G59-H59),5)</f>
        <v>-404</v>
      </c>
      <c r="J59" s="20" t="n">
        <f aca="false">ROUND(IF(H59=0, IF(G59=0, 0, 1), G59/H59),5)</f>
        <v>0.94854</v>
      </c>
      <c r="L59" s="0"/>
      <c r="N59" s="15"/>
    </row>
    <row r="60" customFormat="false" ht="15" hidden="false" customHeight="false" outlineLevel="0" collapsed="false">
      <c r="B60" s="0"/>
      <c r="C60" s="0"/>
      <c r="D60" s="18" t="s">
        <v>78</v>
      </c>
      <c r="E60" s="0"/>
      <c r="F60" s="0"/>
      <c r="G60" s="22"/>
      <c r="H60" s="22"/>
      <c r="I60" s="22"/>
      <c r="J60" s="23"/>
      <c r="L60" s="0"/>
      <c r="N60" s="15"/>
    </row>
    <row r="61" customFormat="false" ht="15" hidden="false" customHeight="false" outlineLevel="0" collapsed="false">
      <c r="B61" s="0"/>
      <c r="C61" s="0"/>
      <c r="D61" s="0"/>
      <c r="E61" s="18" t="s">
        <v>79</v>
      </c>
      <c r="F61" s="0"/>
      <c r="G61" s="19" t="n">
        <v>0</v>
      </c>
      <c r="H61" s="19" t="n">
        <v>500</v>
      </c>
      <c r="I61" s="19" t="n">
        <f aca="false">ROUND((G61-H61),5)</f>
        <v>-500</v>
      </c>
      <c r="J61" s="20" t="n">
        <f aca="false">ROUND(IF(H61=0, IF(G61=0, 0, 1), G61/H61),5)</f>
        <v>0</v>
      </c>
      <c r="L61" s="0"/>
      <c r="N61" s="15"/>
    </row>
    <row r="62" customFormat="false" ht="15" hidden="false" customHeight="false" outlineLevel="0" collapsed="false">
      <c r="B62" s="0"/>
      <c r="C62" s="0"/>
      <c r="D62" s="0"/>
      <c r="E62" s="18" t="s">
        <v>80</v>
      </c>
      <c r="F62" s="0"/>
      <c r="G62" s="19" t="n">
        <v>0</v>
      </c>
      <c r="H62" s="19" t="n">
        <v>500</v>
      </c>
      <c r="I62" s="19" t="n">
        <f aca="false">ROUND((G62-H62),5)</f>
        <v>-500</v>
      </c>
      <c r="J62" s="20" t="n">
        <f aca="false">ROUND(IF(H62=0, IF(G62=0, 0, 1), G62/H62),5)</f>
        <v>0</v>
      </c>
      <c r="L62" s="0"/>
      <c r="N62" s="15"/>
    </row>
    <row r="63" customFormat="false" ht="15" hidden="false" customHeight="false" outlineLevel="0" collapsed="false">
      <c r="B63" s="0"/>
      <c r="C63" s="0"/>
      <c r="D63" s="0"/>
      <c r="E63" s="18" t="s">
        <v>81</v>
      </c>
      <c r="F63" s="0"/>
      <c r="G63" s="19" t="n">
        <v>0</v>
      </c>
      <c r="H63" s="19" t="n">
        <v>500</v>
      </c>
      <c r="I63" s="19" t="n">
        <f aca="false">ROUND((G63-H63),5)</f>
        <v>-500</v>
      </c>
      <c r="J63" s="20" t="n">
        <f aca="false">ROUND(IF(H63=0, IF(G63=0, 0, 1), G63/H63),5)</f>
        <v>0</v>
      </c>
      <c r="L63" s="0"/>
      <c r="N63" s="15"/>
    </row>
    <row r="64" customFormat="false" ht="15" hidden="false" customHeight="false" outlineLevel="0" collapsed="false">
      <c r="B64" s="0"/>
      <c r="C64" s="0"/>
      <c r="D64" s="0"/>
      <c r="E64" s="18" t="s">
        <v>82</v>
      </c>
      <c r="F64" s="0"/>
      <c r="G64" s="19" t="n">
        <v>0</v>
      </c>
      <c r="H64" s="19" t="n">
        <v>300</v>
      </c>
      <c r="I64" s="19" t="n">
        <f aca="false">ROUND((G64-H64),5)</f>
        <v>-300</v>
      </c>
      <c r="J64" s="20" t="n">
        <f aca="false">ROUND(IF(H64=0, IF(G64=0, 0, 1), G64/H64),5)</f>
        <v>0</v>
      </c>
      <c r="L64" s="0"/>
      <c r="N64" s="15"/>
    </row>
    <row r="65" customFormat="false" ht="15" hidden="false" customHeight="false" outlineLevel="0" collapsed="false">
      <c r="B65" s="0"/>
      <c r="C65" s="0"/>
      <c r="D65" s="0"/>
      <c r="E65" s="18" t="s">
        <v>83</v>
      </c>
      <c r="F65" s="0"/>
      <c r="G65" s="19" t="n">
        <v>0</v>
      </c>
      <c r="H65" s="19" t="n">
        <v>300</v>
      </c>
      <c r="I65" s="19" t="n">
        <f aca="false">ROUND((G65-H65),5)</f>
        <v>-300</v>
      </c>
      <c r="J65" s="20" t="n">
        <f aca="false">ROUND(IF(H65=0, IF(G65=0, 0, 1), G65/H65),5)</f>
        <v>0</v>
      </c>
      <c r="L65" s="0"/>
      <c r="N65" s="15"/>
    </row>
    <row r="66" customFormat="false" ht="15" hidden="false" customHeight="false" outlineLevel="0" collapsed="false">
      <c r="B66" s="0"/>
      <c r="C66" s="0"/>
      <c r="D66" s="0"/>
      <c r="E66" s="18" t="s">
        <v>84</v>
      </c>
      <c r="F66" s="0"/>
      <c r="G66" s="19" t="n">
        <v>0</v>
      </c>
      <c r="H66" s="19" t="n">
        <v>500</v>
      </c>
      <c r="I66" s="19" t="n">
        <f aca="false">ROUND((G66-H66),5)</f>
        <v>-500</v>
      </c>
      <c r="J66" s="20" t="n">
        <f aca="false">ROUND(IF(H66=0, IF(G66=0, 0, 1), G66/H66),5)</f>
        <v>0</v>
      </c>
      <c r="L66" s="0"/>
      <c r="N66" s="15"/>
    </row>
    <row r="67" customFormat="false" ht="15" hidden="false" customHeight="false" outlineLevel="0" collapsed="false">
      <c r="B67" s="0"/>
      <c r="C67" s="0"/>
      <c r="D67" s="0"/>
      <c r="E67" s="18" t="s">
        <v>85</v>
      </c>
      <c r="F67" s="0"/>
      <c r="G67" s="19" t="n">
        <v>0</v>
      </c>
      <c r="H67" s="19" t="n">
        <v>300</v>
      </c>
      <c r="I67" s="19" t="n">
        <f aca="false">ROUND((G67-H67),5)</f>
        <v>-300</v>
      </c>
      <c r="J67" s="20" t="n">
        <f aca="false">ROUND(IF(H67=0, IF(G67=0, 0, 1), G67/H67),5)</f>
        <v>0</v>
      </c>
      <c r="L67" s="0"/>
      <c r="N67" s="15"/>
    </row>
    <row r="68" customFormat="false" ht="15" hidden="false" customHeight="false" outlineLevel="0" collapsed="false">
      <c r="B68" s="0"/>
      <c r="C68" s="0"/>
      <c r="D68" s="0"/>
      <c r="E68" s="18" t="s">
        <v>86</v>
      </c>
      <c r="F68" s="0"/>
      <c r="G68" s="19" t="n">
        <v>0</v>
      </c>
      <c r="H68" s="19" t="n">
        <v>300</v>
      </c>
      <c r="I68" s="19" t="n">
        <f aca="false">ROUND((G68-H68),5)</f>
        <v>-300</v>
      </c>
      <c r="J68" s="20" t="n">
        <f aca="false">ROUND(IF(H68=0, IF(G68=0, 0, 1), G68/H68),5)</f>
        <v>0</v>
      </c>
      <c r="L68" s="0"/>
      <c r="N68" s="15"/>
    </row>
    <row r="69" customFormat="false" ht="15" hidden="false" customHeight="false" outlineLevel="0" collapsed="false">
      <c r="B69" s="0"/>
      <c r="C69" s="0"/>
      <c r="D69" s="0"/>
      <c r="E69" s="18" t="s">
        <v>87</v>
      </c>
      <c r="F69" s="0"/>
      <c r="G69" s="19" t="n">
        <v>0</v>
      </c>
      <c r="H69" s="19" t="n">
        <v>500</v>
      </c>
      <c r="I69" s="19" t="n">
        <f aca="false">ROUND((G69-H69),5)</f>
        <v>-500</v>
      </c>
      <c r="J69" s="20" t="n">
        <f aca="false">ROUND(IF(H69=0, IF(G69=0, 0, 1), G69/H69),5)</f>
        <v>0</v>
      </c>
      <c r="L69" s="0"/>
      <c r="N69" s="15"/>
    </row>
    <row r="70" customFormat="false" ht="15" hidden="false" customHeight="false" outlineLevel="0" collapsed="false">
      <c r="B70" s="0"/>
      <c r="C70" s="0"/>
      <c r="D70" s="0"/>
      <c r="E70" s="18" t="s">
        <v>88</v>
      </c>
      <c r="F70" s="0"/>
      <c r="G70" s="19" t="n">
        <v>0</v>
      </c>
      <c r="H70" s="19" t="n">
        <v>300</v>
      </c>
      <c r="I70" s="19" t="n">
        <f aca="false">ROUND((G70-H70),5)</f>
        <v>-300</v>
      </c>
      <c r="J70" s="20" t="n">
        <f aca="false">ROUND(IF(H70=0, IF(G70=0, 0, 1), G70/H70),5)</f>
        <v>0</v>
      </c>
      <c r="L70" s="0"/>
      <c r="N70" s="15"/>
    </row>
    <row r="71" customFormat="false" ht="15" hidden="false" customHeight="false" outlineLevel="0" collapsed="false">
      <c r="B71" s="0"/>
      <c r="C71" s="0"/>
      <c r="D71" s="0"/>
      <c r="E71" s="18" t="s">
        <v>89</v>
      </c>
      <c r="F71" s="0"/>
      <c r="G71" s="19" t="n">
        <v>0</v>
      </c>
      <c r="H71" s="19" t="n">
        <v>300</v>
      </c>
      <c r="I71" s="19" t="n">
        <f aca="false">ROUND((G71-H71),5)</f>
        <v>-300</v>
      </c>
      <c r="J71" s="20" t="n">
        <f aca="false">ROUND(IF(H71=0, IF(G71=0, 0, 1), G71/H71),5)</f>
        <v>0</v>
      </c>
      <c r="L71" s="0"/>
      <c r="N71" s="15"/>
    </row>
    <row r="72" customFormat="false" ht="15" hidden="false" customHeight="false" outlineLevel="0" collapsed="false">
      <c r="B72" s="0"/>
      <c r="C72" s="0"/>
      <c r="D72" s="0"/>
      <c r="E72" s="18" t="s">
        <v>90</v>
      </c>
      <c r="F72" s="0"/>
      <c r="G72" s="19" t="n">
        <v>0</v>
      </c>
      <c r="H72" s="19" t="n">
        <v>500</v>
      </c>
      <c r="I72" s="19" t="n">
        <f aca="false">ROUND((G72-H72),5)</f>
        <v>-500</v>
      </c>
      <c r="J72" s="20" t="n">
        <f aca="false">ROUND(IF(H72=0, IF(G72=0, 0, 1), G72/H72),5)</f>
        <v>0</v>
      </c>
      <c r="L72" s="0"/>
      <c r="N72" s="15"/>
    </row>
    <row r="73" customFormat="false" ht="15" hidden="false" customHeight="false" outlineLevel="0" collapsed="false">
      <c r="B73" s="0"/>
      <c r="C73" s="0"/>
      <c r="D73" s="0"/>
      <c r="E73" s="18" t="s">
        <v>91</v>
      </c>
      <c r="F73" s="0"/>
      <c r="G73" s="19" t="n">
        <v>0</v>
      </c>
      <c r="H73" s="19" t="n">
        <v>800</v>
      </c>
      <c r="I73" s="19" t="n">
        <f aca="false">ROUND((G73-H73),5)</f>
        <v>-800</v>
      </c>
      <c r="J73" s="20" t="n">
        <f aca="false">ROUND(IF(H73=0, IF(G73=0, 0, 1), G73/H73),5)</f>
        <v>0</v>
      </c>
      <c r="L73" s="0"/>
      <c r="N73" s="15"/>
    </row>
    <row r="74" customFormat="false" ht="15" hidden="false" customHeight="false" outlineLevel="0" collapsed="false">
      <c r="B74" s="0"/>
      <c r="C74" s="0"/>
      <c r="D74" s="0"/>
      <c r="E74" s="18" t="s">
        <v>92</v>
      </c>
      <c r="F74" s="0"/>
      <c r="G74" s="19" t="n">
        <v>0</v>
      </c>
      <c r="H74" s="19" t="n">
        <v>1000</v>
      </c>
      <c r="I74" s="19" t="n">
        <f aca="false">ROUND((G74-H74),5)</f>
        <v>-1000</v>
      </c>
      <c r="J74" s="20" t="n">
        <f aca="false">ROUND(IF(H74=0, IF(G74=0, 0, 1), G74/H74),5)</f>
        <v>0</v>
      </c>
      <c r="L74" s="0"/>
      <c r="N74" s="15"/>
    </row>
    <row r="75" customFormat="false" ht="15" hidden="false" customHeight="false" outlineLevel="0" collapsed="false">
      <c r="B75" s="0"/>
      <c r="C75" s="0"/>
      <c r="D75" s="0"/>
      <c r="E75" s="18" t="s">
        <v>93</v>
      </c>
      <c r="F75" s="0"/>
      <c r="G75" s="19" t="n">
        <v>0</v>
      </c>
      <c r="H75" s="19" t="n">
        <v>300</v>
      </c>
      <c r="I75" s="19" t="n">
        <f aca="false">ROUND((G75-H75),5)</f>
        <v>-300</v>
      </c>
      <c r="J75" s="20" t="n">
        <f aca="false">ROUND(IF(H75=0, IF(G75=0, 0, 1), G75/H75),5)</f>
        <v>0</v>
      </c>
      <c r="L75" s="0"/>
      <c r="N75" s="15"/>
    </row>
    <row r="76" customFormat="false" ht="15" hidden="false" customHeight="false" outlineLevel="0" collapsed="false">
      <c r="B76" s="0"/>
      <c r="C76" s="0"/>
      <c r="D76" s="0"/>
      <c r="E76" s="18" t="s">
        <v>94</v>
      </c>
      <c r="F76" s="0"/>
      <c r="G76" s="19" t="n">
        <v>0</v>
      </c>
      <c r="H76" s="19" t="n">
        <v>300</v>
      </c>
      <c r="I76" s="19" t="n">
        <f aca="false">ROUND((G76-H76),5)</f>
        <v>-300</v>
      </c>
      <c r="J76" s="20" t="n">
        <f aca="false">ROUND(IF(H76=0, IF(G76=0, 0, 1), G76/H76),5)</f>
        <v>0</v>
      </c>
      <c r="L76" s="0"/>
      <c r="N76" s="15"/>
    </row>
    <row r="77" customFormat="false" ht="15" hidden="false" customHeight="false" outlineLevel="0" collapsed="false">
      <c r="B77" s="0"/>
      <c r="C77" s="0"/>
      <c r="D77" s="0"/>
      <c r="E77" s="18" t="s">
        <v>95</v>
      </c>
      <c r="F77" s="0"/>
      <c r="G77" s="19" t="n">
        <v>0</v>
      </c>
      <c r="H77" s="19" t="n">
        <v>300</v>
      </c>
      <c r="I77" s="19" t="n">
        <f aca="false">ROUND((G77-H77),5)</f>
        <v>-300</v>
      </c>
      <c r="J77" s="20" t="n">
        <f aca="false">ROUND(IF(H77=0, IF(G77=0, 0, 1), G77/H77),5)</f>
        <v>0</v>
      </c>
      <c r="L77" s="0"/>
      <c r="N77" s="15"/>
    </row>
    <row r="78" customFormat="false" ht="15" hidden="false" customHeight="false" outlineLevel="0" collapsed="false">
      <c r="B78" s="0"/>
      <c r="C78" s="0"/>
      <c r="D78" s="0"/>
      <c r="E78" s="18" t="s">
        <v>96</v>
      </c>
      <c r="F78" s="0"/>
      <c r="G78" s="19" t="n">
        <v>0</v>
      </c>
      <c r="H78" s="19" t="n">
        <v>500</v>
      </c>
      <c r="I78" s="19" t="n">
        <f aca="false">ROUND((G78-H78),5)</f>
        <v>-500</v>
      </c>
      <c r="J78" s="20" t="n">
        <f aca="false">ROUND(IF(H78=0, IF(G78=0, 0, 1), G78/H78),5)</f>
        <v>0</v>
      </c>
      <c r="L78" s="0"/>
      <c r="N78" s="15"/>
    </row>
    <row r="79" customFormat="false" ht="15" hidden="false" customHeight="false" outlineLevel="0" collapsed="false">
      <c r="B79" s="0"/>
      <c r="C79" s="0"/>
      <c r="D79" s="0"/>
      <c r="E79" s="18" t="s">
        <v>97</v>
      </c>
      <c r="F79" s="0"/>
      <c r="G79" s="19" t="n">
        <v>0</v>
      </c>
      <c r="H79" s="19" t="n">
        <v>300</v>
      </c>
      <c r="I79" s="19" t="n">
        <f aca="false">ROUND((G79-H79),5)</f>
        <v>-300</v>
      </c>
      <c r="J79" s="20" t="n">
        <f aca="false">ROUND(IF(H79=0, IF(G79=0, 0, 1), G79/H79),5)</f>
        <v>0</v>
      </c>
      <c r="L79" s="0"/>
      <c r="N79" s="15"/>
    </row>
    <row r="80" customFormat="false" ht="15" hidden="false" customHeight="false" outlineLevel="0" collapsed="false">
      <c r="B80" s="0"/>
      <c r="C80" s="0"/>
      <c r="D80" s="0"/>
      <c r="E80" s="18" t="s">
        <v>98</v>
      </c>
      <c r="F80" s="0"/>
      <c r="G80" s="19" t="n">
        <v>0</v>
      </c>
      <c r="H80" s="19" t="n">
        <v>0</v>
      </c>
      <c r="I80" s="19" t="n">
        <f aca="false">ROUND((G80-H80),5)</f>
        <v>0</v>
      </c>
      <c r="J80" s="20" t="n">
        <f aca="false">ROUND(IF(H80=0, IF(G80=0, 0, 1), G80/H80),5)</f>
        <v>0</v>
      </c>
      <c r="L80" s="0"/>
      <c r="N80" s="15"/>
    </row>
    <row r="81" customFormat="false" ht="15" hidden="false" customHeight="false" outlineLevel="0" collapsed="false">
      <c r="B81" s="0"/>
      <c r="C81" s="0"/>
      <c r="D81" s="0"/>
      <c r="E81" s="18" t="s">
        <v>99</v>
      </c>
      <c r="F81" s="0"/>
      <c r="G81" s="19" t="n">
        <v>0</v>
      </c>
      <c r="H81" s="19" t="n">
        <v>500</v>
      </c>
      <c r="I81" s="19" t="n">
        <f aca="false">ROUND((G81-H81),5)</f>
        <v>-500</v>
      </c>
      <c r="J81" s="20" t="n">
        <f aca="false">ROUND(IF(H81=0, IF(G81=0, 0, 1), G81/H81),5)</f>
        <v>0</v>
      </c>
      <c r="L81" s="0"/>
      <c r="N81" s="15"/>
    </row>
    <row r="82" customFormat="false" ht="15" hidden="false" customHeight="false" outlineLevel="0" collapsed="false">
      <c r="B82" s="0"/>
      <c r="C82" s="0"/>
      <c r="D82" s="0"/>
      <c r="E82" s="18" t="s">
        <v>100</v>
      </c>
      <c r="F82" s="0"/>
      <c r="G82" s="19" t="n">
        <v>500</v>
      </c>
      <c r="H82" s="19" t="n">
        <v>500</v>
      </c>
      <c r="I82" s="19" t="n">
        <f aca="false">ROUND((G82-H82),5)</f>
        <v>0</v>
      </c>
      <c r="J82" s="20" t="n">
        <f aca="false">ROUND(IF(H82=0, IF(G82=0, 0, 1), G82/H82),5)</f>
        <v>1</v>
      </c>
      <c r="L82" s="0"/>
      <c r="N82" s="15"/>
    </row>
    <row r="83" customFormat="false" ht="15" hidden="false" customHeight="false" outlineLevel="0" collapsed="false">
      <c r="B83" s="0"/>
      <c r="C83" s="0"/>
      <c r="D83" s="0"/>
      <c r="E83" s="18" t="s">
        <v>101</v>
      </c>
      <c r="F83" s="0"/>
      <c r="G83" s="19" t="n">
        <v>0</v>
      </c>
      <c r="H83" s="19" t="n">
        <v>500</v>
      </c>
      <c r="I83" s="19" t="n">
        <f aca="false">ROUND((G83-H83),5)</f>
        <v>-500</v>
      </c>
      <c r="J83" s="20" t="n">
        <f aca="false">ROUND(IF(H83=0, IF(G83=0, 0, 1), G83/H83),5)</f>
        <v>0</v>
      </c>
      <c r="L83" s="0"/>
      <c r="N83" s="15"/>
    </row>
    <row r="84" customFormat="false" ht="15" hidden="false" customHeight="false" outlineLevel="0" collapsed="false">
      <c r="B84" s="0"/>
      <c r="C84" s="0"/>
      <c r="D84" s="0"/>
      <c r="E84" s="18" t="s">
        <v>102</v>
      </c>
      <c r="F84" s="0"/>
      <c r="G84" s="19" t="n">
        <v>0</v>
      </c>
      <c r="H84" s="19" t="n">
        <v>400</v>
      </c>
      <c r="I84" s="19" t="n">
        <f aca="false">ROUND((G84-H84),5)</f>
        <v>-400</v>
      </c>
      <c r="J84" s="20" t="n">
        <f aca="false">ROUND(IF(H84=0, IF(G84=0, 0, 1), G84/H84),5)</f>
        <v>0</v>
      </c>
      <c r="L84" s="0"/>
      <c r="N84" s="15"/>
    </row>
    <row r="85" customFormat="false" ht="15" hidden="false" customHeight="false" outlineLevel="0" collapsed="false">
      <c r="B85" s="0"/>
      <c r="C85" s="0"/>
      <c r="D85" s="0"/>
      <c r="E85" s="18" t="s">
        <v>103</v>
      </c>
      <c r="F85" s="0"/>
      <c r="G85" s="19" t="n">
        <v>0</v>
      </c>
      <c r="H85" s="19" t="n">
        <v>300</v>
      </c>
      <c r="I85" s="19" t="n">
        <f aca="false">ROUND((G85-H85),5)</f>
        <v>-300</v>
      </c>
      <c r="J85" s="20" t="n">
        <f aca="false">ROUND(IF(H85=0, IF(G85=0, 0, 1), G85/H85),5)</f>
        <v>0</v>
      </c>
      <c r="L85" s="0"/>
      <c r="N85" s="15"/>
    </row>
    <row r="86" customFormat="false" ht="15" hidden="false" customHeight="false" outlineLevel="0" collapsed="false">
      <c r="B86" s="0"/>
      <c r="C86" s="0"/>
      <c r="D86" s="0"/>
      <c r="E86" s="18"/>
      <c r="F86" s="10" t="s">
        <v>104</v>
      </c>
      <c r="G86" s="19"/>
      <c r="H86" s="19"/>
      <c r="I86" s="19"/>
      <c r="J86" s="20"/>
      <c r="L86" s="9" t="n">
        <v>100</v>
      </c>
      <c r="N86" s="15"/>
    </row>
    <row r="87" customFormat="false" ht="15" hidden="false" customHeight="false" outlineLevel="0" collapsed="false">
      <c r="B87" s="0"/>
      <c r="C87" s="0"/>
      <c r="D87" s="0"/>
      <c r="E87" s="18" t="s">
        <v>105</v>
      </c>
      <c r="F87" s="0"/>
      <c r="G87" s="19" t="n">
        <v>0</v>
      </c>
      <c r="H87" s="19" t="n">
        <v>300</v>
      </c>
      <c r="I87" s="19" t="n">
        <f aca="false">ROUND((G87-H87),5)</f>
        <v>-300</v>
      </c>
      <c r="J87" s="20" t="n">
        <f aca="false">ROUND(IF(H87=0, IF(G87=0, 0, 1), G87/H87),5)</f>
        <v>0</v>
      </c>
      <c r="L87" s="9" t="n">
        <v>0</v>
      </c>
      <c r="N87" s="15"/>
    </row>
    <row r="88" customFormat="false" ht="15" hidden="false" customHeight="false" outlineLevel="0" collapsed="false">
      <c r="B88" s="0"/>
      <c r="C88" s="0"/>
      <c r="D88" s="0"/>
      <c r="E88" s="18" t="s">
        <v>106</v>
      </c>
      <c r="F88" s="0"/>
      <c r="G88" s="19" t="n">
        <v>0</v>
      </c>
      <c r="H88" s="19" t="n">
        <v>100</v>
      </c>
      <c r="I88" s="19" t="n">
        <f aca="false">ROUND((G88-H88),5)</f>
        <v>-100</v>
      </c>
      <c r="J88" s="20" t="n">
        <f aca="false">ROUND(IF(H88=0, IF(G88=0, 0, 1), G88/H88),5)</f>
        <v>0</v>
      </c>
      <c r="L88" s="0"/>
      <c r="N88" s="15"/>
    </row>
    <row r="89" customFormat="false" ht="15" hidden="false" customHeight="false" outlineLevel="0" collapsed="false">
      <c r="B89" s="0"/>
      <c r="C89" s="0"/>
      <c r="D89" s="0"/>
      <c r="E89" s="18" t="s">
        <v>107</v>
      </c>
      <c r="F89" s="0"/>
      <c r="G89" s="21" t="n">
        <v>0</v>
      </c>
      <c r="H89" s="21" t="n">
        <v>100</v>
      </c>
      <c r="I89" s="21" t="n">
        <f aca="false">ROUND((G89-H89),5)</f>
        <v>-100</v>
      </c>
      <c r="J89" s="24" t="n">
        <f aca="false">ROUND(IF(H89=0, IF(G89=0, 0, 1), G89/H89),5)</f>
        <v>0</v>
      </c>
      <c r="L89" s="0"/>
      <c r="N89" s="15"/>
    </row>
    <row r="90" customFormat="false" ht="15" hidden="false" customHeight="false" outlineLevel="0" collapsed="false">
      <c r="B90" s="0"/>
      <c r="C90" s="0"/>
      <c r="D90" s="0"/>
      <c r="E90" s="18"/>
      <c r="F90" s="10" t="s">
        <v>108</v>
      </c>
      <c r="G90" s="25"/>
      <c r="H90" s="25"/>
      <c r="I90" s="25"/>
      <c r="J90" s="26"/>
      <c r="L90" s="9" t="n">
        <v>100</v>
      </c>
      <c r="N90" s="15"/>
    </row>
    <row r="91" customFormat="false" ht="15" hidden="false" customHeight="false" outlineLevel="0" collapsed="false">
      <c r="B91" s="0"/>
      <c r="C91" s="0"/>
      <c r="D91" s="18" t="s">
        <v>109</v>
      </c>
      <c r="E91" s="0"/>
      <c r="G91" s="19" t="n">
        <f aca="false">ROUND(SUM(G61:G89),5)</f>
        <v>500</v>
      </c>
      <c r="H91" s="19" t="n">
        <f aca="false">ROUND(SUM(H61:H89),5)</f>
        <v>11000</v>
      </c>
      <c r="I91" s="19" t="n">
        <f aca="false">ROUND((G91-H91),5)</f>
        <v>-10500</v>
      </c>
      <c r="J91" s="20" t="n">
        <f aca="false">ROUND(IF(H91=0, IF(G91=0, 0, 1), G91/H91),5)</f>
        <v>0.04545</v>
      </c>
      <c r="L91" s="9" t="n">
        <v>11000</v>
      </c>
      <c r="N91" s="0"/>
    </row>
    <row r="92" customFormat="false" ht="15" hidden="false" customHeight="false" outlineLevel="0" collapsed="false">
      <c r="B92" s="0"/>
      <c r="C92" s="0"/>
      <c r="D92" s="18" t="s">
        <v>110</v>
      </c>
      <c r="E92" s="0"/>
      <c r="G92" s="22"/>
      <c r="H92" s="22"/>
      <c r="I92" s="22"/>
      <c r="J92" s="23"/>
      <c r="L92" s="0"/>
      <c r="N92" s="0"/>
    </row>
    <row r="93" customFormat="false" ht="15" hidden="false" customHeight="false" outlineLevel="0" collapsed="false">
      <c r="B93" s="0"/>
      <c r="C93" s="0"/>
      <c r="D93" s="0"/>
      <c r="E93" s="18" t="s">
        <v>111</v>
      </c>
      <c r="G93" s="19" t="n">
        <v>0</v>
      </c>
      <c r="H93" s="19" t="n">
        <v>600</v>
      </c>
      <c r="I93" s="19" t="n">
        <f aca="false">ROUND((G93-H93),5)</f>
        <v>-600</v>
      </c>
      <c r="J93" s="20" t="n">
        <f aca="false">ROUND(IF(H93=0, IF(G93=0, 0, 1), G93/H93),5)</f>
        <v>0</v>
      </c>
      <c r="L93" s="9" t="n">
        <v>600</v>
      </c>
      <c r="N93" s="0"/>
    </row>
    <row r="94" customFormat="false" ht="15" hidden="false" customHeight="false" outlineLevel="0" collapsed="false">
      <c r="B94" s="0"/>
      <c r="C94" s="0"/>
      <c r="D94" s="0"/>
      <c r="E94" s="18" t="s">
        <v>112</v>
      </c>
      <c r="G94" s="19" t="n">
        <v>2400</v>
      </c>
      <c r="H94" s="19" t="n">
        <v>2400</v>
      </c>
      <c r="I94" s="19" t="n">
        <f aca="false">ROUND((G94-H94),5)</f>
        <v>0</v>
      </c>
      <c r="J94" s="20" t="n">
        <f aca="false">ROUND(IF(H94=0, IF(G94=0, 0, 1), G94/H94),5)</f>
        <v>1</v>
      </c>
      <c r="L94" s="9" t="n">
        <v>2400</v>
      </c>
      <c r="N94" s="0"/>
    </row>
    <row r="95" customFormat="false" ht="15" hidden="false" customHeight="false" outlineLevel="0" collapsed="false">
      <c r="B95" s="0"/>
      <c r="C95" s="0"/>
      <c r="D95" s="0"/>
      <c r="E95" s="18" t="s">
        <v>113</v>
      </c>
      <c r="G95" s="21" t="n">
        <v>0</v>
      </c>
      <c r="H95" s="21" t="n">
        <v>1200</v>
      </c>
      <c r="I95" s="21" t="n">
        <f aca="false">ROUND((G95-H95),5)</f>
        <v>-1200</v>
      </c>
      <c r="J95" s="24" t="n">
        <f aca="false">ROUND(IF(H95=0, IF(G95=0, 0, 1), G95/H95),5)</f>
        <v>0</v>
      </c>
      <c r="L95" s="9" t="n">
        <v>1200</v>
      </c>
      <c r="N95" s="0"/>
    </row>
    <row r="96" customFormat="false" ht="15" hidden="false" customHeight="false" outlineLevel="0" collapsed="false">
      <c r="B96" s="0"/>
      <c r="C96" s="0"/>
      <c r="D96" s="18" t="s">
        <v>114</v>
      </c>
      <c r="G96" s="21" t="n">
        <f aca="false">ROUND(SUM(G92:G95),5)</f>
        <v>2400</v>
      </c>
      <c r="H96" s="21" t="n">
        <f aca="false">ROUND(SUM(H92:H95),5)</f>
        <v>4200</v>
      </c>
      <c r="I96" s="21" t="n">
        <f aca="false">ROUND((G96-H96),5)</f>
        <v>-1800</v>
      </c>
      <c r="J96" s="24" t="n">
        <f aca="false">ROUND(IF(H96=0, IF(G96=0, 0, 1), G96/H96),5)</f>
        <v>0.57143</v>
      </c>
      <c r="L96" s="0"/>
      <c r="N96" s="0"/>
    </row>
    <row r="97" customFormat="false" ht="15" hidden="false" customHeight="false" outlineLevel="0" collapsed="false">
      <c r="B97" s="0"/>
      <c r="C97" s="18" t="s">
        <v>115</v>
      </c>
      <c r="D97" s="0"/>
      <c r="G97" s="21" t="e">
        <f aca="false">ROUND(G13+G27+G37+G54+#REF!+G91+G96,5)</f>
        <v>#REF!</v>
      </c>
      <c r="H97" s="21" t="e">
        <f aca="false">ROUND(H13+H27+H37+H54+#REF!+H91+H96,5)</f>
        <v>#REF!</v>
      </c>
      <c r="I97" s="21" t="e">
        <f aca="false">ROUND((G97-H97),5)</f>
        <v>#REF!</v>
      </c>
      <c r="J97" s="24" t="e">
        <f aca="false">ROUND(IF(H97=0, IF(G97=0, 0, 1), G97/H97),5)</f>
        <v>#REF!</v>
      </c>
      <c r="L97" s="9" t="n">
        <f aca="false">SUM(L15:L96)</f>
        <v>63800</v>
      </c>
      <c r="N97" s="0"/>
    </row>
    <row r="98" customFormat="false" ht="15" hidden="false" customHeight="false" outlineLevel="0" collapsed="false">
      <c r="B98" s="18" t="s">
        <v>116</v>
      </c>
      <c r="D98" s="0"/>
      <c r="G98" s="19" t="e">
        <f aca="false">ROUND(G4+G12-G97,5)</f>
        <v>#REF!</v>
      </c>
      <c r="H98" s="19" t="e">
        <f aca="false">ROUND(H4+H12-H97,5)</f>
        <v>#REF!</v>
      </c>
      <c r="I98" s="19" t="e">
        <f aca="false">ROUND((G98-H98),5)</f>
        <v>#REF!</v>
      </c>
      <c r="J98" s="20" t="e">
        <f aca="false">ROUND(IF(H98=0, IF(G98=0, 0, 1), G98/H98),5)</f>
        <v>#REF!</v>
      </c>
      <c r="N98" s="0"/>
    </row>
    <row r="99" customFormat="false" ht="15" hidden="false" customHeight="false" outlineLevel="0" collapsed="false">
      <c r="D99" s="0"/>
      <c r="G99" s="0"/>
      <c r="H99" s="0"/>
      <c r="I99" s="0"/>
      <c r="J99" s="0"/>
      <c r="N99" s="0"/>
    </row>
    <row r="100" customFormat="false" ht="15" hidden="false" customHeight="false" outlineLevel="0" collapsed="false">
      <c r="D100" s="0"/>
      <c r="G100" s="0"/>
      <c r="H100" s="0"/>
      <c r="I100" s="0"/>
      <c r="J100" s="0"/>
      <c r="N100" s="0"/>
    </row>
    <row r="101" customFormat="false" ht="15" hidden="false" customHeight="false" outlineLevel="0" collapsed="false">
      <c r="D101" s="18" t="s">
        <v>77</v>
      </c>
      <c r="G101" s="19" t="e">
        <f aca="false">ROUND(SUM(G97:G100),5)</f>
        <v>#REF!</v>
      </c>
      <c r="H101" s="19" t="e">
        <f aca="false">ROUND(SUM(H97:H100),5)</f>
        <v>#REF!</v>
      </c>
      <c r="I101" s="19" t="e">
        <f aca="false">ROUND((G101-H101),5)</f>
        <v>#REF!</v>
      </c>
      <c r="J101" s="20" t="e">
        <f aca="false">ROUND(IF(H101=0, IF(G101=0, 0, 1), G101/H101),5)</f>
        <v>#REF!</v>
      </c>
      <c r="N101" s="15"/>
    </row>
    <row r="102" customFormat="false" ht="15" hidden="false" customHeight="false" outlineLevel="0" collapsed="false">
      <c r="D102" s="18" t="s">
        <v>78</v>
      </c>
      <c r="G102" s="22"/>
      <c r="H102" s="22"/>
      <c r="I102" s="22"/>
      <c r="J102" s="23"/>
      <c r="N102" s="15"/>
    </row>
  </sheetData>
  <printOptions headings="false" gridLines="true" gridLinesSet="true" horizontalCentered="false" verticalCentered="false"/>
  <pageMargins left="0.5" right="0.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LibreOffice/5.1.3.2$Linux_X86_64 LibreOffice_project/10m0$Build-2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2016-03-04T19:29:42Z</dcterms:created>
  <dc:creator>Barbara Moulton</dc:creator>
  <dc:description/>
  <dc:language>en-US</dc:language>
  <cp:lastModifiedBy>Jim Avera</cp:lastModifiedBy>
  <cp:lastPrinted>2016-04-07T19:20:27Z</cp:lastPrinted>
  <dcterms:modified xsi:type="dcterms:W3CDTF">2016-05-24T11:33:37Z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