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Work\Conferences &amp; Journals\Journals\Draft Papers\PgNN\"/>
    </mc:Choice>
  </mc:AlternateContent>
  <xr:revisionPtr revIDLastSave="0" documentId="13_ncr:1_{FBFEFEA2-08F8-4FBB-A1E7-9067FAA4C17E}" xr6:coauthVersionLast="47" xr6:coauthVersionMax="47" xr10:uidLastSave="{00000000-0000-0000-0000-000000000000}"/>
  <bookViews>
    <workbookView xWindow="-28905" yWindow="0" windowWidth="14610" windowHeight="15585" firstSheet="2" activeTab="3" xr2:uid="{8769ADBE-9C19-4BBE-AB7C-17EB4532B5E8}"/>
  </bookViews>
  <sheets>
    <sheet name="BDM" sheetId="1" r:id="rId1"/>
    <sheet name="Aldicarb" sheetId="2" r:id="rId2"/>
    <sheet name="Salt" sheetId="3" r:id="rId3"/>
    <sheet name="BDM_Opt" sheetId="4" r:id="rId4"/>
    <sheet name="Aldicarb_Opt" sheetId="5" r:id="rId5"/>
    <sheet name="Salt_Op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3" l="1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4" i="3"/>
  <c r="Z4" i="3"/>
  <c r="Z5" i="3"/>
  <c r="X4" i="3" a="1"/>
  <c r="X4" i="3" s="1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U4" i="3"/>
  <c r="V4" i="3" s="1"/>
  <c r="U5" i="3"/>
  <c r="U6" i="3"/>
  <c r="U7" i="3"/>
  <c r="U8" i="3"/>
  <c r="U9" i="3"/>
  <c r="V9" i="3" s="1"/>
  <c r="U10" i="3"/>
  <c r="U11" i="3"/>
  <c r="V11" i="3" s="1"/>
  <c r="U12" i="3"/>
  <c r="V12" i="3" s="1"/>
  <c r="U13" i="3"/>
  <c r="U14" i="3"/>
  <c r="U15" i="3"/>
  <c r="U16" i="3"/>
  <c r="U17" i="3"/>
  <c r="U18" i="3"/>
  <c r="V18" i="3" s="1"/>
  <c r="U19" i="3"/>
  <c r="V19" i="3" s="1"/>
  <c r="U20" i="3"/>
  <c r="V20" i="3" s="1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V33" i="3" s="1"/>
  <c r="U34" i="3"/>
  <c r="V34" i="3" s="1"/>
  <c r="U35" i="3"/>
  <c r="V35" i="3" s="1"/>
  <c r="U36" i="3"/>
  <c r="V36" i="3" s="1"/>
  <c r="U37" i="3"/>
  <c r="U38" i="3"/>
  <c r="U39" i="3"/>
  <c r="U40" i="3"/>
  <c r="U41" i="3"/>
  <c r="V41" i="3" s="1"/>
  <c r="U42" i="3"/>
  <c r="V42" i="3" s="1"/>
  <c r="U43" i="3"/>
  <c r="V43" i="3" s="1"/>
  <c r="U44" i="3"/>
  <c r="V44" i="3" s="1"/>
  <c r="U45" i="3"/>
  <c r="U46" i="3"/>
  <c r="U47" i="3"/>
  <c r="U48" i="3"/>
  <c r="U49" i="3"/>
  <c r="V49" i="3" s="1"/>
  <c r="V5" i="3"/>
  <c r="V6" i="3"/>
  <c r="V8" i="3"/>
  <c r="V14" i="3"/>
  <c r="V16" i="3"/>
  <c r="V17" i="3"/>
  <c r="V21" i="3"/>
  <c r="V24" i="3"/>
  <c r="V28" i="3"/>
  <c r="V29" i="3"/>
  <c r="V30" i="3"/>
  <c r="V32" i="3"/>
  <c r="V38" i="3"/>
  <c r="V48" i="3"/>
  <c r="V13" i="3"/>
  <c r="V22" i="3"/>
  <c r="V25" i="3"/>
  <c r="V37" i="3"/>
  <c r="V45" i="3"/>
  <c r="V46" i="3"/>
  <c r="V40" i="3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D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4" i="2"/>
  <c r="Y4" i="2" a="1"/>
  <c r="Y4" i="2" s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4" i="2"/>
  <c r="T4" i="2"/>
  <c r="V4" i="2" s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4" i="1"/>
  <c r="Y4" i="1"/>
  <c r="X4" i="1"/>
  <c r="Y5" i="1" s="1"/>
  <c r="X5" i="1"/>
  <c r="Y6" i="1" s="1"/>
  <c r="X6" i="1"/>
  <c r="Y7" i="1" s="1"/>
  <c r="X7" i="1"/>
  <c r="Y8" i="1" s="1"/>
  <c r="X8" i="1"/>
  <c r="Y9" i="1" s="1"/>
  <c r="X9" i="1"/>
  <c r="Y10" i="1" s="1"/>
  <c r="X10" i="1"/>
  <c r="Y11" i="1" s="1"/>
  <c r="X11" i="1"/>
  <c r="Y12" i="1" s="1"/>
  <c r="X12" i="1"/>
  <c r="Y13" i="1" s="1"/>
  <c r="X13" i="1"/>
  <c r="Y14" i="1" s="1"/>
  <c r="X14" i="1"/>
  <c r="Y15" i="1" s="1"/>
  <c r="X15" i="1"/>
  <c r="Y16" i="1" s="1"/>
  <c r="X16" i="1"/>
  <c r="Y17" i="1" s="1"/>
  <c r="X17" i="1"/>
  <c r="Y18" i="1" s="1"/>
  <c r="X18" i="1"/>
  <c r="Y19" i="1" s="1"/>
  <c r="X19" i="1"/>
  <c r="Y20" i="1" s="1"/>
  <c r="X20" i="1"/>
  <c r="Y21" i="1" s="1"/>
  <c r="X21" i="1"/>
  <c r="Y22" i="1" s="1"/>
  <c r="X22" i="1"/>
  <c r="Y23" i="1" s="1"/>
  <c r="X23" i="1"/>
  <c r="Y24" i="1" s="1"/>
  <c r="X24" i="1"/>
  <c r="Y25" i="1" s="1"/>
  <c r="X25" i="1"/>
  <c r="Y26" i="1" s="1"/>
  <c r="X26" i="1"/>
  <c r="Y27" i="1" s="1"/>
  <c r="X27" i="1"/>
  <c r="Y28" i="1" s="1"/>
  <c r="X28" i="1"/>
  <c r="Y29" i="1" s="1"/>
  <c r="X29" i="1"/>
  <c r="Y30" i="1" s="1"/>
  <c r="X30" i="1"/>
  <c r="Y31" i="1" s="1"/>
  <c r="X31" i="1"/>
  <c r="Y32" i="1" s="1"/>
  <c r="X32" i="1"/>
  <c r="Y33" i="1" s="1"/>
  <c r="X33" i="1"/>
  <c r="Y34" i="1" s="1"/>
  <c r="X34" i="1"/>
  <c r="Y35" i="1" s="1"/>
  <c r="X35" i="1"/>
  <c r="Y36" i="1" s="1"/>
  <c r="X36" i="1"/>
  <c r="Y37" i="1" s="1"/>
  <c r="X37" i="1"/>
  <c r="Y38" i="1" s="1"/>
  <c r="X38" i="1"/>
  <c r="Y39" i="1" s="1"/>
  <c r="X39" i="1"/>
  <c r="Y40" i="1" s="1"/>
  <c r="X40" i="1"/>
  <c r="Y41" i="1" s="1"/>
  <c r="X41" i="1"/>
  <c r="Y42" i="1" s="1"/>
  <c r="X42" i="1"/>
  <c r="Y43" i="1" s="1"/>
  <c r="X43" i="1"/>
  <c r="Y44" i="1" s="1"/>
  <c r="X44" i="1"/>
  <c r="Y45" i="1" s="1"/>
  <c r="X45" i="1"/>
  <c r="Y46" i="1" s="1"/>
  <c r="X46" i="1"/>
  <c r="Y47" i="1" s="1"/>
  <c r="X47" i="1"/>
  <c r="Y48" i="1" s="1"/>
  <c r="X48" i="1"/>
  <c r="X3" i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4" i="1"/>
  <c r="U4" i="1" s="1"/>
  <c r="AD5" i="4"/>
  <c r="AD4" i="6"/>
  <c r="AB4" i="6" a="1"/>
  <c r="AC49" i="6" s="1"/>
  <c r="AD49" i="6" s="1"/>
  <c r="Z4" i="6"/>
  <c r="X4" i="6" a="1"/>
  <c r="Y48" i="6" s="1"/>
  <c r="Z48" i="6" s="1"/>
  <c r="V4" i="6"/>
  <c r="T4" i="6" a="1"/>
  <c r="U47" i="6" s="1"/>
  <c r="V47" i="6" s="1"/>
  <c r="AD4" i="5"/>
  <c r="AB4" i="5" a="1"/>
  <c r="AC49" i="5" s="1"/>
  <c r="AD49" i="5" s="1"/>
  <c r="Z4" i="5"/>
  <c r="X4" i="5" a="1"/>
  <c r="Y48" i="5" s="1"/>
  <c r="Z48" i="5" s="1"/>
  <c r="V4" i="5"/>
  <c r="T4" i="5" a="1"/>
  <c r="U47" i="5" s="1"/>
  <c r="V47" i="5" s="1"/>
  <c r="AB4" i="4" a="1"/>
  <c r="AC49" i="4" s="1"/>
  <c r="AD49" i="4" s="1"/>
  <c r="Z4" i="4"/>
  <c r="X4" i="4" a="1"/>
  <c r="Y48" i="4" s="1"/>
  <c r="Z48" i="4" s="1"/>
  <c r="V4" i="4"/>
  <c r="T4" i="4" a="1"/>
  <c r="U47" i="4" s="1"/>
  <c r="V47" i="4" s="1"/>
  <c r="AD4" i="1"/>
  <c r="AB4" i="2" a="1"/>
  <c r="AB4" i="2" s="1"/>
  <c r="V47" i="2"/>
  <c r="V7" i="3"/>
  <c r="V10" i="3"/>
  <c r="V15" i="3"/>
  <c r="V23" i="3"/>
  <c r="V26" i="3"/>
  <c r="V27" i="3"/>
  <c r="V31" i="3"/>
  <c r="V39" i="3"/>
  <c r="V47" i="3"/>
  <c r="AC6" i="4" l="1"/>
  <c r="AD18" i="2"/>
  <c r="AD10" i="2"/>
  <c r="AD24" i="2"/>
  <c r="AD49" i="2"/>
  <c r="AD9" i="2"/>
  <c r="AD48" i="2"/>
  <c r="AD16" i="2"/>
  <c r="AD7" i="2"/>
  <c r="AD46" i="2"/>
  <c r="AD45" i="2"/>
  <c r="AD37" i="2"/>
  <c r="AD36" i="2"/>
  <c r="AD28" i="2"/>
  <c r="AD11" i="2"/>
  <c r="AD49" i="1"/>
  <c r="U2" i="1"/>
  <c r="AB4" i="6"/>
  <c r="AC8" i="6"/>
  <c r="AD8" i="6" s="1"/>
  <c r="U14" i="6"/>
  <c r="V14" i="6" s="1"/>
  <c r="AC16" i="6"/>
  <c r="AD16" i="6" s="1"/>
  <c r="U22" i="6"/>
  <c r="V22" i="6" s="1"/>
  <c r="U26" i="6"/>
  <c r="V26" i="6" s="1"/>
  <c r="AC28" i="6"/>
  <c r="AD28" i="6" s="1"/>
  <c r="U34" i="6"/>
  <c r="V34" i="6" s="1"/>
  <c r="AC36" i="6"/>
  <c r="AD36" i="6" s="1"/>
  <c r="AC40" i="6"/>
  <c r="AD40" i="6" s="1"/>
  <c r="Y43" i="6"/>
  <c r="Z43" i="6" s="1"/>
  <c r="U46" i="6"/>
  <c r="V46" i="6" s="1"/>
  <c r="T4" i="6"/>
  <c r="U5" i="6"/>
  <c r="V5" i="6" s="1"/>
  <c r="Y6" i="6"/>
  <c r="Z6" i="6" s="1"/>
  <c r="AC7" i="6"/>
  <c r="AD7" i="6" s="1"/>
  <c r="U9" i="6"/>
  <c r="V9" i="6" s="1"/>
  <c r="Y10" i="6"/>
  <c r="Z10" i="6" s="1"/>
  <c r="AC11" i="6"/>
  <c r="AD11" i="6" s="1"/>
  <c r="U13" i="6"/>
  <c r="V13" i="6" s="1"/>
  <c r="Y14" i="6"/>
  <c r="Z14" i="6" s="1"/>
  <c r="AC15" i="6"/>
  <c r="AD15" i="6" s="1"/>
  <c r="U17" i="6"/>
  <c r="V17" i="6" s="1"/>
  <c r="Y18" i="6"/>
  <c r="Z18" i="6" s="1"/>
  <c r="AC19" i="6"/>
  <c r="AD19" i="6" s="1"/>
  <c r="U21" i="6"/>
  <c r="V21" i="6" s="1"/>
  <c r="Y22" i="6"/>
  <c r="Z22" i="6" s="1"/>
  <c r="AC23" i="6"/>
  <c r="AD23" i="6" s="1"/>
  <c r="U25" i="6"/>
  <c r="V25" i="6" s="1"/>
  <c r="Y26" i="6"/>
  <c r="Z26" i="6" s="1"/>
  <c r="AC27" i="6"/>
  <c r="AD27" i="6" s="1"/>
  <c r="U29" i="6"/>
  <c r="V29" i="6" s="1"/>
  <c r="Y30" i="6"/>
  <c r="Z30" i="6" s="1"/>
  <c r="AC31" i="6"/>
  <c r="AD31" i="6" s="1"/>
  <c r="U33" i="6"/>
  <c r="V33" i="6" s="1"/>
  <c r="Y34" i="6"/>
  <c r="Z34" i="6" s="1"/>
  <c r="AC35" i="6"/>
  <c r="AD35" i="6" s="1"/>
  <c r="U37" i="6"/>
  <c r="V37" i="6" s="1"/>
  <c r="Y38" i="6"/>
  <c r="Z38" i="6" s="1"/>
  <c r="AC39" i="6"/>
  <c r="AD39" i="6" s="1"/>
  <c r="U41" i="6"/>
  <c r="V41" i="6" s="1"/>
  <c r="Y42" i="6"/>
  <c r="Z42" i="6" s="1"/>
  <c r="AC43" i="6"/>
  <c r="AD43" i="6" s="1"/>
  <c r="U45" i="6"/>
  <c r="V45" i="6" s="1"/>
  <c r="Y46" i="6"/>
  <c r="Z46" i="6" s="1"/>
  <c r="AC47" i="6"/>
  <c r="AD47" i="6" s="1"/>
  <c r="U49" i="6"/>
  <c r="V49" i="6" s="1"/>
  <c r="Y5" i="6"/>
  <c r="Z5" i="6" s="1"/>
  <c r="Z2" i="6" s="1"/>
  <c r="AC6" i="6"/>
  <c r="AD6" i="6" s="1"/>
  <c r="U8" i="6"/>
  <c r="V8" i="6" s="1"/>
  <c r="Y9" i="6"/>
  <c r="Z9" i="6" s="1"/>
  <c r="AC10" i="6"/>
  <c r="AD10" i="6" s="1"/>
  <c r="U12" i="6"/>
  <c r="V12" i="6" s="1"/>
  <c r="Y13" i="6"/>
  <c r="Z13" i="6" s="1"/>
  <c r="AC14" i="6"/>
  <c r="AD14" i="6" s="1"/>
  <c r="U16" i="6"/>
  <c r="V16" i="6" s="1"/>
  <c r="Y17" i="6"/>
  <c r="Z17" i="6" s="1"/>
  <c r="AC18" i="6"/>
  <c r="AD18" i="6" s="1"/>
  <c r="U20" i="6"/>
  <c r="V20" i="6" s="1"/>
  <c r="Y21" i="6"/>
  <c r="Z21" i="6" s="1"/>
  <c r="AC22" i="6"/>
  <c r="AD22" i="6" s="1"/>
  <c r="U24" i="6"/>
  <c r="V24" i="6" s="1"/>
  <c r="Y25" i="6"/>
  <c r="Z25" i="6" s="1"/>
  <c r="AC26" i="6"/>
  <c r="AD26" i="6" s="1"/>
  <c r="U28" i="6"/>
  <c r="V28" i="6" s="1"/>
  <c r="Y29" i="6"/>
  <c r="Z29" i="6" s="1"/>
  <c r="AC30" i="6"/>
  <c r="AD30" i="6" s="1"/>
  <c r="U32" i="6"/>
  <c r="V32" i="6" s="1"/>
  <c r="Y33" i="6"/>
  <c r="Z33" i="6" s="1"/>
  <c r="AC34" i="6"/>
  <c r="AD34" i="6" s="1"/>
  <c r="U36" i="6"/>
  <c r="V36" i="6" s="1"/>
  <c r="Y37" i="6"/>
  <c r="Z37" i="6" s="1"/>
  <c r="AC38" i="6"/>
  <c r="AD38" i="6" s="1"/>
  <c r="U40" i="6"/>
  <c r="V40" i="6" s="1"/>
  <c r="Y41" i="6"/>
  <c r="Z41" i="6" s="1"/>
  <c r="AC42" i="6"/>
  <c r="AD42" i="6" s="1"/>
  <c r="U44" i="6"/>
  <c r="V44" i="6" s="1"/>
  <c r="Y45" i="6"/>
  <c r="Z45" i="6" s="1"/>
  <c r="AC46" i="6"/>
  <c r="AD46" i="6" s="1"/>
  <c r="U48" i="6"/>
  <c r="V48" i="6" s="1"/>
  <c r="Y49" i="6"/>
  <c r="Z49" i="6" s="1"/>
  <c r="U6" i="6"/>
  <c r="V6" i="6" s="1"/>
  <c r="U10" i="6"/>
  <c r="V10" i="6" s="1"/>
  <c r="AC12" i="6"/>
  <c r="AD12" i="6" s="1"/>
  <c r="U18" i="6"/>
  <c r="V18" i="6" s="1"/>
  <c r="AC20" i="6"/>
  <c r="AD20" i="6" s="1"/>
  <c r="AC24" i="6"/>
  <c r="AD24" i="6" s="1"/>
  <c r="U30" i="6"/>
  <c r="V30" i="6" s="1"/>
  <c r="AC32" i="6"/>
  <c r="AD32" i="6" s="1"/>
  <c r="Y35" i="6"/>
  <c r="Z35" i="6" s="1"/>
  <c r="Y39" i="6"/>
  <c r="Z39" i="6" s="1"/>
  <c r="AC44" i="6"/>
  <c r="AD44" i="6" s="1"/>
  <c r="AC48" i="6"/>
  <c r="AD48" i="6" s="1"/>
  <c r="X4" i="6"/>
  <c r="Y7" i="6"/>
  <c r="Z7" i="6" s="1"/>
  <c r="Y11" i="6"/>
  <c r="Z11" i="6" s="1"/>
  <c r="Y15" i="6"/>
  <c r="Z15" i="6" s="1"/>
  <c r="Y19" i="6"/>
  <c r="Z19" i="6" s="1"/>
  <c r="Y23" i="6"/>
  <c r="Z23" i="6" s="1"/>
  <c r="Y27" i="6"/>
  <c r="Z27" i="6" s="1"/>
  <c r="Y31" i="6"/>
  <c r="Z31" i="6" s="1"/>
  <c r="U38" i="6"/>
  <c r="V38" i="6" s="1"/>
  <c r="U42" i="6"/>
  <c r="V42" i="6" s="1"/>
  <c r="Y47" i="6"/>
  <c r="Z47" i="6" s="1"/>
  <c r="AC5" i="6"/>
  <c r="AD5" i="6" s="1"/>
  <c r="U7" i="6"/>
  <c r="V7" i="6" s="1"/>
  <c r="Y8" i="6"/>
  <c r="Z8" i="6" s="1"/>
  <c r="AC9" i="6"/>
  <c r="AD9" i="6" s="1"/>
  <c r="U11" i="6"/>
  <c r="V11" i="6" s="1"/>
  <c r="Y12" i="6"/>
  <c r="Z12" i="6" s="1"/>
  <c r="AC13" i="6"/>
  <c r="AD13" i="6" s="1"/>
  <c r="U15" i="6"/>
  <c r="V15" i="6" s="1"/>
  <c r="Y16" i="6"/>
  <c r="Z16" i="6" s="1"/>
  <c r="AC17" i="6"/>
  <c r="AD17" i="6" s="1"/>
  <c r="U19" i="6"/>
  <c r="V19" i="6" s="1"/>
  <c r="Y20" i="6"/>
  <c r="Z20" i="6" s="1"/>
  <c r="AC21" i="6"/>
  <c r="AD21" i="6" s="1"/>
  <c r="U23" i="6"/>
  <c r="V23" i="6" s="1"/>
  <c r="Y24" i="6"/>
  <c r="Z24" i="6" s="1"/>
  <c r="AC25" i="6"/>
  <c r="AD25" i="6" s="1"/>
  <c r="U27" i="6"/>
  <c r="V27" i="6" s="1"/>
  <c r="Y28" i="6"/>
  <c r="Z28" i="6" s="1"/>
  <c r="AC29" i="6"/>
  <c r="AD29" i="6" s="1"/>
  <c r="U31" i="6"/>
  <c r="V31" i="6" s="1"/>
  <c r="Y32" i="6"/>
  <c r="Z32" i="6" s="1"/>
  <c r="AC33" i="6"/>
  <c r="AD33" i="6" s="1"/>
  <c r="U35" i="6"/>
  <c r="V35" i="6" s="1"/>
  <c r="Y36" i="6"/>
  <c r="Z36" i="6" s="1"/>
  <c r="AC37" i="6"/>
  <c r="AD37" i="6" s="1"/>
  <c r="U39" i="6"/>
  <c r="V39" i="6" s="1"/>
  <c r="Y40" i="6"/>
  <c r="Z40" i="6" s="1"/>
  <c r="AC41" i="6"/>
  <c r="AD41" i="6" s="1"/>
  <c r="U43" i="6"/>
  <c r="V43" i="6" s="1"/>
  <c r="Y44" i="6"/>
  <c r="Z44" i="6" s="1"/>
  <c r="AC45" i="6"/>
  <c r="AD45" i="6" s="1"/>
  <c r="AB4" i="5"/>
  <c r="U6" i="5"/>
  <c r="V6" i="5" s="1"/>
  <c r="Y7" i="5"/>
  <c r="Z7" i="5" s="1"/>
  <c r="AC8" i="5"/>
  <c r="AD8" i="5" s="1"/>
  <c r="U10" i="5"/>
  <c r="V10" i="5" s="1"/>
  <c r="Y11" i="5"/>
  <c r="Z11" i="5" s="1"/>
  <c r="AC12" i="5"/>
  <c r="AD12" i="5" s="1"/>
  <c r="U14" i="5"/>
  <c r="V14" i="5" s="1"/>
  <c r="Y15" i="5"/>
  <c r="Z15" i="5" s="1"/>
  <c r="AC16" i="5"/>
  <c r="AD16" i="5" s="1"/>
  <c r="U18" i="5"/>
  <c r="V18" i="5" s="1"/>
  <c r="Y19" i="5"/>
  <c r="Z19" i="5" s="1"/>
  <c r="AC20" i="5"/>
  <c r="AD20" i="5" s="1"/>
  <c r="U22" i="5"/>
  <c r="V22" i="5" s="1"/>
  <c r="Y23" i="5"/>
  <c r="Z23" i="5" s="1"/>
  <c r="AC24" i="5"/>
  <c r="AD24" i="5" s="1"/>
  <c r="U26" i="5"/>
  <c r="V26" i="5" s="1"/>
  <c r="Y27" i="5"/>
  <c r="Z27" i="5" s="1"/>
  <c r="AC28" i="5"/>
  <c r="AD28" i="5" s="1"/>
  <c r="U30" i="5"/>
  <c r="V30" i="5" s="1"/>
  <c r="Y31" i="5"/>
  <c r="Z31" i="5" s="1"/>
  <c r="AC32" i="5"/>
  <c r="AD32" i="5" s="1"/>
  <c r="U34" i="5"/>
  <c r="V34" i="5" s="1"/>
  <c r="Y35" i="5"/>
  <c r="Z35" i="5" s="1"/>
  <c r="AC36" i="5"/>
  <c r="AD36" i="5" s="1"/>
  <c r="U38" i="5"/>
  <c r="V38" i="5" s="1"/>
  <c r="Y39" i="5"/>
  <c r="Z39" i="5" s="1"/>
  <c r="AC40" i="5"/>
  <c r="AD40" i="5" s="1"/>
  <c r="U42" i="5"/>
  <c r="V42" i="5" s="1"/>
  <c r="Y43" i="5"/>
  <c r="Z43" i="5" s="1"/>
  <c r="AC44" i="5"/>
  <c r="AD44" i="5" s="1"/>
  <c r="U46" i="5"/>
  <c r="V46" i="5" s="1"/>
  <c r="Y47" i="5"/>
  <c r="Z47" i="5" s="1"/>
  <c r="AC48" i="5"/>
  <c r="AD48" i="5" s="1"/>
  <c r="T4" i="5"/>
  <c r="U5" i="5"/>
  <c r="V5" i="5" s="1"/>
  <c r="Y6" i="5"/>
  <c r="Z6" i="5" s="1"/>
  <c r="AC7" i="5"/>
  <c r="AD7" i="5" s="1"/>
  <c r="U9" i="5"/>
  <c r="V9" i="5" s="1"/>
  <c r="Y10" i="5"/>
  <c r="Z10" i="5" s="1"/>
  <c r="AC11" i="5"/>
  <c r="AD11" i="5" s="1"/>
  <c r="U13" i="5"/>
  <c r="V13" i="5" s="1"/>
  <c r="Y14" i="5"/>
  <c r="Z14" i="5" s="1"/>
  <c r="AC15" i="5"/>
  <c r="AD15" i="5" s="1"/>
  <c r="U17" i="5"/>
  <c r="V17" i="5" s="1"/>
  <c r="Y18" i="5"/>
  <c r="Z18" i="5" s="1"/>
  <c r="AC19" i="5"/>
  <c r="AD19" i="5" s="1"/>
  <c r="U21" i="5"/>
  <c r="V21" i="5" s="1"/>
  <c r="Y22" i="5"/>
  <c r="Z22" i="5" s="1"/>
  <c r="AC23" i="5"/>
  <c r="AD23" i="5" s="1"/>
  <c r="U25" i="5"/>
  <c r="V25" i="5" s="1"/>
  <c r="Y26" i="5"/>
  <c r="Z26" i="5" s="1"/>
  <c r="AC27" i="5"/>
  <c r="AD27" i="5" s="1"/>
  <c r="U29" i="5"/>
  <c r="V29" i="5" s="1"/>
  <c r="Y30" i="5"/>
  <c r="Z30" i="5" s="1"/>
  <c r="AC31" i="5"/>
  <c r="AD31" i="5" s="1"/>
  <c r="U33" i="5"/>
  <c r="V33" i="5" s="1"/>
  <c r="Y34" i="5"/>
  <c r="Z34" i="5" s="1"/>
  <c r="AC35" i="5"/>
  <c r="AD35" i="5" s="1"/>
  <c r="U37" i="5"/>
  <c r="V37" i="5" s="1"/>
  <c r="Y38" i="5"/>
  <c r="Z38" i="5" s="1"/>
  <c r="AC39" i="5"/>
  <c r="AD39" i="5" s="1"/>
  <c r="U41" i="5"/>
  <c r="V41" i="5" s="1"/>
  <c r="Y42" i="5"/>
  <c r="Z42" i="5" s="1"/>
  <c r="AC43" i="5"/>
  <c r="AD43" i="5" s="1"/>
  <c r="U45" i="5"/>
  <c r="V45" i="5" s="1"/>
  <c r="Y46" i="5"/>
  <c r="Z46" i="5" s="1"/>
  <c r="AC47" i="5"/>
  <c r="AD47" i="5" s="1"/>
  <c r="U49" i="5"/>
  <c r="V49" i="5" s="1"/>
  <c r="Y5" i="5"/>
  <c r="Z5" i="5" s="1"/>
  <c r="U8" i="5"/>
  <c r="V8" i="5" s="1"/>
  <c r="Y13" i="5"/>
  <c r="Z13" i="5" s="1"/>
  <c r="Y17" i="5"/>
  <c r="Z17" i="5" s="1"/>
  <c r="U20" i="5"/>
  <c r="V20" i="5" s="1"/>
  <c r="AC22" i="5"/>
  <c r="AD22" i="5" s="1"/>
  <c r="Y25" i="5"/>
  <c r="Z25" i="5" s="1"/>
  <c r="Y29" i="5"/>
  <c r="Z29" i="5" s="1"/>
  <c r="U32" i="5"/>
  <c r="V32" i="5" s="1"/>
  <c r="U36" i="5"/>
  <c r="V36" i="5" s="1"/>
  <c r="Y41" i="5"/>
  <c r="Z41" i="5" s="1"/>
  <c r="U44" i="5"/>
  <c r="V44" i="5" s="1"/>
  <c r="Y49" i="5"/>
  <c r="Z49" i="5" s="1"/>
  <c r="X4" i="5"/>
  <c r="AC6" i="5"/>
  <c r="AD6" i="5" s="1"/>
  <c r="Y9" i="5"/>
  <c r="Z9" i="5" s="1"/>
  <c r="AC10" i="5"/>
  <c r="AD10" i="5" s="1"/>
  <c r="U12" i="5"/>
  <c r="V12" i="5" s="1"/>
  <c r="AC14" i="5"/>
  <c r="AD14" i="5" s="1"/>
  <c r="U16" i="5"/>
  <c r="V16" i="5" s="1"/>
  <c r="AC18" i="5"/>
  <c r="AD18" i="5" s="1"/>
  <c r="Y21" i="5"/>
  <c r="Z21" i="5" s="1"/>
  <c r="U24" i="5"/>
  <c r="V24" i="5" s="1"/>
  <c r="AC26" i="5"/>
  <c r="AD26" i="5" s="1"/>
  <c r="U28" i="5"/>
  <c r="V28" i="5" s="1"/>
  <c r="AC30" i="5"/>
  <c r="AD30" i="5" s="1"/>
  <c r="Y33" i="5"/>
  <c r="Z33" i="5" s="1"/>
  <c r="AC34" i="5"/>
  <c r="AD34" i="5" s="1"/>
  <c r="Y37" i="5"/>
  <c r="Z37" i="5" s="1"/>
  <c r="AC38" i="5"/>
  <c r="AD38" i="5" s="1"/>
  <c r="U40" i="5"/>
  <c r="V40" i="5" s="1"/>
  <c r="AC42" i="5"/>
  <c r="AD42" i="5" s="1"/>
  <c r="Y45" i="5"/>
  <c r="Z45" i="5" s="1"/>
  <c r="AC46" i="5"/>
  <c r="AD46" i="5" s="1"/>
  <c r="U48" i="5"/>
  <c r="V48" i="5" s="1"/>
  <c r="AC5" i="5"/>
  <c r="AD5" i="5" s="1"/>
  <c r="U7" i="5"/>
  <c r="V7" i="5" s="1"/>
  <c r="Y8" i="5"/>
  <c r="Z8" i="5" s="1"/>
  <c r="AC9" i="5"/>
  <c r="AD9" i="5" s="1"/>
  <c r="U11" i="5"/>
  <c r="V11" i="5" s="1"/>
  <c r="Y12" i="5"/>
  <c r="Z12" i="5" s="1"/>
  <c r="AC13" i="5"/>
  <c r="AD13" i="5" s="1"/>
  <c r="U15" i="5"/>
  <c r="V15" i="5" s="1"/>
  <c r="Y16" i="5"/>
  <c r="Z16" i="5" s="1"/>
  <c r="AC17" i="5"/>
  <c r="AD17" i="5" s="1"/>
  <c r="U19" i="5"/>
  <c r="V19" i="5" s="1"/>
  <c r="Y20" i="5"/>
  <c r="Z20" i="5" s="1"/>
  <c r="AC21" i="5"/>
  <c r="AD21" i="5" s="1"/>
  <c r="U23" i="5"/>
  <c r="V23" i="5" s="1"/>
  <c r="Y24" i="5"/>
  <c r="Z24" i="5" s="1"/>
  <c r="AC25" i="5"/>
  <c r="AD25" i="5" s="1"/>
  <c r="U27" i="5"/>
  <c r="V27" i="5" s="1"/>
  <c r="Y28" i="5"/>
  <c r="Z28" i="5" s="1"/>
  <c r="AC29" i="5"/>
  <c r="AD29" i="5" s="1"/>
  <c r="U31" i="5"/>
  <c r="V31" i="5" s="1"/>
  <c r="Y32" i="5"/>
  <c r="Z32" i="5" s="1"/>
  <c r="AC33" i="5"/>
  <c r="AD33" i="5" s="1"/>
  <c r="U35" i="5"/>
  <c r="V35" i="5" s="1"/>
  <c r="Y36" i="5"/>
  <c r="Z36" i="5" s="1"/>
  <c r="AC37" i="5"/>
  <c r="AD37" i="5" s="1"/>
  <c r="U39" i="5"/>
  <c r="V39" i="5" s="1"/>
  <c r="Y40" i="5"/>
  <c r="Z40" i="5" s="1"/>
  <c r="AC41" i="5"/>
  <c r="AD41" i="5" s="1"/>
  <c r="U43" i="5"/>
  <c r="V43" i="5" s="1"/>
  <c r="Y44" i="5"/>
  <c r="Z44" i="5" s="1"/>
  <c r="AC45" i="5"/>
  <c r="AD45" i="5" s="1"/>
  <c r="T4" i="4"/>
  <c r="U5" i="4"/>
  <c r="V5" i="4" s="1"/>
  <c r="V2" i="4" s="1"/>
  <c r="Y6" i="4"/>
  <c r="Z6" i="4" s="1"/>
  <c r="AC7" i="4"/>
  <c r="AD7" i="4" s="1"/>
  <c r="U9" i="4"/>
  <c r="V9" i="4" s="1"/>
  <c r="Y10" i="4"/>
  <c r="Z10" i="4" s="1"/>
  <c r="AC11" i="4"/>
  <c r="AD11" i="4" s="1"/>
  <c r="U13" i="4"/>
  <c r="V13" i="4" s="1"/>
  <c r="Y14" i="4"/>
  <c r="Z14" i="4" s="1"/>
  <c r="AC15" i="4"/>
  <c r="AD15" i="4" s="1"/>
  <c r="U17" i="4"/>
  <c r="V17" i="4" s="1"/>
  <c r="Y18" i="4"/>
  <c r="Z18" i="4" s="1"/>
  <c r="AC19" i="4"/>
  <c r="AD19" i="4" s="1"/>
  <c r="U21" i="4"/>
  <c r="V21" i="4" s="1"/>
  <c r="Y22" i="4"/>
  <c r="Z22" i="4" s="1"/>
  <c r="AC23" i="4"/>
  <c r="AD23" i="4" s="1"/>
  <c r="U25" i="4"/>
  <c r="V25" i="4" s="1"/>
  <c r="Y26" i="4"/>
  <c r="Z26" i="4" s="1"/>
  <c r="AC27" i="4"/>
  <c r="AD27" i="4" s="1"/>
  <c r="U29" i="4"/>
  <c r="V29" i="4" s="1"/>
  <c r="Y30" i="4"/>
  <c r="Z30" i="4" s="1"/>
  <c r="AC31" i="4"/>
  <c r="AD31" i="4" s="1"/>
  <c r="U33" i="4"/>
  <c r="V33" i="4" s="1"/>
  <c r="Y34" i="4"/>
  <c r="Z34" i="4" s="1"/>
  <c r="AC35" i="4"/>
  <c r="AD35" i="4" s="1"/>
  <c r="U37" i="4"/>
  <c r="V37" i="4" s="1"/>
  <c r="Y38" i="4"/>
  <c r="Z38" i="4" s="1"/>
  <c r="AC39" i="4"/>
  <c r="AD39" i="4" s="1"/>
  <c r="U41" i="4"/>
  <c r="V41" i="4" s="1"/>
  <c r="Y42" i="4"/>
  <c r="Z42" i="4" s="1"/>
  <c r="AC43" i="4"/>
  <c r="AD43" i="4" s="1"/>
  <c r="U45" i="4"/>
  <c r="V45" i="4" s="1"/>
  <c r="Y46" i="4"/>
  <c r="Z46" i="4" s="1"/>
  <c r="AC47" i="4"/>
  <c r="AD47" i="4" s="1"/>
  <c r="U49" i="4"/>
  <c r="V49" i="4" s="1"/>
  <c r="Y5" i="4"/>
  <c r="Z5" i="4" s="1"/>
  <c r="AD6" i="4"/>
  <c r="U8" i="4"/>
  <c r="V8" i="4" s="1"/>
  <c r="Y9" i="4"/>
  <c r="Z9" i="4" s="1"/>
  <c r="AC10" i="4"/>
  <c r="AD10" i="4" s="1"/>
  <c r="U12" i="4"/>
  <c r="V12" i="4" s="1"/>
  <c r="Y13" i="4"/>
  <c r="Z13" i="4" s="1"/>
  <c r="AC14" i="4"/>
  <c r="AD14" i="4" s="1"/>
  <c r="U16" i="4"/>
  <c r="V16" i="4" s="1"/>
  <c r="Y17" i="4"/>
  <c r="Z17" i="4" s="1"/>
  <c r="AC18" i="4"/>
  <c r="AD18" i="4" s="1"/>
  <c r="U20" i="4"/>
  <c r="V20" i="4" s="1"/>
  <c r="Y21" i="4"/>
  <c r="Z21" i="4" s="1"/>
  <c r="AC22" i="4"/>
  <c r="AD22" i="4" s="1"/>
  <c r="U24" i="4"/>
  <c r="V24" i="4" s="1"/>
  <c r="Y25" i="4"/>
  <c r="Z25" i="4" s="1"/>
  <c r="AC26" i="4"/>
  <c r="AD26" i="4" s="1"/>
  <c r="U28" i="4"/>
  <c r="V28" i="4" s="1"/>
  <c r="Y29" i="4"/>
  <c r="Z29" i="4" s="1"/>
  <c r="AC30" i="4"/>
  <c r="AD30" i="4" s="1"/>
  <c r="U32" i="4"/>
  <c r="V32" i="4" s="1"/>
  <c r="Y33" i="4"/>
  <c r="Z33" i="4" s="1"/>
  <c r="AC34" i="4"/>
  <c r="AD34" i="4" s="1"/>
  <c r="U36" i="4"/>
  <c r="V36" i="4" s="1"/>
  <c r="Y37" i="4"/>
  <c r="Z37" i="4" s="1"/>
  <c r="AC38" i="4"/>
  <c r="AD38" i="4" s="1"/>
  <c r="U40" i="4"/>
  <c r="V40" i="4" s="1"/>
  <c r="Y41" i="4"/>
  <c r="Z41" i="4" s="1"/>
  <c r="AC42" i="4"/>
  <c r="AD42" i="4" s="1"/>
  <c r="U44" i="4"/>
  <c r="V44" i="4" s="1"/>
  <c r="Y45" i="4"/>
  <c r="Z45" i="4" s="1"/>
  <c r="AC46" i="4"/>
  <c r="AD46" i="4" s="1"/>
  <c r="U48" i="4"/>
  <c r="V48" i="4" s="1"/>
  <c r="Y49" i="4"/>
  <c r="Z49" i="4" s="1"/>
  <c r="AB4" i="4"/>
  <c r="Y7" i="4"/>
  <c r="Z7" i="4" s="1"/>
  <c r="Y11" i="4"/>
  <c r="Z11" i="4" s="1"/>
  <c r="U14" i="4"/>
  <c r="V14" i="4" s="1"/>
  <c r="AC16" i="4"/>
  <c r="AD16" i="4" s="1"/>
  <c r="Y19" i="4"/>
  <c r="Z19" i="4" s="1"/>
  <c r="Y23" i="4"/>
  <c r="Z23" i="4" s="1"/>
  <c r="U26" i="4"/>
  <c r="V26" i="4" s="1"/>
  <c r="U30" i="4"/>
  <c r="V30" i="4" s="1"/>
  <c r="AC32" i="4"/>
  <c r="AD32" i="4" s="1"/>
  <c r="Y35" i="4"/>
  <c r="Z35" i="4" s="1"/>
  <c r="U38" i="4"/>
  <c r="V38" i="4" s="1"/>
  <c r="AC40" i="4"/>
  <c r="AD40" i="4" s="1"/>
  <c r="Y43" i="4"/>
  <c r="Z43" i="4" s="1"/>
  <c r="U46" i="4"/>
  <c r="V46" i="4" s="1"/>
  <c r="Y47" i="4"/>
  <c r="Z47" i="4" s="1"/>
  <c r="X4" i="4"/>
  <c r="U6" i="4"/>
  <c r="V6" i="4" s="1"/>
  <c r="AC8" i="4"/>
  <c r="AD8" i="4" s="1"/>
  <c r="U10" i="4"/>
  <c r="V10" i="4" s="1"/>
  <c r="AC12" i="4"/>
  <c r="AD12" i="4" s="1"/>
  <c r="Y15" i="4"/>
  <c r="Z15" i="4" s="1"/>
  <c r="U18" i="4"/>
  <c r="V18" i="4" s="1"/>
  <c r="AC20" i="4"/>
  <c r="AD20" i="4" s="1"/>
  <c r="U22" i="4"/>
  <c r="V22" i="4" s="1"/>
  <c r="AC24" i="4"/>
  <c r="AD24" i="4" s="1"/>
  <c r="Y27" i="4"/>
  <c r="Z27" i="4" s="1"/>
  <c r="AC28" i="4"/>
  <c r="AD28" i="4" s="1"/>
  <c r="Y31" i="4"/>
  <c r="Z31" i="4" s="1"/>
  <c r="U34" i="4"/>
  <c r="V34" i="4" s="1"/>
  <c r="AC36" i="4"/>
  <c r="AD36" i="4" s="1"/>
  <c r="Y39" i="4"/>
  <c r="Z39" i="4" s="1"/>
  <c r="U42" i="4"/>
  <c r="V42" i="4" s="1"/>
  <c r="AC44" i="4"/>
  <c r="AD44" i="4" s="1"/>
  <c r="AC48" i="4"/>
  <c r="AD48" i="4" s="1"/>
  <c r="U7" i="4"/>
  <c r="V7" i="4" s="1"/>
  <c r="Y8" i="4"/>
  <c r="Z8" i="4" s="1"/>
  <c r="AC9" i="4"/>
  <c r="AD9" i="4" s="1"/>
  <c r="U11" i="4"/>
  <c r="V11" i="4" s="1"/>
  <c r="Y12" i="4"/>
  <c r="Z12" i="4" s="1"/>
  <c r="AC13" i="4"/>
  <c r="AD13" i="4" s="1"/>
  <c r="U15" i="4"/>
  <c r="V15" i="4" s="1"/>
  <c r="Y16" i="4"/>
  <c r="Z16" i="4" s="1"/>
  <c r="AC17" i="4"/>
  <c r="AD17" i="4" s="1"/>
  <c r="U19" i="4"/>
  <c r="V19" i="4" s="1"/>
  <c r="Y20" i="4"/>
  <c r="Z20" i="4" s="1"/>
  <c r="AC21" i="4"/>
  <c r="AD21" i="4" s="1"/>
  <c r="U23" i="4"/>
  <c r="V23" i="4" s="1"/>
  <c r="Y24" i="4"/>
  <c r="Z24" i="4" s="1"/>
  <c r="AC25" i="4"/>
  <c r="AD25" i="4" s="1"/>
  <c r="U27" i="4"/>
  <c r="V27" i="4" s="1"/>
  <c r="Y28" i="4"/>
  <c r="Z28" i="4" s="1"/>
  <c r="AC29" i="4"/>
  <c r="AD29" i="4" s="1"/>
  <c r="U31" i="4"/>
  <c r="V31" i="4" s="1"/>
  <c r="Y32" i="4"/>
  <c r="Z32" i="4" s="1"/>
  <c r="AC33" i="4"/>
  <c r="AD33" i="4" s="1"/>
  <c r="U35" i="4"/>
  <c r="V35" i="4" s="1"/>
  <c r="Y36" i="4"/>
  <c r="Z36" i="4" s="1"/>
  <c r="AC37" i="4"/>
  <c r="AD37" i="4" s="1"/>
  <c r="U39" i="4"/>
  <c r="V39" i="4" s="1"/>
  <c r="Y40" i="4"/>
  <c r="Z40" i="4" s="1"/>
  <c r="AC41" i="4"/>
  <c r="AD41" i="4" s="1"/>
  <c r="U43" i="4"/>
  <c r="V43" i="4" s="1"/>
  <c r="Y44" i="4"/>
  <c r="Z44" i="4" s="1"/>
  <c r="AC45" i="4"/>
  <c r="AD45" i="4" s="1"/>
  <c r="AD16" i="1"/>
  <c r="AD28" i="1"/>
  <c r="AD40" i="1"/>
  <c r="AD48" i="1"/>
  <c r="AD7" i="1"/>
  <c r="AD11" i="1"/>
  <c r="AD15" i="1"/>
  <c r="AD19" i="1"/>
  <c r="AD23" i="1"/>
  <c r="AD27" i="1"/>
  <c r="AD31" i="1"/>
  <c r="AD35" i="1"/>
  <c r="AD39" i="1"/>
  <c r="AD43" i="1"/>
  <c r="AD47" i="1"/>
  <c r="AD8" i="1"/>
  <c r="AD20" i="1"/>
  <c r="AD6" i="1"/>
  <c r="AD10" i="1"/>
  <c r="AD14" i="1"/>
  <c r="AD18" i="1"/>
  <c r="AD22" i="1"/>
  <c r="AD26" i="1"/>
  <c r="AD30" i="1"/>
  <c r="AD34" i="1"/>
  <c r="AD38" i="1"/>
  <c r="AD42" i="1"/>
  <c r="AD46" i="1"/>
  <c r="AD12" i="1"/>
  <c r="AD32" i="1"/>
  <c r="AD24" i="1"/>
  <c r="AD36" i="1"/>
  <c r="AD44" i="1"/>
  <c r="AD5" i="1"/>
  <c r="AD9" i="1"/>
  <c r="AD13" i="1"/>
  <c r="AD17" i="1"/>
  <c r="AD21" i="1"/>
  <c r="AD25" i="1"/>
  <c r="AD29" i="1"/>
  <c r="AD33" i="1"/>
  <c r="AD37" i="1"/>
  <c r="AD41" i="1"/>
  <c r="AD45" i="1"/>
  <c r="V2" i="3"/>
  <c r="V33" i="2"/>
  <c r="V6" i="2"/>
  <c r="AD8" i="2"/>
  <c r="V10" i="2"/>
  <c r="AD12" i="2"/>
  <c r="V14" i="2"/>
  <c r="V18" i="2"/>
  <c r="AD20" i="2"/>
  <c r="V22" i="2"/>
  <c r="V26" i="2"/>
  <c r="V30" i="2"/>
  <c r="AD32" i="2"/>
  <c r="V34" i="2"/>
  <c r="V38" i="2"/>
  <c r="AD40" i="2"/>
  <c r="V42" i="2"/>
  <c r="AD44" i="2"/>
  <c r="V46" i="2"/>
  <c r="V5" i="2"/>
  <c r="AD15" i="2"/>
  <c r="AD19" i="2"/>
  <c r="AD23" i="2"/>
  <c r="AD27" i="2"/>
  <c r="AD31" i="2"/>
  <c r="AD35" i="2"/>
  <c r="AD39" i="2"/>
  <c r="AD43" i="2"/>
  <c r="V45" i="2"/>
  <c r="AD47" i="2"/>
  <c r="AD6" i="2"/>
  <c r="V8" i="2"/>
  <c r="V12" i="2"/>
  <c r="AD14" i="2"/>
  <c r="V16" i="2"/>
  <c r="V20" i="2"/>
  <c r="AD22" i="2"/>
  <c r="V24" i="2"/>
  <c r="AD26" i="2"/>
  <c r="V28" i="2"/>
  <c r="AD30" i="2"/>
  <c r="V32" i="2"/>
  <c r="AD34" i="2"/>
  <c r="V36" i="2"/>
  <c r="AD38" i="2"/>
  <c r="V40" i="2"/>
  <c r="AD42" i="2"/>
  <c r="V44" i="2"/>
  <c r="V48" i="2"/>
  <c r="V17" i="2"/>
  <c r="V21" i="2"/>
  <c r="V25" i="2"/>
  <c r="V37" i="2"/>
  <c r="V41" i="2"/>
  <c r="V49" i="2"/>
  <c r="V9" i="2"/>
  <c r="V13" i="2"/>
  <c r="V29" i="2"/>
  <c r="AD5" i="2"/>
  <c r="V7" i="2"/>
  <c r="V11" i="2"/>
  <c r="AD13" i="2"/>
  <c r="V15" i="2"/>
  <c r="AD17" i="2"/>
  <c r="V19" i="2"/>
  <c r="AD21" i="2"/>
  <c r="V23" i="2"/>
  <c r="AD25" i="2"/>
  <c r="V27" i="2"/>
  <c r="AD29" i="2"/>
  <c r="V31" i="2"/>
  <c r="AD33" i="2"/>
  <c r="V35" i="2"/>
  <c r="V39" i="2"/>
  <c r="AD41" i="2"/>
  <c r="V43" i="2"/>
  <c r="Z44" i="3"/>
  <c r="Z36" i="3"/>
  <c r="Z28" i="3"/>
  <c r="Z20" i="3"/>
  <c r="Z12" i="3"/>
  <c r="Z11" i="3"/>
  <c r="Z34" i="3"/>
  <c r="Z18" i="3"/>
  <c r="Z10" i="3"/>
  <c r="Z35" i="3"/>
  <c r="Z19" i="3"/>
  <c r="Z42" i="3"/>
  <c r="Z26" i="3"/>
  <c r="Z49" i="3"/>
  <c r="Z41" i="3"/>
  <c r="Z33" i="3"/>
  <c r="Z25" i="3"/>
  <c r="Z17" i="3"/>
  <c r="Z9" i="3"/>
  <c r="Z8" i="3"/>
  <c r="Z7" i="3"/>
  <c r="Z6" i="3"/>
  <c r="Z43" i="3"/>
  <c r="Z27" i="3"/>
  <c r="Z48" i="3"/>
  <c r="Z40" i="3"/>
  <c r="Z32" i="3"/>
  <c r="Z24" i="3"/>
  <c r="Z16" i="3"/>
  <c r="Z47" i="3"/>
  <c r="Z39" i="3"/>
  <c r="Z31" i="3"/>
  <c r="Z23" i="3"/>
  <c r="Z15" i="3"/>
  <c r="Z46" i="3"/>
  <c r="Z38" i="3"/>
  <c r="Z30" i="3"/>
  <c r="Z22" i="3"/>
  <c r="Z14" i="3"/>
  <c r="Z45" i="3"/>
  <c r="Z37" i="3"/>
  <c r="Z29" i="3"/>
  <c r="Z21" i="3"/>
  <c r="Z13" i="3"/>
  <c r="Z2" i="3" l="1"/>
  <c r="AD2" i="2"/>
  <c r="Z2" i="2"/>
  <c r="V2" i="5"/>
  <c r="AD2" i="3"/>
  <c r="V2" i="6"/>
  <c r="AD2" i="6"/>
  <c r="Z2" i="5"/>
  <c r="AD2" i="5"/>
  <c r="Z2" i="4"/>
  <c r="AD2" i="4"/>
  <c r="Y2" i="1"/>
  <c r="AD2" i="1"/>
  <c r="V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<sst xmlns="http://schemas.openxmlformats.org/spreadsheetml/2006/main" count="131" uniqueCount="28">
  <si>
    <t>BDM</t>
  </si>
  <si>
    <t>Exp</t>
  </si>
  <si>
    <t>Numerical</t>
  </si>
  <si>
    <t>Analytical</t>
  </si>
  <si>
    <t>Mean:150-1200-840</t>
  </si>
  <si>
    <t>Min: 135 - 430 - 710</t>
  </si>
  <si>
    <t>max: 200-3900-920</t>
  </si>
  <si>
    <t>Aldicarb</t>
  </si>
  <si>
    <t>Mean:140-950-94</t>
  </si>
  <si>
    <t>max: 140-2100-275</t>
  </si>
  <si>
    <t>Salt</t>
  </si>
  <si>
    <t>Mean: 90-650-76</t>
  </si>
  <si>
    <t>Min: 75 -600 - 48</t>
  </si>
  <si>
    <t>max: 134-850-185</t>
  </si>
  <si>
    <t xml:space="preserve">Min: 140 - 910 - 42 </t>
  </si>
  <si>
    <t>Interpolated</t>
  </si>
  <si>
    <t>RMSE</t>
  </si>
  <si>
    <t>Error</t>
  </si>
  <si>
    <t>MAE</t>
  </si>
  <si>
    <t>Mean:172-1011-875</t>
  </si>
  <si>
    <t>Min: 144 - 1795 - 405</t>
  </si>
  <si>
    <t>max: 174-3258-962</t>
  </si>
  <si>
    <t>Mean: 118 - 915 - 121</t>
  </si>
  <si>
    <t xml:space="preserve">Min: 108 - 470 - 56 </t>
  </si>
  <si>
    <t>max: 140-1751-233</t>
  </si>
  <si>
    <t>Mean: 106-632-96</t>
  </si>
  <si>
    <t>Min: 108 -496 - 56</t>
  </si>
  <si>
    <t>max: 136-762-206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</si>
</sst>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BDM!$A$4:$A$49</c:f>
              <c:numCache>
                <c:formatCode>General</c:formatCode>
                <c:ptCount val="46"/>
                <c:pt idx="0">
                  <c:v>1.4579</c:v>
                </c:pt>
                <c:pt idx="1">
                  <c:v>33.018000000000001</c:v>
                </c:pt>
                <c:pt idx="2">
                  <c:v>51.807000000000002</c:v>
                </c:pt>
                <c:pt idx="3">
                  <c:v>67.22</c:v>
                </c:pt>
                <c:pt idx="4">
                  <c:v>80.77</c:v>
                </c:pt>
                <c:pt idx="5">
                  <c:v>93.242999999999995</c:v>
                </c:pt>
                <c:pt idx="6">
                  <c:v>104.65</c:v>
                </c:pt>
                <c:pt idx="7">
                  <c:v>115.29</c:v>
                </c:pt>
                <c:pt idx="8">
                  <c:v>125.52</c:v>
                </c:pt>
                <c:pt idx="9">
                  <c:v>135.15</c:v>
                </c:pt>
                <c:pt idx="10">
                  <c:v>144.22</c:v>
                </c:pt>
                <c:pt idx="11">
                  <c:v>152.77000000000001</c:v>
                </c:pt>
                <c:pt idx="12">
                  <c:v>160.94</c:v>
                </c:pt>
                <c:pt idx="13">
                  <c:v>168.77</c:v>
                </c:pt>
                <c:pt idx="14">
                  <c:v>176.25</c:v>
                </c:pt>
                <c:pt idx="15">
                  <c:v>183.45</c:v>
                </c:pt>
                <c:pt idx="16">
                  <c:v>190.36</c:v>
                </c:pt>
                <c:pt idx="17">
                  <c:v>197.04</c:v>
                </c:pt>
                <c:pt idx="18">
                  <c:v>203.51</c:v>
                </c:pt>
                <c:pt idx="19">
                  <c:v>209.8</c:v>
                </c:pt>
                <c:pt idx="20">
                  <c:v>215.84</c:v>
                </c:pt>
                <c:pt idx="21">
                  <c:v>221.73</c:v>
                </c:pt>
                <c:pt idx="22">
                  <c:v>227.65</c:v>
                </c:pt>
                <c:pt idx="23">
                  <c:v>233.29</c:v>
                </c:pt>
                <c:pt idx="24">
                  <c:v>238.84</c:v>
                </c:pt>
                <c:pt idx="25">
                  <c:v>244.27</c:v>
                </c:pt>
                <c:pt idx="26">
                  <c:v>249.52</c:v>
                </c:pt>
                <c:pt idx="27">
                  <c:v>254.77</c:v>
                </c:pt>
                <c:pt idx="28">
                  <c:v>259.94</c:v>
                </c:pt>
                <c:pt idx="29">
                  <c:v>264.97000000000003</c:v>
                </c:pt>
                <c:pt idx="30">
                  <c:v>269.97000000000003</c:v>
                </c:pt>
                <c:pt idx="31">
                  <c:v>274.92</c:v>
                </c:pt>
                <c:pt idx="32">
                  <c:v>279.77999999999997</c:v>
                </c:pt>
                <c:pt idx="33">
                  <c:v>284.64999999999998</c:v>
                </c:pt>
                <c:pt idx="34">
                  <c:v>289.45</c:v>
                </c:pt>
                <c:pt idx="35">
                  <c:v>294.19</c:v>
                </c:pt>
                <c:pt idx="36">
                  <c:v>298.83</c:v>
                </c:pt>
                <c:pt idx="37">
                  <c:v>303.52</c:v>
                </c:pt>
                <c:pt idx="38">
                  <c:v>308.02999999999997</c:v>
                </c:pt>
                <c:pt idx="39">
                  <c:v>312.66000000000003</c:v>
                </c:pt>
                <c:pt idx="40">
                  <c:v>317.11</c:v>
                </c:pt>
                <c:pt idx="41">
                  <c:v>321.58</c:v>
                </c:pt>
                <c:pt idx="42">
                  <c:v>326.08</c:v>
                </c:pt>
                <c:pt idx="43">
                  <c:v>330.44</c:v>
                </c:pt>
                <c:pt idx="44">
                  <c:v>334.68</c:v>
                </c:pt>
                <c:pt idx="45">
                  <c:v>338.01</c:v>
                </c:pt>
              </c:numCache>
            </c:numRef>
          </c:xVal>
          <c:yVal>
            <c:numRef>
              <c:f>BDM!$B$4:$B$49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AC-403A-B5FD-0B0F437D2FEE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BDM!$C$4:$C$24</c:f>
              <c:numCache>
                <c:formatCode>General</c:formatCode>
                <c:ptCount val="21"/>
                <c:pt idx="0">
                  <c:v>0</c:v>
                </c:pt>
                <c:pt idx="1">
                  <c:v>17.850000411271999</c:v>
                </c:pt>
                <c:pt idx="2">
                  <c:v>34.850001335144</c:v>
                </c:pt>
                <c:pt idx="3">
                  <c:v>51.849998533725703</c:v>
                </c:pt>
                <c:pt idx="4">
                  <c:v>68.850003182888003</c:v>
                </c:pt>
                <c:pt idx="5">
                  <c:v>85.850000381469698</c:v>
                </c:pt>
                <c:pt idx="6">
                  <c:v>102.849997580051</c:v>
                </c:pt>
                <c:pt idx="7">
                  <c:v>119.850002229213</c:v>
                </c:pt>
                <c:pt idx="8">
                  <c:v>136.84999942779501</c:v>
                </c:pt>
                <c:pt idx="9">
                  <c:v>153.85000407695699</c:v>
                </c:pt>
                <c:pt idx="10">
                  <c:v>170.84999382495801</c:v>
                </c:pt>
                <c:pt idx="11">
                  <c:v>187.84999847412101</c:v>
                </c:pt>
                <c:pt idx="12">
                  <c:v>204.85000312328299</c:v>
                </c:pt>
                <c:pt idx="13">
                  <c:v>221.849992871284</c:v>
                </c:pt>
                <c:pt idx="14">
                  <c:v>238.84999752044601</c:v>
                </c:pt>
                <c:pt idx="15">
                  <c:v>255.84998726844699</c:v>
                </c:pt>
                <c:pt idx="16">
                  <c:v>272.85000681877102</c:v>
                </c:pt>
                <c:pt idx="17">
                  <c:v>289.84999656677201</c:v>
                </c:pt>
                <c:pt idx="18">
                  <c:v>306.84998631477299</c:v>
                </c:pt>
                <c:pt idx="19">
                  <c:v>323.85000586509699</c:v>
                </c:pt>
                <c:pt idx="20">
                  <c:v>340.000003576278</c:v>
                </c:pt>
              </c:numCache>
            </c:numRef>
          </c:xVal>
          <c:yVal>
            <c:numRef>
              <c:f>BDM!$D$4:$D$24</c:f>
              <c:numCache>
                <c:formatCode>General</c:formatCode>
                <c:ptCount val="21"/>
                <c:pt idx="0">
                  <c:v>0</c:v>
                </c:pt>
                <c:pt idx="1">
                  <c:v>7.1001104079186899</c:v>
                </c:pt>
                <c:pt idx="2">
                  <c:v>14.030298218131</c:v>
                </c:pt>
                <c:pt idx="3">
                  <c:v>21.117290481925</c:v>
                </c:pt>
                <c:pt idx="4">
                  <c:v>29.223270714282901</c:v>
                </c:pt>
                <c:pt idx="5">
                  <c:v>43.040461838245299</c:v>
                </c:pt>
                <c:pt idx="6">
                  <c:v>58.835852891206699</c:v>
                </c:pt>
                <c:pt idx="7">
                  <c:v>75.4071027040481</c:v>
                </c:pt>
                <c:pt idx="8">
                  <c:v>94.580531120300293</c:v>
                </c:pt>
                <c:pt idx="9">
                  <c:v>115.461595356464</c:v>
                </c:pt>
                <c:pt idx="10">
                  <c:v>138.95390927791499</c:v>
                </c:pt>
                <c:pt idx="11">
                  <c:v>164.14482891559601</c:v>
                </c:pt>
                <c:pt idx="12">
                  <c:v>190.436333417892</c:v>
                </c:pt>
                <c:pt idx="13">
                  <c:v>218.173548579216</c:v>
                </c:pt>
                <c:pt idx="14">
                  <c:v>248.00075590610501</c:v>
                </c:pt>
                <c:pt idx="15">
                  <c:v>279.159516096115</c:v>
                </c:pt>
                <c:pt idx="16">
                  <c:v>311.70403957366898</c:v>
                </c:pt>
                <c:pt idx="17">
                  <c:v>345.89815139770502</c:v>
                </c:pt>
                <c:pt idx="18">
                  <c:v>380.81809878349299</c:v>
                </c:pt>
                <c:pt idx="19">
                  <c:v>417.63207316398598</c:v>
                </c:pt>
                <c:pt idx="20">
                  <c:v>454.23614978790198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AC-403A-B5FD-0B0F437D2FEE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BDM!$E$4:$E$49</c:f>
              <c:numCache>
                <c:formatCode>General</c:formatCode>
                <c:ptCount val="46"/>
                <c:pt idx="0">
                  <c:v>1.4579</c:v>
                </c:pt>
                <c:pt idx="1">
                  <c:v>33.018000000000001</c:v>
                </c:pt>
                <c:pt idx="2">
                  <c:v>51.807003000000002</c:v>
                </c:pt>
                <c:pt idx="3">
                  <c:v>67.22</c:v>
                </c:pt>
                <c:pt idx="4">
                  <c:v>80.770004</c:v>
                </c:pt>
                <c:pt idx="5">
                  <c:v>93.243003999999999</c:v>
                </c:pt>
                <c:pt idx="6">
                  <c:v>104.65</c:v>
                </c:pt>
                <c:pt idx="7">
                  <c:v>115.29</c:v>
                </c:pt>
                <c:pt idx="8">
                  <c:v>125.520004</c:v>
                </c:pt>
                <c:pt idx="9">
                  <c:v>135.15</c:v>
                </c:pt>
                <c:pt idx="10">
                  <c:v>144.22</c:v>
                </c:pt>
                <c:pt idx="11">
                  <c:v>152.77000000000001</c:v>
                </c:pt>
                <c:pt idx="12">
                  <c:v>160.94</c:v>
                </c:pt>
                <c:pt idx="13">
                  <c:v>168.77</c:v>
                </c:pt>
                <c:pt idx="14">
                  <c:v>176.25</c:v>
                </c:pt>
                <c:pt idx="15">
                  <c:v>183.45</c:v>
                </c:pt>
                <c:pt idx="16">
                  <c:v>190.36</c:v>
                </c:pt>
                <c:pt idx="17">
                  <c:v>197.04001</c:v>
                </c:pt>
                <c:pt idx="18">
                  <c:v>203.51</c:v>
                </c:pt>
                <c:pt idx="19">
                  <c:v>209.8</c:v>
                </c:pt>
                <c:pt idx="20">
                  <c:v>215.84</c:v>
                </c:pt>
                <c:pt idx="21">
                  <c:v>221.73</c:v>
                </c:pt>
                <c:pt idx="22">
                  <c:v>227.65001000000001</c:v>
                </c:pt>
                <c:pt idx="23">
                  <c:v>233.29001</c:v>
                </c:pt>
                <c:pt idx="24">
                  <c:v>238.84</c:v>
                </c:pt>
                <c:pt idx="25">
                  <c:v>244.27</c:v>
                </c:pt>
                <c:pt idx="26">
                  <c:v>249.52</c:v>
                </c:pt>
                <c:pt idx="27">
                  <c:v>254.77</c:v>
                </c:pt>
                <c:pt idx="28">
                  <c:v>259.94</c:v>
                </c:pt>
                <c:pt idx="29">
                  <c:v>264.97000000000003</c:v>
                </c:pt>
                <c:pt idx="30">
                  <c:v>269.97000000000003</c:v>
                </c:pt>
                <c:pt idx="31">
                  <c:v>274.91998000000001</c:v>
                </c:pt>
                <c:pt idx="32">
                  <c:v>279.77999999999997</c:v>
                </c:pt>
                <c:pt idx="33">
                  <c:v>284.64999999999998</c:v>
                </c:pt>
                <c:pt idx="34">
                  <c:v>289.44997999999998</c:v>
                </c:pt>
                <c:pt idx="35">
                  <c:v>294.19</c:v>
                </c:pt>
                <c:pt idx="36">
                  <c:v>298.83001999999999</c:v>
                </c:pt>
                <c:pt idx="37">
                  <c:v>303.52</c:v>
                </c:pt>
                <c:pt idx="38">
                  <c:v>308.02999999999997</c:v>
                </c:pt>
                <c:pt idx="39">
                  <c:v>312.66000000000003</c:v>
                </c:pt>
                <c:pt idx="40">
                  <c:v>317.11002000000002</c:v>
                </c:pt>
                <c:pt idx="41">
                  <c:v>321.58</c:v>
                </c:pt>
                <c:pt idx="42">
                  <c:v>326.08</c:v>
                </c:pt>
                <c:pt idx="43">
                  <c:v>330.44</c:v>
                </c:pt>
                <c:pt idx="44">
                  <c:v>334.68</c:v>
                </c:pt>
                <c:pt idx="45">
                  <c:v>338.01</c:v>
                </c:pt>
              </c:numCache>
            </c:numRef>
          </c:xVal>
          <c:yVal>
            <c:numRef>
              <c:f>BDM!$F$4:$F$49</c:f>
              <c:numCache>
                <c:formatCode>General</c:formatCode>
                <c:ptCount val="46"/>
                <c:pt idx="0">
                  <c:v>8.6371820000000002E-3</c:v>
                </c:pt>
                <c:pt idx="1">
                  <c:v>4.4301466999999999</c:v>
                </c:pt>
                <c:pt idx="2">
                  <c:v>10.906703</c:v>
                </c:pt>
                <c:pt idx="3">
                  <c:v>18.361732</c:v>
                </c:pt>
                <c:pt idx="4">
                  <c:v>26.510429999999999</c:v>
                </c:pt>
                <c:pt idx="5">
                  <c:v>35.330440000000003</c:v>
                </c:pt>
                <c:pt idx="6">
                  <c:v>44.503590000000003</c:v>
                </c:pt>
                <c:pt idx="7">
                  <c:v>54.013190000000002</c:v>
                </c:pt>
                <c:pt idx="8">
                  <c:v>64.023949999999999</c:v>
                </c:pt>
                <c:pt idx="9">
                  <c:v>74.224739999999997</c:v>
                </c:pt>
                <c:pt idx="10">
                  <c:v>84.521559999999994</c:v>
                </c:pt>
                <c:pt idx="11">
                  <c:v>94.840249999999997</c:v>
                </c:pt>
                <c:pt idx="12">
                  <c:v>105.255455</c:v>
                </c:pt>
                <c:pt idx="13">
                  <c:v>115.746284</c:v>
                </c:pt>
                <c:pt idx="14">
                  <c:v>126.23354999999999</c:v>
                </c:pt>
                <c:pt idx="15">
                  <c:v>136.75778</c:v>
                </c:pt>
                <c:pt idx="16">
                  <c:v>147.25426999999999</c:v>
                </c:pt>
                <c:pt idx="17">
                  <c:v>157.77036000000001</c:v>
                </c:pt>
                <c:pt idx="18">
                  <c:v>168.30153999999999</c:v>
                </c:pt>
                <c:pt idx="19">
                  <c:v>178.86589000000001</c:v>
                </c:pt>
                <c:pt idx="20">
                  <c:v>189.31299000000001</c:v>
                </c:pt>
                <c:pt idx="21">
                  <c:v>199.78620000000001</c:v>
                </c:pt>
                <c:pt idx="22">
                  <c:v>210.59685999999999</c:v>
                </c:pt>
                <c:pt idx="23">
                  <c:v>221.16114999999999</c:v>
                </c:pt>
                <c:pt idx="24">
                  <c:v>231.8092</c:v>
                </c:pt>
                <c:pt idx="25">
                  <c:v>242.46934999999999</c:v>
                </c:pt>
                <c:pt idx="26">
                  <c:v>253.00395</c:v>
                </c:pt>
                <c:pt idx="27">
                  <c:v>263.76260000000002</c:v>
                </c:pt>
                <c:pt idx="28">
                  <c:v>274.57614000000001</c:v>
                </c:pt>
                <c:pt idx="29">
                  <c:v>285.30540000000002</c:v>
                </c:pt>
                <c:pt idx="30">
                  <c:v>296.17444</c:v>
                </c:pt>
                <c:pt idx="31">
                  <c:v>307.13492000000002</c:v>
                </c:pt>
                <c:pt idx="32">
                  <c:v>318.08994000000001</c:v>
                </c:pt>
                <c:pt idx="33">
                  <c:v>329.25995</c:v>
                </c:pt>
                <c:pt idx="34">
                  <c:v>340.45807000000002</c:v>
                </c:pt>
                <c:pt idx="35">
                  <c:v>351.69997999999998</c:v>
                </c:pt>
                <c:pt idx="36">
                  <c:v>362.88162</c:v>
                </c:pt>
                <c:pt idx="37">
                  <c:v>374.36147999999997</c:v>
                </c:pt>
                <c:pt idx="38">
                  <c:v>385.56945999999999</c:v>
                </c:pt>
                <c:pt idx="39">
                  <c:v>397.24756000000002</c:v>
                </c:pt>
                <c:pt idx="40">
                  <c:v>408.63583</c:v>
                </c:pt>
                <c:pt idx="41">
                  <c:v>420.2373</c:v>
                </c:pt>
                <c:pt idx="42">
                  <c:v>432.08069999999998</c:v>
                </c:pt>
                <c:pt idx="43">
                  <c:v>443.71267999999998</c:v>
                </c:pt>
                <c:pt idx="44">
                  <c:v>455.17255</c:v>
                </c:pt>
                <c:pt idx="45">
                  <c:v>464.27544999999998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AC-403A-B5FD-0B0F437D2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BDM!$G$4:$G$49</c:f>
              <c:numCache>
                <c:formatCode>General</c:formatCode>
                <c:ptCount val="46"/>
                <c:pt idx="0">
                  <c:v>1.2056</c:v>
                </c:pt>
                <c:pt idx="1">
                  <c:v>37.374000000000002</c:v>
                </c:pt>
                <c:pt idx="2">
                  <c:v>60.83</c:v>
                </c:pt>
                <c:pt idx="3">
                  <c:v>78.834000000000003</c:v>
                </c:pt>
                <c:pt idx="4">
                  <c:v>94.62</c:v>
                </c:pt>
                <c:pt idx="5">
                  <c:v>109.9</c:v>
                </c:pt>
                <c:pt idx="6">
                  <c:v>124.41</c:v>
                </c:pt>
                <c:pt idx="7">
                  <c:v>138.28</c:v>
                </c:pt>
                <c:pt idx="8">
                  <c:v>153.18</c:v>
                </c:pt>
                <c:pt idx="9">
                  <c:v>165.58</c:v>
                </c:pt>
                <c:pt idx="10">
                  <c:v>177.01</c:v>
                </c:pt>
                <c:pt idx="11">
                  <c:v>188.35</c:v>
                </c:pt>
                <c:pt idx="12">
                  <c:v>197.92</c:v>
                </c:pt>
                <c:pt idx="13">
                  <c:v>207.91</c:v>
                </c:pt>
                <c:pt idx="14">
                  <c:v>217.51</c:v>
                </c:pt>
                <c:pt idx="15">
                  <c:v>227.54</c:v>
                </c:pt>
                <c:pt idx="16">
                  <c:v>236.48</c:v>
                </c:pt>
                <c:pt idx="17">
                  <c:v>244.74</c:v>
                </c:pt>
                <c:pt idx="18">
                  <c:v>252.64</c:v>
                </c:pt>
                <c:pt idx="19">
                  <c:v>260.63</c:v>
                </c:pt>
                <c:pt idx="20">
                  <c:v>268.36</c:v>
                </c:pt>
                <c:pt idx="21">
                  <c:v>276.14</c:v>
                </c:pt>
                <c:pt idx="22">
                  <c:v>283.8</c:v>
                </c:pt>
                <c:pt idx="23">
                  <c:v>290.27</c:v>
                </c:pt>
                <c:pt idx="24">
                  <c:v>296.16000000000003</c:v>
                </c:pt>
                <c:pt idx="25">
                  <c:v>302.45</c:v>
                </c:pt>
                <c:pt idx="26">
                  <c:v>308.83999999999997</c:v>
                </c:pt>
                <c:pt idx="27">
                  <c:v>315.42</c:v>
                </c:pt>
                <c:pt idx="28">
                  <c:v>321.76</c:v>
                </c:pt>
                <c:pt idx="29">
                  <c:v>327.57</c:v>
                </c:pt>
                <c:pt idx="30">
                  <c:v>333.21</c:v>
                </c:pt>
                <c:pt idx="31">
                  <c:v>338.97</c:v>
                </c:pt>
                <c:pt idx="32">
                  <c:v>345.48</c:v>
                </c:pt>
                <c:pt idx="33">
                  <c:v>352.25</c:v>
                </c:pt>
                <c:pt idx="34">
                  <c:v>358.54</c:v>
                </c:pt>
                <c:pt idx="35">
                  <c:v>363.85</c:v>
                </c:pt>
                <c:pt idx="36">
                  <c:v>369.27</c:v>
                </c:pt>
                <c:pt idx="37">
                  <c:v>374.77</c:v>
                </c:pt>
                <c:pt idx="38">
                  <c:v>379.77</c:v>
                </c:pt>
                <c:pt idx="39">
                  <c:v>385.17</c:v>
                </c:pt>
                <c:pt idx="40">
                  <c:v>390.34</c:v>
                </c:pt>
                <c:pt idx="41">
                  <c:v>395.56</c:v>
                </c:pt>
                <c:pt idx="42">
                  <c:v>400.8</c:v>
                </c:pt>
                <c:pt idx="43">
                  <c:v>406.05</c:v>
                </c:pt>
                <c:pt idx="44">
                  <c:v>411.38</c:v>
                </c:pt>
                <c:pt idx="45">
                  <c:v>414.09</c:v>
                </c:pt>
              </c:numCache>
            </c:numRef>
          </c:xVal>
          <c:yVal>
            <c:numRef>
              <c:f>BDM!$B$4:$B$49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3B-4FFA-8CD4-5EE84FAC6B49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BDM!$I$4:$I$24</c:f>
              <c:numCache>
                <c:formatCode>General</c:formatCode>
                <c:ptCount val="21"/>
                <c:pt idx="0">
                  <c:v>0</c:v>
                </c:pt>
                <c:pt idx="1">
                  <c:v>22.050000727176599</c:v>
                </c:pt>
                <c:pt idx="2">
                  <c:v>43.049998581409398</c:v>
                </c:pt>
                <c:pt idx="3">
                  <c:v>64.0499964356422</c:v>
                </c:pt>
                <c:pt idx="4">
                  <c:v>85.050001740455599</c:v>
                </c:pt>
                <c:pt idx="5">
                  <c:v>106.049999594688</c:v>
                </c:pt>
                <c:pt idx="6">
                  <c:v>127.049997448921</c:v>
                </c:pt>
                <c:pt idx="7">
                  <c:v>148.04999530315399</c:v>
                </c:pt>
                <c:pt idx="8">
                  <c:v>169.04999315738601</c:v>
                </c:pt>
                <c:pt idx="9">
                  <c:v>190.05000591277999</c:v>
                </c:pt>
                <c:pt idx="10">
                  <c:v>211.05000376701301</c:v>
                </c:pt>
                <c:pt idx="11">
                  <c:v>232.050001621246</c:v>
                </c:pt>
                <c:pt idx="12">
                  <c:v>253.04999947547901</c:v>
                </c:pt>
                <c:pt idx="13">
                  <c:v>274.049997329711</c:v>
                </c:pt>
                <c:pt idx="14">
                  <c:v>295.04999518394402</c:v>
                </c:pt>
                <c:pt idx="15">
                  <c:v>316.04999303817698</c:v>
                </c:pt>
                <c:pt idx="16">
                  <c:v>337.04999089240999</c:v>
                </c:pt>
                <c:pt idx="17">
                  <c:v>358.04998874664301</c:v>
                </c:pt>
                <c:pt idx="18">
                  <c:v>379.049986600875</c:v>
                </c:pt>
                <c:pt idx="19">
                  <c:v>400.05001425743097</c:v>
                </c:pt>
                <c:pt idx="20">
                  <c:v>419.99998688697798</c:v>
                </c:pt>
              </c:numCache>
            </c:numRef>
          </c:xVal>
          <c:yVal>
            <c:numRef>
              <c:f>BDM!$J$4:$J$24</c:f>
              <c:numCache>
                <c:formatCode>General</c:formatCode>
                <c:ptCount val="21"/>
                <c:pt idx="0">
                  <c:v>0</c:v>
                </c:pt>
                <c:pt idx="1">
                  <c:v>6.3341674394905496</c:v>
                </c:pt>
                <c:pt idx="2">
                  <c:v>12.4937733635306</c:v>
                </c:pt>
                <c:pt idx="3">
                  <c:v>18.8356526196002</c:v>
                </c:pt>
                <c:pt idx="4">
                  <c:v>28.740808367729102</c:v>
                </c:pt>
                <c:pt idx="5">
                  <c:v>42.1621613204479</c:v>
                </c:pt>
                <c:pt idx="6">
                  <c:v>56.5940365195274</c:v>
                </c:pt>
                <c:pt idx="7">
                  <c:v>73.297247290611196</c:v>
                </c:pt>
                <c:pt idx="8">
                  <c:v>92.740401625633197</c:v>
                </c:pt>
                <c:pt idx="9">
                  <c:v>114.10873383283599</c:v>
                </c:pt>
                <c:pt idx="10">
                  <c:v>136.620819568634</c:v>
                </c:pt>
                <c:pt idx="11">
                  <c:v>161.64024174213401</c:v>
                </c:pt>
                <c:pt idx="12">
                  <c:v>188.51161003112699</c:v>
                </c:pt>
                <c:pt idx="13">
                  <c:v>217.31998026370999</c:v>
                </c:pt>
                <c:pt idx="14">
                  <c:v>247.38489091396301</c:v>
                </c:pt>
                <c:pt idx="15">
                  <c:v>279.77037429809502</c:v>
                </c:pt>
                <c:pt idx="16">
                  <c:v>314.05457854270901</c:v>
                </c:pt>
                <c:pt idx="17">
                  <c:v>349.70539808273298</c:v>
                </c:pt>
                <c:pt idx="18">
                  <c:v>386.33599877357398</c:v>
                </c:pt>
                <c:pt idx="19">
                  <c:v>424.53941702842701</c:v>
                </c:pt>
                <c:pt idx="20">
                  <c:v>461.29223704338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3B-4FFA-8CD4-5EE84FAC6B49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BDM!$K$4:$K$49</c:f>
              <c:numCache>
                <c:formatCode>General</c:formatCode>
                <c:ptCount val="46"/>
                <c:pt idx="0">
                  <c:v>1.2056</c:v>
                </c:pt>
                <c:pt idx="1">
                  <c:v>37.374000000000002</c:v>
                </c:pt>
                <c:pt idx="2">
                  <c:v>60.83</c:v>
                </c:pt>
                <c:pt idx="3">
                  <c:v>78.834000000000003</c:v>
                </c:pt>
                <c:pt idx="4">
                  <c:v>94.619995000000003</c:v>
                </c:pt>
                <c:pt idx="5">
                  <c:v>109.89999400000001</c:v>
                </c:pt>
                <c:pt idx="6">
                  <c:v>124.41</c:v>
                </c:pt>
                <c:pt idx="7">
                  <c:v>138.28</c:v>
                </c:pt>
                <c:pt idx="8">
                  <c:v>153.18001000000001</c:v>
                </c:pt>
                <c:pt idx="9">
                  <c:v>165.58</c:v>
                </c:pt>
                <c:pt idx="10">
                  <c:v>177.01</c:v>
                </c:pt>
                <c:pt idx="11">
                  <c:v>188.35</c:v>
                </c:pt>
                <c:pt idx="12">
                  <c:v>197.92</c:v>
                </c:pt>
                <c:pt idx="13">
                  <c:v>207.91</c:v>
                </c:pt>
                <c:pt idx="14">
                  <c:v>217.51</c:v>
                </c:pt>
                <c:pt idx="15">
                  <c:v>227.54001</c:v>
                </c:pt>
                <c:pt idx="16">
                  <c:v>236.48</c:v>
                </c:pt>
                <c:pt idx="17">
                  <c:v>244.73999000000001</c:v>
                </c:pt>
                <c:pt idx="18">
                  <c:v>252.64000999999999</c:v>
                </c:pt>
                <c:pt idx="19">
                  <c:v>260.63</c:v>
                </c:pt>
                <c:pt idx="20">
                  <c:v>268.36</c:v>
                </c:pt>
                <c:pt idx="21">
                  <c:v>276.14</c:v>
                </c:pt>
                <c:pt idx="22">
                  <c:v>283.80002000000002</c:v>
                </c:pt>
                <c:pt idx="23">
                  <c:v>290.27</c:v>
                </c:pt>
                <c:pt idx="24">
                  <c:v>296.16000000000003</c:v>
                </c:pt>
                <c:pt idx="25">
                  <c:v>302.45</c:v>
                </c:pt>
                <c:pt idx="26">
                  <c:v>308.83999999999997</c:v>
                </c:pt>
                <c:pt idx="27">
                  <c:v>315.42</c:v>
                </c:pt>
                <c:pt idx="28">
                  <c:v>321.76</c:v>
                </c:pt>
                <c:pt idx="29">
                  <c:v>327.56997999999999</c:v>
                </c:pt>
                <c:pt idx="30">
                  <c:v>333.21</c:v>
                </c:pt>
                <c:pt idx="31">
                  <c:v>338.97</c:v>
                </c:pt>
                <c:pt idx="32">
                  <c:v>345.47998000000001</c:v>
                </c:pt>
                <c:pt idx="33">
                  <c:v>352.25</c:v>
                </c:pt>
                <c:pt idx="34">
                  <c:v>358.54</c:v>
                </c:pt>
                <c:pt idx="35">
                  <c:v>363.85</c:v>
                </c:pt>
                <c:pt idx="36">
                  <c:v>369.27</c:v>
                </c:pt>
                <c:pt idx="37">
                  <c:v>374.77</c:v>
                </c:pt>
                <c:pt idx="38">
                  <c:v>379.77001999999999</c:v>
                </c:pt>
                <c:pt idx="39">
                  <c:v>385.17</c:v>
                </c:pt>
                <c:pt idx="40">
                  <c:v>390.34</c:v>
                </c:pt>
                <c:pt idx="41">
                  <c:v>395.56</c:v>
                </c:pt>
                <c:pt idx="42">
                  <c:v>400.8</c:v>
                </c:pt>
                <c:pt idx="43">
                  <c:v>406.05</c:v>
                </c:pt>
                <c:pt idx="44">
                  <c:v>411.38</c:v>
                </c:pt>
                <c:pt idx="45">
                  <c:v>414.09</c:v>
                </c:pt>
              </c:numCache>
            </c:numRef>
          </c:xVal>
          <c:yVal>
            <c:numRef>
              <c:f>BDM!$L$4:$L$49</c:f>
              <c:numCache>
                <c:formatCode>General</c:formatCode>
                <c:ptCount val="46"/>
                <c:pt idx="0">
                  <c:v>3.9860659999999999E-3</c:v>
                </c:pt>
                <c:pt idx="1">
                  <c:v>3.8306917999999999</c:v>
                </c:pt>
                <c:pt idx="2">
                  <c:v>10.147840499999999</c:v>
                </c:pt>
                <c:pt idx="3">
                  <c:v>17.043747</c:v>
                </c:pt>
                <c:pt idx="4">
                  <c:v>24.552959999999999</c:v>
                </c:pt>
                <c:pt idx="5">
                  <c:v>33.123280000000001</c:v>
                </c:pt>
                <c:pt idx="6">
                  <c:v>42.447159999999997</c:v>
                </c:pt>
                <c:pt idx="7">
                  <c:v>52.43929</c:v>
                </c:pt>
                <c:pt idx="8">
                  <c:v>64.349050000000005</c:v>
                </c:pt>
                <c:pt idx="9">
                  <c:v>75.188900000000004</c:v>
                </c:pt>
                <c:pt idx="10">
                  <c:v>85.927790000000002</c:v>
                </c:pt>
                <c:pt idx="11">
                  <c:v>97.290239999999997</c:v>
                </c:pt>
                <c:pt idx="12">
                  <c:v>107.42797</c:v>
                </c:pt>
                <c:pt idx="13">
                  <c:v>118.54651</c:v>
                </c:pt>
                <c:pt idx="14">
                  <c:v>129.74673000000001</c:v>
                </c:pt>
                <c:pt idx="15">
                  <c:v>141.98862</c:v>
                </c:pt>
                <c:pt idx="16">
                  <c:v>153.36519000000001</c:v>
                </c:pt>
                <c:pt idx="17">
                  <c:v>164.26607999999999</c:v>
                </c:pt>
                <c:pt idx="18">
                  <c:v>175.04199</c:v>
                </c:pt>
                <c:pt idx="19">
                  <c:v>186.28882999999999</c:v>
                </c:pt>
                <c:pt idx="20">
                  <c:v>197.50291000000001</c:v>
                </c:pt>
                <c:pt idx="21">
                  <c:v>209.12053</c:v>
                </c:pt>
                <c:pt idx="22">
                  <c:v>220.88327000000001</c:v>
                </c:pt>
                <c:pt idx="23">
                  <c:v>231.06932</c:v>
                </c:pt>
                <c:pt idx="24">
                  <c:v>240.54195999999999</c:v>
                </c:pt>
                <c:pt idx="25">
                  <c:v>250.86794</c:v>
                </c:pt>
                <c:pt idx="26">
                  <c:v>261.58035000000001</c:v>
                </c:pt>
                <c:pt idx="27">
                  <c:v>272.84530000000001</c:v>
                </c:pt>
                <c:pt idx="28">
                  <c:v>283.92399999999998</c:v>
                </c:pt>
                <c:pt idx="29">
                  <c:v>294.27017000000001</c:v>
                </c:pt>
                <c:pt idx="30">
                  <c:v>304.4907</c:v>
                </c:pt>
                <c:pt idx="31">
                  <c:v>315.10879999999997</c:v>
                </c:pt>
                <c:pt idx="32">
                  <c:v>327.32846000000001</c:v>
                </c:pt>
                <c:pt idx="33">
                  <c:v>340.28284000000002</c:v>
                </c:pt>
                <c:pt idx="34">
                  <c:v>352.54390000000001</c:v>
                </c:pt>
                <c:pt idx="35">
                  <c:v>363.06362999999999</c:v>
                </c:pt>
                <c:pt idx="36">
                  <c:v>373.96075000000002</c:v>
                </c:pt>
                <c:pt idx="37">
                  <c:v>385.18344000000002</c:v>
                </c:pt>
                <c:pt idx="38">
                  <c:v>395.5299</c:v>
                </c:pt>
                <c:pt idx="39">
                  <c:v>406.85809999999998</c:v>
                </c:pt>
                <c:pt idx="40">
                  <c:v>417.85358000000002</c:v>
                </c:pt>
                <c:pt idx="41">
                  <c:v>429.10415999999998</c:v>
                </c:pt>
                <c:pt idx="42">
                  <c:v>440.54816</c:v>
                </c:pt>
                <c:pt idx="43">
                  <c:v>452.16507000000001</c:v>
                </c:pt>
                <c:pt idx="44">
                  <c:v>464.11365000000001</c:v>
                </c:pt>
                <c:pt idx="45">
                  <c:v>470.24860000000001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3B-4FFA-8CD4-5EE84FAC6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BDM!$M$4:$M$49</c:f>
              <c:numCache>
                <c:formatCode>General</c:formatCode>
                <c:ptCount val="46"/>
                <c:pt idx="0">
                  <c:v>1.9228000000000001</c:v>
                </c:pt>
                <c:pt idx="1">
                  <c:v>21.324000000000002</c:v>
                </c:pt>
                <c:pt idx="2">
                  <c:v>38.579000000000001</c:v>
                </c:pt>
                <c:pt idx="3">
                  <c:v>53.292999999999999</c:v>
                </c:pt>
                <c:pt idx="4">
                  <c:v>65.756</c:v>
                </c:pt>
                <c:pt idx="5">
                  <c:v>76.736000000000004</c:v>
                </c:pt>
                <c:pt idx="6">
                  <c:v>84.602999999999994</c:v>
                </c:pt>
                <c:pt idx="7">
                  <c:v>91.25</c:v>
                </c:pt>
                <c:pt idx="8">
                  <c:v>97.843999999999994</c:v>
                </c:pt>
                <c:pt idx="9">
                  <c:v>104.15</c:v>
                </c:pt>
                <c:pt idx="10">
                  <c:v>110.32</c:v>
                </c:pt>
                <c:pt idx="11">
                  <c:v>116.21</c:v>
                </c:pt>
                <c:pt idx="12">
                  <c:v>122.21</c:v>
                </c:pt>
                <c:pt idx="13">
                  <c:v>128.55000000000001</c:v>
                </c:pt>
                <c:pt idx="14">
                  <c:v>134</c:v>
                </c:pt>
                <c:pt idx="15">
                  <c:v>139.58000000000001</c:v>
                </c:pt>
                <c:pt idx="16">
                  <c:v>145.27000000000001</c:v>
                </c:pt>
                <c:pt idx="17">
                  <c:v>150.91999999999999</c:v>
                </c:pt>
                <c:pt idx="18">
                  <c:v>156.66999999999999</c:v>
                </c:pt>
                <c:pt idx="19">
                  <c:v>161.76</c:v>
                </c:pt>
                <c:pt idx="20">
                  <c:v>166.71</c:v>
                </c:pt>
                <c:pt idx="21">
                  <c:v>171.33</c:v>
                </c:pt>
                <c:pt idx="22">
                  <c:v>176.8</c:v>
                </c:pt>
                <c:pt idx="23">
                  <c:v>182.01</c:v>
                </c:pt>
                <c:pt idx="24">
                  <c:v>186.68</c:v>
                </c:pt>
                <c:pt idx="25">
                  <c:v>191</c:v>
                </c:pt>
                <c:pt idx="26">
                  <c:v>195.56</c:v>
                </c:pt>
                <c:pt idx="27">
                  <c:v>200.32</c:v>
                </c:pt>
                <c:pt idx="28">
                  <c:v>204.83</c:v>
                </c:pt>
                <c:pt idx="29">
                  <c:v>209.13</c:v>
                </c:pt>
                <c:pt idx="30">
                  <c:v>212.69</c:v>
                </c:pt>
                <c:pt idx="31">
                  <c:v>217.21</c:v>
                </c:pt>
                <c:pt idx="32">
                  <c:v>221.11</c:v>
                </c:pt>
                <c:pt idx="33">
                  <c:v>225.58</c:v>
                </c:pt>
                <c:pt idx="34">
                  <c:v>229.71</c:v>
                </c:pt>
                <c:pt idx="35">
                  <c:v>234.14</c:v>
                </c:pt>
                <c:pt idx="36">
                  <c:v>237.71</c:v>
                </c:pt>
                <c:pt idx="37">
                  <c:v>242.25</c:v>
                </c:pt>
                <c:pt idx="38">
                  <c:v>245.94</c:v>
                </c:pt>
                <c:pt idx="39">
                  <c:v>249.68</c:v>
                </c:pt>
                <c:pt idx="40">
                  <c:v>253.52</c:v>
                </c:pt>
                <c:pt idx="41">
                  <c:v>257.26</c:v>
                </c:pt>
                <c:pt idx="42">
                  <c:v>260.45</c:v>
                </c:pt>
                <c:pt idx="43">
                  <c:v>264.27</c:v>
                </c:pt>
                <c:pt idx="44">
                  <c:v>268.06</c:v>
                </c:pt>
                <c:pt idx="45">
                  <c:v>270.86</c:v>
                </c:pt>
              </c:numCache>
            </c:numRef>
          </c:xVal>
          <c:yVal>
            <c:numRef>
              <c:f>BDM!$N$4:$N$49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A-4F3E-8E2A-2378844AB354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BDM!$O$4:$O$27</c:f>
              <c:numCache>
                <c:formatCode>General</c:formatCode>
                <c:ptCount val="24"/>
                <c:pt idx="0">
                  <c:v>0</c:v>
                </c:pt>
                <c:pt idx="1">
                  <c:v>12.600000016391199</c:v>
                </c:pt>
                <c:pt idx="2">
                  <c:v>24.599999189376799</c:v>
                </c:pt>
                <c:pt idx="3">
                  <c:v>36.600001156330102</c:v>
                </c:pt>
                <c:pt idx="4">
                  <c:v>48.599999397993003</c:v>
                </c:pt>
                <c:pt idx="5">
                  <c:v>60.600001364946301</c:v>
                </c:pt>
                <c:pt idx="6">
                  <c:v>72.599999606609302</c:v>
                </c:pt>
                <c:pt idx="7">
                  <c:v>84.600001573562594</c:v>
                </c:pt>
                <c:pt idx="8">
                  <c:v>96.6000035405159</c:v>
                </c:pt>
                <c:pt idx="9">
                  <c:v>108.599998056888</c:v>
                </c:pt>
                <c:pt idx="10">
                  <c:v>120.60000002384101</c:v>
                </c:pt>
                <c:pt idx="11">
                  <c:v>132.599994540214</c:v>
                </c:pt>
                <c:pt idx="12">
                  <c:v>144.60000395774799</c:v>
                </c:pt>
                <c:pt idx="13">
                  <c:v>156.59999847412101</c:v>
                </c:pt>
                <c:pt idx="14">
                  <c:v>168.59999299049301</c:v>
                </c:pt>
                <c:pt idx="15">
                  <c:v>180.600002408027</c:v>
                </c:pt>
                <c:pt idx="16">
                  <c:v>192.59999692439999</c:v>
                </c:pt>
                <c:pt idx="17">
                  <c:v>204.60000634193401</c:v>
                </c:pt>
                <c:pt idx="18">
                  <c:v>216.600000858306</c:v>
                </c:pt>
                <c:pt idx="19">
                  <c:v>228.599995374679</c:v>
                </c:pt>
                <c:pt idx="20">
                  <c:v>240.59998989105</c:v>
                </c:pt>
                <c:pt idx="21">
                  <c:v>252.599984407422</c:v>
                </c:pt>
                <c:pt idx="22">
                  <c:v>264.59997892379403</c:v>
                </c:pt>
                <c:pt idx="23">
                  <c:v>276.59997344016602</c:v>
                </c:pt>
              </c:numCache>
            </c:numRef>
          </c:xVal>
          <c:yVal>
            <c:numRef>
              <c:f>BDM!$P$4:$P$27</c:f>
              <c:numCache>
                <c:formatCode>General</c:formatCode>
                <c:ptCount val="24"/>
                <c:pt idx="0">
                  <c:v>0</c:v>
                </c:pt>
                <c:pt idx="1">
                  <c:v>6.39022700488567</c:v>
                </c:pt>
                <c:pt idx="2">
                  <c:v>12.614747509360299</c:v>
                </c:pt>
                <c:pt idx="3">
                  <c:v>18.973022699356001</c:v>
                </c:pt>
                <c:pt idx="4">
                  <c:v>25.458781048655499</c:v>
                </c:pt>
                <c:pt idx="5">
                  <c:v>32.520137727260497</c:v>
                </c:pt>
                <c:pt idx="6">
                  <c:v>42.789377272129002</c:v>
                </c:pt>
                <c:pt idx="7">
                  <c:v>57.719752192497197</c:v>
                </c:pt>
                <c:pt idx="8">
                  <c:v>73.008798062801304</c:v>
                </c:pt>
                <c:pt idx="9">
                  <c:v>88.650122284889207</c:v>
                </c:pt>
                <c:pt idx="10">
                  <c:v>106.67851567268301</c:v>
                </c:pt>
                <c:pt idx="11">
                  <c:v>125.865012407302</c:v>
                </c:pt>
                <c:pt idx="12">
                  <c:v>146.352276206016</c:v>
                </c:pt>
                <c:pt idx="13">
                  <c:v>169.478848576545</c:v>
                </c:pt>
                <c:pt idx="14">
                  <c:v>193.28109920024801</c:v>
                </c:pt>
                <c:pt idx="15">
                  <c:v>219.279259443283</c:v>
                </c:pt>
                <c:pt idx="16">
                  <c:v>245.741859078407</c:v>
                </c:pt>
                <c:pt idx="17">
                  <c:v>272.76816964149401</c:v>
                </c:pt>
                <c:pt idx="18">
                  <c:v>301.90151929855301</c:v>
                </c:pt>
                <c:pt idx="19">
                  <c:v>332.48835802078202</c:v>
                </c:pt>
                <c:pt idx="20">
                  <c:v>362.10620403289801</c:v>
                </c:pt>
                <c:pt idx="21">
                  <c:v>391.96629822254198</c:v>
                </c:pt>
                <c:pt idx="22">
                  <c:v>421.82639241218601</c:v>
                </c:pt>
                <c:pt idx="23">
                  <c:v>451.68648660182998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DA-4F3E-8E2A-2378844AB354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BDM!$Q$4:$Q$49</c:f>
              <c:numCache>
                <c:formatCode>General</c:formatCode>
                <c:ptCount val="46"/>
                <c:pt idx="0">
                  <c:v>1.9228000000000001</c:v>
                </c:pt>
                <c:pt idx="1">
                  <c:v>21.324000000000002</c:v>
                </c:pt>
                <c:pt idx="2">
                  <c:v>38.579000000000001</c:v>
                </c:pt>
                <c:pt idx="3">
                  <c:v>53.292999999999999</c:v>
                </c:pt>
                <c:pt idx="4">
                  <c:v>65.756004000000004</c:v>
                </c:pt>
                <c:pt idx="5">
                  <c:v>76.736000000000004</c:v>
                </c:pt>
                <c:pt idx="6">
                  <c:v>84.602999999999994</c:v>
                </c:pt>
                <c:pt idx="7">
                  <c:v>91.25</c:v>
                </c:pt>
                <c:pt idx="8">
                  <c:v>97.843993999999995</c:v>
                </c:pt>
                <c:pt idx="9">
                  <c:v>104.14999400000001</c:v>
                </c:pt>
                <c:pt idx="10">
                  <c:v>110.32</c:v>
                </c:pt>
                <c:pt idx="11">
                  <c:v>116.21</c:v>
                </c:pt>
                <c:pt idx="12">
                  <c:v>122.21001</c:v>
                </c:pt>
                <c:pt idx="13">
                  <c:v>128.54999000000001</c:v>
                </c:pt>
                <c:pt idx="14">
                  <c:v>134</c:v>
                </c:pt>
                <c:pt idx="15">
                  <c:v>139.58000000000001</c:v>
                </c:pt>
                <c:pt idx="16">
                  <c:v>145.27000000000001</c:v>
                </c:pt>
                <c:pt idx="17">
                  <c:v>150.91999999999999</c:v>
                </c:pt>
                <c:pt idx="18">
                  <c:v>156.66999999999999</c:v>
                </c:pt>
                <c:pt idx="19">
                  <c:v>161.76000999999999</c:v>
                </c:pt>
                <c:pt idx="20">
                  <c:v>166.71</c:v>
                </c:pt>
                <c:pt idx="21">
                  <c:v>171.33</c:v>
                </c:pt>
                <c:pt idx="22">
                  <c:v>176.8</c:v>
                </c:pt>
                <c:pt idx="23">
                  <c:v>182.01</c:v>
                </c:pt>
                <c:pt idx="24">
                  <c:v>186.68001000000001</c:v>
                </c:pt>
                <c:pt idx="25">
                  <c:v>191</c:v>
                </c:pt>
                <c:pt idx="26">
                  <c:v>195.56</c:v>
                </c:pt>
                <c:pt idx="27">
                  <c:v>200.32</c:v>
                </c:pt>
                <c:pt idx="28">
                  <c:v>204.83</c:v>
                </c:pt>
                <c:pt idx="29">
                  <c:v>209.13</c:v>
                </c:pt>
                <c:pt idx="30">
                  <c:v>212.69</c:v>
                </c:pt>
                <c:pt idx="31">
                  <c:v>217.20999</c:v>
                </c:pt>
                <c:pt idx="32">
                  <c:v>221.11</c:v>
                </c:pt>
                <c:pt idx="33">
                  <c:v>225.58</c:v>
                </c:pt>
                <c:pt idx="34">
                  <c:v>229.70999</c:v>
                </c:pt>
                <c:pt idx="35">
                  <c:v>234.14</c:v>
                </c:pt>
                <c:pt idx="36">
                  <c:v>237.70999</c:v>
                </c:pt>
                <c:pt idx="37">
                  <c:v>242.25</c:v>
                </c:pt>
                <c:pt idx="38">
                  <c:v>245.94</c:v>
                </c:pt>
                <c:pt idx="39">
                  <c:v>249.68</c:v>
                </c:pt>
                <c:pt idx="40">
                  <c:v>253.52001999999999</c:v>
                </c:pt>
                <c:pt idx="41">
                  <c:v>257.26</c:v>
                </c:pt>
                <c:pt idx="42">
                  <c:v>260.45</c:v>
                </c:pt>
                <c:pt idx="43">
                  <c:v>264.27001999999999</c:v>
                </c:pt>
                <c:pt idx="44">
                  <c:v>268.06</c:v>
                </c:pt>
                <c:pt idx="45">
                  <c:v>270.86</c:v>
                </c:pt>
              </c:numCache>
            </c:numRef>
          </c:xVal>
          <c:yVal>
            <c:numRef>
              <c:f>BDM!$R$4:$R$49</c:f>
              <c:numCache>
                <c:formatCode>General</c:formatCode>
                <c:ptCount val="46"/>
                <c:pt idx="0">
                  <c:v>2.3928649999999999E-2</c:v>
                </c:pt>
                <c:pt idx="1">
                  <c:v>2.9429797999999998</c:v>
                </c:pt>
                <c:pt idx="2">
                  <c:v>9.6327850000000002</c:v>
                </c:pt>
                <c:pt idx="3">
                  <c:v>18.381895</c:v>
                </c:pt>
                <c:pt idx="4">
                  <c:v>27.984707</c:v>
                </c:pt>
                <c:pt idx="5">
                  <c:v>38.110819999999997</c:v>
                </c:pt>
                <c:pt idx="6">
                  <c:v>46.32564</c:v>
                </c:pt>
                <c:pt idx="7">
                  <c:v>53.890940000000001</c:v>
                </c:pt>
                <c:pt idx="8">
                  <c:v>61.960987000000003</c:v>
                </c:pt>
                <c:pt idx="9">
                  <c:v>70.205079999999995</c:v>
                </c:pt>
                <c:pt idx="10">
                  <c:v>78.769570000000002</c:v>
                </c:pt>
                <c:pt idx="11">
                  <c:v>87.405135999999999</c:v>
                </c:pt>
                <c:pt idx="12">
                  <c:v>96.663709999999995</c:v>
                </c:pt>
                <c:pt idx="13">
                  <c:v>106.95328000000001</c:v>
                </c:pt>
                <c:pt idx="14">
                  <c:v>116.21431</c:v>
                </c:pt>
                <c:pt idx="15">
                  <c:v>126.09455</c:v>
                </c:pt>
                <c:pt idx="16">
                  <c:v>136.58464000000001</c:v>
                </c:pt>
                <c:pt idx="17">
                  <c:v>147.41565</c:v>
                </c:pt>
                <c:pt idx="18">
                  <c:v>158.86260999999999</c:v>
                </c:pt>
                <c:pt idx="19">
                  <c:v>169.35274000000001</c:v>
                </c:pt>
                <c:pt idx="20">
                  <c:v>179.87602000000001</c:v>
                </c:pt>
                <c:pt idx="21">
                  <c:v>189.98392000000001</c:v>
                </c:pt>
                <c:pt idx="22">
                  <c:v>202.30867000000001</c:v>
                </c:pt>
                <c:pt idx="23">
                  <c:v>214.40774999999999</c:v>
                </c:pt>
                <c:pt idx="24">
                  <c:v>225.55142000000001</c:v>
                </c:pt>
                <c:pt idx="25">
                  <c:v>236.11126999999999</c:v>
                </c:pt>
                <c:pt idx="26">
                  <c:v>247.51983999999999</c:v>
                </c:pt>
                <c:pt idx="27">
                  <c:v>259.71593999999999</c:v>
                </c:pt>
                <c:pt idx="28">
                  <c:v>271.54208</c:v>
                </c:pt>
                <c:pt idx="29">
                  <c:v>283.06270000000001</c:v>
                </c:pt>
                <c:pt idx="30">
                  <c:v>292.78183000000001</c:v>
                </c:pt>
                <c:pt idx="31">
                  <c:v>305.35822000000002</c:v>
                </c:pt>
                <c:pt idx="32">
                  <c:v>316.42205999999999</c:v>
                </c:pt>
                <c:pt idx="33">
                  <c:v>329.34505999999999</c:v>
                </c:pt>
                <c:pt idx="34">
                  <c:v>341.51499999999999</c:v>
                </c:pt>
                <c:pt idx="35">
                  <c:v>354.81436000000002</c:v>
                </c:pt>
                <c:pt idx="36">
                  <c:v>365.71679999999998</c:v>
                </c:pt>
                <c:pt idx="37">
                  <c:v>379.81975999999997</c:v>
                </c:pt>
                <c:pt idx="38">
                  <c:v>391.47885000000002</c:v>
                </c:pt>
                <c:pt idx="39">
                  <c:v>403.47577000000001</c:v>
                </c:pt>
                <c:pt idx="40">
                  <c:v>415.98192999999998</c:v>
                </c:pt>
                <c:pt idx="41">
                  <c:v>428.34575999999998</c:v>
                </c:pt>
                <c:pt idx="42">
                  <c:v>439.03458000000001</c:v>
                </c:pt>
                <c:pt idx="43">
                  <c:v>452.00760000000002</c:v>
                </c:pt>
                <c:pt idx="44">
                  <c:v>465.06536999999997</c:v>
                </c:pt>
                <c:pt idx="45">
                  <c:v>474.83163000000002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DA-4F3E-8E2A-2378844AB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2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Aldicarb!$A$4:$A$49</c:f>
              <c:numCache>
                <c:formatCode>General</c:formatCode>
                <c:ptCount val="46"/>
                <c:pt idx="0">
                  <c:v>2.7206000000000001</c:v>
                </c:pt>
                <c:pt idx="1">
                  <c:v>61.845999999999997</c:v>
                </c:pt>
                <c:pt idx="2">
                  <c:v>98.986999999999995</c:v>
                </c:pt>
                <c:pt idx="3">
                  <c:v>130.03</c:v>
                </c:pt>
                <c:pt idx="4">
                  <c:v>156.91</c:v>
                </c:pt>
                <c:pt idx="5">
                  <c:v>182.3</c:v>
                </c:pt>
                <c:pt idx="6">
                  <c:v>206.77</c:v>
                </c:pt>
                <c:pt idx="7">
                  <c:v>229.53</c:v>
                </c:pt>
                <c:pt idx="8">
                  <c:v>250.98</c:v>
                </c:pt>
                <c:pt idx="9">
                  <c:v>271.82</c:v>
                </c:pt>
                <c:pt idx="10">
                  <c:v>292.48</c:v>
                </c:pt>
                <c:pt idx="11">
                  <c:v>312.48</c:v>
                </c:pt>
                <c:pt idx="12">
                  <c:v>331.51</c:v>
                </c:pt>
                <c:pt idx="13">
                  <c:v>350.19</c:v>
                </c:pt>
                <c:pt idx="14">
                  <c:v>368.3</c:v>
                </c:pt>
                <c:pt idx="15">
                  <c:v>385.85</c:v>
                </c:pt>
                <c:pt idx="16">
                  <c:v>403.45</c:v>
                </c:pt>
                <c:pt idx="17">
                  <c:v>420.54</c:v>
                </c:pt>
                <c:pt idx="18">
                  <c:v>437.4</c:v>
                </c:pt>
                <c:pt idx="19">
                  <c:v>454</c:v>
                </c:pt>
                <c:pt idx="20">
                  <c:v>470.08</c:v>
                </c:pt>
                <c:pt idx="21">
                  <c:v>486.1</c:v>
                </c:pt>
                <c:pt idx="22">
                  <c:v>501.67</c:v>
                </c:pt>
                <c:pt idx="23">
                  <c:v>516.72</c:v>
                </c:pt>
                <c:pt idx="24">
                  <c:v>531.88</c:v>
                </c:pt>
                <c:pt idx="25">
                  <c:v>547.55999999999995</c:v>
                </c:pt>
                <c:pt idx="26">
                  <c:v>563.54999999999995</c:v>
                </c:pt>
                <c:pt idx="27">
                  <c:v>578.83000000000004</c:v>
                </c:pt>
                <c:pt idx="28">
                  <c:v>594.03</c:v>
                </c:pt>
                <c:pt idx="29">
                  <c:v>609.35</c:v>
                </c:pt>
                <c:pt idx="30">
                  <c:v>624.35</c:v>
                </c:pt>
                <c:pt idx="31">
                  <c:v>638.91999999999996</c:v>
                </c:pt>
                <c:pt idx="32">
                  <c:v>653.34</c:v>
                </c:pt>
                <c:pt idx="33">
                  <c:v>667.9</c:v>
                </c:pt>
                <c:pt idx="34">
                  <c:v>682.84</c:v>
                </c:pt>
                <c:pt idx="35">
                  <c:v>698.18</c:v>
                </c:pt>
                <c:pt idx="36">
                  <c:v>713.56</c:v>
                </c:pt>
                <c:pt idx="37">
                  <c:v>728.41</c:v>
                </c:pt>
                <c:pt idx="38">
                  <c:v>742.84</c:v>
                </c:pt>
                <c:pt idx="39">
                  <c:v>757.03</c:v>
                </c:pt>
                <c:pt idx="40">
                  <c:v>770.64</c:v>
                </c:pt>
                <c:pt idx="41">
                  <c:v>784.04</c:v>
                </c:pt>
                <c:pt idx="42">
                  <c:v>797.5</c:v>
                </c:pt>
                <c:pt idx="43">
                  <c:v>811.61</c:v>
                </c:pt>
                <c:pt idx="44">
                  <c:v>826.28</c:v>
                </c:pt>
                <c:pt idx="45">
                  <c:v>840.01</c:v>
                </c:pt>
              </c:numCache>
            </c:numRef>
          </c:xVal>
          <c:yVal>
            <c:numRef>
              <c:f>Aldicarb!$B$4:$B$49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5F-41EC-B4A2-79350C4EE7B2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607581445444756E-2"/>
                  <c:y val="-6.17102066189645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Aldicarb!$C$4:$C$24</c:f>
              <c:numCache>
                <c:formatCode>General</c:formatCode>
                <c:ptCount val="21"/>
                <c:pt idx="0">
                  <c:v>0</c:v>
                </c:pt>
                <c:pt idx="1">
                  <c:v>44.100001454353297</c:v>
                </c:pt>
                <c:pt idx="2">
                  <c:v>86.099997162818894</c:v>
                </c:pt>
                <c:pt idx="3">
                  <c:v>128.099992871284</c:v>
                </c:pt>
                <c:pt idx="4">
                  <c:v>170.100003480911</c:v>
                </c:pt>
                <c:pt idx="5">
                  <c:v>212.09999918937601</c:v>
                </c:pt>
                <c:pt idx="6">
                  <c:v>254.09999489784201</c:v>
                </c:pt>
                <c:pt idx="7">
                  <c:v>296.09999060630798</c:v>
                </c:pt>
                <c:pt idx="8">
                  <c:v>338.09998631477299</c:v>
                </c:pt>
                <c:pt idx="9">
                  <c:v>380.10001182556101</c:v>
                </c:pt>
                <c:pt idx="10">
                  <c:v>422.10000753402699</c:v>
                </c:pt>
                <c:pt idx="11">
                  <c:v>464.10000324249199</c:v>
                </c:pt>
                <c:pt idx="12">
                  <c:v>506.09999895095802</c:v>
                </c:pt>
                <c:pt idx="13">
                  <c:v>548.09999465942303</c:v>
                </c:pt>
                <c:pt idx="14">
                  <c:v>590.09999036788895</c:v>
                </c:pt>
                <c:pt idx="15">
                  <c:v>632.09998607635498</c:v>
                </c:pt>
                <c:pt idx="16">
                  <c:v>674.09998178481999</c:v>
                </c:pt>
                <c:pt idx="17">
                  <c:v>716.09997749328602</c:v>
                </c:pt>
                <c:pt idx="18">
                  <c:v>758.09997320175103</c:v>
                </c:pt>
                <c:pt idx="19">
                  <c:v>800.10002851486195</c:v>
                </c:pt>
                <c:pt idx="20">
                  <c:v>839.99997377395596</c:v>
                </c:pt>
              </c:numCache>
            </c:numRef>
          </c:xVal>
          <c:yVal>
            <c:numRef>
              <c:f>Aldicarb!$D$4:$D$24</c:f>
              <c:numCache>
                <c:formatCode>General</c:formatCode>
                <c:ptCount val="21"/>
                <c:pt idx="0">
                  <c:v>0</c:v>
                </c:pt>
                <c:pt idx="1">
                  <c:v>9.9051129072904498</c:v>
                </c:pt>
                <c:pt idx="2">
                  <c:v>19.724983721971501</c:v>
                </c:pt>
                <c:pt idx="3">
                  <c:v>34.277513623237603</c:v>
                </c:pt>
                <c:pt idx="4">
                  <c:v>50.5552925169467</c:v>
                </c:pt>
                <c:pt idx="5">
                  <c:v>68.408668041229205</c:v>
                </c:pt>
                <c:pt idx="6">
                  <c:v>87.6830220222473</c:v>
                </c:pt>
                <c:pt idx="7">
                  <c:v>108.03999006748199</c:v>
                </c:pt>
                <c:pt idx="8">
                  <c:v>129.004940390586</c:v>
                </c:pt>
                <c:pt idx="9">
                  <c:v>150.765508413314</c:v>
                </c:pt>
                <c:pt idx="10">
                  <c:v>173.40576648712101</c:v>
                </c:pt>
                <c:pt idx="11">
                  <c:v>196.66221737861599</c:v>
                </c:pt>
                <c:pt idx="12">
                  <c:v>220.285356044769</c:v>
                </c:pt>
                <c:pt idx="13">
                  <c:v>244.552791118621</c:v>
                </c:pt>
                <c:pt idx="14">
                  <c:v>269.46058869361798</c:v>
                </c:pt>
                <c:pt idx="15">
                  <c:v>294.894069433212</c:v>
                </c:pt>
                <c:pt idx="16">
                  <c:v>320.48347592353798</c:v>
                </c:pt>
                <c:pt idx="17">
                  <c:v>346.46400809288002</c:v>
                </c:pt>
                <c:pt idx="18">
                  <c:v>372.457295656204</c:v>
                </c:pt>
                <c:pt idx="19">
                  <c:v>398.85550737380902</c:v>
                </c:pt>
                <c:pt idx="20">
                  <c:v>424.67477917671198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5F-41EC-B4A2-79350C4EE7B2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Aldicarb!$E$4:$E$49</c:f>
              <c:numCache>
                <c:formatCode>General</c:formatCode>
                <c:ptCount val="46"/>
                <c:pt idx="0">
                  <c:v>2.7206000000000001</c:v>
                </c:pt>
                <c:pt idx="1">
                  <c:v>61.845999999999997</c:v>
                </c:pt>
                <c:pt idx="2">
                  <c:v>98.986999999999995</c:v>
                </c:pt>
                <c:pt idx="3">
                  <c:v>130.03</c:v>
                </c:pt>
                <c:pt idx="4">
                  <c:v>156.91</c:v>
                </c:pt>
                <c:pt idx="5">
                  <c:v>182.3</c:v>
                </c:pt>
                <c:pt idx="6">
                  <c:v>206.77</c:v>
                </c:pt>
                <c:pt idx="7">
                  <c:v>229.53001</c:v>
                </c:pt>
                <c:pt idx="8">
                  <c:v>250.98</c:v>
                </c:pt>
                <c:pt idx="9">
                  <c:v>271.82</c:v>
                </c:pt>
                <c:pt idx="10">
                  <c:v>292.47998000000001</c:v>
                </c:pt>
                <c:pt idx="11">
                  <c:v>312.48</c:v>
                </c:pt>
                <c:pt idx="12">
                  <c:v>331.51</c:v>
                </c:pt>
                <c:pt idx="13">
                  <c:v>350.19</c:v>
                </c:pt>
                <c:pt idx="14">
                  <c:v>368.3</c:v>
                </c:pt>
                <c:pt idx="15">
                  <c:v>385.85</c:v>
                </c:pt>
                <c:pt idx="16">
                  <c:v>403.45</c:v>
                </c:pt>
                <c:pt idx="17">
                  <c:v>420.54</c:v>
                </c:pt>
                <c:pt idx="18">
                  <c:v>437.40001999999998</c:v>
                </c:pt>
                <c:pt idx="19">
                  <c:v>454</c:v>
                </c:pt>
                <c:pt idx="20">
                  <c:v>470.08</c:v>
                </c:pt>
                <c:pt idx="21">
                  <c:v>486.09998000000002</c:v>
                </c:pt>
                <c:pt idx="22">
                  <c:v>501.67</c:v>
                </c:pt>
                <c:pt idx="23">
                  <c:v>516.72</c:v>
                </c:pt>
                <c:pt idx="24">
                  <c:v>531.88</c:v>
                </c:pt>
                <c:pt idx="25">
                  <c:v>547.55999999999995</c:v>
                </c:pt>
                <c:pt idx="26">
                  <c:v>563.54999999999995</c:v>
                </c:pt>
                <c:pt idx="27">
                  <c:v>578.83000000000004</c:v>
                </c:pt>
                <c:pt idx="28">
                  <c:v>594.03</c:v>
                </c:pt>
                <c:pt idx="29">
                  <c:v>609.35004000000004</c:v>
                </c:pt>
                <c:pt idx="30">
                  <c:v>624.35004000000004</c:v>
                </c:pt>
                <c:pt idx="31">
                  <c:v>638.91999999999996</c:v>
                </c:pt>
                <c:pt idx="32">
                  <c:v>653.33996999999999</c:v>
                </c:pt>
                <c:pt idx="33">
                  <c:v>667.9</c:v>
                </c:pt>
                <c:pt idx="34">
                  <c:v>682.83996999999999</c:v>
                </c:pt>
                <c:pt idx="35">
                  <c:v>698.18</c:v>
                </c:pt>
                <c:pt idx="36">
                  <c:v>713.56</c:v>
                </c:pt>
                <c:pt idx="37">
                  <c:v>728.41003000000001</c:v>
                </c:pt>
                <c:pt idx="38">
                  <c:v>742.83996999999999</c:v>
                </c:pt>
                <c:pt idx="39">
                  <c:v>757.03</c:v>
                </c:pt>
                <c:pt idx="40">
                  <c:v>770.64</c:v>
                </c:pt>
                <c:pt idx="41">
                  <c:v>784.04</c:v>
                </c:pt>
                <c:pt idx="42">
                  <c:v>797.5</c:v>
                </c:pt>
                <c:pt idx="43">
                  <c:v>811.61</c:v>
                </c:pt>
                <c:pt idx="44">
                  <c:v>826.27997000000005</c:v>
                </c:pt>
                <c:pt idx="45">
                  <c:v>840.01</c:v>
                </c:pt>
              </c:numCache>
            </c:numRef>
          </c:xVal>
          <c:yVal>
            <c:numRef>
              <c:f>Aldicarb!$F$4:$F$49</c:f>
              <c:numCache>
                <c:formatCode>General</c:formatCode>
                <c:ptCount val="46"/>
                <c:pt idx="0">
                  <c:v>8.6834869999999995E-2</c:v>
                </c:pt>
                <c:pt idx="1">
                  <c:v>9.4116230000000005</c:v>
                </c:pt>
                <c:pt idx="2">
                  <c:v>19.05743</c:v>
                </c:pt>
                <c:pt idx="3">
                  <c:v>28.69211</c:v>
                </c:pt>
                <c:pt idx="4">
                  <c:v>38.034092000000001</c:v>
                </c:pt>
                <c:pt idx="5">
                  <c:v>47.629620000000003</c:v>
                </c:pt>
                <c:pt idx="6">
                  <c:v>57.534508000000002</c:v>
                </c:pt>
                <c:pt idx="7">
                  <c:v>67.290890000000005</c:v>
                </c:pt>
                <c:pt idx="8">
                  <c:v>76.940635999999998</c:v>
                </c:pt>
                <c:pt idx="9">
                  <c:v>86.719989999999996</c:v>
                </c:pt>
                <c:pt idx="10">
                  <c:v>96.792420000000007</c:v>
                </c:pt>
                <c:pt idx="11">
                  <c:v>106.88836999999999</c:v>
                </c:pt>
                <c:pt idx="12">
                  <c:v>116.7998</c:v>
                </c:pt>
                <c:pt idx="13">
                  <c:v>126.80978</c:v>
                </c:pt>
                <c:pt idx="14">
                  <c:v>136.77278000000001</c:v>
                </c:pt>
                <c:pt idx="15">
                  <c:v>146.66445999999999</c:v>
                </c:pt>
                <c:pt idx="16">
                  <c:v>156.81288000000001</c:v>
                </c:pt>
                <c:pt idx="17">
                  <c:v>166.88145</c:v>
                </c:pt>
                <c:pt idx="18">
                  <c:v>177.01712000000001</c:v>
                </c:pt>
                <c:pt idx="19">
                  <c:v>187.18924000000001</c:v>
                </c:pt>
                <c:pt idx="20">
                  <c:v>197.22171</c:v>
                </c:pt>
                <c:pt idx="21">
                  <c:v>207.38890000000001</c:v>
                </c:pt>
                <c:pt idx="22">
                  <c:v>217.43242000000001</c:v>
                </c:pt>
                <c:pt idx="23">
                  <c:v>227.28984</c:v>
                </c:pt>
                <c:pt idx="24">
                  <c:v>237.36551</c:v>
                </c:pt>
                <c:pt idx="25">
                  <c:v>247.93887000000001</c:v>
                </c:pt>
                <c:pt idx="26">
                  <c:v>258.8784</c:v>
                </c:pt>
                <c:pt idx="27">
                  <c:v>269.47824000000003</c:v>
                </c:pt>
                <c:pt idx="28">
                  <c:v>280.16230000000002</c:v>
                </c:pt>
                <c:pt idx="29">
                  <c:v>291.06992000000002</c:v>
                </c:pt>
                <c:pt idx="30">
                  <c:v>301.88344999999998</c:v>
                </c:pt>
                <c:pt idx="31">
                  <c:v>312.51209999999998</c:v>
                </c:pt>
                <c:pt idx="32">
                  <c:v>323.15134</c:v>
                </c:pt>
                <c:pt idx="33">
                  <c:v>334.01369999999997</c:v>
                </c:pt>
                <c:pt idx="34">
                  <c:v>345.28325999999998</c:v>
                </c:pt>
                <c:pt idx="35">
                  <c:v>356.98358000000002</c:v>
                </c:pt>
                <c:pt idx="36">
                  <c:v>368.84410000000003</c:v>
                </c:pt>
                <c:pt idx="37">
                  <c:v>380.41789999999997</c:v>
                </c:pt>
                <c:pt idx="38">
                  <c:v>391.77798000000001</c:v>
                </c:pt>
                <c:pt idx="39">
                  <c:v>403.05727999999999</c:v>
                </c:pt>
                <c:pt idx="40">
                  <c:v>413.97534000000002</c:v>
                </c:pt>
                <c:pt idx="41">
                  <c:v>424.81945999999999</c:v>
                </c:pt>
                <c:pt idx="42">
                  <c:v>435.80594000000002</c:v>
                </c:pt>
                <c:pt idx="43">
                  <c:v>447.42282</c:v>
                </c:pt>
                <c:pt idx="44">
                  <c:v>459.60840000000002</c:v>
                </c:pt>
                <c:pt idx="45">
                  <c:v>471.11156999999997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5F-41EC-B4A2-79350C4EE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8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2173054745522747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Aldicarb!$G$4:$G$49</c:f>
              <c:numCache>
                <c:formatCode>General</c:formatCode>
                <c:ptCount val="46"/>
                <c:pt idx="0">
                  <c:v>0</c:v>
                </c:pt>
                <c:pt idx="1">
                  <c:v>57.411000000000001</c:v>
                </c:pt>
                <c:pt idx="2">
                  <c:v>106.54</c:v>
                </c:pt>
                <c:pt idx="3">
                  <c:v>142.52000000000001</c:v>
                </c:pt>
                <c:pt idx="4">
                  <c:v>171.84</c:v>
                </c:pt>
                <c:pt idx="5">
                  <c:v>219.84</c:v>
                </c:pt>
                <c:pt idx="6">
                  <c:v>289.94</c:v>
                </c:pt>
                <c:pt idx="7">
                  <c:v>330.65</c:v>
                </c:pt>
                <c:pt idx="8">
                  <c:v>364.17</c:v>
                </c:pt>
                <c:pt idx="9">
                  <c:v>407.12</c:v>
                </c:pt>
                <c:pt idx="10">
                  <c:v>451.87</c:v>
                </c:pt>
                <c:pt idx="11">
                  <c:v>488.92</c:v>
                </c:pt>
                <c:pt idx="12">
                  <c:v>521.05999999999995</c:v>
                </c:pt>
                <c:pt idx="13">
                  <c:v>559.69000000000005</c:v>
                </c:pt>
                <c:pt idx="14">
                  <c:v>596.53</c:v>
                </c:pt>
                <c:pt idx="15">
                  <c:v>629.52</c:v>
                </c:pt>
                <c:pt idx="16">
                  <c:v>659.84</c:v>
                </c:pt>
                <c:pt idx="17">
                  <c:v>689.05</c:v>
                </c:pt>
                <c:pt idx="18">
                  <c:v>719.59</c:v>
                </c:pt>
                <c:pt idx="19">
                  <c:v>747.8</c:v>
                </c:pt>
                <c:pt idx="20">
                  <c:v>775.72</c:v>
                </c:pt>
                <c:pt idx="21">
                  <c:v>804.21</c:v>
                </c:pt>
                <c:pt idx="22">
                  <c:v>833.96</c:v>
                </c:pt>
                <c:pt idx="23">
                  <c:v>858.9</c:v>
                </c:pt>
                <c:pt idx="24">
                  <c:v>886.4</c:v>
                </c:pt>
                <c:pt idx="25">
                  <c:v>912.98</c:v>
                </c:pt>
                <c:pt idx="26">
                  <c:v>941.74</c:v>
                </c:pt>
                <c:pt idx="27">
                  <c:v>970.97</c:v>
                </c:pt>
                <c:pt idx="28">
                  <c:v>1001.6</c:v>
                </c:pt>
                <c:pt idx="29">
                  <c:v>1033.5</c:v>
                </c:pt>
                <c:pt idx="30">
                  <c:v>1065.5</c:v>
                </c:pt>
                <c:pt idx="31">
                  <c:v>1096.3</c:v>
                </c:pt>
                <c:pt idx="32">
                  <c:v>1126.5999999999999</c:v>
                </c:pt>
                <c:pt idx="33">
                  <c:v>1154.9000000000001</c:v>
                </c:pt>
                <c:pt idx="34">
                  <c:v>1182</c:v>
                </c:pt>
                <c:pt idx="35">
                  <c:v>1208.4000000000001</c:v>
                </c:pt>
                <c:pt idx="36">
                  <c:v>1235.7</c:v>
                </c:pt>
                <c:pt idx="37">
                  <c:v>1261.0999999999999</c:v>
                </c:pt>
                <c:pt idx="38">
                  <c:v>1286.7</c:v>
                </c:pt>
                <c:pt idx="39">
                  <c:v>1312.9</c:v>
                </c:pt>
                <c:pt idx="40">
                  <c:v>1340.4</c:v>
                </c:pt>
                <c:pt idx="41">
                  <c:v>1366.5</c:v>
                </c:pt>
                <c:pt idx="42">
                  <c:v>1390.5</c:v>
                </c:pt>
                <c:pt idx="43">
                  <c:v>1414.4</c:v>
                </c:pt>
                <c:pt idx="44">
                  <c:v>1436</c:v>
                </c:pt>
                <c:pt idx="45">
                  <c:v>1459.1</c:v>
                </c:pt>
              </c:numCache>
            </c:numRef>
          </c:xVal>
          <c:yVal>
            <c:numRef>
              <c:f>Aldicarb!$B$4:$B$49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8-4036-9F1F-AD43ECBD318A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Aldicarb!$I$4:$I$24</c:f>
              <c:numCache>
                <c:formatCode>General</c:formatCode>
                <c:ptCount val="21"/>
                <c:pt idx="0">
                  <c:v>0</c:v>
                </c:pt>
                <c:pt idx="1">
                  <c:v>76.125003397464695</c:v>
                </c:pt>
                <c:pt idx="2">
                  <c:v>148.62500131130199</c:v>
                </c:pt>
                <c:pt idx="3">
                  <c:v>221.12500667571999</c:v>
                </c:pt>
                <c:pt idx="4">
                  <c:v>293.62499713897699</c:v>
                </c:pt>
                <c:pt idx="5">
                  <c:v>366.12498760223298</c:v>
                </c:pt>
                <c:pt idx="6">
                  <c:v>438.625007867813</c:v>
                </c:pt>
                <c:pt idx="7">
                  <c:v>511.12502813339199</c:v>
                </c:pt>
                <c:pt idx="8">
                  <c:v>583.62501859664906</c:v>
                </c:pt>
                <c:pt idx="9">
                  <c:v>656.12500905990601</c:v>
                </c:pt>
                <c:pt idx="10">
                  <c:v>728.62499952316205</c:v>
                </c:pt>
                <c:pt idx="11">
                  <c:v>801.124989986419</c:v>
                </c:pt>
                <c:pt idx="12">
                  <c:v>873.62498044967595</c:v>
                </c:pt>
                <c:pt idx="13">
                  <c:v>946.12497091293301</c:v>
                </c:pt>
                <c:pt idx="14">
                  <c:v>1018.62502098083</c:v>
                </c:pt>
                <c:pt idx="15">
                  <c:v>1091.12501144409</c:v>
                </c:pt>
                <c:pt idx="16">
                  <c:v>1163.62500190734</c:v>
                </c:pt>
                <c:pt idx="17">
                  <c:v>1236.1249923706</c:v>
                </c:pt>
                <c:pt idx="18">
                  <c:v>1308.62498283386</c:v>
                </c:pt>
                <c:pt idx="19">
                  <c:v>1381.12497329711</c:v>
                </c:pt>
                <c:pt idx="20">
                  <c:v>1450.0000476837099</c:v>
                </c:pt>
              </c:numCache>
            </c:numRef>
          </c:xVal>
          <c:yVal>
            <c:numRef>
              <c:f>Aldicarb!$J$4:$J$24</c:f>
              <c:numCache>
                <c:formatCode>General</c:formatCode>
                <c:ptCount val="21"/>
                <c:pt idx="0">
                  <c:v>0</c:v>
                </c:pt>
                <c:pt idx="1">
                  <c:v>13.261299580335599</c:v>
                </c:pt>
                <c:pt idx="2">
                  <c:v>27.312975376844399</c:v>
                </c:pt>
                <c:pt idx="3">
                  <c:v>45.321851968765202</c:v>
                </c:pt>
                <c:pt idx="4">
                  <c:v>63.906915485858903</c:v>
                </c:pt>
                <c:pt idx="5">
                  <c:v>83.610996603965702</c:v>
                </c:pt>
                <c:pt idx="6">
                  <c:v>104.06057536602</c:v>
                </c:pt>
                <c:pt idx="7">
                  <c:v>124.81764703989001</c:v>
                </c:pt>
                <c:pt idx="8">
                  <c:v>146.15654945373501</c:v>
                </c:pt>
                <c:pt idx="9">
                  <c:v>167.885720729827</c:v>
                </c:pt>
                <c:pt idx="10">
                  <c:v>190.079182386398</c:v>
                </c:pt>
                <c:pt idx="11">
                  <c:v>212.49531209468799</c:v>
                </c:pt>
                <c:pt idx="12">
                  <c:v>235.385954380035</c:v>
                </c:pt>
                <c:pt idx="13">
                  <c:v>258.68281722068701</c:v>
                </c:pt>
                <c:pt idx="14">
                  <c:v>282.165199518203</c:v>
                </c:pt>
                <c:pt idx="15">
                  <c:v>305.69010972976599</c:v>
                </c:pt>
                <c:pt idx="16">
                  <c:v>329.54353094100901</c:v>
                </c:pt>
                <c:pt idx="17">
                  <c:v>353.83993387222199</c:v>
                </c:pt>
                <c:pt idx="18">
                  <c:v>378.63972783088599</c:v>
                </c:pt>
                <c:pt idx="19">
                  <c:v>403.60221266746498</c:v>
                </c:pt>
                <c:pt idx="20">
                  <c:v>427.53356695175103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18-4036-9F1F-AD43ECBD318A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Aldicarb!$K$4:$K$49</c:f>
              <c:numCache>
                <c:formatCode>General</c:formatCode>
                <c:ptCount val="46"/>
                <c:pt idx="0">
                  <c:v>0</c:v>
                </c:pt>
                <c:pt idx="1">
                  <c:v>57.411000000000001</c:v>
                </c:pt>
                <c:pt idx="2">
                  <c:v>106.54</c:v>
                </c:pt>
                <c:pt idx="3">
                  <c:v>142.51999000000001</c:v>
                </c:pt>
                <c:pt idx="4">
                  <c:v>171.84</c:v>
                </c:pt>
                <c:pt idx="5">
                  <c:v>219.84001000000001</c:v>
                </c:pt>
                <c:pt idx="6">
                  <c:v>289.94</c:v>
                </c:pt>
                <c:pt idx="7">
                  <c:v>330.65</c:v>
                </c:pt>
                <c:pt idx="8">
                  <c:v>364.17</c:v>
                </c:pt>
                <c:pt idx="9">
                  <c:v>407.12</c:v>
                </c:pt>
                <c:pt idx="10">
                  <c:v>451.87</c:v>
                </c:pt>
                <c:pt idx="11">
                  <c:v>488.92</c:v>
                </c:pt>
                <c:pt idx="12">
                  <c:v>521.05999999999995</c:v>
                </c:pt>
                <c:pt idx="13">
                  <c:v>559.69000000000005</c:v>
                </c:pt>
                <c:pt idx="14">
                  <c:v>596.53</c:v>
                </c:pt>
                <c:pt idx="15">
                  <c:v>629.52</c:v>
                </c:pt>
                <c:pt idx="16">
                  <c:v>659.83996999999999</c:v>
                </c:pt>
                <c:pt idx="17">
                  <c:v>689.05005000000006</c:v>
                </c:pt>
                <c:pt idx="18">
                  <c:v>719.59</c:v>
                </c:pt>
                <c:pt idx="19">
                  <c:v>747.8</c:v>
                </c:pt>
                <c:pt idx="20">
                  <c:v>775.72</c:v>
                </c:pt>
                <c:pt idx="21">
                  <c:v>804.21</c:v>
                </c:pt>
                <c:pt idx="22">
                  <c:v>833.96</c:v>
                </c:pt>
                <c:pt idx="23">
                  <c:v>858.9</c:v>
                </c:pt>
                <c:pt idx="24">
                  <c:v>886.39995999999996</c:v>
                </c:pt>
                <c:pt idx="25">
                  <c:v>912.98004000000003</c:v>
                </c:pt>
                <c:pt idx="26">
                  <c:v>941.74</c:v>
                </c:pt>
                <c:pt idx="27">
                  <c:v>970.97</c:v>
                </c:pt>
                <c:pt idx="28">
                  <c:v>1001.60004</c:v>
                </c:pt>
                <c:pt idx="29">
                  <c:v>1033.5</c:v>
                </c:pt>
                <c:pt idx="30">
                  <c:v>1065.5</c:v>
                </c:pt>
                <c:pt idx="31">
                  <c:v>1096.3</c:v>
                </c:pt>
                <c:pt idx="32">
                  <c:v>1126.5999999999999</c:v>
                </c:pt>
                <c:pt idx="33">
                  <c:v>1154.8998999999999</c:v>
                </c:pt>
                <c:pt idx="34">
                  <c:v>1182</c:v>
                </c:pt>
                <c:pt idx="35">
                  <c:v>1208.4000000000001</c:v>
                </c:pt>
                <c:pt idx="36">
                  <c:v>1235.7</c:v>
                </c:pt>
                <c:pt idx="37">
                  <c:v>1261.1001000000001</c:v>
                </c:pt>
                <c:pt idx="38">
                  <c:v>1286.7</c:v>
                </c:pt>
                <c:pt idx="39">
                  <c:v>1312.8998999999999</c:v>
                </c:pt>
                <c:pt idx="40">
                  <c:v>1340.4</c:v>
                </c:pt>
                <c:pt idx="41">
                  <c:v>1366.5</c:v>
                </c:pt>
                <c:pt idx="42">
                  <c:v>1390.5</c:v>
                </c:pt>
                <c:pt idx="43">
                  <c:v>1414.4</c:v>
                </c:pt>
                <c:pt idx="44">
                  <c:v>1436</c:v>
                </c:pt>
                <c:pt idx="45">
                  <c:v>1459.1</c:v>
                </c:pt>
              </c:numCache>
            </c:numRef>
          </c:xVal>
          <c:yVal>
            <c:numRef>
              <c:f>Aldicarb!$L$4:$L$49</c:f>
              <c:numCache>
                <c:formatCode>General</c:formatCode>
                <c:ptCount val="46"/>
                <c:pt idx="0">
                  <c:v>0</c:v>
                </c:pt>
                <c:pt idx="1">
                  <c:v>3.6222259999999999</c:v>
                </c:pt>
                <c:pt idx="2">
                  <c:v>9.1569719999999997</c:v>
                </c:pt>
                <c:pt idx="3">
                  <c:v>14.167609000000001</c:v>
                </c:pt>
                <c:pt idx="4">
                  <c:v>18.757254</c:v>
                </c:pt>
                <c:pt idx="5">
                  <c:v>27.142068999999999</c:v>
                </c:pt>
                <c:pt idx="6">
                  <c:v>41.109769999999997</c:v>
                </c:pt>
                <c:pt idx="7">
                  <c:v>50.065162999999998</c:v>
                </c:pt>
                <c:pt idx="8">
                  <c:v>57.868088</c:v>
                </c:pt>
                <c:pt idx="9">
                  <c:v>68.401634000000001</c:v>
                </c:pt>
                <c:pt idx="10">
                  <c:v>79.983999999999995</c:v>
                </c:pt>
                <c:pt idx="11">
                  <c:v>90.020120000000006</c:v>
                </c:pt>
                <c:pt idx="12">
                  <c:v>99.040869999999998</c:v>
                </c:pt>
                <c:pt idx="13">
                  <c:v>110.2565</c:v>
                </c:pt>
                <c:pt idx="14">
                  <c:v>121.319695</c:v>
                </c:pt>
                <c:pt idx="15">
                  <c:v>131.52162000000001</c:v>
                </c:pt>
                <c:pt idx="16">
                  <c:v>141.13697999999999</c:v>
                </c:pt>
                <c:pt idx="17">
                  <c:v>150.61179999999999</c:v>
                </c:pt>
                <c:pt idx="18">
                  <c:v>160.73505</c:v>
                </c:pt>
                <c:pt idx="19">
                  <c:v>170.27897999999999</c:v>
                </c:pt>
                <c:pt idx="20">
                  <c:v>179.90380999999999</c:v>
                </c:pt>
                <c:pt idx="21">
                  <c:v>189.90529000000001</c:v>
                </c:pt>
                <c:pt idx="22">
                  <c:v>200.53986</c:v>
                </c:pt>
                <c:pt idx="23">
                  <c:v>209.60265999999999</c:v>
                </c:pt>
                <c:pt idx="24">
                  <c:v>219.74928</c:v>
                </c:pt>
                <c:pt idx="25">
                  <c:v>229.70729</c:v>
                </c:pt>
                <c:pt idx="26">
                  <c:v>240.6464</c:v>
                </c:pt>
                <c:pt idx="27">
                  <c:v>251.93680000000001</c:v>
                </c:pt>
                <c:pt idx="28">
                  <c:v>263.95163000000002</c:v>
                </c:pt>
                <c:pt idx="29">
                  <c:v>276.66140000000001</c:v>
                </c:pt>
                <c:pt idx="30">
                  <c:v>289.60968000000003</c:v>
                </c:pt>
                <c:pt idx="31">
                  <c:v>302.25742000000002</c:v>
                </c:pt>
                <c:pt idx="32">
                  <c:v>314.87450000000001</c:v>
                </c:pt>
                <c:pt idx="33">
                  <c:v>326.81308000000001</c:v>
                </c:pt>
                <c:pt idx="34">
                  <c:v>338.38342</c:v>
                </c:pt>
                <c:pt idx="35">
                  <c:v>349.78320000000002</c:v>
                </c:pt>
                <c:pt idx="36">
                  <c:v>361.70328000000001</c:v>
                </c:pt>
                <c:pt idx="37">
                  <c:v>372.91271999999998</c:v>
                </c:pt>
                <c:pt idx="38">
                  <c:v>384.32515999999998</c:v>
                </c:pt>
                <c:pt idx="39">
                  <c:v>396.1232</c:v>
                </c:pt>
                <c:pt idx="40">
                  <c:v>408.63400000000001</c:v>
                </c:pt>
                <c:pt idx="41">
                  <c:v>420.62716999999998</c:v>
                </c:pt>
                <c:pt idx="42">
                  <c:v>431.75695999999999</c:v>
                </c:pt>
                <c:pt idx="43">
                  <c:v>442.93624999999997</c:v>
                </c:pt>
                <c:pt idx="44">
                  <c:v>453.12133999999998</c:v>
                </c:pt>
                <c:pt idx="45">
                  <c:v>464.09881999999999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18-4036-9F1F-AD43ECBD3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1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Aldicarb!$M$4:$M$49</c:f>
              <c:numCache>
                <c:formatCode>General</c:formatCode>
                <c:ptCount val="46"/>
                <c:pt idx="0">
                  <c:v>6.8700999999999998E-2</c:v>
                </c:pt>
                <c:pt idx="1">
                  <c:v>25.388999999999999</c:v>
                </c:pt>
                <c:pt idx="2">
                  <c:v>46.893000000000001</c:v>
                </c:pt>
                <c:pt idx="3">
                  <c:v>66.350999999999999</c:v>
                </c:pt>
                <c:pt idx="4">
                  <c:v>84.058999999999997</c:v>
                </c:pt>
                <c:pt idx="5">
                  <c:v>97.924000000000007</c:v>
                </c:pt>
                <c:pt idx="6">
                  <c:v>111.17</c:v>
                </c:pt>
                <c:pt idx="7">
                  <c:v>123.2</c:v>
                </c:pt>
                <c:pt idx="8">
                  <c:v>133.49</c:v>
                </c:pt>
                <c:pt idx="9">
                  <c:v>143.49</c:v>
                </c:pt>
                <c:pt idx="10">
                  <c:v>153.51</c:v>
                </c:pt>
                <c:pt idx="11">
                  <c:v>164.07</c:v>
                </c:pt>
                <c:pt idx="12">
                  <c:v>175.57</c:v>
                </c:pt>
                <c:pt idx="13">
                  <c:v>186.91</c:v>
                </c:pt>
                <c:pt idx="14">
                  <c:v>196.92</c:v>
                </c:pt>
                <c:pt idx="15">
                  <c:v>206.22</c:v>
                </c:pt>
                <c:pt idx="16">
                  <c:v>214.66</c:v>
                </c:pt>
                <c:pt idx="17">
                  <c:v>222.68</c:v>
                </c:pt>
                <c:pt idx="18">
                  <c:v>230.64</c:v>
                </c:pt>
                <c:pt idx="19">
                  <c:v>238.83</c:v>
                </c:pt>
                <c:pt idx="20">
                  <c:v>247.14</c:v>
                </c:pt>
                <c:pt idx="21">
                  <c:v>255.76</c:v>
                </c:pt>
                <c:pt idx="22">
                  <c:v>263.70999999999998</c:v>
                </c:pt>
                <c:pt idx="23">
                  <c:v>272.60000000000002</c:v>
                </c:pt>
                <c:pt idx="24">
                  <c:v>281.06</c:v>
                </c:pt>
                <c:pt idx="25">
                  <c:v>288.64999999999998</c:v>
                </c:pt>
                <c:pt idx="26">
                  <c:v>296.36</c:v>
                </c:pt>
                <c:pt idx="27">
                  <c:v>304.19</c:v>
                </c:pt>
                <c:pt idx="28">
                  <c:v>312.04000000000002</c:v>
                </c:pt>
                <c:pt idx="29">
                  <c:v>319.86</c:v>
                </c:pt>
                <c:pt idx="30">
                  <c:v>327.95</c:v>
                </c:pt>
                <c:pt idx="31">
                  <c:v>335.49</c:v>
                </c:pt>
                <c:pt idx="32">
                  <c:v>343.17</c:v>
                </c:pt>
                <c:pt idx="33">
                  <c:v>350.85</c:v>
                </c:pt>
                <c:pt idx="34">
                  <c:v>358.03</c:v>
                </c:pt>
                <c:pt idx="35">
                  <c:v>364.71</c:v>
                </c:pt>
                <c:pt idx="36">
                  <c:v>372.32</c:v>
                </c:pt>
                <c:pt idx="37">
                  <c:v>379.84</c:v>
                </c:pt>
                <c:pt idx="38">
                  <c:v>387.09</c:v>
                </c:pt>
                <c:pt idx="39">
                  <c:v>394.97</c:v>
                </c:pt>
                <c:pt idx="40">
                  <c:v>402.49</c:v>
                </c:pt>
                <c:pt idx="41">
                  <c:v>410.17</c:v>
                </c:pt>
                <c:pt idx="42">
                  <c:v>418.14</c:v>
                </c:pt>
                <c:pt idx="43">
                  <c:v>425.01</c:v>
                </c:pt>
                <c:pt idx="44">
                  <c:v>430.74</c:v>
                </c:pt>
                <c:pt idx="45">
                  <c:v>436.57</c:v>
                </c:pt>
              </c:numCache>
            </c:numRef>
          </c:xVal>
          <c:yVal>
            <c:numRef>
              <c:f>Aldicarb!$N$4:$N$49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6-461F-8B48-F1BBB149248E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Aldicarb!$O$4:$O$27</c:f>
              <c:numCache>
                <c:formatCode>General</c:formatCode>
                <c:ptCount val="24"/>
                <c:pt idx="0">
                  <c:v>0</c:v>
                </c:pt>
                <c:pt idx="1">
                  <c:v>23.500000437100667</c:v>
                </c:pt>
                <c:pt idx="2">
                  <c:v>45.880952051707624</c:v>
                </c:pt>
                <c:pt idx="3">
                  <c:v>68.261907214210083</c:v>
                </c:pt>
                <c:pt idx="4">
                  <c:v>90.642855280921509</c:v>
                </c:pt>
                <c:pt idx="5">
                  <c:v>113.02381044342381</c:v>
                </c:pt>
                <c:pt idx="6">
                  <c:v>135.40476560592569</c:v>
                </c:pt>
                <c:pt idx="7">
                  <c:v>157.78571367263714</c:v>
                </c:pt>
                <c:pt idx="8">
                  <c:v>180.16666173934857</c:v>
                </c:pt>
                <c:pt idx="9">
                  <c:v>202.54762399764286</c:v>
                </c:pt>
                <c:pt idx="10">
                  <c:v>224.92857206435426</c:v>
                </c:pt>
                <c:pt idx="11">
                  <c:v>247.30952013106571</c:v>
                </c:pt>
                <c:pt idx="12">
                  <c:v>269.69046819777714</c:v>
                </c:pt>
                <c:pt idx="13">
                  <c:v>292.07141626448856</c:v>
                </c:pt>
                <c:pt idx="14">
                  <c:v>314.45239271436378</c:v>
                </c:pt>
                <c:pt idx="15">
                  <c:v>336.83334078107521</c:v>
                </c:pt>
                <c:pt idx="16">
                  <c:v>359.21428884778663</c:v>
                </c:pt>
                <c:pt idx="17">
                  <c:v>381.59523691449806</c:v>
                </c:pt>
                <c:pt idx="18">
                  <c:v>403.97618498120949</c:v>
                </c:pt>
                <c:pt idx="19">
                  <c:v>426.35713304792091</c:v>
                </c:pt>
                <c:pt idx="20">
                  <c:v>447.61904648372092</c:v>
                </c:pt>
              </c:numCache>
            </c:numRef>
          </c:xVal>
          <c:yVal>
            <c:numRef>
              <c:f>Aldicarb!$P$4:$P$27</c:f>
              <c:numCache>
                <c:formatCode>General</c:formatCode>
                <c:ptCount val="24"/>
                <c:pt idx="0">
                  <c:v>0</c:v>
                </c:pt>
                <c:pt idx="1">
                  <c:v>7.8756175935268402</c:v>
                </c:pt>
                <c:pt idx="2">
                  <c:v>15.619591809809201</c:v>
                </c:pt>
                <c:pt idx="3">
                  <c:v>24.179071187973001</c:v>
                </c:pt>
                <c:pt idx="4">
                  <c:v>38.696028292179101</c:v>
                </c:pt>
                <c:pt idx="5">
                  <c:v>55.033095180988298</c:v>
                </c:pt>
                <c:pt idx="6">
                  <c:v>73.015578091144505</c:v>
                </c:pt>
                <c:pt idx="7">
                  <c:v>92.751145362854004</c:v>
                </c:pt>
                <c:pt idx="8">
                  <c:v>114.937551319599</c:v>
                </c:pt>
                <c:pt idx="9">
                  <c:v>138.514384627342</c:v>
                </c:pt>
                <c:pt idx="10">
                  <c:v>163.159653544425</c:v>
                </c:pt>
                <c:pt idx="11">
                  <c:v>188.86648118495901</c:v>
                </c:pt>
                <c:pt idx="12">
                  <c:v>216.14421904087001</c:v>
                </c:pt>
                <c:pt idx="13">
                  <c:v>244.29541826248101</c:v>
                </c:pt>
                <c:pt idx="14">
                  <c:v>273.51236343383698</c:v>
                </c:pt>
                <c:pt idx="15">
                  <c:v>303.59554290771399</c:v>
                </c:pt>
                <c:pt idx="16">
                  <c:v>334.349006414413</c:v>
                </c:pt>
                <c:pt idx="17">
                  <c:v>366.37252569198603</c:v>
                </c:pt>
                <c:pt idx="18">
                  <c:v>399.29223060607899</c:v>
                </c:pt>
                <c:pt idx="19">
                  <c:v>432.745963335037</c:v>
                </c:pt>
                <c:pt idx="20">
                  <c:v>465.12961387634198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D6-461F-8B48-F1BBB149248E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Aldicarb!$Q$4:$Q$49</c:f>
              <c:numCache>
                <c:formatCode>General</c:formatCode>
                <c:ptCount val="46"/>
                <c:pt idx="0">
                  <c:v>6.8700999999999998E-2</c:v>
                </c:pt>
                <c:pt idx="1">
                  <c:v>25.388999999999999</c:v>
                </c:pt>
                <c:pt idx="2">
                  <c:v>46.893000000000001</c:v>
                </c:pt>
                <c:pt idx="3">
                  <c:v>66.350999999999999</c:v>
                </c:pt>
                <c:pt idx="4">
                  <c:v>84.058999999999997</c:v>
                </c:pt>
                <c:pt idx="5">
                  <c:v>97.924000000000007</c:v>
                </c:pt>
                <c:pt idx="6">
                  <c:v>111.17</c:v>
                </c:pt>
                <c:pt idx="7">
                  <c:v>123.2</c:v>
                </c:pt>
                <c:pt idx="8">
                  <c:v>133.49</c:v>
                </c:pt>
                <c:pt idx="9">
                  <c:v>143.49</c:v>
                </c:pt>
                <c:pt idx="10">
                  <c:v>153.51</c:v>
                </c:pt>
                <c:pt idx="11">
                  <c:v>164.07</c:v>
                </c:pt>
                <c:pt idx="12">
                  <c:v>175.57</c:v>
                </c:pt>
                <c:pt idx="13">
                  <c:v>186.91</c:v>
                </c:pt>
                <c:pt idx="14">
                  <c:v>196.92</c:v>
                </c:pt>
                <c:pt idx="15">
                  <c:v>206.22</c:v>
                </c:pt>
                <c:pt idx="16">
                  <c:v>214.66</c:v>
                </c:pt>
                <c:pt idx="17">
                  <c:v>222.68</c:v>
                </c:pt>
                <c:pt idx="18">
                  <c:v>230.64</c:v>
                </c:pt>
                <c:pt idx="19">
                  <c:v>238.83</c:v>
                </c:pt>
                <c:pt idx="20">
                  <c:v>247.14</c:v>
                </c:pt>
                <c:pt idx="21">
                  <c:v>255.76</c:v>
                </c:pt>
                <c:pt idx="22">
                  <c:v>263.70999999999998</c:v>
                </c:pt>
                <c:pt idx="23">
                  <c:v>272.60000000000002</c:v>
                </c:pt>
                <c:pt idx="24">
                  <c:v>281.06</c:v>
                </c:pt>
                <c:pt idx="25">
                  <c:v>288.64999999999998</c:v>
                </c:pt>
                <c:pt idx="26">
                  <c:v>296.36</c:v>
                </c:pt>
                <c:pt idx="27">
                  <c:v>304.19</c:v>
                </c:pt>
                <c:pt idx="28">
                  <c:v>312.04000000000002</c:v>
                </c:pt>
                <c:pt idx="29">
                  <c:v>319.86</c:v>
                </c:pt>
                <c:pt idx="30">
                  <c:v>327.95</c:v>
                </c:pt>
                <c:pt idx="31">
                  <c:v>335.49</c:v>
                </c:pt>
                <c:pt idx="32">
                  <c:v>343.17</c:v>
                </c:pt>
                <c:pt idx="33">
                  <c:v>350.85</c:v>
                </c:pt>
                <c:pt idx="34">
                  <c:v>358.03</c:v>
                </c:pt>
                <c:pt idx="35">
                  <c:v>364.71</c:v>
                </c:pt>
                <c:pt idx="36">
                  <c:v>372.32</c:v>
                </c:pt>
                <c:pt idx="37">
                  <c:v>379.84</c:v>
                </c:pt>
                <c:pt idx="38">
                  <c:v>387.09</c:v>
                </c:pt>
                <c:pt idx="39">
                  <c:v>394.97</c:v>
                </c:pt>
                <c:pt idx="40">
                  <c:v>402.49</c:v>
                </c:pt>
                <c:pt idx="41">
                  <c:v>410.17</c:v>
                </c:pt>
                <c:pt idx="42">
                  <c:v>418.14</c:v>
                </c:pt>
                <c:pt idx="43">
                  <c:v>425.01</c:v>
                </c:pt>
                <c:pt idx="44">
                  <c:v>430.74</c:v>
                </c:pt>
                <c:pt idx="45">
                  <c:v>436.57</c:v>
                </c:pt>
              </c:numCache>
            </c:numRef>
          </c:xVal>
          <c:yVal>
            <c:numRef>
              <c:f>Aldicarb!$R$4:$R$49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D6-461F-8B48-F1BBB1492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4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Salt!$A$4:$A$49</c:f>
              <c:numCache>
                <c:formatCode>General</c:formatCode>
                <c:ptCount val="46"/>
                <c:pt idx="0">
                  <c:v>0.222</c:v>
                </c:pt>
                <c:pt idx="1">
                  <c:v>72.275999999999996</c:v>
                </c:pt>
                <c:pt idx="2">
                  <c:v>119.69</c:v>
                </c:pt>
                <c:pt idx="3">
                  <c:v>158.30000000000001</c:v>
                </c:pt>
                <c:pt idx="4">
                  <c:v>192.54</c:v>
                </c:pt>
                <c:pt idx="5">
                  <c:v>223.21</c:v>
                </c:pt>
                <c:pt idx="6">
                  <c:v>252.2</c:v>
                </c:pt>
                <c:pt idx="7">
                  <c:v>279.91000000000003</c:v>
                </c:pt>
                <c:pt idx="8">
                  <c:v>306.75</c:v>
                </c:pt>
                <c:pt idx="9">
                  <c:v>333.58</c:v>
                </c:pt>
                <c:pt idx="10">
                  <c:v>359.32</c:v>
                </c:pt>
                <c:pt idx="11">
                  <c:v>384.11</c:v>
                </c:pt>
                <c:pt idx="12">
                  <c:v>408.53</c:v>
                </c:pt>
                <c:pt idx="13">
                  <c:v>431.88</c:v>
                </c:pt>
                <c:pt idx="14">
                  <c:v>455.22</c:v>
                </c:pt>
                <c:pt idx="15">
                  <c:v>477.96</c:v>
                </c:pt>
                <c:pt idx="16">
                  <c:v>500.4</c:v>
                </c:pt>
                <c:pt idx="17">
                  <c:v>522.51</c:v>
                </c:pt>
                <c:pt idx="18">
                  <c:v>544.63</c:v>
                </c:pt>
                <c:pt idx="19">
                  <c:v>566.21</c:v>
                </c:pt>
                <c:pt idx="20">
                  <c:v>587.21</c:v>
                </c:pt>
                <c:pt idx="21">
                  <c:v>608.17999999999995</c:v>
                </c:pt>
                <c:pt idx="22">
                  <c:v>629.12</c:v>
                </c:pt>
                <c:pt idx="23">
                  <c:v>649.97</c:v>
                </c:pt>
                <c:pt idx="24">
                  <c:v>670.45</c:v>
                </c:pt>
                <c:pt idx="25">
                  <c:v>690.94</c:v>
                </c:pt>
                <c:pt idx="26">
                  <c:v>711.04</c:v>
                </c:pt>
                <c:pt idx="27">
                  <c:v>730.78</c:v>
                </c:pt>
                <c:pt idx="28">
                  <c:v>750.01</c:v>
                </c:pt>
                <c:pt idx="29">
                  <c:v>769.3</c:v>
                </c:pt>
                <c:pt idx="30">
                  <c:v>788.7</c:v>
                </c:pt>
                <c:pt idx="31">
                  <c:v>807.63</c:v>
                </c:pt>
                <c:pt idx="32">
                  <c:v>826.61</c:v>
                </c:pt>
                <c:pt idx="33">
                  <c:v>845.65</c:v>
                </c:pt>
                <c:pt idx="34">
                  <c:v>864.22</c:v>
                </c:pt>
                <c:pt idx="35">
                  <c:v>882.72</c:v>
                </c:pt>
                <c:pt idx="36">
                  <c:v>900.94</c:v>
                </c:pt>
                <c:pt idx="37">
                  <c:v>919</c:v>
                </c:pt>
                <c:pt idx="38">
                  <c:v>937.28</c:v>
                </c:pt>
                <c:pt idx="39">
                  <c:v>955.84</c:v>
                </c:pt>
                <c:pt idx="40">
                  <c:v>974.25</c:v>
                </c:pt>
                <c:pt idx="41">
                  <c:v>992.53</c:v>
                </c:pt>
                <c:pt idx="42">
                  <c:v>1010.3</c:v>
                </c:pt>
                <c:pt idx="43">
                  <c:v>1027.8</c:v>
                </c:pt>
                <c:pt idx="44">
                  <c:v>1045.0999999999999</c:v>
                </c:pt>
                <c:pt idx="45">
                  <c:v>1062.9000000000001</c:v>
                </c:pt>
              </c:numCache>
            </c:numRef>
          </c:xVal>
          <c:yVal>
            <c:numRef>
              <c:f>Salt!$B$4:$B$49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9F-4D71-8B2F-57BF7E0A6005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Salt!$C$4:$C$24</c:f>
              <c:numCache>
                <c:formatCode>General</c:formatCode>
                <c:ptCount val="21"/>
                <c:pt idx="0">
                  <c:v>0</c:v>
                </c:pt>
                <c:pt idx="1">
                  <c:v>21.257999829999999</c:v>
                </c:pt>
                <c:pt idx="2">
                  <c:v>42.515999669999999</c:v>
                </c:pt>
                <c:pt idx="3">
                  <c:v>74.402996689999995</c:v>
                </c:pt>
                <c:pt idx="4">
                  <c:v>122.2334977</c:v>
                </c:pt>
                <c:pt idx="5">
                  <c:v>193.9792564</c:v>
                </c:pt>
                <c:pt idx="6">
                  <c:v>300.2692538</c:v>
                </c:pt>
                <c:pt idx="7">
                  <c:v>406.55923660000002</c:v>
                </c:pt>
                <c:pt idx="8">
                  <c:v>512.84924850000004</c:v>
                </c:pt>
                <c:pt idx="9">
                  <c:v>619.13923130000001</c:v>
                </c:pt>
                <c:pt idx="10">
                  <c:v>725.42927229999998</c:v>
                </c:pt>
                <c:pt idx="11">
                  <c:v>831.71925510000005</c:v>
                </c:pt>
                <c:pt idx="12">
                  <c:v>938.00923790000002</c:v>
                </c:pt>
                <c:pt idx="13">
                  <c:v>1044.299221</c:v>
                </c:pt>
                <c:pt idx="14">
                  <c:v>1062.899944</c:v>
                </c:pt>
              </c:numCache>
            </c:numRef>
          </c:xVal>
          <c:yVal>
            <c:numRef>
              <c:f>Salt!$D$4:$D$24</c:f>
              <c:numCache>
                <c:formatCode>General</c:formatCode>
                <c:ptCount val="21"/>
                <c:pt idx="0">
                  <c:v>0</c:v>
                </c:pt>
                <c:pt idx="1">
                  <c:v>1.3723261419999999</c:v>
                </c:pt>
                <c:pt idx="2">
                  <c:v>4.2069498999999997</c:v>
                </c:pt>
                <c:pt idx="3">
                  <c:v>10.777587710000001</c:v>
                </c:pt>
                <c:pt idx="4">
                  <c:v>23.365467779999999</c:v>
                </c:pt>
                <c:pt idx="5">
                  <c:v>45.987164300000003</c:v>
                </c:pt>
                <c:pt idx="6">
                  <c:v>84.639374619999998</c:v>
                </c:pt>
                <c:pt idx="7">
                  <c:v>127.2056807</c:v>
                </c:pt>
                <c:pt idx="8">
                  <c:v>172.57765710000001</c:v>
                </c:pt>
                <c:pt idx="9">
                  <c:v>220.62015149999999</c:v>
                </c:pt>
                <c:pt idx="10">
                  <c:v>270.21542340000002</c:v>
                </c:pt>
                <c:pt idx="11">
                  <c:v>321.91096010000001</c:v>
                </c:pt>
                <c:pt idx="12">
                  <c:v>375.29679279999999</c:v>
                </c:pt>
                <c:pt idx="13">
                  <c:v>429.91075590000003</c:v>
                </c:pt>
                <c:pt idx="14">
                  <c:v>439.6827649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9F-4D71-8B2F-57BF7E0A6005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Salt!$E$4:$E$49</c:f>
              <c:numCache>
                <c:formatCode>General</c:formatCode>
                <c:ptCount val="46"/>
                <c:pt idx="0">
                  <c:v>0.222</c:v>
                </c:pt>
                <c:pt idx="1">
                  <c:v>72.275999999999996</c:v>
                </c:pt>
                <c:pt idx="2">
                  <c:v>119.69</c:v>
                </c:pt>
                <c:pt idx="3">
                  <c:v>158.30000000000001</c:v>
                </c:pt>
                <c:pt idx="4">
                  <c:v>192.54001</c:v>
                </c:pt>
                <c:pt idx="5">
                  <c:v>223.21</c:v>
                </c:pt>
                <c:pt idx="6">
                  <c:v>252.20000999999999</c:v>
                </c:pt>
                <c:pt idx="7">
                  <c:v>279.91000000000003</c:v>
                </c:pt>
                <c:pt idx="8">
                  <c:v>306.75</c:v>
                </c:pt>
                <c:pt idx="9">
                  <c:v>333.58</c:v>
                </c:pt>
                <c:pt idx="10">
                  <c:v>359.32</c:v>
                </c:pt>
                <c:pt idx="11">
                  <c:v>384.11002000000002</c:v>
                </c:pt>
                <c:pt idx="12">
                  <c:v>408.53</c:v>
                </c:pt>
                <c:pt idx="13">
                  <c:v>431.88</c:v>
                </c:pt>
                <c:pt idx="14">
                  <c:v>455.22</c:v>
                </c:pt>
                <c:pt idx="15">
                  <c:v>477.96</c:v>
                </c:pt>
                <c:pt idx="16">
                  <c:v>500.4</c:v>
                </c:pt>
                <c:pt idx="17">
                  <c:v>522.51</c:v>
                </c:pt>
                <c:pt idx="18">
                  <c:v>544.63</c:v>
                </c:pt>
                <c:pt idx="19">
                  <c:v>566.20996000000002</c:v>
                </c:pt>
                <c:pt idx="20">
                  <c:v>587.21</c:v>
                </c:pt>
                <c:pt idx="21">
                  <c:v>608.17999999999995</c:v>
                </c:pt>
                <c:pt idx="22">
                  <c:v>629.12</c:v>
                </c:pt>
                <c:pt idx="23">
                  <c:v>649.97</c:v>
                </c:pt>
                <c:pt idx="24">
                  <c:v>670.44994999999994</c:v>
                </c:pt>
                <c:pt idx="25">
                  <c:v>690.94</c:v>
                </c:pt>
                <c:pt idx="26">
                  <c:v>711.04003999999998</c:v>
                </c:pt>
                <c:pt idx="27">
                  <c:v>730.78</c:v>
                </c:pt>
                <c:pt idx="28">
                  <c:v>750.01</c:v>
                </c:pt>
                <c:pt idx="29">
                  <c:v>769.3</c:v>
                </c:pt>
                <c:pt idx="30">
                  <c:v>788.7</c:v>
                </c:pt>
                <c:pt idx="31">
                  <c:v>807.63</c:v>
                </c:pt>
                <c:pt idx="32">
                  <c:v>826.61005</c:v>
                </c:pt>
                <c:pt idx="33">
                  <c:v>845.65</c:v>
                </c:pt>
                <c:pt idx="34">
                  <c:v>864.22002999999995</c:v>
                </c:pt>
                <c:pt idx="35">
                  <c:v>882.72</c:v>
                </c:pt>
                <c:pt idx="36">
                  <c:v>900.94</c:v>
                </c:pt>
                <c:pt idx="37">
                  <c:v>919</c:v>
                </c:pt>
                <c:pt idx="38">
                  <c:v>937.28</c:v>
                </c:pt>
                <c:pt idx="39">
                  <c:v>955.83996999999999</c:v>
                </c:pt>
                <c:pt idx="40">
                  <c:v>974.25</c:v>
                </c:pt>
                <c:pt idx="41">
                  <c:v>992.52997000000005</c:v>
                </c:pt>
                <c:pt idx="42">
                  <c:v>1010.3000500000001</c:v>
                </c:pt>
                <c:pt idx="43">
                  <c:v>1027.7999</c:v>
                </c:pt>
                <c:pt idx="44">
                  <c:v>1045.0999999999999</c:v>
                </c:pt>
                <c:pt idx="45">
                  <c:v>1062.8998999999999</c:v>
                </c:pt>
              </c:numCache>
            </c:numRef>
          </c:xVal>
          <c:yVal>
            <c:numRef>
              <c:f>Salt!$F$4:$F$49</c:f>
              <c:numCache>
                <c:formatCode>General</c:formatCode>
                <c:ptCount val="46"/>
                <c:pt idx="0">
                  <c:v>1.2746178999999999E-3</c:v>
                </c:pt>
                <c:pt idx="1">
                  <c:v>7.4875845999999999</c:v>
                </c:pt>
                <c:pt idx="2">
                  <c:v>15.956490000000001</c:v>
                </c:pt>
                <c:pt idx="3">
                  <c:v>24.270119000000001</c:v>
                </c:pt>
                <c:pt idx="4">
                  <c:v>32.556069999999998</c:v>
                </c:pt>
                <c:pt idx="5">
                  <c:v>40.636940000000003</c:v>
                </c:pt>
                <c:pt idx="6">
                  <c:v>48.805430000000001</c:v>
                </c:pt>
                <c:pt idx="7">
                  <c:v>57.066093000000002</c:v>
                </c:pt>
                <c:pt idx="8">
                  <c:v>65.467740000000006</c:v>
                </c:pt>
                <c:pt idx="9">
                  <c:v>74.242140000000006</c:v>
                </c:pt>
                <c:pt idx="10">
                  <c:v>82.998954999999995</c:v>
                </c:pt>
                <c:pt idx="11">
                  <c:v>91.734763999999998</c:v>
                </c:pt>
                <c:pt idx="12">
                  <c:v>100.62048</c:v>
                </c:pt>
                <c:pt idx="13">
                  <c:v>109.36923</c:v>
                </c:pt>
                <c:pt idx="14">
                  <c:v>118.35389000000001</c:v>
                </c:pt>
                <c:pt idx="15">
                  <c:v>127.33208</c:v>
                </c:pt>
                <c:pt idx="16">
                  <c:v>136.40379999999999</c:v>
                </c:pt>
                <c:pt idx="17">
                  <c:v>145.54337000000001</c:v>
                </c:pt>
                <c:pt idx="18">
                  <c:v>154.88267999999999</c:v>
                </c:pt>
                <c:pt idx="19">
                  <c:v>164.17868000000001</c:v>
                </c:pt>
                <c:pt idx="20">
                  <c:v>173.39663999999999</c:v>
                </c:pt>
                <c:pt idx="21">
                  <c:v>182.76740000000001</c:v>
                </c:pt>
                <c:pt idx="22">
                  <c:v>192.28735</c:v>
                </c:pt>
                <c:pt idx="23">
                  <c:v>201.92518999999999</c:v>
                </c:pt>
                <c:pt idx="24">
                  <c:v>211.54369</c:v>
                </c:pt>
                <c:pt idx="25">
                  <c:v>221.3151</c:v>
                </c:pt>
                <c:pt idx="26">
                  <c:v>231.04236</c:v>
                </c:pt>
                <c:pt idx="27">
                  <c:v>240.73015000000001</c:v>
                </c:pt>
                <c:pt idx="28">
                  <c:v>250.29438999999999</c:v>
                </c:pt>
                <c:pt idx="29">
                  <c:v>260.01245</c:v>
                </c:pt>
                <c:pt idx="30">
                  <c:v>269.90955000000002</c:v>
                </c:pt>
                <c:pt idx="31">
                  <c:v>279.685</c:v>
                </c:pt>
                <c:pt idx="32">
                  <c:v>289.60199999999998</c:v>
                </c:pt>
                <c:pt idx="33">
                  <c:v>299.66534000000001</c:v>
                </c:pt>
                <c:pt idx="34">
                  <c:v>309.59003000000001</c:v>
                </c:pt>
                <c:pt idx="35">
                  <c:v>319.58395000000002</c:v>
                </c:pt>
                <c:pt idx="36">
                  <c:v>329.52949999999998</c:v>
                </c:pt>
                <c:pt idx="37">
                  <c:v>339.48752000000002</c:v>
                </c:pt>
                <c:pt idx="38">
                  <c:v>349.66692999999998</c:v>
                </c:pt>
                <c:pt idx="39">
                  <c:v>360.10428000000002</c:v>
                </c:pt>
                <c:pt idx="40">
                  <c:v>370.55795000000001</c:v>
                </c:pt>
                <c:pt idx="41">
                  <c:v>381.03598</c:v>
                </c:pt>
                <c:pt idx="42">
                  <c:v>391.31464</c:v>
                </c:pt>
                <c:pt idx="43">
                  <c:v>401.52573000000001</c:v>
                </c:pt>
                <c:pt idx="44">
                  <c:v>411.70605</c:v>
                </c:pt>
                <c:pt idx="45">
                  <c:v>422.26889999999997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9F-4D71-8B2F-57BF7E0A6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1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Salt!$G$4:$G$49</c:f>
              <c:numCache>
                <c:formatCode>General</c:formatCode>
                <c:ptCount val="46"/>
                <c:pt idx="0">
                  <c:v>0.34820000000000001</c:v>
                </c:pt>
                <c:pt idx="1">
                  <c:v>55.54</c:v>
                </c:pt>
                <c:pt idx="2">
                  <c:v>105.78999</c:v>
                </c:pt>
                <c:pt idx="3">
                  <c:v>162.61000000000001</c:v>
                </c:pt>
                <c:pt idx="4">
                  <c:v>210.74</c:v>
                </c:pt>
                <c:pt idx="5">
                  <c:v>256.02001999999999</c:v>
                </c:pt>
                <c:pt idx="6">
                  <c:v>297.27</c:v>
                </c:pt>
                <c:pt idx="7">
                  <c:v>334.21001999999999</c:v>
                </c:pt>
                <c:pt idx="8">
                  <c:v>368.13</c:v>
                </c:pt>
                <c:pt idx="9">
                  <c:v>402.00997999999998</c:v>
                </c:pt>
                <c:pt idx="10">
                  <c:v>436.53</c:v>
                </c:pt>
                <c:pt idx="11">
                  <c:v>472.29</c:v>
                </c:pt>
                <c:pt idx="12">
                  <c:v>508.33</c:v>
                </c:pt>
                <c:pt idx="13">
                  <c:v>541.54999999999995</c:v>
                </c:pt>
                <c:pt idx="14">
                  <c:v>572.61005</c:v>
                </c:pt>
                <c:pt idx="15">
                  <c:v>602.57000000000005</c:v>
                </c:pt>
                <c:pt idx="16">
                  <c:v>633.82000000000005</c:v>
                </c:pt>
                <c:pt idx="17">
                  <c:v>664.52</c:v>
                </c:pt>
                <c:pt idx="18">
                  <c:v>693.69</c:v>
                </c:pt>
                <c:pt idx="19">
                  <c:v>722.94994999999994</c:v>
                </c:pt>
                <c:pt idx="20">
                  <c:v>752.83996999999999</c:v>
                </c:pt>
                <c:pt idx="21">
                  <c:v>781.18005000000005</c:v>
                </c:pt>
                <c:pt idx="22">
                  <c:v>810.63</c:v>
                </c:pt>
                <c:pt idx="23">
                  <c:v>840.11</c:v>
                </c:pt>
                <c:pt idx="24">
                  <c:v>868</c:v>
                </c:pt>
                <c:pt idx="25">
                  <c:v>898.04</c:v>
                </c:pt>
                <c:pt idx="26">
                  <c:v>928.12994000000003</c:v>
                </c:pt>
                <c:pt idx="27">
                  <c:v>956.8</c:v>
                </c:pt>
                <c:pt idx="28">
                  <c:v>984.48004000000003</c:v>
                </c:pt>
                <c:pt idx="29">
                  <c:v>1014.7999</c:v>
                </c:pt>
                <c:pt idx="30">
                  <c:v>1042.9000000000001</c:v>
                </c:pt>
                <c:pt idx="31">
                  <c:v>1070.8998999999999</c:v>
                </c:pt>
                <c:pt idx="32">
                  <c:v>1097.9000000000001</c:v>
                </c:pt>
                <c:pt idx="33">
                  <c:v>1126.0999999999999</c:v>
                </c:pt>
                <c:pt idx="34">
                  <c:v>1153.3998999999999</c:v>
                </c:pt>
                <c:pt idx="35">
                  <c:v>1180.7</c:v>
                </c:pt>
                <c:pt idx="36">
                  <c:v>1211</c:v>
                </c:pt>
                <c:pt idx="37">
                  <c:v>1239.3</c:v>
                </c:pt>
                <c:pt idx="38">
                  <c:v>1266.8</c:v>
                </c:pt>
                <c:pt idx="39">
                  <c:v>1293.8</c:v>
                </c:pt>
                <c:pt idx="40">
                  <c:v>1319.2001</c:v>
                </c:pt>
                <c:pt idx="41">
                  <c:v>1346.7</c:v>
                </c:pt>
                <c:pt idx="42">
                  <c:v>1373.2001</c:v>
                </c:pt>
                <c:pt idx="43">
                  <c:v>1397.6001000000001</c:v>
                </c:pt>
                <c:pt idx="44">
                  <c:v>1423.1</c:v>
                </c:pt>
                <c:pt idx="45">
                  <c:v>1446.6</c:v>
                </c:pt>
              </c:numCache>
            </c:numRef>
          </c:xVal>
          <c:yVal>
            <c:numRef>
              <c:f>Salt!$B$4:$B$49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6-42EC-8F99-E7763A2A0BE4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Salt!$I$4:$I$24</c:f>
              <c:numCache>
                <c:formatCode>General</c:formatCode>
                <c:ptCount val="21"/>
                <c:pt idx="0">
                  <c:v>0</c:v>
                </c:pt>
                <c:pt idx="1">
                  <c:v>28.931999619999999</c:v>
                </c:pt>
                <c:pt idx="2">
                  <c:v>57.863999249999999</c:v>
                </c:pt>
                <c:pt idx="3">
                  <c:v>101.2619978</c:v>
                </c:pt>
                <c:pt idx="4">
                  <c:v>166.35899370000001</c:v>
                </c:pt>
                <c:pt idx="5">
                  <c:v>264.00451320000002</c:v>
                </c:pt>
                <c:pt idx="6">
                  <c:v>408.66449130000001</c:v>
                </c:pt>
                <c:pt idx="7">
                  <c:v>553.32452760000001</c:v>
                </c:pt>
                <c:pt idx="8">
                  <c:v>697.98447659999999</c:v>
                </c:pt>
                <c:pt idx="9">
                  <c:v>842.64448379999999</c:v>
                </c:pt>
                <c:pt idx="10">
                  <c:v>987.30449099999998</c:v>
                </c:pt>
                <c:pt idx="11">
                  <c:v>1131.964498</c:v>
                </c:pt>
                <c:pt idx="12">
                  <c:v>1276.624505</c:v>
                </c:pt>
                <c:pt idx="13">
                  <c:v>1421.2845130000001</c:v>
                </c:pt>
                <c:pt idx="14">
                  <c:v>1446.599956</c:v>
                </c:pt>
              </c:numCache>
            </c:numRef>
          </c:xVal>
          <c:yVal>
            <c:numRef>
              <c:f>Salt!$J$4:$J$24</c:f>
              <c:numCache>
                <c:formatCode>General</c:formatCode>
                <c:ptCount val="21"/>
                <c:pt idx="0">
                  <c:v>0</c:v>
                </c:pt>
                <c:pt idx="1">
                  <c:v>1.8709114259999999</c:v>
                </c:pt>
                <c:pt idx="2">
                  <c:v>5.8760236680000002</c:v>
                </c:pt>
                <c:pt idx="3">
                  <c:v>13.68826563</c:v>
                </c:pt>
                <c:pt idx="4">
                  <c:v>28.210195070000001</c:v>
                </c:pt>
                <c:pt idx="5">
                  <c:v>53.034547420000003</c:v>
                </c:pt>
                <c:pt idx="6">
                  <c:v>94.295991459999996</c:v>
                </c:pt>
                <c:pt idx="7">
                  <c:v>138.64986669999999</c:v>
                </c:pt>
                <c:pt idx="8">
                  <c:v>185.80260530000001</c:v>
                </c:pt>
                <c:pt idx="9">
                  <c:v>234.60471250000001</c:v>
                </c:pt>
                <c:pt idx="10">
                  <c:v>285.6016295</c:v>
                </c:pt>
                <c:pt idx="11">
                  <c:v>338.05503110000001</c:v>
                </c:pt>
                <c:pt idx="12">
                  <c:v>392.6861609</c:v>
                </c:pt>
                <c:pt idx="13">
                  <c:v>448.68562550000001</c:v>
                </c:pt>
                <c:pt idx="14">
                  <c:v>458.77348499999999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A6-42EC-8F99-E7763A2A0BE4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Salt!$K$4:$K$49</c:f>
              <c:numCache>
                <c:formatCode>General</c:formatCode>
                <c:ptCount val="46"/>
                <c:pt idx="0">
                  <c:v>0.34820000000000001</c:v>
                </c:pt>
                <c:pt idx="1">
                  <c:v>55.54</c:v>
                </c:pt>
                <c:pt idx="2">
                  <c:v>105.78999</c:v>
                </c:pt>
                <c:pt idx="3">
                  <c:v>162.61000000000001</c:v>
                </c:pt>
                <c:pt idx="4">
                  <c:v>210.74</c:v>
                </c:pt>
                <c:pt idx="5">
                  <c:v>256.02001999999999</c:v>
                </c:pt>
                <c:pt idx="6">
                  <c:v>297.27</c:v>
                </c:pt>
                <c:pt idx="7">
                  <c:v>334.21001999999999</c:v>
                </c:pt>
                <c:pt idx="8">
                  <c:v>368.13</c:v>
                </c:pt>
                <c:pt idx="9">
                  <c:v>402.00997999999998</c:v>
                </c:pt>
                <c:pt idx="10">
                  <c:v>436.53</c:v>
                </c:pt>
                <c:pt idx="11">
                  <c:v>472.29</c:v>
                </c:pt>
                <c:pt idx="12">
                  <c:v>508.33</c:v>
                </c:pt>
                <c:pt idx="13">
                  <c:v>541.54999999999995</c:v>
                </c:pt>
                <c:pt idx="14">
                  <c:v>572.61005</c:v>
                </c:pt>
                <c:pt idx="15">
                  <c:v>602.57000000000005</c:v>
                </c:pt>
                <c:pt idx="16">
                  <c:v>633.82000000000005</c:v>
                </c:pt>
                <c:pt idx="17">
                  <c:v>664.52</c:v>
                </c:pt>
                <c:pt idx="18">
                  <c:v>693.69</c:v>
                </c:pt>
                <c:pt idx="19">
                  <c:v>722.94994999999994</c:v>
                </c:pt>
                <c:pt idx="20">
                  <c:v>752.83996999999999</c:v>
                </c:pt>
                <c:pt idx="21">
                  <c:v>781.18005000000005</c:v>
                </c:pt>
                <c:pt idx="22">
                  <c:v>810.63</c:v>
                </c:pt>
                <c:pt idx="23">
                  <c:v>840.11</c:v>
                </c:pt>
                <c:pt idx="24">
                  <c:v>868</c:v>
                </c:pt>
                <c:pt idx="25">
                  <c:v>898.04</c:v>
                </c:pt>
                <c:pt idx="26">
                  <c:v>928.12994000000003</c:v>
                </c:pt>
                <c:pt idx="27">
                  <c:v>956.8</c:v>
                </c:pt>
                <c:pt idx="28">
                  <c:v>984.48004000000003</c:v>
                </c:pt>
                <c:pt idx="29">
                  <c:v>1014.7999</c:v>
                </c:pt>
                <c:pt idx="30">
                  <c:v>1042.9000000000001</c:v>
                </c:pt>
                <c:pt idx="31">
                  <c:v>1070.8998999999999</c:v>
                </c:pt>
                <c:pt idx="32">
                  <c:v>1097.9000000000001</c:v>
                </c:pt>
                <c:pt idx="33">
                  <c:v>1126.0999999999999</c:v>
                </c:pt>
                <c:pt idx="34">
                  <c:v>1153.3998999999999</c:v>
                </c:pt>
                <c:pt idx="35">
                  <c:v>1180.7</c:v>
                </c:pt>
                <c:pt idx="36">
                  <c:v>1211</c:v>
                </c:pt>
                <c:pt idx="37">
                  <c:v>1239.3</c:v>
                </c:pt>
                <c:pt idx="38">
                  <c:v>1266.8</c:v>
                </c:pt>
                <c:pt idx="39">
                  <c:v>1293.8</c:v>
                </c:pt>
                <c:pt idx="40">
                  <c:v>1319.2001</c:v>
                </c:pt>
                <c:pt idx="41">
                  <c:v>1346.7</c:v>
                </c:pt>
                <c:pt idx="42">
                  <c:v>1373.2001</c:v>
                </c:pt>
                <c:pt idx="43">
                  <c:v>1397.6001000000001</c:v>
                </c:pt>
                <c:pt idx="44">
                  <c:v>1423.1</c:v>
                </c:pt>
                <c:pt idx="45">
                  <c:v>1446.6</c:v>
                </c:pt>
              </c:numCache>
            </c:numRef>
          </c:xVal>
          <c:yVal>
            <c:numRef>
              <c:f>Salt!$L$4:$L$49</c:f>
              <c:numCache>
                <c:formatCode>General</c:formatCode>
                <c:ptCount val="46"/>
                <c:pt idx="0">
                  <c:v>1.8494449999999999E-3</c:v>
                </c:pt>
                <c:pt idx="1">
                  <c:v>3.7256930000000001</c:v>
                </c:pt>
                <c:pt idx="2">
                  <c:v>9.7941140000000004</c:v>
                </c:pt>
                <c:pt idx="3">
                  <c:v>18.664619999999999</c:v>
                </c:pt>
                <c:pt idx="4">
                  <c:v>27.537134000000002</c:v>
                </c:pt>
                <c:pt idx="5">
                  <c:v>36.873060000000002</c:v>
                </c:pt>
                <c:pt idx="6">
                  <c:v>46.134399999999999</c:v>
                </c:pt>
                <c:pt idx="7">
                  <c:v>54.995536999999999</c:v>
                </c:pt>
                <c:pt idx="8">
                  <c:v>63.577010000000001</c:v>
                </c:pt>
                <c:pt idx="9">
                  <c:v>72.552700000000002</c:v>
                </c:pt>
                <c:pt idx="10">
                  <c:v>82.095510000000004</c:v>
                </c:pt>
                <c:pt idx="11">
                  <c:v>92.387110000000007</c:v>
                </c:pt>
                <c:pt idx="12">
                  <c:v>103.16132</c:v>
                </c:pt>
                <c:pt idx="13">
                  <c:v>113.437355</c:v>
                </c:pt>
                <c:pt idx="14">
                  <c:v>123.3351</c:v>
                </c:pt>
                <c:pt idx="15">
                  <c:v>133.14028999999999</c:v>
                </c:pt>
                <c:pt idx="16">
                  <c:v>143.63066000000001</c:v>
                </c:pt>
                <c:pt idx="17">
                  <c:v>154.19148000000001</c:v>
                </c:pt>
                <c:pt idx="18">
                  <c:v>164.45475999999999</c:v>
                </c:pt>
                <c:pt idx="19">
                  <c:v>174.96883</c:v>
                </c:pt>
                <c:pt idx="20">
                  <c:v>185.93120999999999</c:v>
                </c:pt>
                <c:pt idx="21">
                  <c:v>196.52824000000001</c:v>
                </c:pt>
                <c:pt idx="22">
                  <c:v>207.74582000000001</c:v>
                </c:pt>
                <c:pt idx="23">
                  <c:v>219.18079</c:v>
                </c:pt>
                <c:pt idx="24">
                  <c:v>230.18541999999999</c:v>
                </c:pt>
                <c:pt idx="25">
                  <c:v>242.23773</c:v>
                </c:pt>
                <c:pt idx="26">
                  <c:v>254.51389</c:v>
                </c:pt>
                <c:pt idx="27">
                  <c:v>266.39742999999999</c:v>
                </c:pt>
                <c:pt idx="28">
                  <c:v>278.04086000000001</c:v>
                </c:pt>
                <c:pt idx="29">
                  <c:v>290.98390000000001</c:v>
                </c:pt>
                <c:pt idx="30">
                  <c:v>303.15325999999999</c:v>
                </c:pt>
                <c:pt idx="31">
                  <c:v>315.44353999999998</c:v>
                </c:pt>
                <c:pt idx="32">
                  <c:v>327.44810000000001</c:v>
                </c:pt>
                <c:pt idx="33">
                  <c:v>340.14467999999999</c:v>
                </c:pt>
                <c:pt idx="34">
                  <c:v>352.58850000000001</c:v>
                </c:pt>
                <c:pt idx="35">
                  <c:v>365.18047999999999</c:v>
                </c:pt>
                <c:pt idx="36">
                  <c:v>379.32763999999997</c:v>
                </c:pt>
                <c:pt idx="37">
                  <c:v>392.70186999999999</c:v>
                </c:pt>
                <c:pt idx="38">
                  <c:v>405.84518000000003</c:v>
                </c:pt>
                <c:pt idx="39">
                  <c:v>418.88900000000001</c:v>
                </c:pt>
                <c:pt idx="40">
                  <c:v>431.28487999999999</c:v>
                </c:pt>
                <c:pt idx="41">
                  <c:v>444.84073000000001</c:v>
                </c:pt>
                <c:pt idx="42">
                  <c:v>458.03534000000002</c:v>
                </c:pt>
                <c:pt idx="43">
                  <c:v>470.29745000000003</c:v>
                </c:pt>
                <c:pt idx="44">
                  <c:v>483.22723000000002</c:v>
                </c:pt>
                <c:pt idx="45">
                  <c:v>495.24597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A6-42EC-8F99-E7763A2A0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1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Salt!$M$4:$M$49</c:f>
              <c:numCache>
                <c:formatCode>General</c:formatCode>
                <c:ptCount val="46"/>
                <c:pt idx="0">
                  <c:v>0.7944</c:v>
                </c:pt>
                <c:pt idx="1">
                  <c:v>38.445999999999998</c:v>
                </c:pt>
                <c:pt idx="2">
                  <c:v>62.837000000000003</c:v>
                </c:pt>
                <c:pt idx="3">
                  <c:v>85.441000000000003</c:v>
                </c:pt>
                <c:pt idx="4">
                  <c:v>108.85</c:v>
                </c:pt>
                <c:pt idx="5">
                  <c:v>131.65</c:v>
                </c:pt>
                <c:pt idx="6">
                  <c:v>151.88</c:v>
                </c:pt>
                <c:pt idx="7">
                  <c:v>170.09</c:v>
                </c:pt>
                <c:pt idx="8">
                  <c:v>187.44</c:v>
                </c:pt>
                <c:pt idx="9">
                  <c:v>203.93</c:v>
                </c:pt>
                <c:pt idx="10">
                  <c:v>218.24</c:v>
                </c:pt>
                <c:pt idx="11">
                  <c:v>233.36</c:v>
                </c:pt>
                <c:pt idx="12">
                  <c:v>247.59</c:v>
                </c:pt>
                <c:pt idx="13">
                  <c:v>262.99</c:v>
                </c:pt>
                <c:pt idx="14">
                  <c:v>279.20999999999998</c:v>
                </c:pt>
                <c:pt idx="15">
                  <c:v>293.45999999999998</c:v>
                </c:pt>
                <c:pt idx="16">
                  <c:v>307.10000000000002</c:v>
                </c:pt>
                <c:pt idx="17">
                  <c:v>320.52</c:v>
                </c:pt>
                <c:pt idx="18">
                  <c:v>333.78</c:v>
                </c:pt>
                <c:pt idx="19">
                  <c:v>346.39</c:v>
                </c:pt>
                <c:pt idx="20">
                  <c:v>358.33</c:v>
                </c:pt>
                <c:pt idx="21">
                  <c:v>370.02</c:v>
                </c:pt>
                <c:pt idx="22">
                  <c:v>381.14</c:v>
                </c:pt>
                <c:pt idx="23">
                  <c:v>392.12</c:v>
                </c:pt>
                <c:pt idx="24">
                  <c:v>402.64</c:v>
                </c:pt>
                <c:pt idx="25">
                  <c:v>413.4</c:v>
                </c:pt>
                <c:pt idx="26">
                  <c:v>423.9</c:v>
                </c:pt>
                <c:pt idx="27">
                  <c:v>434.18</c:v>
                </c:pt>
                <c:pt idx="28">
                  <c:v>444.56</c:v>
                </c:pt>
                <c:pt idx="29">
                  <c:v>455.58</c:v>
                </c:pt>
                <c:pt idx="30">
                  <c:v>467.06</c:v>
                </c:pt>
                <c:pt idx="31">
                  <c:v>478.07</c:v>
                </c:pt>
                <c:pt idx="32">
                  <c:v>488.65</c:v>
                </c:pt>
                <c:pt idx="33">
                  <c:v>499.16</c:v>
                </c:pt>
                <c:pt idx="34">
                  <c:v>509.68</c:v>
                </c:pt>
                <c:pt idx="35">
                  <c:v>520.09</c:v>
                </c:pt>
                <c:pt idx="36">
                  <c:v>530.37</c:v>
                </c:pt>
                <c:pt idx="37">
                  <c:v>540.41</c:v>
                </c:pt>
                <c:pt idx="38">
                  <c:v>549.9</c:v>
                </c:pt>
                <c:pt idx="39">
                  <c:v>558.26</c:v>
                </c:pt>
                <c:pt idx="40">
                  <c:v>566.6</c:v>
                </c:pt>
                <c:pt idx="41">
                  <c:v>574.66</c:v>
                </c:pt>
                <c:pt idx="42">
                  <c:v>583.08000000000004</c:v>
                </c:pt>
                <c:pt idx="43">
                  <c:v>592.20000000000005</c:v>
                </c:pt>
                <c:pt idx="44">
                  <c:v>600.5</c:v>
                </c:pt>
                <c:pt idx="45">
                  <c:v>608.55999999999995</c:v>
                </c:pt>
              </c:numCache>
            </c:numRef>
          </c:xVal>
          <c:yVal>
            <c:numRef>
              <c:f>Salt!$N$4:$N$49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6-4EB5-B481-DE3117B1DDED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Salt!$O$4:$O$27</c:f>
              <c:numCache>
                <c:formatCode>General</c:formatCode>
                <c:ptCount val="24"/>
                <c:pt idx="0">
                  <c:v>0</c:v>
                </c:pt>
                <c:pt idx="1">
                  <c:v>12.2</c:v>
                </c:pt>
                <c:pt idx="2">
                  <c:v>24.4</c:v>
                </c:pt>
                <c:pt idx="3">
                  <c:v>42.7</c:v>
                </c:pt>
                <c:pt idx="4">
                  <c:v>70.150000000000006</c:v>
                </c:pt>
                <c:pt idx="5">
                  <c:v>111.325</c:v>
                </c:pt>
                <c:pt idx="6">
                  <c:v>172.32499999999999</c:v>
                </c:pt>
                <c:pt idx="7">
                  <c:v>233.32499999999999</c:v>
                </c:pt>
                <c:pt idx="8">
                  <c:v>294.32499999999999</c:v>
                </c:pt>
                <c:pt idx="9">
                  <c:v>355.32499999999999</c:v>
                </c:pt>
                <c:pt idx="10">
                  <c:v>416.32499999999999</c:v>
                </c:pt>
                <c:pt idx="11">
                  <c:v>477.32499999999999</c:v>
                </c:pt>
                <c:pt idx="12">
                  <c:v>538.32500000000005</c:v>
                </c:pt>
                <c:pt idx="13">
                  <c:v>599.32500000000005</c:v>
                </c:pt>
                <c:pt idx="14">
                  <c:v>610</c:v>
                </c:pt>
              </c:numCache>
            </c:numRef>
          </c:xVal>
          <c:yVal>
            <c:numRef>
              <c:f>Salt!$P$4:$P$27</c:f>
              <c:numCache>
                <c:formatCode>General</c:formatCode>
                <c:ptCount val="24"/>
                <c:pt idx="0">
                  <c:v>0</c:v>
                </c:pt>
                <c:pt idx="1">
                  <c:v>0.84053299999999997</c:v>
                </c:pt>
                <c:pt idx="2">
                  <c:v>2.9519600000000001</c:v>
                </c:pt>
                <c:pt idx="3">
                  <c:v>7.9010999999999996</c:v>
                </c:pt>
                <c:pt idx="4">
                  <c:v>17.852900000000002</c:v>
                </c:pt>
                <c:pt idx="5">
                  <c:v>37.506900000000002</c:v>
                </c:pt>
                <c:pt idx="6">
                  <c:v>73.105099999999993</c:v>
                </c:pt>
                <c:pt idx="7">
                  <c:v>114.746</c:v>
                </c:pt>
                <c:pt idx="8">
                  <c:v>160.33799999999999</c:v>
                </c:pt>
                <c:pt idx="9">
                  <c:v>209.012</c:v>
                </c:pt>
                <c:pt idx="10">
                  <c:v>261.17399999999998</c:v>
                </c:pt>
                <c:pt idx="11">
                  <c:v>314.81900000000002</c:v>
                </c:pt>
                <c:pt idx="12">
                  <c:v>371.56799999999998</c:v>
                </c:pt>
                <c:pt idx="13">
                  <c:v>429.80900000000003</c:v>
                </c:pt>
                <c:pt idx="14">
                  <c:v>440.28899999999999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C6-4EB5-B481-DE3117B1DDED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Salt!$Q$4:$Q$49</c:f>
              <c:numCache>
                <c:formatCode>General</c:formatCode>
                <c:ptCount val="46"/>
                <c:pt idx="0">
                  <c:v>0.7944</c:v>
                </c:pt>
                <c:pt idx="1">
                  <c:v>38.446002999999997</c:v>
                </c:pt>
                <c:pt idx="2">
                  <c:v>62.836998000000001</c:v>
                </c:pt>
                <c:pt idx="3">
                  <c:v>85.441000000000003</c:v>
                </c:pt>
                <c:pt idx="4">
                  <c:v>108.85000599999999</c:v>
                </c:pt>
                <c:pt idx="5">
                  <c:v>131.65</c:v>
                </c:pt>
                <c:pt idx="6">
                  <c:v>151.87998999999999</c:v>
                </c:pt>
                <c:pt idx="7">
                  <c:v>170.09001000000001</c:v>
                </c:pt>
                <c:pt idx="8">
                  <c:v>187.43998999999999</c:v>
                </c:pt>
                <c:pt idx="9">
                  <c:v>203.93001000000001</c:v>
                </c:pt>
                <c:pt idx="10">
                  <c:v>218.23999000000001</c:v>
                </c:pt>
                <c:pt idx="11">
                  <c:v>233.36</c:v>
                </c:pt>
                <c:pt idx="12">
                  <c:v>247.59001000000001</c:v>
                </c:pt>
                <c:pt idx="13">
                  <c:v>262.99</c:v>
                </c:pt>
                <c:pt idx="14">
                  <c:v>279.20999999999998</c:v>
                </c:pt>
                <c:pt idx="15">
                  <c:v>293.46001999999999</c:v>
                </c:pt>
                <c:pt idx="16">
                  <c:v>307.10000000000002</c:v>
                </c:pt>
                <c:pt idx="17">
                  <c:v>320.52001999999999</c:v>
                </c:pt>
                <c:pt idx="18">
                  <c:v>333.78</c:v>
                </c:pt>
                <c:pt idx="19">
                  <c:v>346.39</c:v>
                </c:pt>
                <c:pt idx="20">
                  <c:v>358.33001999999999</c:v>
                </c:pt>
                <c:pt idx="21">
                  <c:v>370.02</c:v>
                </c:pt>
                <c:pt idx="22">
                  <c:v>381.13997999999998</c:v>
                </c:pt>
                <c:pt idx="23">
                  <c:v>392.12</c:v>
                </c:pt>
                <c:pt idx="24">
                  <c:v>402.64</c:v>
                </c:pt>
                <c:pt idx="25">
                  <c:v>413.4</c:v>
                </c:pt>
                <c:pt idx="26">
                  <c:v>423.9</c:v>
                </c:pt>
                <c:pt idx="27">
                  <c:v>434.18</c:v>
                </c:pt>
                <c:pt idx="28">
                  <c:v>444.56</c:v>
                </c:pt>
                <c:pt idx="29">
                  <c:v>455.58</c:v>
                </c:pt>
                <c:pt idx="30">
                  <c:v>467.06</c:v>
                </c:pt>
                <c:pt idx="31">
                  <c:v>478.06997999999999</c:v>
                </c:pt>
                <c:pt idx="32">
                  <c:v>488.65</c:v>
                </c:pt>
                <c:pt idx="33">
                  <c:v>499.16</c:v>
                </c:pt>
                <c:pt idx="34">
                  <c:v>509.67995999999999</c:v>
                </c:pt>
                <c:pt idx="35">
                  <c:v>520.08996999999999</c:v>
                </c:pt>
                <c:pt idx="36">
                  <c:v>530.37</c:v>
                </c:pt>
                <c:pt idx="37">
                  <c:v>540.41</c:v>
                </c:pt>
                <c:pt idx="38">
                  <c:v>549.9</c:v>
                </c:pt>
                <c:pt idx="39">
                  <c:v>558.26</c:v>
                </c:pt>
                <c:pt idx="40">
                  <c:v>566.60004000000004</c:v>
                </c:pt>
                <c:pt idx="41">
                  <c:v>574.66</c:v>
                </c:pt>
                <c:pt idx="42">
                  <c:v>583.08000000000004</c:v>
                </c:pt>
                <c:pt idx="43">
                  <c:v>592.19994999999994</c:v>
                </c:pt>
                <c:pt idx="44">
                  <c:v>600.5</c:v>
                </c:pt>
                <c:pt idx="45">
                  <c:v>608.55999999999995</c:v>
                </c:pt>
              </c:numCache>
            </c:numRef>
          </c:xVal>
          <c:yVal>
            <c:numRef>
              <c:f>Salt!$R$4:$R$49</c:f>
              <c:numCache>
                <c:formatCode>General</c:formatCode>
                <c:ptCount val="46"/>
                <c:pt idx="0">
                  <c:v>1.9694973000000001E-2</c:v>
                </c:pt>
                <c:pt idx="1">
                  <c:v>6.6309132999999996</c:v>
                </c:pt>
                <c:pt idx="2">
                  <c:v>13.855421</c:v>
                </c:pt>
                <c:pt idx="3">
                  <c:v>21.96828</c:v>
                </c:pt>
                <c:pt idx="4">
                  <c:v>31.589243</c:v>
                </c:pt>
                <c:pt idx="5">
                  <c:v>42.017273000000003</c:v>
                </c:pt>
                <c:pt idx="6">
                  <c:v>52.065185999999997</c:v>
                </c:pt>
                <c:pt idx="7">
                  <c:v>61.704210000000003</c:v>
                </c:pt>
                <c:pt idx="8">
                  <c:v>71.382210000000001</c:v>
                </c:pt>
                <c:pt idx="9">
                  <c:v>81.006200000000007</c:v>
                </c:pt>
                <c:pt idx="10">
                  <c:v>89.680509999999998</c:v>
                </c:pt>
                <c:pt idx="11">
                  <c:v>99.159935000000004</c:v>
                </c:pt>
                <c:pt idx="12">
                  <c:v>108.366806</c:v>
                </c:pt>
                <c:pt idx="13">
                  <c:v>118.63298</c:v>
                </c:pt>
                <c:pt idx="14">
                  <c:v>129.7756</c:v>
                </c:pt>
                <c:pt idx="15">
                  <c:v>139.83629999999999</c:v>
                </c:pt>
                <c:pt idx="16">
                  <c:v>149.69810000000001</c:v>
                </c:pt>
                <c:pt idx="17">
                  <c:v>159.61707000000001</c:v>
                </c:pt>
                <c:pt idx="18">
                  <c:v>169.62388999999999</c:v>
                </c:pt>
                <c:pt idx="19">
                  <c:v>179.32657</c:v>
                </c:pt>
                <c:pt idx="20">
                  <c:v>188.67804000000001</c:v>
                </c:pt>
                <c:pt idx="21">
                  <c:v>197.98595</c:v>
                </c:pt>
                <c:pt idx="22">
                  <c:v>206.9776</c:v>
                </c:pt>
                <c:pt idx="23">
                  <c:v>215.98572999999999</c:v>
                </c:pt>
                <c:pt idx="24">
                  <c:v>224.73563999999999</c:v>
                </c:pt>
                <c:pt idx="25">
                  <c:v>233.80418</c:v>
                </c:pt>
                <c:pt idx="26">
                  <c:v>242.76815999999999</c:v>
                </c:pt>
                <c:pt idx="27">
                  <c:v>251.65251000000001</c:v>
                </c:pt>
                <c:pt idx="28">
                  <c:v>260.73068000000001</c:v>
                </c:pt>
                <c:pt idx="29">
                  <c:v>270.48523</c:v>
                </c:pt>
                <c:pt idx="30">
                  <c:v>280.77316000000002</c:v>
                </c:pt>
                <c:pt idx="31">
                  <c:v>290.75940000000003</c:v>
                </c:pt>
                <c:pt idx="32">
                  <c:v>300.46465999999998</c:v>
                </c:pt>
                <c:pt idx="33">
                  <c:v>310.21033</c:v>
                </c:pt>
                <c:pt idx="34">
                  <c:v>320.06849999999997</c:v>
                </c:pt>
                <c:pt idx="35">
                  <c:v>329.92430000000002</c:v>
                </c:pt>
                <c:pt idx="36">
                  <c:v>339.7543</c:v>
                </c:pt>
                <c:pt idx="37">
                  <c:v>349.44727</c:v>
                </c:pt>
                <c:pt idx="38">
                  <c:v>358.69238000000001</c:v>
                </c:pt>
                <c:pt idx="39">
                  <c:v>366.90309999999999</c:v>
                </c:pt>
                <c:pt idx="40">
                  <c:v>375.15559999999999</c:v>
                </c:pt>
                <c:pt idx="41">
                  <c:v>383.18900000000002</c:v>
                </c:pt>
                <c:pt idx="42">
                  <c:v>391.64159999999998</c:v>
                </c:pt>
                <c:pt idx="43">
                  <c:v>400.86594000000002</c:v>
                </c:pt>
                <c:pt idx="44">
                  <c:v>409.32294000000002</c:v>
                </c:pt>
                <c:pt idx="45">
                  <c:v>417.59158000000002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C6-4EB5-B481-DE3117B1D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6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BDM_Opt!$A$4:$A$49</c:f>
              <c:numCache>
                <c:formatCode>General</c:formatCode>
                <c:ptCount val="46"/>
                <c:pt idx="0">
                  <c:v>1.4579</c:v>
                </c:pt>
                <c:pt idx="1">
                  <c:v>33.018000000000001</c:v>
                </c:pt>
                <c:pt idx="2">
                  <c:v>51.807000000000002</c:v>
                </c:pt>
                <c:pt idx="3">
                  <c:v>67.22</c:v>
                </c:pt>
                <c:pt idx="4">
                  <c:v>80.77</c:v>
                </c:pt>
                <c:pt idx="5">
                  <c:v>93.242999999999995</c:v>
                </c:pt>
                <c:pt idx="6">
                  <c:v>104.65</c:v>
                </c:pt>
                <c:pt idx="7">
                  <c:v>115.29</c:v>
                </c:pt>
                <c:pt idx="8">
                  <c:v>125.52</c:v>
                </c:pt>
                <c:pt idx="9">
                  <c:v>135.15</c:v>
                </c:pt>
                <c:pt idx="10">
                  <c:v>144.22</c:v>
                </c:pt>
                <c:pt idx="11">
                  <c:v>152.77000000000001</c:v>
                </c:pt>
                <c:pt idx="12">
                  <c:v>160.94</c:v>
                </c:pt>
                <c:pt idx="13">
                  <c:v>168.77</c:v>
                </c:pt>
                <c:pt idx="14">
                  <c:v>176.25</c:v>
                </c:pt>
                <c:pt idx="15">
                  <c:v>183.45</c:v>
                </c:pt>
                <c:pt idx="16">
                  <c:v>190.36</c:v>
                </c:pt>
                <c:pt idx="17">
                  <c:v>197.04</c:v>
                </c:pt>
                <c:pt idx="18">
                  <c:v>203.51</c:v>
                </c:pt>
                <c:pt idx="19">
                  <c:v>209.8</c:v>
                </c:pt>
                <c:pt idx="20">
                  <c:v>215.84</c:v>
                </c:pt>
                <c:pt idx="21">
                  <c:v>221.73</c:v>
                </c:pt>
                <c:pt idx="22">
                  <c:v>227.65</c:v>
                </c:pt>
                <c:pt idx="23">
                  <c:v>233.29</c:v>
                </c:pt>
                <c:pt idx="24">
                  <c:v>238.84</c:v>
                </c:pt>
                <c:pt idx="25">
                  <c:v>244.27</c:v>
                </c:pt>
                <c:pt idx="26">
                  <c:v>249.52</c:v>
                </c:pt>
                <c:pt idx="27">
                  <c:v>254.77</c:v>
                </c:pt>
                <c:pt idx="28">
                  <c:v>259.94</c:v>
                </c:pt>
                <c:pt idx="29">
                  <c:v>264.97000000000003</c:v>
                </c:pt>
                <c:pt idx="30">
                  <c:v>269.97000000000003</c:v>
                </c:pt>
                <c:pt idx="31">
                  <c:v>274.92</c:v>
                </c:pt>
                <c:pt idx="32">
                  <c:v>279.77999999999997</c:v>
                </c:pt>
                <c:pt idx="33">
                  <c:v>284.64999999999998</c:v>
                </c:pt>
                <c:pt idx="34">
                  <c:v>289.45</c:v>
                </c:pt>
                <c:pt idx="35">
                  <c:v>294.19</c:v>
                </c:pt>
                <c:pt idx="36">
                  <c:v>298.83</c:v>
                </c:pt>
                <c:pt idx="37">
                  <c:v>303.52</c:v>
                </c:pt>
                <c:pt idx="38">
                  <c:v>308.02999999999997</c:v>
                </c:pt>
                <c:pt idx="39">
                  <c:v>312.66000000000003</c:v>
                </c:pt>
                <c:pt idx="40">
                  <c:v>317.11</c:v>
                </c:pt>
                <c:pt idx="41">
                  <c:v>321.58</c:v>
                </c:pt>
                <c:pt idx="42">
                  <c:v>326.08</c:v>
                </c:pt>
                <c:pt idx="43">
                  <c:v>330.44</c:v>
                </c:pt>
                <c:pt idx="44">
                  <c:v>334.68</c:v>
                </c:pt>
                <c:pt idx="45">
                  <c:v>338.01</c:v>
                </c:pt>
              </c:numCache>
            </c:numRef>
          </c:xVal>
          <c:yVal>
            <c:numRef>
              <c:f>BDM_Opt!$B$4:$B$49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A-4BDC-BD13-0A10AFF4AF43}"/>
            </c:ext>
          </c:extLst>
        </c:ser>
        <c:ser>
          <c:idx val="3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BDM_Opt!$C$21:$C$35</c:f>
              <c:numCache>
                <c:formatCode>General</c:formatCode>
                <c:ptCount val="15"/>
                <c:pt idx="0">
                  <c:v>0</c:v>
                </c:pt>
                <c:pt idx="1">
                  <c:v>6.7601999944599802</c:v>
                </c:pt>
                <c:pt idx="2">
                  <c:v>13.52039998892</c:v>
                </c:pt>
                <c:pt idx="3">
                  <c:v>23.6606992984889</c:v>
                </c:pt>
                <c:pt idx="4">
                  <c:v>38.871148717589698</c:v>
                </c:pt>
                <c:pt idx="5">
                  <c:v>61.686827393714303</c:v>
                </c:pt>
                <c:pt idx="6">
                  <c:v>95.487826911266893</c:v>
                </c:pt>
                <c:pt idx="7">
                  <c:v>129.288819152862</c:v>
                </c:pt>
                <c:pt idx="8">
                  <c:v>163.08981867041399</c:v>
                </c:pt>
                <c:pt idx="9">
                  <c:v>196.890818187967</c:v>
                </c:pt>
                <c:pt idx="10">
                  <c:v>230.69183225743501</c:v>
                </c:pt>
                <c:pt idx="11">
                  <c:v>264.492817223072</c:v>
                </c:pt>
                <c:pt idx="12">
                  <c:v>298.29383129254001</c:v>
                </c:pt>
                <c:pt idx="13">
                  <c:v>332.09481625817699</c:v>
                </c:pt>
                <c:pt idx="14">
                  <c:v>338.009995175526</c:v>
                </c:pt>
              </c:numCache>
            </c:numRef>
          </c:xVal>
          <c:yVal>
            <c:numRef>
              <c:f>BDM_Opt!$D$21:$D$35</c:f>
              <c:numCache>
                <c:formatCode>General</c:formatCode>
                <c:ptCount val="15"/>
                <c:pt idx="0">
                  <c:v>0</c:v>
                </c:pt>
                <c:pt idx="1">
                  <c:v>0.294916091547748</c:v>
                </c:pt>
                <c:pt idx="2">
                  <c:v>1.2942756866252101</c:v>
                </c:pt>
                <c:pt idx="3">
                  <c:v>4.2046117698646404</c:v>
                </c:pt>
                <c:pt idx="4">
                  <c:v>9.9200407888133704</c:v>
                </c:pt>
                <c:pt idx="5">
                  <c:v>23.7613253517566</c:v>
                </c:pt>
                <c:pt idx="6">
                  <c:v>52.791524041140299</c:v>
                </c:pt>
                <c:pt idx="7">
                  <c:v>90.582076950340706</c:v>
                </c:pt>
                <c:pt idx="8">
                  <c:v>135.102226295203</c:v>
                </c:pt>
                <c:pt idx="9">
                  <c:v>187.81811661483499</c:v>
                </c:pt>
                <c:pt idx="10">
                  <c:v>245.01932216480799</c:v>
                </c:pt>
                <c:pt idx="11">
                  <c:v>308.333000020866</c:v>
                </c:pt>
                <c:pt idx="12">
                  <c:v>376.041953131789</c:v>
                </c:pt>
                <c:pt idx="13">
                  <c:v>448.57367242911999</c:v>
                </c:pt>
                <c:pt idx="14">
                  <c:v>461.80619506230897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9A-4BDC-BD13-0A10AFF4AF43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BDM_Opt!$E$4:$E$49</c:f>
              <c:numCache>
                <c:formatCode>General</c:formatCode>
                <c:ptCount val="46"/>
                <c:pt idx="0">
                  <c:v>1.4579</c:v>
                </c:pt>
                <c:pt idx="1">
                  <c:v>33.018000000000001</c:v>
                </c:pt>
                <c:pt idx="2">
                  <c:v>51.807003000000002</c:v>
                </c:pt>
                <c:pt idx="3">
                  <c:v>67.22</c:v>
                </c:pt>
                <c:pt idx="4">
                  <c:v>80.770004</c:v>
                </c:pt>
                <c:pt idx="5">
                  <c:v>93.243003999999999</c:v>
                </c:pt>
                <c:pt idx="6">
                  <c:v>104.65</c:v>
                </c:pt>
                <c:pt idx="7">
                  <c:v>115.29</c:v>
                </c:pt>
                <c:pt idx="8">
                  <c:v>125.520004</c:v>
                </c:pt>
                <c:pt idx="9">
                  <c:v>135.15</c:v>
                </c:pt>
                <c:pt idx="10">
                  <c:v>144.22</c:v>
                </c:pt>
                <c:pt idx="11">
                  <c:v>152.77000000000001</c:v>
                </c:pt>
                <c:pt idx="12">
                  <c:v>160.94</c:v>
                </c:pt>
                <c:pt idx="13">
                  <c:v>168.77</c:v>
                </c:pt>
                <c:pt idx="14">
                  <c:v>176.25</c:v>
                </c:pt>
                <c:pt idx="15">
                  <c:v>183.45</c:v>
                </c:pt>
                <c:pt idx="16">
                  <c:v>190.36</c:v>
                </c:pt>
                <c:pt idx="17">
                  <c:v>197.04001</c:v>
                </c:pt>
                <c:pt idx="18">
                  <c:v>203.51</c:v>
                </c:pt>
                <c:pt idx="19">
                  <c:v>209.8</c:v>
                </c:pt>
                <c:pt idx="20">
                  <c:v>215.84</c:v>
                </c:pt>
                <c:pt idx="21">
                  <c:v>221.73</c:v>
                </c:pt>
                <c:pt idx="22">
                  <c:v>227.65001000000001</c:v>
                </c:pt>
                <c:pt idx="23">
                  <c:v>233.29001</c:v>
                </c:pt>
                <c:pt idx="24">
                  <c:v>238.84</c:v>
                </c:pt>
                <c:pt idx="25">
                  <c:v>244.27</c:v>
                </c:pt>
                <c:pt idx="26">
                  <c:v>249.52</c:v>
                </c:pt>
                <c:pt idx="27">
                  <c:v>254.77</c:v>
                </c:pt>
                <c:pt idx="28">
                  <c:v>259.94</c:v>
                </c:pt>
                <c:pt idx="29">
                  <c:v>264.97000000000003</c:v>
                </c:pt>
                <c:pt idx="30">
                  <c:v>269.97000000000003</c:v>
                </c:pt>
                <c:pt idx="31">
                  <c:v>274.91998000000001</c:v>
                </c:pt>
                <c:pt idx="32">
                  <c:v>279.77999999999997</c:v>
                </c:pt>
                <c:pt idx="33">
                  <c:v>284.64999999999998</c:v>
                </c:pt>
                <c:pt idx="34">
                  <c:v>289.44997999999998</c:v>
                </c:pt>
                <c:pt idx="35">
                  <c:v>294.19</c:v>
                </c:pt>
                <c:pt idx="36">
                  <c:v>298.83001999999999</c:v>
                </c:pt>
                <c:pt idx="37">
                  <c:v>303.52</c:v>
                </c:pt>
                <c:pt idx="38">
                  <c:v>308.02999999999997</c:v>
                </c:pt>
                <c:pt idx="39">
                  <c:v>312.66000000000003</c:v>
                </c:pt>
                <c:pt idx="40">
                  <c:v>317.11002000000002</c:v>
                </c:pt>
                <c:pt idx="41">
                  <c:v>321.58</c:v>
                </c:pt>
                <c:pt idx="42">
                  <c:v>326.08</c:v>
                </c:pt>
                <c:pt idx="43">
                  <c:v>330.44</c:v>
                </c:pt>
                <c:pt idx="44">
                  <c:v>334.68</c:v>
                </c:pt>
                <c:pt idx="45">
                  <c:v>338.01</c:v>
                </c:pt>
              </c:numCache>
            </c:numRef>
          </c:xVal>
          <c:yVal>
            <c:numRef>
              <c:f>BDM_Opt!$F$4:$F$49</c:f>
              <c:numCache>
                <c:formatCode>General</c:formatCode>
                <c:ptCount val="46"/>
                <c:pt idx="0">
                  <c:v>8.6392964999999992E-3</c:v>
                </c:pt>
                <c:pt idx="1">
                  <c:v>4.4312319999999996</c:v>
                </c:pt>
                <c:pt idx="2">
                  <c:v>10.909374</c:v>
                </c:pt>
                <c:pt idx="3">
                  <c:v>18.366228</c:v>
                </c:pt>
                <c:pt idx="4">
                  <c:v>26.516919999999999</c:v>
                </c:pt>
                <c:pt idx="5">
                  <c:v>35.339095999999998</c:v>
                </c:pt>
                <c:pt idx="6">
                  <c:v>44.514484000000003</c:v>
                </c:pt>
                <c:pt idx="7">
                  <c:v>54.026420000000002</c:v>
                </c:pt>
                <c:pt idx="8">
                  <c:v>64.039630000000002</c:v>
                </c:pt>
                <c:pt idx="9">
                  <c:v>74.242909999999995</c:v>
                </c:pt>
                <c:pt idx="10">
                  <c:v>84.542270000000002</c:v>
                </c:pt>
                <c:pt idx="11">
                  <c:v>94.863470000000007</c:v>
                </c:pt>
                <c:pt idx="12">
                  <c:v>105.28122999999999</c:v>
                </c:pt>
                <c:pt idx="13">
                  <c:v>115.77463</c:v>
                </c:pt>
                <c:pt idx="14">
                  <c:v>126.264465</c:v>
                </c:pt>
                <c:pt idx="15">
                  <c:v>136.79125999999999</c:v>
                </c:pt>
                <c:pt idx="16">
                  <c:v>147.29033000000001</c:v>
                </c:pt>
                <c:pt idx="17">
                  <c:v>157.80898999999999</c:v>
                </c:pt>
                <c:pt idx="18">
                  <c:v>168.34276</c:v>
                </c:pt>
                <c:pt idx="19">
                  <c:v>178.90969999999999</c:v>
                </c:pt>
                <c:pt idx="20">
                  <c:v>189.35934</c:v>
                </c:pt>
                <c:pt idx="21">
                  <c:v>199.83510999999999</c:v>
                </c:pt>
                <c:pt idx="22">
                  <c:v>210.64843999999999</c:v>
                </c:pt>
                <c:pt idx="23">
                  <c:v>221.21530000000001</c:v>
                </c:pt>
                <c:pt idx="24">
                  <c:v>231.86597</c:v>
                </c:pt>
                <c:pt idx="25">
                  <c:v>242.52871999999999</c:v>
                </c:pt>
                <c:pt idx="26">
                  <c:v>253.06592000000001</c:v>
                </c:pt>
                <c:pt idx="27">
                  <c:v>263.82718</c:v>
                </c:pt>
                <c:pt idx="28">
                  <c:v>274.64337</c:v>
                </c:pt>
                <c:pt idx="29">
                  <c:v>285.37527</c:v>
                </c:pt>
                <c:pt idx="30">
                  <c:v>296.24698000000001</c:v>
                </c:pt>
                <c:pt idx="31">
                  <c:v>307.21014000000002</c:v>
                </c:pt>
                <c:pt idx="32">
                  <c:v>318.16782000000001</c:v>
                </c:pt>
                <c:pt idx="33">
                  <c:v>329.34059999999999</c:v>
                </c:pt>
                <c:pt idx="34">
                  <c:v>340.54144000000002</c:v>
                </c:pt>
                <c:pt idx="35">
                  <c:v>351.78609999999998</c:v>
                </c:pt>
                <c:pt idx="36">
                  <c:v>362.97050000000002</c:v>
                </c:pt>
                <c:pt idx="37">
                  <c:v>374.45319999999998</c:v>
                </c:pt>
                <c:pt idx="38">
                  <c:v>385.66390000000001</c:v>
                </c:pt>
                <c:pt idx="39">
                  <c:v>397.34482000000003</c:v>
                </c:pt>
                <c:pt idx="40">
                  <c:v>408.73590000000002</c:v>
                </c:pt>
                <c:pt idx="41">
                  <c:v>420.34023999999999</c:v>
                </c:pt>
                <c:pt idx="42">
                  <c:v>432.18651999999997</c:v>
                </c:pt>
                <c:pt idx="43">
                  <c:v>443.82135</c:v>
                </c:pt>
                <c:pt idx="44">
                  <c:v>455.28399999999999</c:v>
                </c:pt>
                <c:pt idx="45">
                  <c:v>464.38916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9A-4BDC-BD13-0A10AFF4A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8274868151471945"/>
          <c:h val="0.31101072520922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BDM_Opt!$G$4:$G$49</c:f>
              <c:numCache>
                <c:formatCode>General</c:formatCode>
                <c:ptCount val="46"/>
                <c:pt idx="0">
                  <c:v>1.2056</c:v>
                </c:pt>
                <c:pt idx="1">
                  <c:v>37.374000000000002</c:v>
                </c:pt>
                <c:pt idx="2">
                  <c:v>60.83</c:v>
                </c:pt>
                <c:pt idx="3">
                  <c:v>78.834000000000003</c:v>
                </c:pt>
                <c:pt idx="4">
                  <c:v>94.62</c:v>
                </c:pt>
                <c:pt idx="5">
                  <c:v>109.9</c:v>
                </c:pt>
                <c:pt idx="6">
                  <c:v>124.41</c:v>
                </c:pt>
                <c:pt idx="7">
                  <c:v>138.28</c:v>
                </c:pt>
                <c:pt idx="8">
                  <c:v>153.18</c:v>
                </c:pt>
                <c:pt idx="9">
                  <c:v>165.58</c:v>
                </c:pt>
                <c:pt idx="10">
                  <c:v>177.01</c:v>
                </c:pt>
                <c:pt idx="11">
                  <c:v>188.35</c:v>
                </c:pt>
                <c:pt idx="12">
                  <c:v>197.92</c:v>
                </c:pt>
                <c:pt idx="13">
                  <c:v>207.91</c:v>
                </c:pt>
                <c:pt idx="14">
                  <c:v>217.51</c:v>
                </c:pt>
                <c:pt idx="15">
                  <c:v>227.54</c:v>
                </c:pt>
                <c:pt idx="16">
                  <c:v>236.48</c:v>
                </c:pt>
                <c:pt idx="17">
                  <c:v>244.74</c:v>
                </c:pt>
                <c:pt idx="18">
                  <c:v>252.64</c:v>
                </c:pt>
                <c:pt idx="19">
                  <c:v>260.63</c:v>
                </c:pt>
                <c:pt idx="20">
                  <c:v>268.36</c:v>
                </c:pt>
                <c:pt idx="21">
                  <c:v>276.14</c:v>
                </c:pt>
                <c:pt idx="22">
                  <c:v>283.8</c:v>
                </c:pt>
                <c:pt idx="23">
                  <c:v>290.27</c:v>
                </c:pt>
                <c:pt idx="24">
                  <c:v>296.16000000000003</c:v>
                </c:pt>
                <c:pt idx="25">
                  <c:v>302.45</c:v>
                </c:pt>
                <c:pt idx="26">
                  <c:v>308.83999999999997</c:v>
                </c:pt>
                <c:pt idx="27">
                  <c:v>315.42</c:v>
                </c:pt>
                <c:pt idx="28">
                  <c:v>321.76</c:v>
                </c:pt>
                <c:pt idx="29">
                  <c:v>327.57</c:v>
                </c:pt>
                <c:pt idx="30">
                  <c:v>333.21</c:v>
                </c:pt>
                <c:pt idx="31">
                  <c:v>338.97</c:v>
                </c:pt>
                <c:pt idx="32">
                  <c:v>345.48</c:v>
                </c:pt>
                <c:pt idx="33">
                  <c:v>352.25</c:v>
                </c:pt>
                <c:pt idx="34">
                  <c:v>358.54</c:v>
                </c:pt>
                <c:pt idx="35">
                  <c:v>363.85</c:v>
                </c:pt>
                <c:pt idx="36">
                  <c:v>369.27</c:v>
                </c:pt>
                <c:pt idx="37">
                  <c:v>374.77</c:v>
                </c:pt>
                <c:pt idx="38">
                  <c:v>379.77</c:v>
                </c:pt>
                <c:pt idx="39">
                  <c:v>385.17</c:v>
                </c:pt>
                <c:pt idx="40">
                  <c:v>390.34</c:v>
                </c:pt>
                <c:pt idx="41">
                  <c:v>395.56</c:v>
                </c:pt>
                <c:pt idx="42">
                  <c:v>400.8</c:v>
                </c:pt>
                <c:pt idx="43">
                  <c:v>406.05</c:v>
                </c:pt>
                <c:pt idx="44">
                  <c:v>411.38</c:v>
                </c:pt>
                <c:pt idx="45">
                  <c:v>414.09</c:v>
                </c:pt>
              </c:numCache>
            </c:numRef>
          </c:xVal>
          <c:yVal>
            <c:numRef>
              <c:f>BDM_Opt!$B$4:$B$49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BE-43CA-A6D1-7405AB22D4CB}"/>
            </c:ext>
          </c:extLst>
        </c:ser>
        <c:ser>
          <c:idx val="3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BDM_Opt!$I$26:$I$40</c:f>
              <c:numCache>
                <c:formatCode>General</c:formatCode>
                <c:ptCount val="15"/>
                <c:pt idx="0">
                  <c:v>0</c:v>
                </c:pt>
                <c:pt idx="1">
                  <c:v>8.2817996371886693</c:v>
                </c:pt>
                <c:pt idx="2">
                  <c:v>16.5635992743773</c:v>
                </c:pt>
                <c:pt idx="3">
                  <c:v>28.986300094402399</c:v>
                </c:pt>
                <c:pt idx="4">
                  <c:v>47.620349505450598</c:v>
                </c:pt>
                <c:pt idx="5">
                  <c:v>75.5714281694964</c:v>
                </c:pt>
                <c:pt idx="6">
                  <c:v>116.980423626956</c:v>
                </c:pt>
                <c:pt idx="7">
                  <c:v>158.38941908441501</c:v>
                </c:pt>
                <c:pt idx="8">
                  <c:v>199.79842181783201</c:v>
                </c:pt>
                <c:pt idx="9">
                  <c:v>241.20742455124901</c:v>
                </c:pt>
                <c:pt idx="10">
                  <c:v>282.61641273275001</c:v>
                </c:pt>
                <c:pt idx="11">
                  <c:v>324.02543001808198</c:v>
                </c:pt>
                <c:pt idx="12">
                  <c:v>365.434418199584</c:v>
                </c:pt>
                <c:pt idx="13">
                  <c:v>406.84343548491597</c:v>
                </c:pt>
                <c:pt idx="14">
                  <c:v>414.08999823033798</c:v>
                </c:pt>
              </c:numCache>
            </c:numRef>
          </c:xVal>
          <c:yVal>
            <c:numRef>
              <c:f>BDM_Opt!$J$26:$J$40</c:f>
              <c:numCache>
                <c:formatCode>General</c:formatCode>
                <c:ptCount val="15"/>
                <c:pt idx="0">
                  <c:v>0</c:v>
                </c:pt>
                <c:pt idx="1">
                  <c:v>0.46063797576323401</c:v>
                </c:pt>
                <c:pt idx="2">
                  <c:v>1.80244082059744</c:v>
                </c:pt>
                <c:pt idx="3">
                  <c:v>4.7932573750131304</c:v>
                </c:pt>
                <c:pt idx="4">
                  <c:v>11.5541035938804</c:v>
                </c:pt>
                <c:pt idx="5">
                  <c:v>25.2898599342188</c:v>
                </c:pt>
                <c:pt idx="6">
                  <c:v>53.249754046191804</c:v>
                </c:pt>
                <c:pt idx="7">
                  <c:v>88.137547436417705</c:v>
                </c:pt>
                <c:pt idx="8">
                  <c:v>129.320737414673</c:v>
                </c:pt>
                <c:pt idx="9">
                  <c:v>174.979427811195</c:v>
                </c:pt>
                <c:pt idx="10">
                  <c:v>226.066976210859</c:v>
                </c:pt>
                <c:pt idx="11">
                  <c:v>280.74362035113199</c:v>
                </c:pt>
                <c:pt idx="12">
                  <c:v>339.91815416811698</c:v>
                </c:pt>
                <c:pt idx="13">
                  <c:v>402.53674160339898</c:v>
                </c:pt>
                <c:pt idx="14">
                  <c:v>413.78787500434601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BE-43CA-A6D1-7405AB22D4CB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BDM_Opt!$K$4:$K$49</c:f>
              <c:numCache>
                <c:formatCode>General</c:formatCode>
                <c:ptCount val="46"/>
                <c:pt idx="0">
                  <c:v>1.2056</c:v>
                </c:pt>
                <c:pt idx="1">
                  <c:v>37.374000000000002</c:v>
                </c:pt>
                <c:pt idx="2">
                  <c:v>60.83</c:v>
                </c:pt>
                <c:pt idx="3">
                  <c:v>78.834000000000003</c:v>
                </c:pt>
                <c:pt idx="4">
                  <c:v>94.619995000000003</c:v>
                </c:pt>
                <c:pt idx="5">
                  <c:v>109.89999400000001</c:v>
                </c:pt>
                <c:pt idx="6">
                  <c:v>124.41</c:v>
                </c:pt>
                <c:pt idx="7">
                  <c:v>138.28</c:v>
                </c:pt>
                <c:pt idx="8">
                  <c:v>153.18001000000001</c:v>
                </c:pt>
                <c:pt idx="9">
                  <c:v>165.58</c:v>
                </c:pt>
                <c:pt idx="10">
                  <c:v>177.01</c:v>
                </c:pt>
                <c:pt idx="11">
                  <c:v>188.35</c:v>
                </c:pt>
                <c:pt idx="12">
                  <c:v>197.92</c:v>
                </c:pt>
                <c:pt idx="13">
                  <c:v>207.91</c:v>
                </c:pt>
                <c:pt idx="14">
                  <c:v>217.51</c:v>
                </c:pt>
                <c:pt idx="15">
                  <c:v>227.54001</c:v>
                </c:pt>
                <c:pt idx="16">
                  <c:v>236.48</c:v>
                </c:pt>
                <c:pt idx="17">
                  <c:v>244.73999000000001</c:v>
                </c:pt>
                <c:pt idx="18">
                  <c:v>252.64000999999999</c:v>
                </c:pt>
                <c:pt idx="19">
                  <c:v>260.63</c:v>
                </c:pt>
                <c:pt idx="20">
                  <c:v>268.36</c:v>
                </c:pt>
                <c:pt idx="21">
                  <c:v>276.14</c:v>
                </c:pt>
                <c:pt idx="22">
                  <c:v>283.80002000000002</c:v>
                </c:pt>
                <c:pt idx="23">
                  <c:v>290.27</c:v>
                </c:pt>
                <c:pt idx="24">
                  <c:v>296.16000000000003</c:v>
                </c:pt>
                <c:pt idx="25">
                  <c:v>302.45</c:v>
                </c:pt>
                <c:pt idx="26">
                  <c:v>308.83999999999997</c:v>
                </c:pt>
                <c:pt idx="27">
                  <c:v>315.42</c:v>
                </c:pt>
                <c:pt idx="28">
                  <c:v>321.76</c:v>
                </c:pt>
                <c:pt idx="29">
                  <c:v>327.56997999999999</c:v>
                </c:pt>
                <c:pt idx="30">
                  <c:v>333.21</c:v>
                </c:pt>
                <c:pt idx="31">
                  <c:v>338.97</c:v>
                </c:pt>
                <c:pt idx="32">
                  <c:v>345.47998000000001</c:v>
                </c:pt>
                <c:pt idx="33">
                  <c:v>352.25</c:v>
                </c:pt>
                <c:pt idx="34">
                  <c:v>358.54</c:v>
                </c:pt>
                <c:pt idx="35">
                  <c:v>363.85</c:v>
                </c:pt>
                <c:pt idx="36">
                  <c:v>369.27</c:v>
                </c:pt>
                <c:pt idx="37">
                  <c:v>374.77</c:v>
                </c:pt>
                <c:pt idx="38">
                  <c:v>379.77001999999999</c:v>
                </c:pt>
                <c:pt idx="39">
                  <c:v>385.17</c:v>
                </c:pt>
                <c:pt idx="40">
                  <c:v>390.34</c:v>
                </c:pt>
                <c:pt idx="41">
                  <c:v>395.56</c:v>
                </c:pt>
                <c:pt idx="42">
                  <c:v>400.8</c:v>
                </c:pt>
                <c:pt idx="43">
                  <c:v>406.05</c:v>
                </c:pt>
                <c:pt idx="44">
                  <c:v>411.38</c:v>
                </c:pt>
                <c:pt idx="45">
                  <c:v>414.09</c:v>
                </c:pt>
              </c:numCache>
            </c:numRef>
          </c:xVal>
          <c:yVal>
            <c:numRef>
              <c:f>BDM_Opt!$L$4:$L$49</c:f>
              <c:numCache>
                <c:formatCode>General</c:formatCode>
                <c:ptCount val="46"/>
                <c:pt idx="0">
                  <c:v>3.8839271000000002E-3</c:v>
                </c:pt>
                <c:pt idx="1">
                  <c:v>3.7325341999999999</c:v>
                </c:pt>
                <c:pt idx="2">
                  <c:v>9.8878129999999995</c:v>
                </c:pt>
                <c:pt idx="3">
                  <c:v>16.607018</c:v>
                </c:pt>
                <c:pt idx="4">
                  <c:v>23.923815000000001</c:v>
                </c:pt>
                <c:pt idx="5">
                  <c:v>32.274532000000001</c:v>
                </c:pt>
                <c:pt idx="6">
                  <c:v>41.359493000000001</c:v>
                </c:pt>
                <c:pt idx="7">
                  <c:v>51.095579999999998</c:v>
                </c:pt>
                <c:pt idx="8">
                  <c:v>62.700175999999999</c:v>
                </c:pt>
                <c:pt idx="9">
                  <c:v>73.262270000000001</c:v>
                </c:pt>
                <c:pt idx="10">
                  <c:v>83.725975000000005</c:v>
                </c:pt>
                <c:pt idx="11">
                  <c:v>94.797269999999997</c:v>
                </c:pt>
                <c:pt idx="12">
                  <c:v>104.67523</c:v>
                </c:pt>
                <c:pt idx="13">
                  <c:v>115.50887</c:v>
                </c:pt>
                <c:pt idx="14">
                  <c:v>126.422104</c:v>
                </c:pt>
                <c:pt idx="15">
                  <c:v>138.3503</c:v>
                </c:pt>
                <c:pt idx="16">
                  <c:v>149.43536</c:v>
                </c:pt>
                <c:pt idx="17">
                  <c:v>160.05691999999999</c:v>
                </c:pt>
                <c:pt idx="18">
                  <c:v>170.55670000000001</c:v>
                </c:pt>
                <c:pt idx="19">
                  <c:v>181.51536999999999</c:v>
                </c:pt>
                <c:pt idx="20">
                  <c:v>192.44211000000001</c:v>
                </c:pt>
                <c:pt idx="21">
                  <c:v>203.76202000000001</c:v>
                </c:pt>
                <c:pt idx="22">
                  <c:v>215.22334000000001</c:v>
                </c:pt>
                <c:pt idx="23">
                  <c:v>225.14840000000001</c:v>
                </c:pt>
                <c:pt idx="24">
                  <c:v>234.37831</c:v>
                </c:pt>
                <c:pt idx="25">
                  <c:v>244.43970999999999</c:v>
                </c:pt>
                <c:pt idx="26">
                  <c:v>254.8776</c:v>
                </c:pt>
                <c:pt idx="27">
                  <c:v>265.85390000000001</c:v>
                </c:pt>
                <c:pt idx="28">
                  <c:v>276.64873999999998</c:v>
                </c:pt>
                <c:pt idx="29">
                  <c:v>286.72980000000001</c:v>
                </c:pt>
                <c:pt idx="30">
                  <c:v>296.68842000000001</c:v>
                </c:pt>
                <c:pt idx="31">
                  <c:v>307.03444999999999</c:v>
                </c:pt>
                <c:pt idx="32">
                  <c:v>318.94103999999999</c:v>
                </c:pt>
                <c:pt idx="33">
                  <c:v>331.56342000000001</c:v>
                </c:pt>
                <c:pt idx="34">
                  <c:v>343.51029999999997</c:v>
                </c:pt>
                <c:pt idx="35">
                  <c:v>353.76047</c:v>
                </c:pt>
                <c:pt idx="36">
                  <c:v>364.3784</c:v>
                </c:pt>
                <c:pt idx="37">
                  <c:v>375.31349999999998</c:v>
                </c:pt>
                <c:pt idx="38">
                  <c:v>385.39483999999999</c:v>
                </c:pt>
                <c:pt idx="39">
                  <c:v>396.43277</c:v>
                </c:pt>
                <c:pt idx="40">
                  <c:v>407.14648</c:v>
                </c:pt>
                <c:pt idx="41">
                  <c:v>418.10879999999997</c:v>
                </c:pt>
                <c:pt idx="42">
                  <c:v>429.25954999999999</c:v>
                </c:pt>
                <c:pt idx="43">
                  <c:v>440.5788</c:v>
                </c:pt>
                <c:pt idx="44">
                  <c:v>452.22120000000001</c:v>
                </c:pt>
                <c:pt idx="45">
                  <c:v>458.19893999999999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BE-43CA-A6D1-7405AB22D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5161837207660952"/>
          <c:h val="0.32852577418757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19913563666"/>
          <c:y val="5.0925772121794152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BDM_Opt!$M$4:$M$49</c:f>
              <c:numCache>
                <c:formatCode>General</c:formatCode>
                <c:ptCount val="46"/>
                <c:pt idx="0">
                  <c:v>1.9228000000000001</c:v>
                </c:pt>
                <c:pt idx="1">
                  <c:v>21.324000000000002</c:v>
                </c:pt>
                <c:pt idx="2">
                  <c:v>38.579000000000001</c:v>
                </c:pt>
                <c:pt idx="3">
                  <c:v>53.292999999999999</c:v>
                </c:pt>
                <c:pt idx="4">
                  <c:v>65.756</c:v>
                </c:pt>
                <c:pt idx="5">
                  <c:v>76.736000000000004</c:v>
                </c:pt>
                <c:pt idx="6">
                  <c:v>84.602999999999994</c:v>
                </c:pt>
                <c:pt idx="7">
                  <c:v>91.25</c:v>
                </c:pt>
                <c:pt idx="8">
                  <c:v>97.843999999999994</c:v>
                </c:pt>
                <c:pt idx="9">
                  <c:v>104.15</c:v>
                </c:pt>
                <c:pt idx="10">
                  <c:v>110.32</c:v>
                </c:pt>
                <c:pt idx="11">
                  <c:v>116.21</c:v>
                </c:pt>
                <c:pt idx="12">
                  <c:v>122.21</c:v>
                </c:pt>
                <c:pt idx="13">
                  <c:v>128.55000000000001</c:v>
                </c:pt>
                <c:pt idx="14">
                  <c:v>134</c:v>
                </c:pt>
                <c:pt idx="15">
                  <c:v>139.58000000000001</c:v>
                </c:pt>
                <c:pt idx="16">
                  <c:v>145.27000000000001</c:v>
                </c:pt>
                <c:pt idx="17">
                  <c:v>150.91999999999999</c:v>
                </c:pt>
                <c:pt idx="18">
                  <c:v>156.66999999999999</c:v>
                </c:pt>
                <c:pt idx="19">
                  <c:v>161.76</c:v>
                </c:pt>
                <c:pt idx="20">
                  <c:v>166.71</c:v>
                </c:pt>
                <c:pt idx="21">
                  <c:v>171.33</c:v>
                </c:pt>
                <c:pt idx="22">
                  <c:v>176.8</c:v>
                </c:pt>
                <c:pt idx="23">
                  <c:v>182.01</c:v>
                </c:pt>
                <c:pt idx="24">
                  <c:v>186.68</c:v>
                </c:pt>
                <c:pt idx="25">
                  <c:v>191</c:v>
                </c:pt>
                <c:pt idx="26">
                  <c:v>195.56</c:v>
                </c:pt>
                <c:pt idx="27">
                  <c:v>200.32</c:v>
                </c:pt>
                <c:pt idx="28">
                  <c:v>204.83</c:v>
                </c:pt>
                <c:pt idx="29">
                  <c:v>209.13</c:v>
                </c:pt>
                <c:pt idx="30">
                  <c:v>212.69</c:v>
                </c:pt>
                <c:pt idx="31">
                  <c:v>217.21</c:v>
                </c:pt>
                <c:pt idx="32">
                  <c:v>221.11</c:v>
                </c:pt>
                <c:pt idx="33">
                  <c:v>225.58</c:v>
                </c:pt>
                <c:pt idx="34">
                  <c:v>229.71</c:v>
                </c:pt>
                <c:pt idx="35">
                  <c:v>234.14</c:v>
                </c:pt>
                <c:pt idx="36">
                  <c:v>237.71</c:v>
                </c:pt>
                <c:pt idx="37">
                  <c:v>242.25</c:v>
                </c:pt>
                <c:pt idx="38">
                  <c:v>245.94</c:v>
                </c:pt>
                <c:pt idx="39">
                  <c:v>249.68</c:v>
                </c:pt>
                <c:pt idx="40">
                  <c:v>253.52</c:v>
                </c:pt>
                <c:pt idx="41">
                  <c:v>257.26</c:v>
                </c:pt>
                <c:pt idx="42">
                  <c:v>260.45</c:v>
                </c:pt>
                <c:pt idx="43">
                  <c:v>264.27</c:v>
                </c:pt>
                <c:pt idx="44">
                  <c:v>268.06</c:v>
                </c:pt>
                <c:pt idx="45">
                  <c:v>270.86</c:v>
                </c:pt>
              </c:numCache>
            </c:numRef>
          </c:xVal>
          <c:yVal>
            <c:numRef>
              <c:f>BDM_Opt!$N$4:$N$49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B8-4B66-97EA-BB1A07C3D8C8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BDM_Opt!$O$4:$O$27</c:f>
              <c:numCache>
                <c:formatCode>General</c:formatCode>
                <c:ptCount val="24"/>
                <c:pt idx="0">
                  <c:v>0</c:v>
                </c:pt>
                <c:pt idx="1">
                  <c:v>5.4172001000551999</c:v>
                </c:pt>
                <c:pt idx="2">
                  <c:v>10.8344002001104</c:v>
                </c:pt>
                <c:pt idx="3">
                  <c:v>18.9601996680722</c:v>
                </c:pt>
                <c:pt idx="4">
                  <c:v>31.148898415267499</c:v>
                </c:pt>
                <c:pt idx="5">
                  <c:v>49.431950174039201</c:v>
                </c:pt>
                <c:pt idx="6">
                  <c:v>76.517950219567894</c:v>
                </c:pt>
                <c:pt idx="7">
                  <c:v>103.60394662711801</c:v>
                </c:pt>
                <c:pt idx="8">
                  <c:v>130.68995031062499</c:v>
                </c:pt>
                <c:pt idx="9">
                  <c:v>157.775953994133</c:v>
                </c:pt>
                <c:pt idx="10">
                  <c:v>184.86194312572499</c:v>
                </c:pt>
                <c:pt idx="11">
                  <c:v>211.94794680923201</c:v>
                </c:pt>
                <c:pt idx="12">
                  <c:v>239.03395049273999</c:v>
                </c:pt>
                <c:pt idx="13">
                  <c:v>266.11995417624701</c:v>
                </c:pt>
                <c:pt idx="14">
                  <c:v>270.86000773124402</c:v>
                </c:pt>
              </c:numCache>
            </c:numRef>
          </c:xVal>
          <c:yVal>
            <c:numRef>
              <c:f>BDM_Opt!$P$4:$P$27</c:f>
              <c:numCache>
                <c:formatCode>General</c:formatCode>
                <c:ptCount val="24"/>
                <c:pt idx="0">
                  <c:v>0</c:v>
                </c:pt>
                <c:pt idx="1">
                  <c:v>0.171787889469144</c:v>
                </c:pt>
                <c:pt idx="2">
                  <c:v>1.01638786276226</c:v>
                </c:pt>
                <c:pt idx="3">
                  <c:v>3.4253442304788</c:v>
                </c:pt>
                <c:pt idx="4">
                  <c:v>8.0000841506944198</c:v>
                </c:pt>
                <c:pt idx="5">
                  <c:v>21.404582994932799</c:v>
                </c:pt>
                <c:pt idx="6">
                  <c:v>48.791743978426901</c:v>
                </c:pt>
                <c:pt idx="7">
                  <c:v>86.942996802008594</c:v>
                </c:pt>
                <c:pt idx="8">
                  <c:v>133.094559373603</c:v>
                </c:pt>
                <c:pt idx="9">
                  <c:v>186.51880395737001</c:v>
                </c:pt>
                <c:pt idx="10">
                  <c:v>247.61499162195801</c:v>
                </c:pt>
                <c:pt idx="11">
                  <c:v>312.54830901161802</c:v>
                </c:pt>
                <c:pt idx="12">
                  <c:v>384.41223182417201</c:v>
                </c:pt>
                <c:pt idx="13">
                  <c:v>460.46437773839</c:v>
                </c:pt>
                <c:pt idx="14">
                  <c:v>474.43262474189402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B8-4B66-97EA-BB1A07C3D8C8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BDM_Opt!$Q$4:$Q$49</c:f>
              <c:numCache>
                <c:formatCode>General</c:formatCode>
                <c:ptCount val="46"/>
                <c:pt idx="0">
                  <c:v>1.9228000000000001</c:v>
                </c:pt>
                <c:pt idx="1">
                  <c:v>21.324000000000002</c:v>
                </c:pt>
                <c:pt idx="2">
                  <c:v>38.579000000000001</c:v>
                </c:pt>
                <c:pt idx="3">
                  <c:v>53.292999999999999</c:v>
                </c:pt>
                <c:pt idx="4">
                  <c:v>65.756004000000004</c:v>
                </c:pt>
                <c:pt idx="5">
                  <c:v>76.736000000000004</c:v>
                </c:pt>
                <c:pt idx="6">
                  <c:v>84.602999999999994</c:v>
                </c:pt>
                <c:pt idx="7">
                  <c:v>91.25</c:v>
                </c:pt>
                <c:pt idx="8">
                  <c:v>97.843993999999995</c:v>
                </c:pt>
                <c:pt idx="9">
                  <c:v>104.14999400000001</c:v>
                </c:pt>
                <c:pt idx="10">
                  <c:v>110.32</c:v>
                </c:pt>
                <c:pt idx="11">
                  <c:v>116.21</c:v>
                </c:pt>
                <c:pt idx="12">
                  <c:v>122.21001</c:v>
                </c:pt>
                <c:pt idx="13">
                  <c:v>128.54999000000001</c:v>
                </c:pt>
                <c:pt idx="14">
                  <c:v>134</c:v>
                </c:pt>
                <c:pt idx="15">
                  <c:v>139.58000000000001</c:v>
                </c:pt>
                <c:pt idx="16">
                  <c:v>145.27000000000001</c:v>
                </c:pt>
                <c:pt idx="17">
                  <c:v>150.91999999999999</c:v>
                </c:pt>
                <c:pt idx="18">
                  <c:v>156.66999999999999</c:v>
                </c:pt>
                <c:pt idx="19">
                  <c:v>161.76000999999999</c:v>
                </c:pt>
                <c:pt idx="20">
                  <c:v>166.71</c:v>
                </c:pt>
                <c:pt idx="21">
                  <c:v>171.33</c:v>
                </c:pt>
                <c:pt idx="22">
                  <c:v>176.8</c:v>
                </c:pt>
                <c:pt idx="23">
                  <c:v>182.01</c:v>
                </c:pt>
                <c:pt idx="24">
                  <c:v>186.68001000000001</c:v>
                </c:pt>
                <c:pt idx="25">
                  <c:v>191</c:v>
                </c:pt>
                <c:pt idx="26">
                  <c:v>195.56</c:v>
                </c:pt>
                <c:pt idx="27">
                  <c:v>200.32</c:v>
                </c:pt>
                <c:pt idx="28">
                  <c:v>204.83</c:v>
                </c:pt>
                <c:pt idx="29">
                  <c:v>209.13</c:v>
                </c:pt>
                <c:pt idx="30">
                  <c:v>212.69</c:v>
                </c:pt>
                <c:pt idx="31">
                  <c:v>217.20999</c:v>
                </c:pt>
                <c:pt idx="32">
                  <c:v>221.11</c:v>
                </c:pt>
                <c:pt idx="33">
                  <c:v>225.58</c:v>
                </c:pt>
                <c:pt idx="34">
                  <c:v>229.70999</c:v>
                </c:pt>
                <c:pt idx="35">
                  <c:v>234.14</c:v>
                </c:pt>
                <c:pt idx="36">
                  <c:v>237.70999</c:v>
                </c:pt>
                <c:pt idx="37">
                  <c:v>242.25</c:v>
                </c:pt>
                <c:pt idx="38">
                  <c:v>245.94</c:v>
                </c:pt>
                <c:pt idx="39">
                  <c:v>249.68</c:v>
                </c:pt>
                <c:pt idx="40">
                  <c:v>253.52001999999999</c:v>
                </c:pt>
                <c:pt idx="41">
                  <c:v>257.26</c:v>
                </c:pt>
                <c:pt idx="42">
                  <c:v>260.45</c:v>
                </c:pt>
                <c:pt idx="43">
                  <c:v>264.27001999999999</c:v>
                </c:pt>
                <c:pt idx="44">
                  <c:v>268.06</c:v>
                </c:pt>
                <c:pt idx="45">
                  <c:v>270.86</c:v>
                </c:pt>
              </c:numCache>
            </c:numRef>
          </c:xVal>
          <c:yVal>
            <c:numRef>
              <c:f>BDM_Opt!$R$4:$R$49</c:f>
              <c:numCache>
                <c:formatCode>General</c:formatCode>
                <c:ptCount val="46"/>
                <c:pt idx="0">
                  <c:v>2.3871677000000001E-2</c:v>
                </c:pt>
                <c:pt idx="1">
                  <c:v>2.9359730000000002</c:v>
                </c:pt>
                <c:pt idx="2">
                  <c:v>9.6098510000000008</c:v>
                </c:pt>
                <c:pt idx="3">
                  <c:v>18.33813</c:v>
                </c:pt>
                <c:pt idx="4">
                  <c:v>27.91808</c:v>
                </c:pt>
                <c:pt idx="5">
                  <c:v>38.020083999999997</c:v>
                </c:pt>
                <c:pt idx="6">
                  <c:v>46.215347000000001</c:v>
                </c:pt>
                <c:pt idx="7">
                  <c:v>53.762630000000001</c:v>
                </c:pt>
                <c:pt idx="8">
                  <c:v>61.813465000000001</c:v>
                </c:pt>
                <c:pt idx="9">
                  <c:v>70.037925999999999</c:v>
                </c:pt>
                <c:pt idx="10">
                  <c:v>78.582030000000003</c:v>
                </c:pt>
                <c:pt idx="11">
                  <c:v>87.197040000000001</c:v>
                </c:pt>
                <c:pt idx="12">
                  <c:v>96.433570000000003</c:v>
                </c:pt>
                <c:pt idx="13">
                  <c:v>106.69862999999999</c:v>
                </c:pt>
                <c:pt idx="14">
                  <c:v>115.93762</c:v>
                </c:pt>
                <c:pt idx="15">
                  <c:v>125.79433400000001</c:v>
                </c:pt>
                <c:pt idx="16">
                  <c:v>136.25944999999999</c:v>
                </c:pt>
                <c:pt idx="17">
                  <c:v>147.06467000000001</c:v>
                </c:pt>
                <c:pt idx="18">
                  <c:v>158.48437999999999</c:v>
                </c:pt>
                <c:pt idx="19">
                  <c:v>168.94954000000001</c:v>
                </c:pt>
                <c:pt idx="20">
                  <c:v>179.44775000000001</c:v>
                </c:pt>
                <c:pt idx="21">
                  <c:v>189.53158999999999</c:v>
                </c:pt>
                <c:pt idx="22">
                  <c:v>201.82701</c:v>
                </c:pt>
                <c:pt idx="23">
                  <c:v>213.89725999999999</c:v>
                </c:pt>
                <c:pt idx="24">
                  <c:v>225.01442</c:v>
                </c:pt>
                <c:pt idx="25">
                  <c:v>235.54910000000001</c:v>
                </c:pt>
                <c:pt idx="26">
                  <c:v>246.93051</c:v>
                </c:pt>
                <c:pt idx="27">
                  <c:v>259.0976</c:v>
                </c:pt>
                <c:pt idx="28">
                  <c:v>270.89553999999998</c:v>
                </c:pt>
                <c:pt idx="29">
                  <c:v>282.38875999999999</c:v>
                </c:pt>
                <c:pt idx="30">
                  <c:v>292.08472</c:v>
                </c:pt>
                <c:pt idx="31">
                  <c:v>304.63116000000002</c:v>
                </c:pt>
                <c:pt idx="32">
                  <c:v>315.6687</c:v>
                </c:pt>
                <c:pt idx="33">
                  <c:v>328.56094000000002</c:v>
                </c:pt>
                <c:pt idx="34">
                  <c:v>340.70186999999999</c:v>
                </c:pt>
                <c:pt idx="35">
                  <c:v>353.96956999999998</c:v>
                </c:pt>
                <c:pt idx="36">
                  <c:v>364.84604000000002</c:v>
                </c:pt>
                <c:pt idx="37">
                  <c:v>378.91543999999999</c:v>
                </c:pt>
                <c:pt idx="38">
                  <c:v>390.54680000000002</c:v>
                </c:pt>
                <c:pt idx="39">
                  <c:v>402.51513999999997</c:v>
                </c:pt>
                <c:pt idx="40">
                  <c:v>414.99151999999998</c:v>
                </c:pt>
                <c:pt idx="41">
                  <c:v>427.32589999999999</c:v>
                </c:pt>
                <c:pt idx="42">
                  <c:v>437.98930000000001</c:v>
                </c:pt>
                <c:pt idx="43">
                  <c:v>450.9314</c:v>
                </c:pt>
                <c:pt idx="44">
                  <c:v>463.9581</c:v>
                </c:pt>
                <c:pt idx="45">
                  <c:v>473.7011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B8-4B66-97EA-BB1A07C3D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2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Aldicarb_Opt!$A$4:$A$49</c:f>
              <c:numCache>
                <c:formatCode>General</c:formatCode>
                <c:ptCount val="46"/>
                <c:pt idx="0">
                  <c:v>2.7206000000000001</c:v>
                </c:pt>
                <c:pt idx="1">
                  <c:v>61.845999999999997</c:v>
                </c:pt>
                <c:pt idx="2">
                  <c:v>98.986999999999995</c:v>
                </c:pt>
                <c:pt idx="3">
                  <c:v>130.03</c:v>
                </c:pt>
                <c:pt idx="4">
                  <c:v>156.91</c:v>
                </c:pt>
                <c:pt idx="5">
                  <c:v>182.3</c:v>
                </c:pt>
                <c:pt idx="6">
                  <c:v>206.77</c:v>
                </c:pt>
                <c:pt idx="7">
                  <c:v>229.53</c:v>
                </c:pt>
                <c:pt idx="8">
                  <c:v>250.98</c:v>
                </c:pt>
                <c:pt idx="9">
                  <c:v>271.82</c:v>
                </c:pt>
                <c:pt idx="10">
                  <c:v>292.48</c:v>
                </c:pt>
                <c:pt idx="11">
                  <c:v>312.48</c:v>
                </c:pt>
                <c:pt idx="12">
                  <c:v>331.51</c:v>
                </c:pt>
                <c:pt idx="13">
                  <c:v>350.19</c:v>
                </c:pt>
                <c:pt idx="14">
                  <c:v>368.3</c:v>
                </c:pt>
                <c:pt idx="15">
                  <c:v>385.85</c:v>
                </c:pt>
                <c:pt idx="16">
                  <c:v>403.45</c:v>
                </c:pt>
                <c:pt idx="17">
                  <c:v>420.54</c:v>
                </c:pt>
                <c:pt idx="18">
                  <c:v>437.4</c:v>
                </c:pt>
                <c:pt idx="19">
                  <c:v>454</c:v>
                </c:pt>
                <c:pt idx="20">
                  <c:v>470.08</c:v>
                </c:pt>
                <c:pt idx="21">
                  <c:v>486.1</c:v>
                </c:pt>
                <c:pt idx="22">
                  <c:v>501.67</c:v>
                </c:pt>
                <c:pt idx="23">
                  <c:v>516.72</c:v>
                </c:pt>
                <c:pt idx="24">
                  <c:v>531.88</c:v>
                </c:pt>
                <c:pt idx="25">
                  <c:v>547.55999999999995</c:v>
                </c:pt>
                <c:pt idx="26">
                  <c:v>563.54999999999995</c:v>
                </c:pt>
                <c:pt idx="27">
                  <c:v>578.83000000000004</c:v>
                </c:pt>
                <c:pt idx="28">
                  <c:v>594.03</c:v>
                </c:pt>
                <c:pt idx="29">
                  <c:v>609.35</c:v>
                </c:pt>
                <c:pt idx="30">
                  <c:v>624.35</c:v>
                </c:pt>
                <c:pt idx="31">
                  <c:v>638.91999999999996</c:v>
                </c:pt>
                <c:pt idx="32">
                  <c:v>653.34</c:v>
                </c:pt>
                <c:pt idx="33">
                  <c:v>667.9</c:v>
                </c:pt>
                <c:pt idx="34">
                  <c:v>682.84</c:v>
                </c:pt>
                <c:pt idx="35">
                  <c:v>698.18</c:v>
                </c:pt>
                <c:pt idx="36">
                  <c:v>713.56</c:v>
                </c:pt>
                <c:pt idx="37">
                  <c:v>728.41</c:v>
                </c:pt>
                <c:pt idx="38">
                  <c:v>742.84</c:v>
                </c:pt>
                <c:pt idx="39">
                  <c:v>757.03</c:v>
                </c:pt>
                <c:pt idx="40">
                  <c:v>770.64</c:v>
                </c:pt>
                <c:pt idx="41">
                  <c:v>784.04</c:v>
                </c:pt>
                <c:pt idx="42">
                  <c:v>797.5</c:v>
                </c:pt>
                <c:pt idx="43">
                  <c:v>811.61</c:v>
                </c:pt>
                <c:pt idx="44">
                  <c:v>826.28</c:v>
                </c:pt>
                <c:pt idx="45">
                  <c:v>840.01</c:v>
                </c:pt>
              </c:numCache>
            </c:numRef>
          </c:xVal>
          <c:yVal>
            <c:numRef>
              <c:f>Aldicarb_Opt!$B$4:$B$49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4-4786-B757-8567F0D493DB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Aldicarb_Opt!$C$4:$C$24</c:f>
              <c:numCache>
                <c:formatCode>General</c:formatCode>
                <c:ptCount val="21"/>
                <c:pt idx="0">
                  <c:v>0</c:v>
                </c:pt>
                <c:pt idx="1">
                  <c:v>16.800200683064801</c:v>
                </c:pt>
                <c:pt idx="2">
                  <c:v>33.600401366129503</c:v>
                </c:pt>
                <c:pt idx="3">
                  <c:v>58.800698752747898</c:v>
                </c:pt>
                <c:pt idx="4">
                  <c:v>96.601150289643599</c:v>
                </c:pt>
                <c:pt idx="5">
                  <c:v>153.30182213801899</c:v>
                </c:pt>
                <c:pt idx="6">
                  <c:v>237.30282555334301</c:v>
                </c:pt>
                <c:pt idx="7">
                  <c:v>321.30381441675098</c:v>
                </c:pt>
                <c:pt idx="8">
                  <c:v>405.30483238399</c:v>
                </c:pt>
                <c:pt idx="9">
                  <c:v>489.30582124739902</c:v>
                </c:pt>
                <c:pt idx="10">
                  <c:v>573.30681011080696</c:v>
                </c:pt>
                <c:pt idx="11">
                  <c:v>657.30779897421598</c:v>
                </c:pt>
                <c:pt idx="12">
                  <c:v>741.30884604528603</c:v>
                </c:pt>
                <c:pt idx="13">
                  <c:v>825.30983490869403</c:v>
                </c:pt>
                <c:pt idx="14">
                  <c:v>840.01000504940805</c:v>
                </c:pt>
              </c:numCache>
            </c:numRef>
          </c:xVal>
          <c:yVal>
            <c:numRef>
              <c:f>Aldicarb_Opt!$D$4:$D$24</c:f>
              <c:numCache>
                <c:formatCode>General</c:formatCode>
                <c:ptCount val="21"/>
                <c:pt idx="0">
                  <c:v>0</c:v>
                </c:pt>
                <c:pt idx="1">
                  <c:v>0.62237093256811704</c:v>
                </c:pt>
                <c:pt idx="2">
                  <c:v>2.1141561834525602</c:v>
                </c:pt>
                <c:pt idx="3">
                  <c:v>6.4171583602501396</c:v>
                </c:pt>
                <c:pt idx="4">
                  <c:v>16.072183584015001</c:v>
                </c:pt>
                <c:pt idx="5">
                  <c:v>36.096594158152598</c:v>
                </c:pt>
                <c:pt idx="6">
                  <c:v>75.289058543148698</c:v>
                </c:pt>
                <c:pt idx="7">
                  <c:v>122.34295354574</c:v>
                </c:pt>
                <c:pt idx="8">
                  <c:v>175.56847353716901</c:v>
                </c:pt>
                <c:pt idx="9">
                  <c:v>233.234416668893</c:v>
                </c:pt>
                <c:pt idx="10">
                  <c:v>295.31815926020499</c:v>
                </c:pt>
                <c:pt idx="11">
                  <c:v>350.68280451217998</c:v>
                </c:pt>
                <c:pt idx="12">
                  <c:v>418.62356508521799</c:v>
                </c:pt>
                <c:pt idx="13">
                  <c:v>480.04173238246602</c:v>
                </c:pt>
                <c:pt idx="14">
                  <c:v>490.96758477089998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94-4786-B757-8567F0D493DB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Aldicarb_Opt!$E$4:$E$49</c:f>
              <c:numCache>
                <c:formatCode>General</c:formatCode>
                <c:ptCount val="46"/>
                <c:pt idx="0">
                  <c:v>2.7206000000000001</c:v>
                </c:pt>
                <c:pt idx="1">
                  <c:v>61.845999999999997</c:v>
                </c:pt>
                <c:pt idx="2">
                  <c:v>98.986999999999995</c:v>
                </c:pt>
                <c:pt idx="3">
                  <c:v>130.03</c:v>
                </c:pt>
                <c:pt idx="4">
                  <c:v>156.91</c:v>
                </c:pt>
                <c:pt idx="5">
                  <c:v>182.3</c:v>
                </c:pt>
                <c:pt idx="6">
                  <c:v>206.77</c:v>
                </c:pt>
                <c:pt idx="7">
                  <c:v>229.53001</c:v>
                </c:pt>
                <c:pt idx="8">
                  <c:v>250.98</c:v>
                </c:pt>
                <c:pt idx="9">
                  <c:v>271.82</c:v>
                </c:pt>
                <c:pt idx="10">
                  <c:v>292.47998000000001</c:v>
                </c:pt>
                <c:pt idx="11">
                  <c:v>312.48</c:v>
                </c:pt>
                <c:pt idx="12">
                  <c:v>331.51</c:v>
                </c:pt>
                <c:pt idx="13">
                  <c:v>350.19</c:v>
                </c:pt>
                <c:pt idx="14">
                  <c:v>368.3</c:v>
                </c:pt>
                <c:pt idx="15">
                  <c:v>385.85</c:v>
                </c:pt>
                <c:pt idx="16">
                  <c:v>403.45</c:v>
                </c:pt>
                <c:pt idx="17">
                  <c:v>420.54</c:v>
                </c:pt>
                <c:pt idx="18">
                  <c:v>437.40001999999998</c:v>
                </c:pt>
                <c:pt idx="19">
                  <c:v>454</c:v>
                </c:pt>
                <c:pt idx="20">
                  <c:v>470.08</c:v>
                </c:pt>
                <c:pt idx="21">
                  <c:v>486.09998000000002</c:v>
                </c:pt>
                <c:pt idx="22">
                  <c:v>501.67</c:v>
                </c:pt>
                <c:pt idx="23">
                  <c:v>516.72</c:v>
                </c:pt>
                <c:pt idx="24">
                  <c:v>531.88</c:v>
                </c:pt>
                <c:pt idx="25">
                  <c:v>547.55999999999995</c:v>
                </c:pt>
                <c:pt idx="26">
                  <c:v>563.54999999999995</c:v>
                </c:pt>
                <c:pt idx="27">
                  <c:v>578.83000000000004</c:v>
                </c:pt>
                <c:pt idx="28">
                  <c:v>594.03</c:v>
                </c:pt>
                <c:pt idx="29">
                  <c:v>609.35004000000004</c:v>
                </c:pt>
                <c:pt idx="30">
                  <c:v>624.35004000000004</c:v>
                </c:pt>
                <c:pt idx="31">
                  <c:v>638.91999999999996</c:v>
                </c:pt>
                <c:pt idx="32">
                  <c:v>653.33996999999999</c:v>
                </c:pt>
                <c:pt idx="33">
                  <c:v>667.9</c:v>
                </c:pt>
                <c:pt idx="34">
                  <c:v>682.83996999999999</c:v>
                </c:pt>
                <c:pt idx="35">
                  <c:v>698.18</c:v>
                </c:pt>
                <c:pt idx="36">
                  <c:v>713.56</c:v>
                </c:pt>
                <c:pt idx="37">
                  <c:v>728.41003000000001</c:v>
                </c:pt>
                <c:pt idx="38">
                  <c:v>742.83996999999999</c:v>
                </c:pt>
                <c:pt idx="39">
                  <c:v>757.03</c:v>
                </c:pt>
                <c:pt idx="40">
                  <c:v>770.64</c:v>
                </c:pt>
                <c:pt idx="41">
                  <c:v>784.04</c:v>
                </c:pt>
                <c:pt idx="42">
                  <c:v>797.5</c:v>
                </c:pt>
                <c:pt idx="43">
                  <c:v>811.61</c:v>
                </c:pt>
                <c:pt idx="44">
                  <c:v>826.27997000000005</c:v>
                </c:pt>
                <c:pt idx="45">
                  <c:v>840.01</c:v>
                </c:pt>
              </c:numCache>
            </c:numRef>
          </c:xVal>
          <c:yVal>
            <c:numRef>
              <c:f>Aldicarb_Opt!$F$4:$F$49</c:f>
              <c:numCache>
                <c:formatCode>General</c:formatCode>
                <c:ptCount val="46"/>
                <c:pt idx="0">
                  <c:v>8.6834869999999995E-2</c:v>
                </c:pt>
                <c:pt idx="1">
                  <c:v>9.4116230000000005</c:v>
                </c:pt>
                <c:pt idx="2">
                  <c:v>19.05743</c:v>
                </c:pt>
                <c:pt idx="3">
                  <c:v>28.69211</c:v>
                </c:pt>
                <c:pt idx="4">
                  <c:v>38.034092000000001</c:v>
                </c:pt>
                <c:pt idx="5">
                  <c:v>47.629620000000003</c:v>
                </c:pt>
                <c:pt idx="6">
                  <c:v>57.534508000000002</c:v>
                </c:pt>
                <c:pt idx="7">
                  <c:v>67.290890000000005</c:v>
                </c:pt>
                <c:pt idx="8">
                  <c:v>76.940635999999998</c:v>
                </c:pt>
                <c:pt idx="9">
                  <c:v>86.719989999999996</c:v>
                </c:pt>
                <c:pt idx="10">
                  <c:v>96.792420000000007</c:v>
                </c:pt>
                <c:pt idx="11">
                  <c:v>106.88836999999999</c:v>
                </c:pt>
                <c:pt idx="12">
                  <c:v>116.7998</c:v>
                </c:pt>
                <c:pt idx="13">
                  <c:v>126.80978</c:v>
                </c:pt>
                <c:pt idx="14">
                  <c:v>136.77278000000001</c:v>
                </c:pt>
                <c:pt idx="15">
                  <c:v>146.66445999999999</c:v>
                </c:pt>
                <c:pt idx="16">
                  <c:v>156.81288000000001</c:v>
                </c:pt>
                <c:pt idx="17">
                  <c:v>166.88145</c:v>
                </c:pt>
                <c:pt idx="18">
                  <c:v>177.01712000000001</c:v>
                </c:pt>
                <c:pt idx="19">
                  <c:v>187.18924000000001</c:v>
                </c:pt>
                <c:pt idx="20">
                  <c:v>197.22171</c:v>
                </c:pt>
                <c:pt idx="21">
                  <c:v>207.38890000000001</c:v>
                </c:pt>
                <c:pt idx="22">
                  <c:v>217.43242000000001</c:v>
                </c:pt>
                <c:pt idx="23">
                  <c:v>227.28984</c:v>
                </c:pt>
                <c:pt idx="24">
                  <c:v>237.36551</c:v>
                </c:pt>
                <c:pt idx="25">
                  <c:v>247.93887000000001</c:v>
                </c:pt>
                <c:pt idx="26">
                  <c:v>258.8784</c:v>
                </c:pt>
                <c:pt idx="27">
                  <c:v>269.47824000000003</c:v>
                </c:pt>
                <c:pt idx="28">
                  <c:v>280.16230000000002</c:v>
                </c:pt>
                <c:pt idx="29">
                  <c:v>291.06992000000002</c:v>
                </c:pt>
                <c:pt idx="30">
                  <c:v>301.88344999999998</c:v>
                </c:pt>
                <c:pt idx="31">
                  <c:v>312.51209999999998</c:v>
                </c:pt>
                <c:pt idx="32">
                  <c:v>323.15134</c:v>
                </c:pt>
                <c:pt idx="33">
                  <c:v>334.01369999999997</c:v>
                </c:pt>
                <c:pt idx="34">
                  <c:v>345.28325999999998</c:v>
                </c:pt>
                <c:pt idx="35">
                  <c:v>356.98358000000002</c:v>
                </c:pt>
                <c:pt idx="36">
                  <c:v>368.84410000000003</c:v>
                </c:pt>
                <c:pt idx="37">
                  <c:v>380.41789999999997</c:v>
                </c:pt>
                <c:pt idx="38">
                  <c:v>391.77798000000001</c:v>
                </c:pt>
                <c:pt idx="39">
                  <c:v>403.05727999999999</c:v>
                </c:pt>
                <c:pt idx="40">
                  <c:v>413.97534000000002</c:v>
                </c:pt>
                <c:pt idx="41">
                  <c:v>424.81945999999999</c:v>
                </c:pt>
                <c:pt idx="42">
                  <c:v>435.80594000000002</c:v>
                </c:pt>
                <c:pt idx="43">
                  <c:v>447.42282</c:v>
                </c:pt>
                <c:pt idx="44">
                  <c:v>459.60840000000002</c:v>
                </c:pt>
                <c:pt idx="45">
                  <c:v>471.11156999999997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94-4786-B757-8567F0D49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8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Aldicarb_Opt!$G$4:$G$49</c:f>
              <c:numCache>
                <c:formatCode>General</c:formatCode>
                <c:ptCount val="46"/>
                <c:pt idx="0">
                  <c:v>0</c:v>
                </c:pt>
                <c:pt idx="1">
                  <c:v>57.411000000000001</c:v>
                </c:pt>
                <c:pt idx="2">
                  <c:v>106.54</c:v>
                </c:pt>
                <c:pt idx="3">
                  <c:v>142.52000000000001</c:v>
                </c:pt>
                <c:pt idx="4">
                  <c:v>171.84</c:v>
                </c:pt>
                <c:pt idx="5">
                  <c:v>219.84</c:v>
                </c:pt>
                <c:pt idx="6">
                  <c:v>289.94</c:v>
                </c:pt>
                <c:pt idx="7">
                  <c:v>330.65</c:v>
                </c:pt>
                <c:pt idx="8">
                  <c:v>364.17</c:v>
                </c:pt>
                <c:pt idx="9">
                  <c:v>407.12</c:v>
                </c:pt>
                <c:pt idx="10">
                  <c:v>451.87</c:v>
                </c:pt>
                <c:pt idx="11">
                  <c:v>488.92</c:v>
                </c:pt>
                <c:pt idx="12">
                  <c:v>521.05999999999995</c:v>
                </c:pt>
                <c:pt idx="13">
                  <c:v>559.69000000000005</c:v>
                </c:pt>
                <c:pt idx="14">
                  <c:v>596.53</c:v>
                </c:pt>
                <c:pt idx="15">
                  <c:v>629.52</c:v>
                </c:pt>
                <c:pt idx="16">
                  <c:v>659.84</c:v>
                </c:pt>
                <c:pt idx="17">
                  <c:v>689.05</c:v>
                </c:pt>
                <c:pt idx="18">
                  <c:v>719.59</c:v>
                </c:pt>
                <c:pt idx="19">
                  <c:v>747.8</c:v>
                </c:pt>
                <c:pt idx="20">
                  <c:v>775.72</c:v>
                </c:pt>
                <c:pt idx="21">
                  <c:v>804.21</c:v>
                </c:pt>
                <c:pt idx="22">
                  <c:v>833.96</c:v>
                </c:pt>
                <c:pt idx="23">
                  <c:v>858.9</c:v>
                </c:pt>
                <c:pt idx="24">
                  <c:v>886.4</c:v>
                </c:pt>
                <c:pt idx="25">
                  <c:v>912.98</c:v>
                </c:pt>
                <c:pt idx="26">
                  <c:v>941.74</c:v>
                </c:pt>
                <c:pt idx="27">
                  <c:v>970.97</c:v>
                </c:pt>
                <c:pt idx="28">
                  <c:v>1001.6</c:v>
                </c:pt>
                <c:pt idx="29">
                  <c:v>1033.5</c:v>
                </c:pt>
                <c:pt idx="30">
                  <c:v>1065.5</c:v>
                </c:pt>
                <c:pt idx="31">
                  <c:v>1096.3</c:v>
                </c:pt>
                <c:pt idx="32">
                  <c:v>1126.5999999999999</c:v>
                </c:pt>
                <c:pt idx="33">
                  <c:v>1154.9000000000001</c:v>
                </c:pt>
                <c:pt idx="34">
                  <c:v>1182</c:v>
                </c:pt>
                <c:pt idx="35">
                  <c:v>1208.4000000000001</c:v>
                </c:pt>
                <c:pt idx="36">
                  <c:v>1235.7</c:v>
                </c:pt>
                <c:pt idx="37">
                  <c:v>1261.0999999999999</c:v>
                </c:pt>
                <c:pt idx="38">
                  <c:v>1286.7</c:v>
                </c:pt>
                <c:pt idx="39">
                  <c:v>1312.9</c:v>
                </c:pt>
                <c:pt idx="40">
                  <c:v>1340.4</c:v>
                </c:pt>
                <c:pt idx="41">
                  <c:v>1366.5</c:v>
                </c:pt>
                <c:pt idx="42">
                  <c:v>1390.5</c:v>
                </c:pt>
                <c:pt idx="43">
                  <c:v>1414.4</c:v>
                </c:pt>
                <c:pt idx="44">
                  <c:v>1436</c:v>
                </c:pt>
                <c:pt idx="45">
                  <c:v>1459.1</c:v>
                </c:pt>
              </c:numCache>
            </c:numRef>
          </c:xVal>
          <c:yVal>
            <c:numRef>
              <c:f>Aldicarb_Opt!$B$4:$B$49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71-42EA-9B83-4767D9B3182F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Aldicarb_Opt!$I$4:$I$24</c:f>
              <c:numCache>
                <c:formatCode>General</c:formatCode>
                <c:ptCount val="21"/>
                <c:pt idx="0">
                  <c:v>0</c:v>
                </c:pt>
                <c:pt idx="1">
                  <c:v>29.181999707361701</c:v>
                </c:pt>
                <c:pt idx="2">
                  <c:v>58.363999414723402</c:v>
                </c:pt>
                <c:pt idx="3">
                  <c:v>102.136997156776</c:v>
                </c:pt>
                <c:pt idx="4">
                  <c:v>167.79650468379299</c:v>
                </c:pt>
                <c:pt idx="5">
                  <c:v>266.28575869835902</c:v>
                </c:pt>
                <c:pt idx="6">
                  <c:v>412.19574632123101</c:v>
                </c:pt>
                <c:pt idx="7">
                  <c:v>558.10576304793403</c:v>
                </c:pt>
                <c:pt idx="8">
                  <c:v>704.015721566975</c:v>
                </c:pt>
                <c:pt idx="9">
                  <c:v>849.92573829367802</c:v>
                </c:pt>
                <c:pt idx="10">
                  <c:v>995.83575502038002</c:v>
                </c:pt>
                <c:pt idx="11">
                  <c:v>1141.74571353942</c:v>
                </c:pt>
                <c:pt idx="12">
                  <c:v>1287.6557884737899</c:v>
                </c:pt>
                <c:pt idx="13">
                  <c:v>1433.5657469928301</c:v>
                </c:pt>
                <c:pt idx="14">
                  <c:v>1459.1000508517</c:v>
                </c:pt>
              </c:numCache>
            </c:numRef>
          </c:xVal>
          <c:yVal>
            <c:numRef>
              <c:f>Aldicarb_Opt!$J$4:$J$24</c:f>
              <c:numCache>
                <c:formatCode>General</c:formatCode>
                <c:ptCount val="21"/>
                <c:pt idx="0">
                  <c:v>0</c:v>
                </c:pt>
                <c:pt idx="1">
                  <c:v>3.3004827759697299</c:v>
                </c:pt>
                <c:pt idx="2">
                  <c:v>8.4112619092024907</c:v>
                </c:pt>
                <c:pt idx="3">
                  <c:v>18.405648560815301</c:v>
                </c:pt>
                <c:pt idx="4">
                  <c:v>34.8068134314872</c:v>
                </c:pt>
                <c:pt idx="5">
                  <c:v>62.210141038576701</c:v>
                </c:pt>
                <c:pt idx="6">
                  <c:v>106.059928839386</c:v>
                </c:pt>
                <c:pt idx="7">
                  <c:v>152.705553091437</c:v>
                </c:pt>
                <c:pt idx="8">
                  <c:v>201.41023071573699</c:v>
                </c:pt>
                <c:pt idx="9">
                  <c:v>252.55769742216199</c:v>
                </c:pt>
                <c:pt idx="10">
                  <c:v>305.07985115946201</c:v>
                </c:pt>
                <c:pt idx="11">
                  <c:v>359.94420954921202</c:v>
                </c:pt>
                <c:pt idx="12">
                  <c:v>416.52981508377701</c:v>
                </c:pt>
                <c:pt idx="13">
                  <c:v>475.41092840219801</c:v>
                </c:pt>
                <c:pt idx="14">
                  <c:v>485.94876034258101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71-42EA-9B83-4767D9B3182F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Aldicarb_Opt!$K$4:$K$49</c:f>
              <c:numCache>
                <c:formatCode>General</c:formatCode>
                <c:ptCount val="46"/>
                <c:pt idx="0">
                  <c:v>0</c:v>
                </c:pt>
                <c:pt idx="1">
                  <c:v>57.411000000000001</c:v>
                </c:pt>
                <c:pt idx="2">
                  <c:v>106.54</c:v>
                </c:pt>
                <c:pt idx="3">
                  <c:v>142.51999000000001</c:v>
                </c:pt>
                <c:pt idx="4">
                  <c:v>171.84</c:v>
                </c:pt>
                <c:pt idx="5">
                  <c:v>219.84001000000001</c:v>
                </c:pt>
                <c:pt idx="6">
                  <c:v>289.94</c:v>
                </c:pt>
                <c:pt idx="7">
                  <c:v>330.65</c:v>
                </c:pt>
                <c:pt idx="8">
                  <c:v>364.17</c:v>
                </c:pt>
                <c:pt idx="9">
                  <c:v>407.12</c:v>
                </c:pt>
                <c:pt idx="10">
                  <c:v>451.87</c:v>
                </c:pt>
                <c:pt idx="11">
                  <c:v>488.92</c:v>
                </c:pt>
                <c:pt idx="12">
                  <c:v>521.05999999999995</c:v>
                </c:pt>
                <c:pt idx="13">
                  <c:v>559.69000000000005</c:v>
                </c:pt>
                <c:pt idx="14">
                  <c:v>596.53</c:v>
                </c:pt>
                <c:pt idx="15">
                  <c:v>629.52</c:v>
                </c:pt>
                <c:pt idx="16">
                  <c:v>659.83996999999999</c:v>
                </c:pt>
                <c:pt idx="17">
                  <c:v>689.05005000000006</c:v>
                </c:pt>
                <c:pt idx="18">
                  <c:v>719.59</c:v>
                </c:pt>
                <c:pt idx="19">
                  <c:v>747.8</c:v>
                </c:pt>
                <c:pt idx="20">
                  <c:v>775.72</c:v>
                </c:pt>
                <c:pt idx="21">
                  <c:v>804.21</c:v>
                </c:pt>
                <c:pt idx="22">
                  <c:v>833.96</c:v>
                </c:pt>
                <c:pt idx="23">
                  <c:v>858.9</c:v>
                </c:pt>
                <c:pt idx="24">
                  <c:v>886.39995999999996</c:v>
                </c:pt>
                <c:pt idx="25">
                  <c:v>912.98004000000003</c:v>
                </c:pt>
                <c:pt idx="26">
                  <c:v>941.74</c:v>
                </c:pt>
                <c:pt idx="27">
                  <c:v>970.97</c:v>
                </c:pt>
                <c:pt idx="28">
                  <c:v>1001.60004</c:v>
                </c:pt>
                <c:pt idx="29">
                  <c:v>1033.5</c:v>
                </c:pt>
                <c:pt idx="30">
                  <c:v>1065.5</c:v>
                </c:pt>
                <c:pt idx="31">
                  <c:v>1096.3</c:v>
                </c:pt>
                <c:pt idx="32">
                  <c:v>1126.5999999999999</c:v>
                </c:pt>
                <c:pt idx="33">
                  <c:v>1154.8998999999999</c:v>
                </c:pt>
                <c:pt idx="34">
                  <c:v>1182</c:v>
                </c:pt>
                <c:pt idx="35">
                  <c:v>1208.4000000000001</c:v>
                </c:pt>
                <c:pt idx="36">
                  <c:v>1235.7</c:v>
                </c:pt>
                <c:pt idx="37">
                  <c:v>1261.1001000000001</c:v>
                </c:pt>
                <c:pt idx="38">
                  <c:v>1286.7</c:v>
                </c:pt>
                <c:pt idx="39">
                  <c:v>1312.8998999999999</c:v>
                </c:pt>
                <c:pt idx="40">
                  <c:v>1340.4</c:v>
                </c:pt>
                <c:pt idx="41">
                  <c:v>1366.5</c:v>
                </c:pt>
                <c:pt idx="42">
                  <c:v>1390.5</c:v>
                </c:pt>
                <c:pt idx="43">
                  <c:v>1414.4</c:v>
                </c:pt>
                <c:pt idx="44">
                  <c:v>1436</c:v>
                </c:pt>
                <c:pt idx="45">
                  <c:v>1459.1</c:v>
                </c:pt>
              </c:numCache>
            </c:numRef>
          </c:xVal>
          <c:yVal>
            <c:numRef>
              <c:f>Aldicarb_Opt!$L$4:$L$49</c:f>
              <c:numCache>
                <c:formatCode>General</c:formatCode>
                <c:ptCount val="46"/>
                <c:pt idx="0">
                  <c:v>0</c:v>
                </c:pt>
                <c:pt idx="1">
                  <c:v>3.6682380000000001</c:v>
                </c:pt>
                <c:pt idx="2">
                  <c:v>9.2732910000000004</c:v>
                </c:pt>
                <c:pt idx="3">
                  <c:v>14.347576</c:v>
                </c:pt>
                <c:pt idx="4">
                  <c:v>18.995522000000001</c:v>
                </c:pt>
                <c:pt idx="5">
                  <c:v>27.486844999999999</c:v>
                </c:pt>
                <c:pt idx="6">
                  <c:v>41.631973000000002</c:v>
                </c:pt>
                <c:pt idx="7">
                  <c:v>50.701126000000002</c:v>
                </c:pt>
                <c:pt idx="8">
                  <c:v>58.603169999999999</c:v>
                </c:pt>
                <c:pt idx="9">
                  <c:v>69.270520000000005</c:v>
                </c:pt>
                <c:pt idx="10">
                  <c:v>81.000015000000005</c:v>
                </c:pt>
                <c:pt idx="11">
                  <c:v>91.163619999999995</c:v>
                </c:pt>
                <c:pt idx="12">
                  <c:v>100.29895999999999</c:v>
                </c:pt>
                <c:pt idx="13">
                  <c:v>111.65705</c:v>
                </c:pt>
                <c:pt idx="14">
                  <c:v>122.86078000000001</c:v>
                </c:pt>
                <c:pt idx="15">
                  <c:v>133.19229999999999</c:v>
                </c:pt>
                <c:pt idx="16">
                  <c:v>142.9298</c:v>
                </c:pt>
                <c:pt idx="17">
                  <c:v>152.52498</c:v>
                </c:pt>
                <c:pt idx="18">
                  <c:v>162.77680000000001</c:v>
                </c:pt>
                <c:pt idx="19">
                  <c:v>172.44197</c:v>
                </c:pt>
                <c:pt idx="20">
                  <c:v>182.18906000000001</c:v>
                </c:pt>
                <c:pt idx="21">
                  <c:v>192.31761</c:v>
                </c:pt>
                <c:pt idx="22">
                  <c:v>203.08725000000001</c:v>
                </c:pt>
                <c:pt idx="23">
                  <c:v>212.26517000000001</c:v>
                </c:pt>
                <c:pt idx="24">
                  <c:v>222.54069999999999</c:v>
                </c:pt>
                <c:pt idx="25">
                  <c:v>232.62518</c:v>
                </c:pt>
                <c:pt idx="26">
                  <c:v>243.70326</c:v>
                </c:pt>
                <c:pt idx="27">
                  <c:v>255.13704999999999</c:v>
                </c:pt>
                <c:pt idx="28">
                  <c:v>267.30453</c:v>
                </c:pt>
                <c:pt idx="29">
                  <c:v>280.17574999999999</c:v>
                </c:pt>
                <c:pt idx="30">
                  <c:v>293.28847999999999</c:v>
                </c:pt>
                <c:pt idx="31">
                  <c:v>306.09692000000001</c:v>
                </c:pt>
                <c:pt idx="32">
                  <c:v>318.87423999999999</c:v>
                </c:pt>
                <c:pt idx="33">
                  <c:v>330.96447999999998</c:v>
                </c:pt>
                <c:pt idx="34">
                  <c:v>342.68182000000002</c:v>
                </c:pt>
                <c:pt idx="35">
                  <c:v>354.22638000000001</c:v>
                </c:pt>
                <c:pt idx="36">
                  <c:v>366.29790000000003</c:v>
                </c:pt>
                <c:pt idx="37">
                  <c:v>377.6497</c:v>
                </c:pt>
                <c:pt idx="38">
                  <c:v>389.20711999999997</c:v>
                </c:pt>
                <c:pt idx="39">
                  <c:v>401.15505999999999</c:v>
                </c:pt>
                <c:pt idx="40">
                  <c:v>413.82474000000002</c:v>
                </c:pt>
                <c:pt idx="41">
                  <c:v>425.97028</c:v>
                </c:pt>
                <c:pt idx="42">
                  <c:v>437.2414</c:v>
                </c:pt>
                <c:pt idx="43">
                  <c:v>448.56270000000001</c:v>
                </c:pt>
                <c:pt idx="44">
                  <c:v>458.87716999999998</c:v>
                </c:pt>
                <c:pt idx="45">
                  <c:v>469.9941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71-42EA-9B83-4767D9B31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1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Aldicarb_Opt!$M$4:$M$49</c:f>
              <c:numCache>
                <c:formatCode>General</c:formatCode>
                <c:ptCount val="46"/>
                <c:pt idx="0">
                  <c:v>6.8700999999999998E-2</c:v>
                </c:pt>
                <c:pt idx="1">
                  <c:v>25.388999999999999</c:v>
                </c:pt>
                <c:pt idx="2">
                  <c:v>46.893000000000001</c:v>
                </c:pt>
                <c:pt idx="3">
                  <c:v>66.350999999999999</c:v>
                </c:pt>
                <c:pt idx="4">
                  <c:v>84.058999999999997</c:v>
                </c:pt>
                <c:pt idx="5">
                  <c:v>97.924000000000007</c:v>
                </c:pt>
                <c:pt idx="6">
                  <c:v>111.17</c:v>
                </c:pt>
                <c:pt idx="7">
                  <c:v>123.2</c:v>
                </c:pt>
                <c:pt idx="8">
                  <c:v>133.49</c:v>
                </c:pt>
                <c:pt idx="9">
                  <c:v>143.49</c:v>
                </c:pt>
                <c:pt idx="10">
                  <c:v>153.51</c:v>
                </c:pt>
                <c:pt idx="11">
                  <c:v>164.07</c:v>
                </c:pt>
                <c:pt idx="12">
                  <c:v>175.57</c:v>
                </c:pt>
                <c:pt idx="13">
                  <c:v>186.91</c:v>
                </c:pt>
                <c:pt idx="14">
                  <c:v>196.92</c:v>
                </c:pt>
                <c:pt idx="15">
                  <c:v>206.22</c:v>
                </c:pt>
                <c:pt idx="16">
                  <c:v>214.66</c:v>
                </c:pt>
                <c:pt idx="17">
                  <c:v>222.68</c:v>
                </c:pt>
                <c:pt idx="18">
                  <c:v>230.64</c:v>
                </c:pt>
                <c:pt idx="19">
                  <c:v>238.83</c:v>
                </c:pt>
                <c:pt idx="20">
                  <c:v>247.14</c:v>
                </c:pt>
                <c:pt idx="21">
                  <c:v>255.76</c:v>
                </c:pt>
                <c:pt idx="22">
                  <c:v>263.70999999999998</c:v>
                </c:pt>
                <c:pt idx="23">
                  <c:v>272.60000000000002</c:v>
                </c:pt>
                <c:pt idx="24">
                  <c:v>281.06</c:v>
                </c:pt>
                <c:pt idx="25">
                  <c:v>288.64999999999998</c:v>
                </c:pt>
                <c:pt idx="26">
                  <c:v>296.36</c:v>
                </c:pt>
                <c:pt idx="27">
                  <c:v>304.19</c:v>
                </c:pt>
                <c:pt idx="28">
                  <c:v>312.04000000000002</c:v>
                </c:pt>
                <c:pt idx="29">
                  <c:v>319.86</c:v>
                </c:pt>
                <c:pt idx="30">
                  <c:v>327.95</c:v>
                </c:pt>
                <c:pt idx="31">
                  <c:v>335.49</c:v>
                </c:pt>
                <c:pt idx="32">
                  <c:v>343.17</c:v>
                </c:pt>
                <c:pt idx="33">
                  <c:v>350.85</c:v>
                </c:pt>
                <c:pt idx="34">
                  <c:v>358.03</c:v>
                </c:pt>
                <c:pt idx="35">
                  <c:v>364.71</c:v>
                </c:pt>
                <c:pt idx="36">
                  <c:v>372.32</c:v>
                </c:pt>
                <c:pt idx="37">
                  <c:v>379.84</c:v>
                </c:pt>
                <c:pt idx="38">
                  <c:v>387.09</c:v>
                </c:pt>
                <c:pt idx="39">
                  <c:v>394.97</c:v>
                </c:pt>
                <c:pt idx="40">
                  <c:v>402.49</c:v>
                </c:pt>
                <c:pt idx="41">
                  <c:v>410.17</c:v>
                </c:pt>
                <c:pt idx="42">
                  <c:v>418.14</c:v>
                </c:pt>
                <c:pt idx="43">
                  <c:v>425.01</c:v>
                </c:pt>
                <c:pt idx="44">
                  <c:v>430.74</c:v>
                </c:pt>
                <c:pt idx="45">
                  <c:v>436.57</c:v>
                </c:pt>
              </c:numCache>
            </c:numRef>
          </c:xVal>
          <c:yVal>
            <c:numRef>
              <c:f>Aldicarb_Opt!$N$4:$N$49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D-47D5-8F72-08691C864F19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Aldicarb_Opt!$O$4:$O$27</c:f>
              <c:numCache>
                <c:formatCode>General</c:formatCode>
                <c:ptCount val="24"/>
                <c:pt idx="0">
                  <c:v>0</c:v>
                </c:pt>
                <c:pt idx="1">
                  <c:v>8.7314001575578004</c:v>
                </c:pt>
                <c:pt idx="2">
                  <c:v>17.462800315115601</c:v>
                </c:pt>
                <c:pt idx="3">
                  <c:v>30.559898732462901</c:v>
                </c:pt>
                <c:pt idx="4">
                  <c:v>50.205551815452097</c:v>
                </c:pt>
                <c:pt idx="5">
                  <c:v>79.674027801956996</c:v>
                </c:pt>
                <c:pt idx="6">
                  <c:v>123.331032227725</c:v>
                </c:pt>
                <c:pt idx="7">
                  <c:v>166.98802937753501</c:v>
                </c:pt>
                <c:pt idx="8">
                  <c:v>210.64502652734501</c:v>
                </c:pt>
                <c:pt idx="9">
                  <c:v>254.30202367715501</c:v>
                </c:pt>
                <c:pt idx="10">
                  <c:v>297.95902082696603</c:v>
                </c:pt>
                <c:pt idx="11">
                  <c:v>341.61601797677599</c:v>
                </c:pt>
                <c:pt idx="12">
                  <c:v>385.27301512658602</c:v>
                </c:pt>
                <c:pt idx="13">
                  <c:v>428.93001227639598</c:v>
                </c:pt>
                <c:pt idx="14">
                  <c:v>436.57000060193201</c:v>
                </c:pt>
              </c:numCache>
            </c:numRef>
          </c:xVal>
          <c:yVal>
            <c:numRef>
              <c:f>Aldicarb_Opt!$P$4:$P$27</c:f>
              <c:numCache>
                <c:formatCode>General</c:formatCode>
                <c:ptCount val="24"/>
                <c:pt idx="0">
                  <c:v>0</c:v>
                </c:pt>
                <c:pt idx="1">
                  <c:v>0.60231553078438105</c:v>
                </c:pt>
                <c:pt idx="2">
                  <c:v>2.4825530520189401</c:v>
                </c:pt>
                <c:pt idx="3">
                  <c:v>6.4808616251354998</c:v>
                </c:pt>
                <c:pt idx="4">
                  <c:v>16.622976772851001</c:v>
                </c:pt>
                <c:pt idx="5">
                  <c:v>36.4053676094045</c:v>
                </c:pt>
                <c:pt idx="6">
                  <c:v>76.133439108616599</c:v>
                </c:pt>
                <c:pt idx="7">
                  <c:v>123.65327961561</c:v>
                </c:pt>
                <c:pt idx="8">
                  <c:v>178.00330454065301</c:v>
                </c:pt>
                <c:pt idx="9">
                  <c:v>236.71474025377401</c:v>
                </c:pt>
                <c:pt idx="10">
                  <c:v>299.96061812198599</c:v>
                </c:pt>
                <c:pt idx="11">
                  <c:v>366.85284499071702</c:v>
                </c:pt>
                <c:pt idx="12">
                  <c:v>436.139316661865</c:v>
                </c:pt>
                <c:pt idx="13">
                  <c:v>509.46090368597697</c:v>
                </c:pt>
                <c:pt idx="14">
                  <c:v>522.60054417274705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D-47D5-8F72-08691C864F19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Aldicarb_Opt!$Q$4:$Q$49</c:f>
              <c:numCache>
                <c:formatCode>General</c:formatCode>
                <c:ptCount val="46"/>
                <c:pt idx="0">
                  <c:v>6.8700999999999998E-2</c:v>
                </c:pt>
                <c:pt idx="1">
                  <c:v>25.388999999999999</c:v>
                </c:pt>
                <c:pt idx="2">
                  <c:v>46.893000000000001</c:v>
                </c:pt>
                <c:pt idx="3">
                  <c:v>66.350999999999999</c:v>
                </c:pt>
                <c:pt idx="4">
                  <c:v>84.058999999999997</c:v>
                </c:pt>
                <c:pt idx="5">
                  <c:v>97.924000000000007</c:v>
                </c:pt>
                <c:pt idx="6">
                  <c:v>111.17</c:v>
                </c:pt>
                <c:pt idx="7">
                  <c:v>123.2</c:v>
                </c:pt>
                <c:pt idx="8">
                  <c:v>133.49</c:v>
                </c:pt>
                <c:pt idx="9">
                  <c:v>143.49</c:v>
                </c:pt>
                <c:pt idx="10">
                  <c:v>153.51</c:v>
                </c:pt>
                <c:pt idx="11">
                  <c:v>164.07</c:v>
                </c:pt>
                <c:pt idx="12">
                  <c:v>175.57</c:v>
                </c:pt>
                <c:pt idx="13">
                  <c:v>186.91</c:v>
                </c:pt>
                <c:pt idx="14">
                  <c:v>196.92</c:v>
                </c:pt>
                <c:pt idx="15">
                  <c:v>206.22</c:v>
                </c:pt>
                <c:pt idx="16">
                  <c:v>214.66</c:v>
                </c:pt>
                <c:pt idx="17">
                  <c:v>222.68</c:v>
                </c:pt>
                <c:pt idx="18">
                  <c:v>230.64</c:v>
                </c:pt>
                <c:pt idx="19">
                  <c:v>238.83</c:v>
                </c:pt>
                <c:pt idx="20">
                  <c:v>247.14</c:v>
                </c:pt>
                <c:pt idx="21">
                  <c:v>255.76</c:v>
                </c:pt>
                <c:pt idx="22">
                  <c:v>263.70999999999998</c:v>
                </c:pt>
                <c:pt idx="23">
                  <c:v>272.60000000000002</c:v>
                </c:pt>
                <c:pt idx="24">
                  <c:v>281.06</c:v>
                </c:pt>
                <c:pt idx="25">
                  <c:v>288.64999999999998</c:v>
                </c:pt>
                <c:pt idx="26">
                  <c:v>296.36</c:v>
                </c:pt>
                <c:pt idx="27">
                  <c:v>304.19</c:v>
                </c:pt>
                <c:pt idx="28">
                  <c:v>312.04000000000002</c:v>
                </c:pt>
                <c:pt idx="29">
                  <c:v>319.86</c:v>
                </c:pt>
                <c:pt idx="30">
                  <c:v>327.95</c:v>
                </c:pt>
                <c:pt idx="31">
                  <c:v>335.49</c:v>
                </c:pt>
                <c:pt idx="32">
                  <c:v>343.17</c:v>
                </c:pt>
                <c:pt idx="33">
                  <c:v>350.85</c:v>
                </c:pt>
                <c:pt idx="34">
                  <c:v>358.03</c:v>
                </c:pt>
                <c:pt idx="35">
                  <c:v>364.71</c:v>
                </c:pt>
                <c:pt idx="36">
                  <c:v>372.32</c:v>
                </c:pt>
                <c:pt idx="37">
                  <c:v>379.84</c:v>
                </c:pt>
                <c:pt idx="38">
                  <c:v>387.09</c:v>
                </c:pt>
                <c:pt idx="39">
                  <c:v>394.97</c:v>
                </c:pt>
                <c:pt idx="40">
                  <c:v>402.49</c:v>
                </c:pt>
                <c:pt idx="41">
                  <c:v>410.17</c:v>
                </c:pt>
                <c:pt idx="42">
                  <c:v>418.14</c:v>
                </c:pt>
                <c:pt idx="43">
                  <c:v>425.01</c:v>
                </c:pt>
                <c:pt idx="44">
                  <c:v>430.74</c:v>
                </c:pt>
                <c:pt idx="45">
                  <c:v>436.57</c:v>
                </c:pt>
              </c:numCache>
            </c:numRef>
          </c:xVal>
          <c:yVal>
            <c:numRef>
              <c:f>Aldicarb_Opt!$R$4:$R$49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CD-47D5-8F72-08691C864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4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Salt_Opt!$A$4:$A$49</c:f>
              <c:numCache>
                <c:formatCode>General</c:formatCode>
                <c:ptCount val="46"/>
                <c:pt idx="0">
                  <c:v>0.222</c:v>
                </c:pt>
                <c:pt idx="1">
                  <c:v>72.275999999999996</c:v>
                </c:pt>
                <c:pt idx="2">
                  <c:v>119.69</c:v>
                </c:pt>
                <c:pt idx="3">
                  <c:v>158.30000000000001</c:v>
                </c:pt>
                <c:pt idx="4">
                  <c:v>192.54</c:v>
                </c:pt>
                <c:pt idx="5">
                  <c:v>223.21</c:v>
                </c:pt>
                <c:pt idx="6">
                  <c:v>252.2</c:v>
                </c:pt>
                <c:pt idx="7">
                  <c:v>279.91000000000003</c:v>
                </c:pt>
                <c:pt idx="8">
                  <c:v>306.75</c:v>
                </c:pt>
                <c:pt idx="9">
                  <c:v>333.58</c:v>
                </c:pt>
                <c:pt idx="10">
                  <c:v>359.32</c:v>
                </c:pt>
                <c:pt idx="11">
                  <c:v>384.11</c:v>
                </c:pt>
                <c:pt idx="12">
                  <c:v>408.53</c:v>
                </c:pt>
                <c:pt idx="13">
                  <c:v>431.88</c:v>
                </c:pt>
                <c:pt idx="14">
                  <c:v>455.22</c:v>
                </c:pt>
                <c:pt idx="15">
                  <c:v>477.96</c:v>
                </c:pt>
                <c:pt idx="16">
                  <c:v>500.4</c:v>
                </c:pt>
                <c:pt idx="17">
                  <c:v>522.51</c:v>
                </c:pt>
                <c:pt idx="18">
                  <c:v>544.63</c:v>
                </c:pt>
                <c:pt idx="19">
                  <c:v>566.21</c:v>
                </c:pt>
                <c:pt idx="20">
                  <c:v>587.21</c:v>
                </c:pt>
                <c:pt idx="21">
                  <c:v>608.17999999999995</c:v>
                </c:pt>
                <c:pt idx="22">
                  <c:v>629.12</c:v>
                </c:pt>
                <c:pt idx="23">
                  <c:v>649.97</c:v>
                </c:pt>
                <c:pt idx="24">
                  <c:v>670.45</c:v>
                </c:pt>
                <c:pt idx="25">
                  <c:v>690.94</c:v>
                </c:pt>
                <c:pt idx="26">
                  <c:v>711.04</c:v>
                </c:pt>
                <c:pt idx="27">
                  <c:v>730.78</c:v>
                </c:pt>
                <c:pt idx="28">
                  <c:v>750.01</c:v>
                </c:pt>
                <c:pt idx="29">
                  <c:v>769.3</c:v>
                </c:pt>
                <c:pt idx="30">
                  <c:v>788.7</c:v>
                </c:pt>
                <c:pt idx="31">
                  <c:v>807.63</c:v>
                </c:pt>
                <c:pt idx="32">
                  <c:v>826.61</c:v>
                </c:pt>
                <c:pt idx="33">
                  <c:v>845.65</c:v>
                </c:pt>
                <c:pt idx="34">
                  <c:v>864.22</c:v>
                </c:pt>
                <c:pt idx="35">
                  <c:v>882.72</c:v>
                </c:pt>
                <c:pt idx="36">
                  <c:v>900.94</c:v>
                </c:pt>
                <c:pt idx="37">
                  <c:v>919</c:v>
                </c:pt>
                <c:pt idx="38">
                  <c:v>937.28</c:v>
                </c:pt>
                <c:pt idx="39">
                  <c:v>955.84</c:v>
                </c:pt>
                <c:pt idx="40">
                  <c:v>974.25</c:v>
                </c:pt>
                <c:pt idx="41">
                  <c:v>992.53</c:v>
                </c:pt>
                <c:pt idx="42">
                  <c:v>1010.3</c:v>
                </c:pt>
                <c:pt idx="43">
                  <c:v>1027.8</c:v>
                </c:pt>
                <c:pt idx="44">
                  <c:v>1045.0999999999999</c:v>
                </c:pt>
                <c:pt idx="45">
                  <c:v>1062.9000000000001</c:v>
                </c:pt>
              </c:numCache>
            </c:numRef>
          </c:xVal>
          <c:yVal>
            <c:numRef>
              <c:f>Salt_Opt!$B$4:$B$49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DA-4076-93F0-BCA0C48EB878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Salt_Opt!$C$4:$C$24</c:f>
              <c:numCache>
                <c:formatCode>General</c:formatCode>
                <c:ptCount val="21"/>
                <c:pt idx="0">
                  <c:v>0</c:v>
                </c:pt>
                <c:pt idx="1">
                  <c:v>21.257999833324</c:v>
                </c:pt>
                <c:pt idx="2">
                  <c:v>42.515999666648</c:v>
                </c:pt>
                <c:pt idx="3">
                  <c:v>74.402996688149898</c:v>
                </c:pt>
                <c:pt idx="4">
                  <c:v>122.23349767737101</c:v>
                </c:pt>
                <c:pt idx="5">
                  <c:v>193.97925643715999</c:v>
                </c:pt>
                <c:pt idx="6">
                  <c:v>300.26925378479098</c:v>
                </c:pt>
                <c:pt idx="7">
                  <c:v>406.55923658050602</c:v>
                </c:pt>
                <c:pt idx="8">
                  <c:v>512.84924848005198</c:v>
                </c:pt>
                <c:pt idx="9">
                  <c:v>619.13923127576697</c:v>
                </c:pt>
                <c:pt idx="10">
                  <c:v>725.42927227914299</c:v>
                </c:pt>
                <c:pt idx="11">
                  <c:v>831.71925507485901</c:v>
                </c:pt>
                <c:pt idx="12">
                  <c:v>938.009237870574</c:v>
                </c:pt>
                <c:pt idx="13">
                  <c:v>1044.29922066629</c:v>
                </c:pt>
                <c:pt idx="14">
                  <c:v>1062.8999443724799</c:v>
                </c:pt>
              </c:numCache>
            </c:numRef>
          </c:xVal>
          <c:yVal>
            <c:numRef>
              <c:f>Salt_Opt!$D$4:$D$24</c:f>
              <c:numCache>
                <c:formatCode>General</c:formatCode>
                <c:ptCount val="21"/>
                <c:pt idx="0">
                  <c:v>0</c:v>
                </c:pt>
                <c:pt idx="1">
                  <c:v>1.21300726130258</c:v>
                </c:pt>
                <c:pt idx="2">
                  <c:v>3.8349164177553501</c:v>
                </c:pt>
                <c:pt idx="3">
                  <c:v>9.9588819857388007</c:v>
                </c:pt>
                <c:pt idx="4">
                  <c:v>21.821987949977</c:v>
                </c:pt>
                <c:pt idx="5">
                  <c:v>43.183826115011897</c:v>
                </c:pt>
                <c:pt idx="6">
                  <c:v>79.564166455270396</c:v>
                </c:pt>
                <c:pt idx="7">
                  <c:v>119.344940330279</c:v>
                </c:pt>
                <c:pt idx="8">
                  <c:v>161.44720760280501</c:v>
                </c:pt>
                <c:pt idx="9">
                  <c:v>205.81704234246001</c:v>
                </c:pt>
                <c:pt idx="10">
                  <c:v>251.33410872513201</c:v>
                </c:pt>
                <c:pt idx="11">
                  <c:v>298.598858705645</c:v>
                </c:pt>
                <c:pt idx="12">
                  <c:v>347.00061917192198</c:v>
                </c:pt>
                <c:pt idx="13">
                  <c:v>396.54995447335801</c:v>
                </c:pt>
                <c:pt idx="14">
                  <c:v>405.37927361583598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DA-4076-93F0-BCA0C48EB878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Salt_Opt!$E$4:$E$49</c:f>
              <c:numCache>
                <c:formatCode>General</c:formatCode>
                <c:ptCount val="46"/>
                <c:pt idx="0">
                  <c:v>0.222</c:v>
                </c:pt>
                <c:pt idx="1">
                  <c:v>72.275999999999996</c:v>
                </c:pt>
                <c:pt idx="2">
                  <c:v>119.69</c:v>
                </c:pt>
                <c:pt idx="3">
                  <c:v>158.30000000000001</c:v>
                </c:pt>
                <c:pt idx="4">
                  <c:v>192.54001</c:v>
                </c:pt>
                <c:pt idx="5">
                  <c:v>223.21</c:v>
                </c:pt>
                <c:pt idx="6">
                  <c:v>252.20000999999999</c:v>
                </c:pt>
                <c:pt idx="7">
                  <c:v>279.91000000000003</c:v>
                </c:pt>
                <c:pt idx="8">
                  <c:v>306.75</c:v>
                </c:pt>
                <c:pt idx="9">
                  <c:v>333.58</c:v>
                </c:pt>
                <c:pt idx="10">
                  <c:v>359.32</c:v>
                </c:pt>
                <c:pt idx="11">
                  <c:v>384.11002000000002</c:v>
                </c:pt>
                <c:pt idx="12">
                  <c:v>408.53</c:v>
                </c:pt>
                <c:pt idx="13">
                  <c:v>431.88</c:v>
                </c:pt>
                <c:pt idx="14">
                  <c:v>455.22</c:v>
                </c:pt>
                <c:pt idx="15">
                  <c:v>477.96</c:v>
                </c:pt>
                <c:pt idx="16">
                  <c:v>500.4</c:v>
                </c:pt>
                <c:pt idx="17">
                  <c:v>522.51</c:v>
                </c:pt>
                <c:pt idx="18">
                  <c:v>544.63</c:v>
                </c:pt>
                <c:pt idx="19">
                  <c:v>566.20996000000002</c:v>
                </c:pt>
                <c:pt idx="20">
                  <c:v>587.21</c:v>
                </c:pt>
                <c:pt idx="21">
                  <c:v>608.17999999999995</c:v>
                </c:pt>
                <c:pt idx="22">
                  <c:v>629.12</c:v>
                </c:pt>
                <c:pt idx="23">
                  <c:v>649.97</c:v>
                </c:pt>
                <c:pt idx="24">
                  <c:v>670.44994999999994</c:v>
                </c:pt>
                <c:pt idx="25">
                  <c:v>690.94</c:v>
                </c:pt>
                <c:pt idx="26">
                  <c:v>711.04003999999998</c:v>
                </c:pt>
                <c:pt idx="27">
                  <c:v>730.78</c:v>
                </c:pt>
                <c:pt idx="28">
                  <c:v>750.01</c:v>
                </c:pt>
                <c:pt idx="29">
                  <c:v>769.3</c:v>
                </c:pt>
                <c:pt idx="30">
                  <c:v>788.7</c:v>
                </c:pt>
                <c:pt idx="31">
                  <c:v>807.63</c:v>
                </c:pt>
                <c:pt idx="32">
                  <c:v>826.61005</c:v>
                </c:pt>
                <c:pt idx="33">
                  <c:v>845.65</c:v>
                </c:pt>
                <c:pt idx="34">
                  <c:v>864.22002999999995</c:v>
                </c:pt>
                <c:pt idx="35">
                  <c:v>882.72</c:v>
                </c:pt>
                <c:pt idx="36">
                  <c:v>900.94</c:v>
                </c:pt>
                <c:pt idx="37">
                  <c:v>919</c:v>
                </c:pt>
                <c:pt idx="38">
                  <c:v>937.28</c:v>
                </c:pt>
                <c:pt idx="39">
                  <c:v>955.83996999999999</c:v>
                </c:pt>
                <c:pt idx="40">
                  <c:v>974.25</c:v>
                </c:pt>
                <c:pt idx="41">
                  <c:v>992.52997000000005</c:v>
                </c:pt>
                <c:pt idx="42">
                  <c:v>1010.3000500000001</c:v>
                </c:pt>
                <c:pt idx="43">
                  <c:v>1027.7999</c:v>
                </c:pt>
                <c:pt idx="44">
                  <c:v>1045.0999999999999</c:v>
                </c:pt>
                <c:pt idx="45">
                  <c:v>1062.8998999999999</c:v>
                </c:pt>
              </c:numCache>
            </c:numRef>
          </c:xVal>
          <c:yVal>
            <c:numRef>
              <c:f>Salt_Opt!$F$4:$F$49</c:f>
              <c:numCache>
                <c:formatCode>General</c:formatCode>
                <c:ptCount val="46"/>
                <c:pt idx="0">
                  <c:v>1.3997445E-3</c:v>
                </c:pt>
                <c:pt idx="1">
                  <c:v>8.222626</c:v>
                </c:pt>
                <c:pt idx="2">
                  <c:v>17.522905000000002</c:v>
                </c:pt>
                <c:pt idx="3">
                  <c:v>26.652667999999998</c:v>
                </c:pt>
                <c:pt idx="4">
                  <c:v>35.752037000000001</c:v>
                </c:pt>
                <c:pt idx="5">
                  <c:v>44.626190000000001</c:v>
                </c:pt>
                <c:pt idx="6">
                  <c:v>53.596564999999998</c:v>
                </c:pt>
                <c:pt idx="7">
                  <c:v>62.66816</c:v>
                </c:pt>
                <c:pt idx="8">
                  <c:v>71.894580000000005</c:v>
                </c:pt>
                <c:pt idx="9">
                  <c:v>81.530349999999999</c:v>
                </c:pt>
                <c:pt idx="10">
                  <c:v>91.146799999999999</c:v>
                </c:pt>
                <c:pt idx="11">
                  <c:v>100.74019</c:v>
                </c:pt>
                <c:pt idx="12">
                  <c:v>110.49821</c:v>
                </c:pt>
                <c:pt idx="13">
                  <c:v>120.10579</c:v>
                </c:pt>
                <c:pt idx="14">
                  <c:v>129.97246000000001</c:v>
                </c:pt>
                <c:pt idx="15">
                  <c:v>139.83202</c:v>
                </c:pt>
                <c:pt idx="16">
                  <c:v>149.79429999999999</c:v>
                </c:pt>
                <c:pt idx="17">
                  <c:v>159.83107000000001</c:v>
                </c:pt>
                <c:pt idx="18">
                  <c:v>170.0872</c:v>
                </c:pt>
                <c:pt idx="19">
                  <c:v>180.29578000000001</c:v>
                </c:pt>
                <c:pt idx="20">
                  <c:v>190.41864000000001</c:v>
                </c:pt>
                <c:pt idx="21">
                  <c:v>200.70930000000001</c:v>
                </c:pt>
                <c:pt idx="22">
                  <c:v>211.16382999999999</c:v>
                </c:pt>
                <c:pt idx="23">
                  <c:v>221.74779000000001</c:v>
                </c:pt>
                <c:pt idx="24">
                  <c:v>232.31049999999999</c:v>
                </c:pt>
                <c:pt idx="25">
                  <c:v>243.04116999999999</c:v>
                </c:pt>
                <c:pt idx="26">
                  <c:v>253.72333</c:v>
                </c:pt>
                <c:pt idx="27">
                  <c:v>264.36214999999999</c:v>
                </c:pt>
                <c:pt idx="28">
                  <c:v>274.86529999999999</c:v>
                </c:pt>
                <c:pt idx="29">
                  <c:v>285.53732000000002</c:v>
                </c:pt>
                <c:pt idx="30">
                  <c:v>296.40607</c:v>
                </c:pt>
                <c:pt idx="31">
                  <c:v>307.14109999999999</c:v>
                </c:pt>
                <c:pt idx="32">
                  <c:v>318.03165000000001</c:v>
                </c:pt>
                <c:pt idx="33">
                  <c:v>329.08292</c:v>
                </c:pt>
                <c:pt idx="34">
                  <c:v>339.9819</c:v>
                </c:pt>
                <c:pt idx="35">
                  <c:v>350.95684999999997</c:v>
                </c:pt>
                <c:pt idx="36">
                  <c:v>361.87878000000001</c:v>
                </c:pt>
                <c:pt idx="37">
                  <c:v>372.81432999999998</c:v>
                </c:pt>
                <c:pt idx="38">
                  <c:v>383.99304000000001</c:v>
                </c:pt>
                <c:pt idx="39">
                  <c:v>395.45505000000003</c:v>
                </c:pt>
                <c:pt idx="40">
                  <c:v>406.93488000000002</c:v>
                </c:pt>
                <c:pt idx="41">
                  <c:v>418.44153</c:v>
                </c:pt>
                <c:pt idx="42">
                  <c:v>429.72922</c:v>
                </c:pt>
                <c:pt idx="43">
                  <c:v>440.94274999999999</c:v>
                </c:pt>
                <c:pt idx="44">
                  <c:v>452.12240000000003</c:v>
                </c:pt>
                <c:pt idx="45">
                  <c:v>463.72219999999999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DA-4076-93F0-BCA0C48EB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1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Salt_Opt!$G$4:$G$49</c:f>
              <c:numCache>
                <c:formatCode>General</c:formatCode>
                <c:ptCount val="46"/>
                <c:pt idx="0">
                  <c:v>0.34820000000000001</c:v>
                </c:pt>
                <c:pt idx="1">
                  <c:v>55.54</c:v>
                </c:pt>
                <c:pt idx="2">
                  <c:v>105.78999</c:v>
                </c:pt>
                <c:pt idx="3">
                  <c:v>162.61000000000001</c:v>
                </c:pt>
                <c:pt idx="4">
                  <c:v>210.74</c:v>
                </c:pt>
                <c:pt idx="5">
                  <c:v>256.02001999999999</c:v>
                </c:pt>
                <c:pt idx="6">
                  <c:v>297.27</c:v>
                </c:pt>
                <c:pt idx="7">
                  <c:v>334.21001999999999</c:v>
                </c:pt>
                <c:pt idx="8">
                  <c:v>368.13</c:v>
                </c:pt>
                <c:pt idx="9">
                  <c:v>402.00997999999998</c:v>
                </c:pt>
                <c:pt idx="10">
                  <c:v>436.53</c:v>
                </c:pt>
                <c:pt idx="11">
                  <c:v>472.29</c:v>
                </c:pt>
                <c:pt idx="12">
                  <c:v>508.33</c:v>
                </c:pt>
                <c:pt idx="13">
                  <c:v>541.54999999999995</c:v>
                </c:pt>
                <c:pt idx="14">
                  <c:v>572.61005</c:v>
                </c:pt>
                <c:pt idx="15">
                  <c:v>602.57000000000005</c:v>
                </c:pt>
                <c:pt idx="16">
                  <c:v>633.82000000000005</c:v>
                </c:pt>
                <c:pt idx="17">
                  <c:v>664.52</c:v>
                </c:pt>
                <c:pt idx="18">
                  <c:v>693.69</c:v>
                </c:pt>
                <c:pt idx="19">
                  <c:v>722.94994999999994</c:v>
                </c:pt>
                <c:pt idx="20">
                  <c:v>752.83996999999999</c:v>
                </c:pt>
                <c:pt idx="21">
                  <c:v>781.18005000000005</c:v>
                </c:pt>
                <c:pt idx="22">
                  <c:v>810.63</c:v>
                </c:pt>
                <c:pt idx="23">
                  <c:v>840.11</c:v>
                </c:pt>
                <c:pt idx="24">
                  <c:v>868</c:v>
                </c:pt>
                <c:pt idx="25">
                  <c:v>898.04</c:v>
                </c:pt>
                <c:pt idx="26">
                  <c:v>928.12994000000003</c:v>
                </c:pt>
                <c:pt idx="27">
                  <c:v>956.8</c:v>
                </c:pt>
                <c:pt idx="28">
                  <c:v>984.48004000000003</c:v>
                </c:pt>
                <c:pt idx="29">
                  <c:v>1014.7999</c:v>
                </c:pt>
                <c:pt idx="30">
                  <c:v>1042.9000000000001</c:v>
                </c:pt>
                <c:pt idx="31">
                  <c:v>1070.8998999999999</c:v>
                </c:pt>
                <c:pt idx="32">
                  <c:v>1097.9000000000001</c:v>
                </c:pt>
                <c:pt idx="33">
                  <c:v>1126.0999999999999</c:v>
                </c:pt>
                <c:pt idx="34">
                  <c:v>1153.3998999999999</c:v>
                </c:pt>
                <c:pt idx="35">
                  <c:v>1180.7</c:v>
                </c:pt>
                <c:pt idx="36">
                  <c:v>1211</c:v>
                </c:pt>
                <c:pt idx="37">
                  <c:v>1239.3</c:v>
                </c:pt>
                <c:pt idx="38">
                  <c:v>1266.8</c:v>
                </c:pt>
                <c:pt idx="39">
                  <c:v>1293.8</c:v>
                </c:pt>
                <c:pt idx="40">
                  <c:v>1319.2001</c:v>
                </c:pt>
                <c:pt idx="41">
                  <c:v>1346.7</c:v>
                </c:pt>
                <c:pt idx="42">
                  <c:v>1373.2001</c:v>
                </c:pt>
                <c:pt idx="43">
                  <c:v>1397.6001000000001</c:v>
                </c:pt>
                <c:pt idx="44">
                  <c:v>1423.1</c:v>
                </c:pt>
                <c:pt idx="45">
                  <c:v>1446.6</c:v>
                </c:pt>
              </c:numCache>
            </c:numRef>
          </c:xVal>
          <c:yVal>
            <c:numRef>
              <c:f>Salt_Opt!$B$4:$B$49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0-4083-BEEA-A5B5153D5395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Salt_Opt!$I$4:$I$24</c:f>
              <c:numCache>
                <c:formatCode>General</c:formatCode>
                <c:ptCount val="21"/>
                <c:pt idx="0">
                  <c:v>0</c:v>
                </c:pt>
                <c:pt idx="1">
                  <c:v>28.931999622727702</c:v>
                </c:pt>
                <c:pt idx="2">
                  <c:v>57.863999245455503</c:v>
                </c:pt>
                <c:pt idx="3">
                  <c:v>101.26199777005201</c:v>
                </c:pt>
                <c:pt idx="4">
                  <c:v>166.358993737958</c:v>
                </c:pt>
                <c:pt idx="5">
                  <c:v>264.00451315566897</c:v>
                </c:pt>
                <c:pt idx="6">
                  <c:v>408.66449126042397</c:v>
                </c:pt>
                <c:pt idx="7">
                  <c:v>553.32452757284102</c:v>
                </c:pt>
                <c:pt idx="8">
                  <c:v>697.98447657376505</c:v>
                </c:pt>
                <c:pt idx="9">
                  <c:v>842.64448378235102</c:v>
                </c:pt>
                <c:pt idx="10">
                  <c:v>987.30449099093698</c:v>
                </c:pt>
                <c:pt idx="11">
                  <c:v>1131.96449819952</c:v>
                </c:pt>
                <c:pt idx="12">
                  <c:v>1276.6245054081101</c:v>
                </c:pt>
                <c:pt idx="13">
                  <c:v>1421.2845126166901</c:v>
                </c:pt>
                <c:pt idx="14">
                  <c:v>1446.5999556705401</c:v>
                </c:pt>
              </c:numCache>
            </c:numRef>
          </c:xVal>
          <c:yVal>
            <c:numRef>
              <c:f>Salt_Opt!$J$4:$J$24</c:f>
              <c:numCache>
                <c:formatCode>General</c:formatCode>
                <c:ptCount val="21"/>
                <c:pt idx="0">
                  <c:v>0</c:v>
                </c:pt>
                <c:pt idx="1">
                  <c:v>1.3928656006356701</c:v>
                </c:pt>
                <c:pt idx="2">
                  <c:v>4.6965529243436803</c:v>
                </c:pt>
                <c:pt idx="3">
                  <c:v>11.396092070015101</c:v>
                </c:pt>
                <c:pt idx="4">
                  <c:v>24.239410478799101</c:v>
                </c:pt>
                <c:pt idx="5">
                  <c:v>46.788422025656502</c:v>
                </c:pt>
                <c:pt idx="6">
                  <c:v>84.531059485470905</c:v>
                </c:pt>
                <c:pt idx="7">
                  <c:v>125.701347997165</c:v>
                </c:pt>
                <c:pt idx="8">
                  <c:v>169.23004864111101</c:v>
                </c:pt>
                <c:pt idx="9">
                  <c:v>214.966831890706</c:v>
                </c:pt>
                <c:pt idx="10">
                  <c:v>262.45228923471598</c:v>
                </c:pt>
                <c:pt idx="11">
                  <c:v>311.44980994213302</c:v>
                </c:pt>
                <c:pt idx="12">
                  <c:v>362.460326641667</c:v>
                </c:pt>
                <c:pt idx="13">
                  <c:v>414.58898181190301</c:v>
                </c:pt>
                <c:pt idx="14">
                  <c:v>424.07359046592302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80-4083-BEEA-A5B5153D5395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Salt_Opt!$K$4:$K$49</c:f>
              <c:numCache>
                <c:formatCode>General</c:formatCode>
                <c:ptCount val="46"/>
                <c:pt idx="0">
                  <c:v>0.34820000000000001</c:v>
                </c:pt>
                <c:pt idx="1">
                  <c:v>55.54</c:v>
                </c:pt>
                <c:pt idx="2">
                  <c:v>105.789986</c:v>
                </c:pt>
                <c:pt idx="3">
                  <c:v>162.61000000000001</c:v>
                </c:pt>
                <c:pt idx="4">
                  <c:v>210.74</c:v>
                </c:pt>
                <c:pt idx="5">
                  <c:v>256.02001999999999</c:v>
                </c:pt>
                <c:pt idx="6">
                  <c:v>297.27</c:v>
                </c:pt>
                <c:pt idx="7">
                  <c:v>334.21001999999999</c:v>
                </c:pt>
                <c:pt idx="8">
                  <c:v>368.13</c:v>
                </c:pt>
                <c:pt idx="9">
                  <c:v>402.00997999999998</c:v>
                </c:pt>
                <c:pt idx="10">
                  <c:v>436.53</c:v>
                </c:pt>
                <c:pt idx="11">
                  <c:v>472.29</c:v>
                </c:pt>
                <c:pt idx="12">
                  <c:v>508.33</c:v>
                </c:pt>
                <c:pt idx="13">
                  <c:v>541.54999999999995</c:v>
                </c:pt>
                <c:pt idx="14">
                  <c:v>572.61005</c:v>
                </c:pt>
                <c:pt idx="15">
                  <c:v>602.57000000000005</c:v>
                </c:pt>
                <c:pt idx="16">
                  <c:v>633.82000000000005</c:v>
                </c:pt>
                <c:pt idx="17">
                  <c:v>664.52</c:v>
                </c:pt>
                <c:pt idx="18">
                  <c:v>693.69</c:v>
                </c:pt>
                <c:pt idx="19">
                  <c:v>722.94994999999994</c:v>
                </c:pt>
                <c:pt idx="20">
                  <c:v>752.83996999999999</c:v>
                </c:pt>
                <c:pt idx="21">
                  <c:v>781.18005000000005</c:v>
                </c:pt>
                <c:pt idx="22">
                  <c:v>810.63</c:v>
                </c:pt>
                <c:pt idx="23">
                  <c:v>840.11</c:v>
                </c:pt>
                <c:pt idx="24">
                  <c:v>868</c:v>
                </c:pt>
                <c:pt idx="25">
                  <c:v>898.04</c:v>
                </c:pt>
                <c:pt idx="26">
                  <c:v>928.12990000000002</c:v>
                </c:pt>
                <c:pt idx="27">
                  <c:v>956.8</c:v>
                </c:pt>
                <c:pt idx="28">
                  <c:v>984.48004000000003</c:v>
                </c:pt>
                <c:pt idx="29">
                  <c:v>1014.7999</c:v>
                </c:pt>
                <c:pt idx="30">
                  <c:v>1042.9000000000001</c:v>
                </c:pt>
                <c:pt idx="31">
                  <c:v>1070.8998999999999</c:v>
                </c:pt>
                <c:pt idx="32">
                  <c:v>1097.9000000000001</c:v>
                </c:pt>
                <c:pt idx="33">
                  <c:v>1126.0999999999999</c:v>
                </c:pt>
                <c:pt idx="34">
                  <c:v>1153.3998999999999</c:v>
                </c:pt>
                <c:pt idx="35">
                  <c:v>1180.7</c:v>
                </c:pt>
                <c:pt idx="36">
                  <c:v>1211</c:v>
                </c:pt>
                <c:pt idx="37">
                  <c:v>1239.3</c:v>
                </c:pt>
                <c:pt idx="38">
                  <c:v>1266.8</c:v>
                </c:pt>
                <c:pt idx="39">
                  <c:v>1293.8</c:v>
                </c:pt>
                <c:pt idx="40">
                  <c:v>1319.2002</c:v>
                </c:pt>
                <c:pt idx="41">
                  <c:v>1346.7</c:v>
                </c:pt>
                <c:pt idx="42">
                  <c:v>1373.2001</c:v>
                </c:pt>
                <c:pt idx="43">
                  <c:v>1397.6001000000001</c:v>
                </c:pt>
                <c:pt idx="44">
                  <c:v>1423.1</c:v>
                </c:pt>
                <c:pt idx="45">
                  <c:v>1446.6</c:v>
                </c:pt>
              </c:numCache>
            </c:numRef>
          </c:xVal>
          <c:yVal>
            <c:numRef>
              <c:f>Salt_Opt!$L$4:$L$49</c:f>
              <c:numCache>
                <c:formatCode>General</c:formatCode>
                <c:ptCount val="46"/>
                <c:pt idx="0">
                  <c:v>1.7804574E-3</c:v>
                </c:pt>
                <c:pt idx="1">
                  <c:v>3.5867178000000002</c:v>
                </c:pt>
                <c:pt idx="2">
                  <c:v>9.4287749999999999</c:v>
                </c:pt>
                <c:pt idx="3">
                  <c:v>17.968395000000001</c:v>
                </c:pt>
                <c:pt idx="4">
                  <c:v>26.50995</c:v>
                </c:pt>
                <c:pt idx="5">
                  <c:v>35.497622999999997</c:v>
                </c:pt>
                <c:pt idx="6">
                  <c:v>44.413499999999999</c:v>
                </c:pt>
                <c:pt idx="7">
                  <c:v>52.944102999999998</c:v>
                </c:pt>
                <c:pt idx="8">
                  <c:v>61.205466999999999</c:v>
                </c:pt>
                <c:pt idx="9">
                  <c:v>69.846344000000002</c:v>
                </c:pt>
                <c:pt idx="10">
                  <c:v>79.033199999999994</c:v>
                </c:pt>
                <c:pt idx="11">
                  <c:v>88.940899999999999</c:v>
                </c:pt>
                <c:pt idx="12">
                  <c:v>99.313220000000001</c:v>
                </c:pt>
                <c:pt idx="13">
                  <c:v>109.20593</c:v>
                </c:pt>
                <c:pt idx="14">
                  <c:v>118.73447400000001</c:v>
                </c:pt>
                <c:pt idx="15">
                  <c:v>128.17393000000001</c:v>
                </c:pt>
                <c:pt idx="16">
                  <c:v>138.27297999999999</c:v>
                </c:pt>
                <c:pt idx="17">
                  <c:v>148.43985000000001</c:v>
                </c:pt>
                <c:pt idx="18">
                  <c:v>158.3203</c:v>
                </c:pt>
                <c:pt idx="19">
                  <c:v>168.44213999999999</c:v>
                </c:pt>
                <c:pt idx="20">
                  <c:v>178.99562</c:v>
                </c:pt>
                <c:pt idx="21">
                  <c:v>189.19737000000001</c:v>
                </c:pt>
                <c:pt idx="22">
                  <c:v>199.99654000000001</c:v>
                </c:pt>
                <c:pt idx="23">
                  <c:v>211.00496000000001</c:v>
                </c:pt>
                <c:pt idx="24">
                  <c:v>221.59908999999999</c:v>
                </c:pt>
                <c:pt idx="25">
                  <c:v>233.20183</c:v>
                </c:pt>
                <c:pt idx="26">
                  <c:v>245.02001999999999</c:v>
                </c:pt>
                <c:pt idx="27">
                  <c:v>256.46030000000002</c:v>
                </c:pt>
                <c:pt idx="28">
                  <c:v>267.66942999999998</c:v>
                </c:pt>
                <c:pt idx="29">
                  <c:v>280.12966999999998</c:v>
                </c:pt>
                <c:pt idx="30">
                  <c:v>291.8451</c:v>
                </c:pt>
                <c:pt idx="31">
                  <c:v>303.67685</c:v>
                </c:pt>
                <c:pt idx="32">
                  <c:v>315.2337</c:v>
                </c:pt>
                <c:pt idx="33">
                  <c:v>327.45670000000001</c:v>
                </c:pt>
                <c:pt idx="34">
                  <c:v>339.43630000000002</c:v>
                </c:pt>
                <c:pt idx="35">
                  <c:v>351.55860000000001</c:v>
                </c:pt>
                <c:pt idx="36">
                  <c:v>365.178</c:v>
                </c:pt>
                <c:pt idx="37">
                  <c:v>378.05338</c:v>
                </c:pt>
                <c:pt idx="38">
                  <c:v>390.70641999999998</c:v>
                </c:pt>
                <c:pt idx="39">
                  <c:v>403.26369999999997</c:v>
                </c:pt>
                <c:pt idx="40">
                  <c:v>415.19727</c:v>
                </c:pt>
                <c:pt idx="41">
                  <c:v>428.24738000000002</c:v>
                </c:pt>
                <c:pt idx="42">
                  <c:v>440.94979999999998</c:v>
                </c:pt>
                <c:pt idx="43">
                  <c:v>452.75452000000001</c:v>
                </c:pt>
                <c:pt idx="44">
                  <c:v>465.20197000000002</c:v>
                </c:pt>
                <c:pt idx="45">
                  <c:v>476.7724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80-4083-BEEA-A5B5153D5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1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30825449600218"/>
          <c:y val="5.0925925925925923E-2"/>
          <c:w val="0.74305877063015591"/>
          <c:h val="0.79509116617471676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Salt_Opt!$M$4:$M$49</c:f>
              <c:numCache>
                <c:formatCode>General</c:formatCode>
                <c:ptCount val="46"/>
                <c:pt idx="0">
                  <c:v>0.7944</c:v>
                </c:pt>
                <c:pt idx="1">
                  <c:v>38.445999999999998</c:v>
                </c:pt>
                <c:pt idx="2">
                  <c:v>62.837000000000003</c:v>
                </c:pt>
                <c:pt idx="3">
                  <c:v>85.441000000000003</c:v>
                </c:pt>
                <c:pt idx="4">
                  <c:v>108.85</c:v>
                </c:pt>
                <c:pt idx="5">
                  <c:v>131.65</c:v>
                </c:pt>
                <c:pt idx="6">
                  <c:v>151.88</c:v>
                </c:pt>
                <c:pt idx="7">
                  <c:v>170.09</c:v>
                </c:pt>
                <c:pt idx="8">
                  <c:v>187.44</c:v>
                </c:pt>
                <c:pt idx="9">
                  <c:v>203.93</c:v>
                </c:pt>
                <c:pt idx="10">
                  <c:v>218.24</c:v>
                </c:pt>
                <c:pt idx="11">
                  <c:v>233.36</c:v>
                </c:pt>
                <c:pt idx="12">
                  <c:v>247.59</c:v>
                </c:pt>
                <c:pt idx="13">
                  <c:v>262.99</c:v>
                </c:pt>
                <c:pt idx="14">
                  <c:v>279.20999999999998</c:v>
                </c:pt>
                <c:pt idx="15">
                  <c:v>293.45999999999998</c:v>
                </c:pt>
                <c:pt idx="16">
                  <c:v>307.10000000000002</c:v>
                </c:pt>
                <c:pt idx="17">
                  <c:v>320.52</c:v>
                </c:pt>
                <c:pt idx="18">
                  <c:v>333.78</c:v>
                </c:pt>
                <c:pt idx="19">
                  <c:v>346.39</c:v>
                </c:pt>
                <c:pt idx="20">
                  <c:v>358.33</c:v>
                </c:pt>
                <c:pt idx="21">
                  <c:v>370.02</c:v>
                </c:pt>
                <c:pt idx="22">
                  <c:v>381.14</c:v>
                </c:pt>
                <c:pt idx="23">
                  <c:v>392.12</c:v>
                </c:pt>
                <c:pt idx="24">
                  <c:v>402.64</c:v>
                </c:pt>
                <c:pt idx="25">
                  <c:v>413.4</c:v>
                </c:pt>
                <c:pt idx="26">
                  <c:v>423.9</c:v>
                </c:pt>
                <c:pt idx="27">
                  <c:v>434.18</c:v>
                </c:pt>
                <c:pt idx="28">
                  <c:v>444.56</c:v>
                </c:pt>
                <c:pt idx="29">
                  <c:v>455.58</c:v>
                </c:pt>
                <c:pt idx="30">
                  <c:v>467.06</c:v>
                </c:pt>
                <c:pt idx="31">
                  <c:v>478.07</c:v>
                </c:pt>
                <c:pt idx="32">
                  <c:v>488.65</c:v>
                </c:pt>
                <c:pt idx="33">
                  <c:v>499.16</c:v>
                </c:pt>
                <c:pt idx="34">
                  <c:v>509.68</c:v>
                </c:pt>
                <c:pt idx="35">
                  <c:v>520.09</c:v>
                </c:pt>
                <c:pt idx="36">
                  <c:v>530.37</c:v>
                </c:pt>
                <c:pt idx="37">
                  <c:v>540.41</c:v>
                </c:pt>
                <c:pt idx="38">
                  <c:v>549.9</c:v>
                </c:pt>
                <c:pt idx="39">
                  <c:v>558.26</c:v>
                </c:pt>
                <c:pt idx="40">
                  <c:v>566.6</c:v>
                </c:pt>
                <c:pt idx="41">
                  <c:v>574.66</c:v>
                </c:pt>
                <c:pt idx="42">
                  <c:v>583.08000000000004</c:v>
                </c:pt>
                <c:pt idx="43">
                  <c:v>592.20000000000005</c:v>
                </c:pt>
                <c:pt idx="44">
                  <c:v>600.5</c:v>
                </c:pt>
                <c:pt idx="45">
                  <c:v>608.55999999999995</c:v>
                </c:pt>
              </c:numCache>
            </c:numRef>
          </c:xVal>
          <c:yVal>
            <c:numRef>
              <c:f>Salt_Opt!$N$4:$N$49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0-4913-8481-76638C57CA9E}"/>
            </c:ext>
          </c:extLst>
        </c:ser>
        <c:ser>
          <c:idx val="1"/>
          <c:order val="1"/>
          <c:tx>
            <c:v>FEA</c:v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Salt_Opt!$O$4:$O$27</c:f>
              <c:numCache>
                <c:formatCode>General</c:formatCode>
                <c:ptCount val="24"/>
                <c:pt idx="0">
                  <c:v>0</c:v>
                </c:pt>
                <c:pt idx="1">
                  <c:v>12.171200069133199</c:v>
                </c:pt>
                <c:pt idx="2">
                  <c:v>24.342400138266399</c:v>
                </c:pt>
                <c:pt idx="3">
                  <c:v>42.599200241966201</c:v>
                </c:pt>
                <c:pt idx="4">
                  <c:v>69.984402216505302</c:v>
                </c:pt>
                <c:pt idx="5">
                  <c:v>111.062203359324</c:v>
                </c:pt>
                <c:pt idx="6">
                  <c:v>171.91820370498999</c:v>
                </c:pt>
                <c:pt idx="7">
                  <c:v>232.77419677469899</c:v>
                </c:pt>
                <c:pt idx="8">
                  <c:v>293.63020439632197</c:v>
                </c:pt>
                <c:pt idx="9">
                  <c:v>354.486197466031</c:v>
                </c:pt>
                <c:pt idx="10">
                  <c:v>415.34219053573901</c:v>
                </c:pt>
                <c:pt idx="11">
                  <c:v>476.19821270927798</c:v>
                </c:pt>
                <c:pt idx="12">
                  <c:v>537.05420577898599</c:v>
                </c:pt>
                <c:pt idx="13">
                  <c:v>597.91019884869502</c:v>
                </c:pt>
                <c:pt idx="14">
                  <c:v>608.55998890474405</c:v>
                </c:pt>
              </c:numCache>
            </c:numRef>
          </c:xVal>
          <c:yVal>
            <c:numRef>
              <c:f>Salt_Opt!$P$4:$P$27</c:f>
              <c:numCache>
                <c:formatCode>General</c:formatCode>
                <c:ptCount val="24"/>
                <c:pt idx="0">
                  <c:v>0</c:v>
                </c:pt>
                <c:pt idx="1">
                  <c:v>0.82632511944069598</c:v>
                </c:pt>
                <c:pt idx="2">
                  <c:v>3.1481042217507098</c:v>
                </c:pt>
                <c:pt idx="3">
                  <c:v>7.8120478974597098</c:v>
                </c:pt>
                <c:pt idx="4">
                  <c:v>18.3421544619478</c:v>
                </c:pt>
                <c:pt idx="5">
                  <c:v>38.782321354346998</c:v>
                </c:pt>
                <c:pt idx="6">
                  <c:v>76.148587879743005</c:v>
                </c:pt>
                <c:pt idx="7">
                  <c:v>119.653208230375</c:v>
                </c:pt>
                <c:pt idx="8">
                  <c:v>167.336040135524</c:v>
                </c:pt>
                <c:pt idx="9">
                  <c:v>219.22167547927501</c:v>
                </c:pt>
                <c:pt idx="10">
                  <c:v>273.62102628103497</c:v>
                </c:pt>
                <c:pt idx="11">
                  <c:v>331.65699164783302</c:v>
                </c:pt>
                <c:pt idx="12">
                  <c:v>391.61815834631898</c:v>
                </c:pt>
                <c:pt idx="13">
                  <c:v>453.45925059336901</c:v>
                </c:pt>
                <c:pt idx="14">
                  <c:v>464.67431502605899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50-4913-8481-76638C57CA9E}"/>
            </c:ext>
          </c:extLst>
        </c:ser>
        <c:ser>
          <c:idx val="2"/>
          <c:order val="2"/>
          <c:tx>
            <c:v>Anaytical - Present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Salt_Opt!$Q$4:$Q$49</c:f>
              <c:numCache>
                <c:formatCode>General</c:formatCode>
                <c:ptCount val="46"/>
                <c:pt idx="0">
                  <c:v>0.7944</c:v>
                </c:pt>
                <c:pt idx="1">
                  <c:v>38.446002999999997</c:v>
                </c:pt>
                <c:pt idx="2">
                  <c:v>62.836998000000001</c:v>
                </c:pt>
                <c:pt idx="3">
                  <c:v>85.441000000000003</c:v>
                </c:pt>
                <c:pt idx="4">
                  <c:v>108.85000599999999</c:v>
                </c:pt>
                <c:pt idx="5">
                  <c:v>131.65</c:v>
                </c:pt>
                <c:pt idx="6">
                  <c:v>151.87998999999999</c:v>
                </c:pt>
                <c:pt idx="7">
                  <c:v>170.09001000000001</c:v>
                </c:pt>
                <c:pt idx="8">
                  <c:v>187.43998999999999</c:v>
                </c:pt>
                <c:pt idx="9">
                  <c:v>203.93001000000001</c:v>
                </c:pt>
                <c:pt idx="10">
                  <c:v>218.23999000000001</c:v>
                </c:pt>
                <c:pt idx="11">
                  <c:v>233.36</c:v>
                </c:pt>
                <c:pt idx="12">
                  <c:v>247.59001000000001</c:v>
                </c:pt>
                <c:pt idx="13">
                  <c:v>262.99</c:v>
                </c:pt>
                <c:pt idx="14">
                  <c:v>279.20999999999998</c:v>
                </c:pt>
                <c:pt idx="15">
                  <c:v>293.46001999999999</c:v>
                </c:pt>
                <c:pt idx="16">
                  <c:v>307.10000000000002</c:v>
                </c:pt>
                <c:pt idx="17">
                  <c:v>320.52001999999999</c:v>
                </c:pt>
                <c:pt idx="18">
                  <c:v>333.78</c:v>
                </c:pt>
                <c:pt idx="19">
                  <c:v>346.39</c:v>
                </c:pt>
                <c:pt idx="20">
                  <c:v>358.33001999999999</c:v>
                </c:pt>
                <c:pt idx="21">
                  <c:v>370.02</c:v>
                </c:pt>
                <c:pt idx="22">
                  <c:v>381.13997999999998</c:v>
                </c:pt>
                <c:pt idx="23">
                  <c:v>392.12</c:v>
                </c:pt>
                <c:pt idx="24">
                  <c:v>402.64</c:v>
                </c:pt>
                <c:pt idx="25">
                  <c:v>413.4</c:v>
                </c:pt>
                <c:pt idx="26">
                  <c:v>423.9</c:v>
                </c:pt>
                <c:pt idx="27">
                  <c:v>434.18</c:v>
                </c:pt>
                <c:pt idx="28">
                  <c:v>444.56</c:v>
                </c:pt>
                <c:pt idx="29">
                  <c:v>455.58</c:v>
                </c:pt>
                <c:pt idx="30">
                  <c:v>467.06</c:v>
                </c:pt>
                <c:pt idx="31">
                  <c:v>478.06997999999999</c:v>
                </c:pt>
                <c:pt idx="32">
                  <c:v>488.65</c:v>
                </c:pt>
                <c:pt idx="33">
                  <c:v>499.16</c:v>
                </c:pt>
                <c:pt idx="34">
                  <c:v>509.67995999999999</c:v>
                </c:pt>
                <c:pt idx="35">
                  <c:v>520.08996999999999</c:v>
                </c:pt>
                <c:pt idx="36">
                  <c:v>530.37</c:v>
                </c:pt>
                <c:pt idx="37">
                  <c:v>540.41</c:v>
                </c:pt>
                <c:pt idx="38">
                  <c:v>549.9</c:v>
                </c:pt>
                <c:pt idx="39">
                  <c:v>558.26</c:v>
                </c:pt>
                <c:pt idx="40">
                  <c:v>566.60004000000004</c:v>
                </c:pt>
                <c:pt idx="41">
                  <c:v>574.66</c:v>
                </c:pt>
                <c:pt idx="42">
                  <c:v>583.08000000000004</c:v>
                </c:pt>
                <c:pt idx="43">
                  <c:v>592.19994999999994</c:v>
                </c:pt>
                <c:pt idx="44">
                  <c:v>600.5</c:v>
                </c:pt>
                <c:pt idx="45">
                  <c:v>608.55999999999995</c:v>
                </c:pt>
              </c:numCache>
            </c:numRef>
          </c:xVal>
          <c:yVal>
            <c:numRef>
              <c:f>Salt_Opt!$R$4:$R$49</c:f>
              <c:numCache>
                <c:formatCode>General</c:formatCode>
                <c:ptCount val="46"/>
                <c:pt idx="0">
                  <c:v>2.0993893999999999E-2</c:v>
                </c:pt>
                <c:pt idx="1">
                  <c:v>7.0682343999999997</c:v>
                </c:pt>
                <c:pt idx="2">
                  <c:v>14.769212</c:v>
                </c:pt>
                <c:pt idx="3">
                  <c:v>23.41713</c:v>
                </c:pt>
                <c:pt idx="4">
                  <c:v>33.672609999999999</c:v>
                </c:pt>
                <c:pt idx="5">
                  <c:v>44.788395000000001</c:v>
                </c:pt>
                <c:pt idx="6">
                  <c:v>55.498984999999998</c:v>
                </c:pt>
                <c:pt idx="7">
                  <c:v>65.773709999999994</c:v>
                </c:pt>
                <c:pt idx="8">
                  <c:v>76.090003999999993</c:v>
                </c:pt>
                <c:pt idx="9">
                  <c:v>86.348709999999997</c:v>
                </c:pt>
                <c:pt idx="10">
                  <c:v>95.595110000000005</c:v>
                </c:pt>
                <c:pt idx="11">
                  <c:v>105.69971</c:v>
                </c:pt>
                <c:pt idx="12">
                  <c:v>115.513794</c:v>
                </c:pt>
                <c:pt idx="13">
                  <c:v>126.457054</c:v>
                </c:pt>
                <c:pt idx="14">
                  <c:v>138.33455000000001</c:v>
                </c:pt>
                <c:pt idx="15">
                  <c:v>149.05878000000001</c:v>
                </c:pt>
                <c:pt idx="16">
                  <c:v>159.57097999999999</c:v>
                </c:pt>
                <c:pt idx="17">
                  <c:v>170.14410000000001</c:v>
                </c:pt>
                <c:pt idx="18">
                  <c:v>180.8109</c:v>
                </c:pt>
                <c:pt idx="19">
                  <c:v>191.15349000000001</c:v>
                </c:pt>
                <c:pt idx="20">
                  <c:v>201.12172000000001</c:v>
                </c:pt>
                <c:pt idx="21">
                  <c:v>211.04348999999999</c:v>
                </c:pt>
                <c:pt idx="22">
                  <c:v>220.62816000000001</c:v>
                </c:pt>
                <c:pt idx="23">
                  <c:v>230.2304</c:v>
                </c:pt>
                <c:pt idx="24">
                  <c:v>239.55739</c:v>
                </c:pt>
                <c:pt idx="25">
                  <c:v>249.22400999999999</c:v>
                </c:pt>
                <c:pt idx="26">
                  <c:v>258.77917000000002</c:v>
                </c:pt>
                <c:pt idx="27">
                  <c:v>268.24945000000002</c:v>
                </c:pt>
                <c:pt idx="28">
                  <c:v>277.92635999999999</c:v>
                </c:pt>
                <c:pt idx="29">
                  <c:v>288.32425000000001</c:v>
                </c:pt>
                <c:pt idx="30">
                  <c:v>299.29065000000003</c:v>
                </c:pt>
                <c:pt idx="31">
                  <c:v>309.93554999999998</c:v>
                </c:pt>
                <c:pt idx="32">
                  <c:v>320.28088000000002</c:v>
                </c:pt>
                <c:pt idx="33">
                  <c:v>330.66924999999998</c:v>
                </c:pt>
                <c:pt idx="34">
                  <c:v>341.17759999999998</c:v>
                </c:pt>
                <c:pt idx="35">
                  <c:v>351.68340000000001</c:v>
                </c:pt>
                <c:pt idx="36">
                  <c:v>362.16174000000001</c:v>
                </c:pt>
                <c:pt idx="37">
                  <c:v>372.49396000000002</c:v>
                </c:pt>
                <c:pt idx="38">
                  <c:v>382.34881999999999</c:v>
                </c:pt>
                <c:pt idx="39">
                  <c:v>391.10104000000001</c:v>
                </c:pt>
                <c:pt idx="40">
                  <c:v>399.89783</c:v>
                </c:pt>
                <c:pt idx="41">
                  <c:v>408.46102999999999</c:v>
                </c:pt>
                <c:pt idx="42">
                  <c:v>417.47107</c:v>
                </c:pt>
                <c:pt idx="43">
                  <c:v>427.30380000000002</c:v>
                </c:pt>
                <c:pt idx="44">
                  <c:v>436.31853999999998</c:v>
                </c:pt>
                <c:pt idx="45">
                  <c:v>445.13254000000001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50-4913-8481-76638C57C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76815"/>
        <c:axId val="989978735"/>
      </c:scatterChart>
      <c:valAx>
        <c:axId val="989976815"/>
        <c:scaling>
          <c:orientation val="minMax"/>
          <c:max val="6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(nm)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8735"/>
        <c:crosses val="autoZero"/>
        <c:crossBetween val="midCat"/>
      </c:valAx>
      <c:valAx>
        <c:axId val="989978735"/>
        <c:scaling>
          <c:orientation val="minMax"/>
          <c:max val="4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For ce</a:t>
                </a:r>
                <a:r>
                  <a:rPr lang="en-US" sz="1400" baseline="0"/>
                  <a:t> (nN)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97693258415895"/>
          <c:y val="6.3618243647433084E-2"/>
          <c:w val="0.4606266404199475"/>
          <c:h val="0.25843592681329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209551</xdr:colOff>
      <xdr:row>7</xdr:row>
      <xdr:rowOff>100011</xdr:rowOff>
    </xdr:from>
    <xdr:to>
      <xdr:col>6</xdr:col>
      <xdr:colOff>17860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E17EE-AAAB-1C05-8E4E-31E39A1C3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6</xdr:row>
      <xdr:rowOff>171450</xdr:rowOff>
    </xdr:from>
    <xdr:to>
      <xdr:col>12</xdr:col>
      <xdr:colOff>8334</xdr:colOff>
      <xdr:row>22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7B1F30-F40E-4E3D-A511-7D05C816E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291612</xdr:colOff>
      <xdr:row>7</xdr:row>
      <xdr:rowOff>2931</xdr:rowOff>
    </xdr:from>
    <xdr:to>
      <xdr:col>18</xdr:col>
      <xdr:colOff>98456</xdr:colOff>
      <xdr:row>22</xdr:row>
      <xdr:rowOff>45794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587FF2-0F62-4D4A-ACC9-BDC0E21D3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209551</xdr:colOff>
      <xdr:row>7</xdr:row>
      <xdr:rowOff>100011</xdr:rowOff>
    </xdr:from>
    <xdr:to>
      <xdr:col>6</xdr:col>
      <xdr:colOff>17860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8E2A0-6B86-470C-9D87-B8CE11209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7</xdr:row>
      <xdr:rowOff>104775</xdr:rowOff>
    </xdr:from>
    <xdr:to>
      <xdr:col>12</xdr:col>
      <xdr:colOff>17859</xdr:colOff>
      <xdr:row>22</xdr:row>
      <xdr:rowOff>147638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AE4357-9BC5-4B49-B498-705A294BE9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177312</xdr:colOff>
      <xdr:row>7</xdr:row>
      <xdr:rowOff>117231</xdr:rowOff>
    </xdr:from>
    <xdr:to>
      <xdr:col>17</xdr:col>
      <xdr:colOff>593756</xdr:colOff>
      <xdr:row>22</xdr:row>
      <xdr:rowOff>160094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4F3C7C-9035-4CC2-923B-E3BA9B8EE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221147</xdr:colOff>
      <xdr:row>6</xdr:row>
      <xdr:rowOff>102494</xdr:rowOff>
    </xdr:from>
    <xdr:to>
      <xdr:col>6</xdr:col>
      <xdr:colOff>29456</xdr:colOff>
      <xdr:row>21</xdr:row>
      <xdr:rowOff>145357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59B220-04CC-4535-8252-C77ED8E3B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359051</xdr:colOff>
      <xdr:row>6</xdr:row>
      <xdr:rowOff>108088</xdr:rowOff>
    </xdr:from>
    <xdr:to>
      <xdr:col>12</xdr:col>
      <xdr:colOff>167360</xdr:colOff>
      <xdr:row>21</xdr:row>
      <xdr:rowOff>150951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AEEBF-BF4D-4205-B37E-48F0B5D25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299481</xdr:colOff>
      <xdr:row>5</xdr:row>
      <xdr:rowOff>142078</xdr:rowOff>
    </xdr:from>
    <xdr:to>
      <xdr:col>19</xdr:col>
      <xdr:colOff>103012</xdr:colOff>
      <xdr:row>20</xdr:row>
      <xdr:rowOff>184941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2C14B3-9AD0-442B-BD30-A776D7505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181537</xdr:colOff>
      <xdr:row>7</xdr:row>
      <xdr:rowOff>109535</xdr:rowOff>
    </xdr:from>
    <xdr:to>
      <xdr:col>5</xdr:col>
      <xdr:colOff>599446</xdr:colOff>
      <xdr:row>22</xdr:row>
      <xdr:rowOff>152398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0A9970-778D-4BF2-AF0E-322080CF0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276225</xdr:colOff>
      <xdr:row>7</xdr:row>
      <xdr:rowOff>114300</xdr:rowOff>
    </xdr:from>
    <xdr:to>
      <xdr:col>12</xdr:col>
      <xdr:colOff>84534</xdr:colOff>
      <xdr:row>22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CCAD1F-1D0E-464E-85ED-2A88165E0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548786</xdr:colOff>
      <xdr:row>8</xdr:row>
      <xdr:rowOff>2931</xdr:rowOff>
    </xdr:from>
    <xdr:to>
      <xdr:col>18</xdr:col>
      <xdr:colOff>366345</xdr:colOff>
      <xdr:row>23</xdr:row>
      <xdr:rowOff>65210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F43A2C-D184-4479-B087-0D46EC128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209551</xdr:colOff>
      <xdr:row>7</xdr:row>
      <xdr:rowOff>66394</xdr:rowOff>
    </xdr:from>
    <xdr:to>
      <xdr:col>6</xdr:col>
      <xdr:colOff>17860</xdr:colOff>
      <xdr:row>22</xdr:row>
      <xdr:rowOff>109257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EBC4B-8102-4EA8-B437-A87608687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19051</xdr:colOff>
      <xdr:row>6</xdr:row>
      <xdr:rowOff>104774</xdr:rowOff>
    </xdr:from>
    <xdr:to>
      <xdr:col>12</xdr:col>
      <xdr:colOff>432478</xdr:colOff>
      <xdr:row>21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B74821-C1F3-4D77-9B3B-0FD97B545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20431</xdr:colOff>
      <xdr:row>6</xdr:row>
      <xdr:rowOff>61202</xdr:rowOff>
    </xdr:from>
    <xdr:to>
      <xdr:col>18</xdr:col>
      <xdr:colOff>436874</xdr:colOff>
      <xdr:row>21</xdr:row>
      <xdr:rowOff>104065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4C4E79-2F39-4CC6-819D-9947FC43A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151573</xdr:colOff>
      <xdr:row>7</xdr:row>
      <xdr:rowOff>58598</xdr:rowOff>
    </xdr:from>
    <xdr:to>
      <xdr:col>5</xdr:col>
      <xdr:colOff>572795</xdr:colOff>
      <xdr:row>22</xdr:row>
      <xdr:rowOff>101461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0D049-2582-47BC-824F-71325F45E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284093</xdr:colOff>
      <xdr:row>7</xdr:row>
      <xdr:rowOff>38514</xdr:rowOff>
    </xdr:from>
    <xdr:to>
      <xdr:col>12</xdr:col>
      <xdr:colOff>92402</xdr:colOff>
      <xdr:row>22</xdr:row>
      <xdr:rowOff>81377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45B743-21FE-45B8-B363-70EACA90D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243573</xdr:colOff>
      <xdr:row>6</xdr:row>
      <xdr:rowOff>175208</xdr:rowOff>
    </xdr:from>
    <xdr:to>
      <xdr:col>18</xdr:col>
      <xdr:colOff>47104</xdr:colOff>
      <xdr:row>22</xdr:row>
      <xdr:rowOff>27571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E5D98A-B3C2-4F72-A83B-073DC8154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67A3-8BDE-443A-AFD1-2BB9002FA163}">
  <dimension ref="A1:AD49"/>
  <sheetViews>
    <sheetView zoomScaleNormal="100" workbookViewId="0">
      <selection activeCell="C4" sqref="C4"/>
    </sheetView>
  </sheetViews>
  <sheetFormatPr defaultRowHeight="15" x14ac:dyDescent="0.25"/>
  <cols>
    <col min="20" max="20" width="12.7109375" bestFit="1" customWidth="1"/>
  </cols>
  <sheetData>
    <row r="1" spans="1: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U1" t="s">
        <v>18</v>
      </c>
      <c r="Y1" t="s">
        <v>18</v>
      </c>
      <c r="AD1" t="s">
        <v>18</v>
      </c>
    </row>
    <row r="2" spans="1:30" x14ac:dyDescent="0.25">
      <c r="A2" s="2" t="s">
        <v>4</v>
      </c>
      <c r="B2" s="2"/>
      <c r="C2" s="2"/>
      <c r="D2" s="2"/>
      <c r="E2" s="2"/>
      <c r="F2" s="2"/>
      <c r="G2" s="2" t="s">
        <v>5</v>
      </c>
      <c r="H2" s="2"/>
      <c r="I2" s="2"/>
      <c r="J2" s="2"/>
      <c r="K2" s="2"/>
      <c r="L2" s="2"/>
      <c r="M2" s="2" t="s">
        <v>6</v>
      </c>
      <c r="N2" s="2"/>
      <c r="O2" s="2"/>
      <c r="P2" s="2"/>
      <c r="Q2" s="2"/>
      <c r="R2" s="2"/>
      <c r="U2">
        <f>ABS(SUM(U4:U49)/COUNT(U4:U49))</f>
        <v>8.4294246764270806</v>
      </c>
      <c r="Y2">
        <f>ABS(SUM(Y4:Y49)/COUNT(Y4:Y49))</f>
        <v>5.9792376354808132</v>
      </c>
      <c r="AD2">
        <f>ABS(SUM(AD4:AD49)/COUNT(AD4:AD49))</f>
        <v>0.99115146527968723</v>
      </c>
    </row>
    <row r="3" spans="1:30" x14ac:dyDescent="0.25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1</v>
      </c>
      <c r="H3" s="2"/>
      <c r="I3" s="2" t="s">
        <v>2</v>
      </c>
      <c r="J3" s="2"/>
      <c r="K3" s="2" t="s">
        <v>3</v>
      </c>
      <c r="L3" s="2"/>
      <c r="M3" s="2" t="s">
        <v>1</v>
      </c>
      <c r="N3" s="2"/>
      <c r="O3" s="2" t="s">
        <v>2</v>
      </c>
      <c r="P3" s="2"/>
      <c r="Q3" s="2" t="s">
        <v>3</v>
      </c>
      <c r="R3" s="2"/>
      <c r="T3" t="s">
        <v>15</v>
      </c>
      <c r="U3" t="s">
        <v>17</v>
      </c>
      <c r="X3">
        <f t="shared" ref="X3:X48" si="0">0.0022*K4^2 + 0.1948*K4 - 1.401</f>
        <v>-1.1629514830079999</v>
      </c>
      <c r="Y3" t="s">
        <v>17</v>
      </c>
      <c r="AC3" t="s">
        <v>15</v>
      </c>
      <c r="AD3" t="s">
        <v>17</v>
      </c>
    </row>
    <row r="4" spans="1:30" x14ac:dyDescent="0.25">
      <c r="A4">
        <v>1.4579</v>
      </c>
      <c r="B4">
        <v>0</v>
      </c>
      <c r="C4">
        <v>0</v>
      </c>
      <c r="D4">
        <v>0</v>
      </c>
      <c r="E4">
        <v>1.4579</v>
      </c>
      <c r="F4">
        <v>8.6371820000000002E-3</v>
      </c>
      <c r="G4">
        <v>1.2056</v>
      </c>
      <c r="H4">
        <v>0</v>
      </c>
      <c r="I4">
        <v>0</v>
      </c>
      <c r="J4">
        <v>0</v>
      </c>
      <c r="K4">
        <v>1.2056</v>
      </c>
      <c r="L4">
        <v>3.9860659999999999E-3</v>
      </c>
      <c r="M4">
        <v>1.9228000000000001</v>
      </c>
      <c r="N4">
        <v>0</v>
      </c>
      <c r="O4">
        <v>0</v>
      </c>
      <c r="P4">
        <v>0</v>
      </c>
      <c r="Q4">
        <v>1.9228000000000001</v>
      </c>
      <c r="R4">
        <v>2.3928649999999999E-2</v>
      </c>
      <c r="T4">
        <f t="shared" ref="T4:T49" si="1">0.0031*E4^2+0.2903*E4-1.883</f>
        <v>-1.4531826655289999</v>
      </c>
      <c r="U4">
        <f t="shared" ref="U4:U49" si="2">T4-F4</f>
        <v>-1.4618198475289998</v>
      </c>
      <c r="X4">
        <f t="shared" si="0"/>
        <v>8.9524501272000006</v>
      </c>
      <c r="Y4">
        <f t="shared" ref="Y4:Y48" si="3">X3-L4</f>
        <v>-1.1669375490079998</v>
      </c>
      <c r="AC4">
        <f>0.00482*Q4^2+0.3336*Q4-1.778</f>
        <v>-1.1187336095711999</v>
      </c>
      <c r="AD4">
        <f>AC4-R4</f>
        <v>-1.1426622595711999</v>
      </c>
    </row>
    <row r="5" spans="1:30" x14ac:dyDescent="0.25">
      <c r="A5">
        <v>33.018000000000001</v>
      </c>
      <c r="B5">
        <v>10</v>
      </c>
      <c r="C5">
        <v>17.850000411271999</v>
      </c>
      <c r="D5">
        <v>7.1001104079186899</v>
      </c>
      <c r="E5">
        <v>33.018000000000001</v>
      </c>
      <c r="F5">
        <v>4.4301466999999999</v>
      </c>
      <c r="G5">
        <v>37.374000000000002</v>
      </c>
      <c r="H5">
        <v>10</v>
      </c>
      <c r="I5">
        <v>22.050000727176599</v>
      </c>
      <c r="J5">
        <v>6.3341674394905496</v>
      </c>
      <c r="K5">
        <v>37.374000000000002</v>
      </c>
      <c r="L5">
        <v>3.8306917999999999</v>
      </c>
      <c r="M5">
        <v>21.324000000000002</v>
      </c>
      <c r="N5">
        <v>10</v>
      </c>
      <c r="O5">
        <v>12.600000016391199</v>
      </c>
      <c r="P5">
        <v>6.39022700488567</v>
      </c>
      <c r="Q5">
        <v>21.324000000000002</v>
      </c>
      <c r="R5">
        <v>2.9429797999999998</v>
      </c>
      <c r="T5">
        <f t="shared" si="1"/>
        <v>11.081709204399999</v>
      </c>
      <c r="U5">
        <f t="shared" si="2"/>
        <v>6.6515625043999993</v>
      </c>
      <c r="X5">
        <f t="shared" si="0"/>
        <v>18.589319579999998</v>
      </c>
      <c r="Y5">
        <f t="shared" si="3"/>
        <v>5.1217583272000002</v>
      </c>
      <c r="AC5">
        <f t="shared" ref="AC5:AC49" si="4">0.00482*Q5^2+0.3336*Q5-1.778</f>
        <v>7.5274029443200003</v>
      </c>
      <c r="AD5">
        <f t="shared" ref="AD5:AD49" si="5">AC5-R5</f>
        <v>4.5844231443200005</v>
      </c>
    </row>
    <row r="6" spans="1:30" x14ac:dyDescent="0.25">
      <c r="A6">
        <v>51.807000000000002</v>
      </c>
      <c r="B6">
        <v>20</v>
      </c>
      <c r="C6">
        <v>34.850001335144</v>
      </c>
      <c r="D6">
        <v>14.030298218131</v>
      </c>
      <c r="E6">
        <v>51.807003000000002</v>
      </c>
      <c r="F6">
        <v>10.906703</v>
      </c>
      <c r="G6">
        <v>60.83</v>
      </c>
      <c r="H6">
        <v>20</v>
      </c>
      <c r="I6">
        <v>43.049998581409398</v>
      </c>
      <c r="J6">
        <v>12.4937733635306</v>
      </c>
      <c r="K6">
        <v>60.83</v>
      </c>
      <c r="L6">
        <v>10.147840499999999</v>
      </c>
      <c r="M6">
        <v>38.579000000000001</v>
      </c>
      <c r="N6">
        <v>20</v>
      </c>
      <c r="O6">
        <v>24.599999189376799</v>
      </c>
      <c r="P6">
        <v>12.614747509360299</v>
      </c>
      <c r="Q6">
        <v>38.579000000000001</v>
      </c>
      <c r="R6">
        <v>9.6327850000000002</v>
      </c>
      <c r="T6">
        <f t="shared" si="1"/>
        <v>21.476866206410229</v>
      </c>
      <c r="U6">
        <f t="shared" si="2"/>
        <v>10.570163206410228</v>
      </c>
      <c r="X6">
        <f t="shared" si="0"/>
        <v>27.628422223200005</v>
      </c>
      <c r="Y6">
        <f t="shared" si="3"/>
        <v>8.4414790799999988</v>
      </c>
      <c r="AC6">
        <f t="shared" si="4"/>
        <v>18.265749541620004</v>
      </c>
      <c r="AD6">
        <f t="shared" si="5"/>
        <v>8.6329645416200034</v>
      </c>
    </row>
    <row r="7" spans="1:30" x14ac:dyDescent="0.25">
      <c r="A7">
        <v>67.22</v>
      </c>
      <c r="B7">
        <v>30</v>
      </c>
      <c r="C7">
        <v>51.849998533725703</v>
      </c>
      <c r="D7">
        <v>21.117290481925</v>
      </c>
      <c r="E7">
        <v>67.22</v>
      </c>
      <c r="F7">
        <v>18.361732</v>
      </c>
      <c r="G7">
        <v>78.834000000000003</v>
      </c>
      <c r="H7">
        <v>30</v>
      </c>
      <c r="I7">
        <v>64.0499964356422</v>
      </c>
      <c r="J7">
        <v>18.8356526196002</v>
      </c>
      <c r="K7">
        <v>78.834000000000003</v>
      </c>
      <c r="L7">
        <v>17.043747</v>
      </c>
      <c r="M7">
        <v>53.292999999999999</v>
      </c>
      <c r="N7">
        <v>30</v>
      </c>
      <c r="O7">
        <v>36.600001156330102</v>
      </c>
      <c r="P7">
        <v>18.973022699356001</v>
      </c>
      <c r="Q7">
        <v>53.292999999999999</v>
      </c>
      <c r="R7">
        <v>18.381895</v>
      </c>
      <c r="T7">
        <f t="shared" si="1"/>
        <v>31.638404040000001</v>
      </c>
      <c r="U7">
        <f t="shared" si="2"/>
        <v>13.276672040000001</v>
      </c>
      <c r="X7">
        <f t="shared" si="0"/>
        <v>36.727450624360053</v>
      </c>
      <c r="Y7">
        <f t="shared" si="3"/>
        <v>10.584675223200005</v>
      </c>
      <c r="AC7">
        <f t="shared" si="4"/>
        <v>29.690038152180001</v>
      </c>
      <c r="AD7">
        <f t="shared" si="5"/>
        <v>11.308143152180001</v>
      </c>
    </row>
    <row r="8" spans="1:30" x14ac:dyDescent="0.25">
      <c r="A8">
        <v>80.77</v>
      </c>
      <c r="B8">
        <v>40</v>
      </c>
      <c r="C8">
        <v>68.850003182888003</v>
      </c>
      <c r="D8">
        <v>29.223270714282901</v>
      </c>
      <c r="E8">
        <v>80.770004</v>
      </c>
      <c r="F8">
        <v>26.510429999999999</v>
      </c>
      <c r="G8">
        <v>94.62</v>
      </c>
      <c r="H8">
        <v>40</v>
      </c>
      <c r="I8">
        <v>85.050001740455599</v>
      </c>
      <c r="J8">
        <v>28.740808367729102</v>
      </c>
      <c r="K8">
        <v>94.619995000000003</v>
      </c>
      <c r="L8">
        <v>24.552959999999999</v>
      </c>
      <c r="M8">
        <v>65.756</v>
      </c>
      <c r="N8">
        <v>40</v>
      </c>
      <c r="O8">
        <v>48.599999397993003</v>
      </c>
      <c r="P8">
        <v>25.458781048655499</v>
      </c>
      <c r="Q8">
        <v>65.756004000000004</v>
      </c>
      <c r="R8">
        <v>27.984707</v>
      </c>
      <c r="T8">
        <f t="shared" si="1"/>
        <v>41.788292154296052</v>
      </c>
      <c r="U8">
        <f t="shared" si="2"/>
        <v>15.277862154296052</v>
      </c>
      <c r="X8">
        <f t="shared" si="0"/>
        <v>46.57913792984008</v>
      </c>
      <c r="Y8">
        <f t="shared" si="3"/>
        <v>12.174490624360054</v>
      </c>
      <c r="AC8">
        <f t="shared" si="4"/>
        <v>40.999169873471438</v>
      </c>
      <c r="AD8">
        <f t="shared" si="5"/>
        <v>13.014462873471437</v>
      </c>
    </row>
    <row r="9" spans="1:30" x14ac:dyDescent="0.25">
      <c r="A9">
        <v>93.242999999999995</v>
      </c>
      <c r="B9">
        <v>50</v>
      </c>
      <c r="C9">
        <v>85.850000381469698</v>
      </c>
      <c r="D9">
        <v>43.040461838245299</v>
      </c>
      <c r="E9">
        <v>93.243003999999999</v>
      </c>
      <c r="F9">
        <v>35.330440000000003</v>
      </c>
      <c r="G9">
        <v>109.9</v>
      </c>
      <c r="H9">
        <v>50</v>
      </c>
      <c r="I9">
        <v>106.049999594688</v>
      </c>
      <c r="J9">
        <v>42.1621613204479</v>
      </c>
      <c r="K9">
        <v>109.89999400000001</v>
      </c>
      <c r="L9">
        <v>33.123280000000001</v>
      </c>
      <c r="M9">
        <v>76.736000000000004</v>
      </c>
      <c r="N9">
        <v>50</v>
      </c>
      <c r="O9">
        <v>60.600001364946301</v>
      </c>
      <c r="P9">
        <v>32.520137727260497</v>
      </c>
      <c r="Q9">
        <v>76.736000000000004</v>
      </c>
      <c r="R9">
        <v>38.110819999999997</v>
      </c>
      <c r="T9">
        <f t="shared" si="1"/>
        <v>52.137643225526453</v>
      </c>
      <c r="U9">
        <f t="shared" si="2"/>
        <v>16.80720322552645</v>
      </c>
      <c r="X9">
        <f t="shared" si="0"/>
        <v>56.885333819999992</v>
      </c>
      <c r="Y9">
        <f t="shared" si="3"/>
        <v>13.455857929840079</v>
      </c>
      <c r="AC9">
        <f t="shared" si="4"/>
        <v>52.20328361472</v>
      </c>
      <c r="AD9">
        <f t="shared" si="5"/>
        <v>14.092463614720003</v>
      </c>
    </row>
    <row r="10" spans="1:30" x14ac:dyDescent="0.25">
      <c r="A10">
        <v>104.65</v>
      </c>
      <c r="B10">
        <v>60</v>
      </c>
      <c r="C10">
        <v>102.849997580051</v>
      </c>
      <c r="D10">
        <v>58.835852891206699</v>
      </c>
      <c r="E10">
        <v>104.65</v>
      </c>
      <c r="F10">
        <v>44.503590000000003</v>
      </c>
      <c r="G10">
        <v>124.41</v>
      </c>
      <c r="H10">
        <v>60</v>
      </c>
      <c r="I10">
        <v>127.049997448921</v>
      </c>
      <c r="J10">
        <v>56.5940365195274</v>
      </c>
      <c r="K10">
        <v>124.41</v>
      </c>
      <c r="L10">
        <v>42.447159999999997</v>
      </c>
      <c r="M10">
        <v>84.602999999999994</v>
      </c>
      <c r="N10">
        <v>60</v>
      </c>
      <c r="O10">
        <v>72.599999606609302</v>
      </c>
      <c r="P10">
        <v>42.789377272129002</v>
      </c>
      <c r="Q10">
        <v>84.602999999999994</v>
      </c>
      <c r="R10">
        <v>46.32564</v>
      </c>
      <c r="T10">
        <f t="shared" si="1"/>
        <v>62.446924750000001</v>
      </c>
      <c r="U10">
        <f t="shared" si="2"/>
        <v>17.943334749999998</v>
      </c>
      <c r="X10">
        <f t="shared" si="0"/>
        <v>67.602932480000007</v>
      </c>
      <c r="Y10">
        <f t="shared" si="3"/>
        <v>14.438173819999996</v>
      </c>
      <c r="AC10">
        <f t="shared" si="4"/>
        <v>60.945518675379994</v>
      </c>
      <c r="AD10">
        <f t="shared" si="5"/>
        <v>14.619878675379994</v>
      </c>
    </row>
    <row r="11" spans="1:30" x14ac:dyDescent="0.25">
      <c r="A11">
        <v>115.29</v>
      </c>
      <c r="B11">
        <v>70</v>
      </c>
      <c r="C11">
        <v>119.850002229213</v>
      </c>
      <c r="D11">
        <v>75.4071027040481</v>
      </c>
      <c r="E11">
        <v>115.29</v>
      </c>
      <c r="F11">
        <v>54.013190000000002</v>
      </c>
      <c r="G11">
        <v>138.28</v>
      </c>
      <c r="H11">
        <v>70</v>
      </c>
      <c r="I11">
        <v>148.04999530315399</v>
      </c>
      <c r="J11">
        <v>73.297247290611196</v>
      </c>
      <c r="K11">
        <v>138.28</v>
      </c>
      <c r="L11">
        <v>52.43929</v>
      </c>
      <c r="M11">
        <v>91.25</v>
      </c>
      <c r="N11">
        <v>70</v>
      </c>
      <c r="O11">
        <v>84.600001573562594</v>
      </c>
      <c r="P11">
        <v>57.719752192497197</v>
      </c>
      <c r="Q11">
        <v>91.25</v>
      </c>
      <c r="R11">
        <v>53.890940000000001</v>
      </c>
      <c r="T11">
        <f t="shared" si="1"/>
        <v>72.790217710000007</v>
      </c>
      <c r="U11">
        <f t="shared" si="2"/>
        <v>18.777027710000006</v>
      </c>
      <c r="X11">
        <f t="shared" si="0"/>
        <v>80.059519967920238</v>
      </c>
      <c r="Y11">
        <f t="shared" si="3"/>
        <v>15.163642480000007</v>
      </c>
      <c r="AC11">
        <f t="shared" si="4"/>
        <v>68.797031249999989</v>
      </c>
      <c r="AD11">
        <f t="shared" si="5"/>
        <v>14.906091249999989</v>
      </c>
    </row>
    <row r="12" spans="1:30" x14ac:dyDescent="0.25">
      <c r="A12">
        <v>125.52</v>
      </c>
      <c r="B12">
        <v>80</v>
      </c>
      <c r="C12">
        <v>136.84999942779501</v>
      </c>
      <c r="D12">
        <v>94.580531120300293</v>
      </c>
      <c r="E12">
        <v>125.520004</v>
      </c>
      <c r="F12">
        <v>64.023949999999999</v>
      </c>
      <c r="G12">
        <v>153.18</v>
      </c>
      <c r="H12">
        <v>80</v>
      </c>
      <c r="I12">
        <v>169.04999315738601</v>
      </c>
      <c r="J12">
        <v>92.740401625633197</v>
      </c>
      <c r="K12">
        <v>153.18001000000001</v>
      </c>
      <c r="L12">
        <v>64.349050000000005</v>
      </c>
      <c r="M12">
        <v>97.843999999999994</v>
      </c>
      <c r="N12">
        <v>80</v>
      </c>
      <c r="O12">
        <v>96.6000035405159</v>
      </c>
      <c r="P12">
        <v>73.008798062801304</v>
      </c>
      <c r="Q12">
        <v>97.843993999999995</v>
      </c>
      <c r="R12">
        <v>61.960987000000003</v>
      </c>
      <c r="T12">
        <f t="shared" si="1"/>
        <v>83.396798514096048</v>
      </c>
      <c r="U12">
        <f t="shared" si="2"/>
        <v>19.372848514096049</v>
      </c>
      <c r="X12">
        <f t="shared" si="0"/>
        <v>91.170804080000025</v>
      </c>
      <c r="Y12">
        <f t="shared" si="3"/>
        <v>15.710469967920233</v>
      </c>
      <c r="AC12">
        <f t="shared" si="4"/>
        <v>77.006771718623199</v>
      </c>
      <c r="AD12">
        <f t="shared" si="5"/>
        <v>15.045784718623196</v>
      </c>
    </row>
    <row r="13" spans="1:30" x14ac:dyDescent="0.25">
      <c r="A13">
        <v>135.15</v>
      </c>
      <c r="B13">
        <v>90</v>
      </c>
      <c r="C13">
        <v>153.85000407695699</v>
      </c>
      <c r="D13">
        <v>115.461595356464</v>
      </c>
      <c r="E13">
        <v>135.15</v>
      </c>
      <c r="F13">
        <v>74.224739999999997</v>
      </c>
      <c r="G13">
        <v>165.58</v>
      </c>
      <c r="H13">
        <v>90</v>
      </c>
      <c r="I13">
        <v>190.05000591277999</v>
      </c>
      <c r="J13">
        <v>114.10873383283599</v>
      </c>
      <c r="K13">
        <v>165.58</v>
      </c>
      <c r="L13">
        <v>75.188900000000004</v>
      </c>
      <c r="M13">
        <v>104.15</v>
      </c>
      <c r="N13">
        <v>90</v>
      </c>
      <c r="O13">
        <v>108.599998056888</v>
      </c>
      <c r="P13">
        <v>88.650122284889207</v>
      </c>
      <c r="Q13">
        <v>104.14999400000001</v>
      </c>
      <c r="R13">
        <v>70.205079999999995</v>
      </c>
      <c r="T13">
        <f t="shared" si="1"/>
        <v>93.974164750000014</v>
      </c>
      <c r="U13">
        <f t="shared" si="2"/>
        <v>19.749424750000017</v>
      </c>
      <c r="X13">
        <f t="shared" si="0"/>
        <v>102.01213621999999</v>
      </c>
      <c r="Y13">
        <f t="shared" si="3"/>
        <v>15.981904080000021</v>
      </c>
      <c r="AC13">
        <f t="shared" si="4"/>
        <v>85.250044424364162</v>
      </c>
      <c r="AD13">
        <f t="shared" si="5"/>
        <v>15.044964424364167</v>
      </c>
    </row>
    <row r="14" spans="1:30" x14ac:dyDescent="0.25">
      <c r="A14">
        <v>144.22</v>
      </c>
      <c r="B14">
        <v>100</v>
      </c>
      <c r="C14">
        <v>170.84999382495801</v>
      </c>
      <c r="D14">
        <v>138.95390927791499</v>
      </c>
      <c r="E14">
        <v>144.22</v>
      </c>
      <c r="F14">
        <v>84.521559999999994</v>
      </c>
      <c r="G14">
        <v>177.01</v>
      </c>
      <c r="H14">
        <v>100</v>
      </c>
      <c r="I14">
        <v>211.05000376701301</v>
      </c>
      <c r="J14">
        <v>136.620819568634</v>
      </c>
      <c r="K14">
        <v>177.01</v>
      </c>
      <c r="L14">
        <v>85.927790000000002</v>
      </c>
      <c r="M14">
        <v>110.32</v>
      </c>
      <c r="N14">
        <v>100</v>
      </c>
      <c r="O14">
        <v>120.60000002384101</v>
      </c>
      <c r="P14">
        <v>106.67851567268301</v>
      </c>
      <c r="Q14">
        <v>110.32</v>
      </c>
      <c r="R14">
        <v>78.769570000000002</v>
      </c>
      <c r="T14">
        <f t="shared" si="1"/>
        <v>104.46223204000002</v>
      </c>
      <c r="U14">
        <f t="shared" si="2"/>
        <v>19.940672040000024</v>
      </c>
      <c r="X14">
        <f t="shared" si="0"/>
        <v>113.3361695</v>
      </c>
      <c r="Y14">
        <f t="shared" si="3"/>
        <v>16.084346219999986</v>
      </c>
      <c r="AC14">
        <f t="shared" si="4"/>
        <v>93.686573567999986</v>
      </c>
      <c r="AD14">
        <f t="shared" si="5"/>
        <v>14.917003567999984</v>
      </c>
    </row>
    <row r="15" spans="1:30" x14ac:dyDescent="0.25">
      <c r="A15">
        <v>152.77000000000001</v>
      </c>
      <c r="B15">
        <v>110</v>
      </c>
      <c r="C15">
        <v>187.84999847412101</v>
      </c>
      <c r="D15">
        <v>164.14482891559601</v>
      </c>
      <c r="E15">
        <v>152.77000000000001</v>
      </c>
      <c r="F15">
        <v>94.840249999999997</v>
      </c>
      <c r="G15">
        <v>188.35</v>
      </c>
      <c r="H15">
        <v>110</v>
      </c>
      <c r="I15">
        <v>232.050001621246</v>
      </c>
      <c r="J15">
        <v>161.64024174213401</v>
      </c>
      <c r="K15">
        <v>188.35</v>
      </c>
      <c r="L15">
        <v>97.290239999999997</v>
      </c>
      <c r="M15">
        <v>116.21</v>
      </c>
      <c r="N15">
        <v>110</v>
      </c>
      <c r="O15">
        <v>132.599994540214</v>
      </c>
      <c r="P15">
        <v>125.865012407302</v>
      </c>
      <c r="Q15">
        <v>116.21</v>
      </c>
      <c r="R15">
        <v>87.405135999999999</v>
      </c>
      <c r="T15">
        <f t="shared" si="1"/>
        <v>114.81601699000001</v>
      </c>
      <c r="U15">
        <f t="shared" si="2"/>
        <v>19.975766990000011</v>
      </c>
      <c r="X15">
        <f t="shared" si="0"/>
        <v>123.33293407999999</v>
      </c>
      <c r="Y15">
        <f t="shared" si="3"/>
        <v>16.0459295</v>
      </c>
      <c r="AC15">
        <f t="shared" si="4"/>
        <v>102.08261896199998</v>
      </c>
      <c r="AD15">
        <f t="shared" si="5"/>
        <v>14.677482961999985</v>
      </c>
    </row>
    <row r="16" spans="1:30" x14ac:dyDescent="0.25">
      <c r="A16">
        <v>160.94</v>
      </c>
      <c r="B16">
        <v>120</v>
      </c>
      <c r="C16">
        <v>204.85000312328299</v>
      </c>
      <c r="D16">
        <v>190.436333417892</v>
      </c>
      <c r="E16">
        <v>160.94</v>
      </c>
      <c r="F16">
        <v>105.255455</v>
      </c>
      <c r="G16">
        <v>197.92</v>
      </c>
      <c r="H16">
        <v>120</v>
      </c>
      <c r="I16">
        <v>253.04999947547901</v>
      </c>
      <c r="J16">
        <v>188.51161003112699</v>
      </c>
      <c r="K16">
        <v>197.92</v>
      </c>
      <c r="L16">
        <v>107.42797</v>
      </c>
      <c r="M16">
        <v>122.21</v>
      </c>
      <c r="N16">
        <v>120</v>
      </c>
      <c r="O16">
        <v>144.60000395774799</v>
      </c>
      <c r="P16">
        <v>146.352276206016</v>
      </c>
      <c r="Q16">
        <v>122.21001</v>
      </c>
      <c r="R16">
        <v>96.663709999999995</v>
      </c>
      <c r="T16">
        <f t="shared" si="1"/>
        <v>125.13310116000001</v>
      </c>
      <c r="U16">
        <f t="shared" si="2"/>
        <v>19.877646160000012</v>
      </c>
      <c r="X16">
        <f t="shared" si="0"/>
        <v>134.19831782</v>
      </c>
      <c r="Y16">
        <f t="shared" si="3"/>
        <v>15.904964079999985</v>
      </c>
      <c r="AC16">
        <f t="shared" si="4"/>
        <v>110.97934047904447</v>
      </c>
      <c r="AD16">
        <f t="shared" si="5"/>
        <v>14.315630479044472</v>
      </c>
    </row>
    <row r="17" spans="1:30" x14ac:dyDescent="0.25">
      <c r="A17">
        <v>168.77</v>
      </c>
      <c r="B17">
        <v>130</v>
      </c>
      <c r="C17">
        <v>221.849992871284</v>
      </c>
      <c r="D17">
        <v>218.173548579216</v>
      </c>
      <c r="E17">
        <v>168.77</v>
      </c>
      <c r="F17">
        <v>115.746284</v>
      </c>
      <c r="G17">
        <v>207.91</v>
      </c>
      <c r="H17">
        <v>130</v>
      </c>
      <c r="I17">
        <v>274.049997329711</v>
      </c>
      <c r="J17">
        <v>217.31998026370999</v>
      </c>
      <c r="K17">
        <v>207.91</v>
      </c>
      <c r="L17">
        <v>118.54651</v>
      </c>
      <c r="M17">
        <v>128.55000000000001</v>
      </c>
      <c r="N17">
        <v>130</v>
      </c>
      <c r="O17">
        <v>156.59999847412101</v>
      </c>
      <c r="P17">
        <v>169.478848576545</v>
      </c>
      <c r="Q17">
        <v>128.54999000000001</v>
      </c>
      <c r="R17">
        <v>106.95328000000001</v>
      </c>
      <c r="T17">
        <f t="shared" si="1"/>
        <v>135.40920099000002</v>
      </c>
      <c r="U17">
        <f t="shared" si="2"/>
        <v>19.662916990000014</v>
      </c>
      <c r="X17">
        <f t="shared" si="0"/>
        <v>145.05326822000001</v>
      </c>
      <c r="Y17">
        <f t="shared" si="3"/>
        <v>15.651807820000002</v>
      </c>
      <c r="AC17">
        <f t="shared" si="4"/>
        <v>120.7572583217805</v>
      </c>
      <c r="AD17">
        <f t="shared" si="5"/>
        <v>13.803978321780491</v>
      </c>
    </row>
    <row r="18" spans="1:30" x14ac:dyDescent="0.25">
      <c r="A18">
        <v>176.25</v>
      </c>
      <c r="B18">
        <v>140</v>
      </c>
      <c r="C18">
        <v>238.84999752044601</v>
      </c>
      <c r="D18">
        <v>248.00075590610501</v>
      </c>
      <c r="E18">
        <v>176.25</v>
      </c>
      <c r="F18">
        <v>126.23354999999999</v>
      </c>
      <c r="G18">
        <v>217.51</v>
      </c>
      <c r="H18">
        <v>140</v>
      </c>
      <c r="I18">
        <v>295.04999518394402</v>
      </c>
      <c r="J18">
        <v>247.38489091396301</v>
      </c>
      <c r="K18">
        <v>217.51</v>
      </c>
      <c r="L18">
        <v>129.74673000000001</v>
      </c>
      <c r="M18">
        <v>134</v>
      </c>
      <c r="N18">
        <v>140</v>
      </c>
      <c r="O18">
        <v>168.59999299049301</v>
      </c>
      <c r="P18">
        <v>193.28109920024801</v>
      </c>
      <c r="Q18">
        <v>134</v>
      </c>
      <c r="R18">
        <v>116.21431</v>
      </c>
      <c r="T18">
        <f t="shared" si="1"/>
        <v>145.58096874999998</v>
      </c>
      <c r="U18">
        <f t="shared" si="2"/>
        <v>19.347418749999989</v>
      </c>
      <c r="X18">
        <f t="shared" si="0"/>
        <v>156.82759747976021</v>
      </c>
      <c r="Y18">
        <f t="shared" si="3"/>
        <v>15.306538219999993</v>
      </c>
      <c r="AC18">
        <f t="shared" si="4"/>
        <v>129.47232</v>
      </c>
      <c r="AD18">
        <f t="shared" si="5"/>
        <v>13.258009999999999</v>
      </c>
    </row>
    <row r="19" spans="1:30" x14ac:dyDescent="0.25">
      <c r="A19">
        <v>183.45</v>
      </c>
      <c r="B19">
        <v>150</v>
      </c>
      <c r="C19">
        <v>255.84998726844699</v>
      </c>
      <c r="D19">
        <v>279.159516096115</v>
      </c>
      <c r="E19">
        <v>183.45</v>
      </c>
      <c r="F19">
        <v>136.75778</v>
      </c>
      <c r="G19">
        <v>227.54</v>
      </c>
      <c r="H19">
        <v>150</v>
      </c>
      <c r="I19">
        <v>316.04999303817698</v>
      </c>
      <c r="J19">
        <v>279.77037429809502</v>
      </c>
      <c r="K19">
        <v>227.54001</v>
      </c>
      <c r="L19">
        <v>141.98862</v>
      </c>
      <c r="M19">
        <v>139.58000000000001</v>
      </c>
      <c r="N19">
        <v>150</v>
      </c>
      <c r="O19">
        <v>180.600002408027</v>
      </c>
      <c r="P19">
        <v>219.279259443283</v>
      </c>
      <c r="Q19">
        <v>139.58000000000001</v>
      </c>
      <c r="R19">
        <v>126.09455</v>
      </c>
      <c r="T19">
        <f t="shared" si="1"/>
        <v>155.69963274999995</v>
      </c>
      <c r="U19">
        <f t="shared" si="2"/>
        <v>18.941852749999953</v>
      </c>
      <c r="X19">
        <f t="shared" si="0"/>
        <v>167.69544288</v>
      </c>
      <c r="Y19">
        <f t="shared" si="3"/>
        <v>14.838977479760217</v>
      </c>
      <c r="AC19">
        <f t="shared" si="4"/>
        <v>138.69190624800001</v>
      </c>
      <c r="AD19">
        <f t="shared" si="5"/>
        <v>12.597356248000011</v>
      </c>
    </row>
    <row r="20" spans="1:30" x14ac:dyDescent="0.25">
      <c r="A20">
        <v>190.36</v>
      </c>
      <c r="B20">
        <v>160</v>
      </c>
      <c r="C20">
        <v>272.85000681877102</v>
      </c>
      <c r="D20">
        <v>311.70403957366898</v>
      </c>
      <c r="E20">
        <v>190.36</v>
      </c>
      <c r="F20">
        <v>147.25426999999999</v>
      </c>
      <c r="G20">
        <v>236.48</v>
      </c>
      <c r="H20">
        <v>160</v>
      </c>
      <c r="I20">
        <v>337.04999089240999</v>
      </c>
      <c r="J20">
        <v>314.05457854270901</v>
      </c>
      <c r="K20">
        <v>236.48</v>
      </c>
      <c r="L20">
        <v>153.36519000000001</v>
      </c>
      <c r="M20">
        <v>145.27000000000001</v>
      </c>
      <c r="N20">
        <v>160</v>
      </c>
      <c r="O20">
        <v>192.59999692439999</v>
      </c>
      <c r="P20">
        <v>245.741859078407</v>
      </c>
      <c r="Q20">
        <v>145.27000000000001</v>
      </c>
      <c r="R20">
        <v>136.58464000000001</v>
      </c>
      <c r="T20">
        <f t="shared" si="1"/>
        <v>165.71298976</v>
      </c>
      <c r="U20">
        <f t="shared" si="2"/>
        <v>18.458719760000008</v>
      </c>
      <c r="X20">
        <f t="shared" si="0"/>
        <v>178.04920800344024</v>
      </c>
      <c r="Y20">
        <f t="shared" si="3"/>
        <v>14.330252879999989</v>
      </c>
      <c r="AC20">
        <f t="shared" si="4"/>
        <v>148.40232937800002</v>
      </c>
      <c r="AD20">
        <f t="shared" si="5"/>
        <v>11.817689378000011</v>
      </c>
    </row>
    <row r="21" spans="1:30" x14ac:dyDescent="0.25">
      <c r="A21">
        <v>197.04</v>
      </c>
      <c r="B21">
        <v>170</v>
      </c>
      <c r="C21">
        <v>289.84999656677201</v>
      </c>
      <c r="D21">
        <v>345.89815139770502</v>
      </c>
      <c r="E21">
        <v>197.04001</v>
      </c>
      <c r="F21">
        <v>157.77036000000001</v>
      </c>
      <c r="G21">
        <v>244.74</v>
      </c>
      <c r="H21">
        <v>170</v>
      </c>
      <c r="I21">
        <v>358.04998874664301</v>
      </c>
      <c r="J21">
        <v>349.70539808273298</v>
      </c>
      <c r="K21">
        <v>244.73999000000001</v>
      </c>
      <c r="L21">
        <v>164.26607999999999</v>
      </c>
      <c r="M21">
        <v>150.91999999999999</v>
      </c>
      <c r="N21">
        <v>170</v>
      </c>
      <c r="O21">
        <v>204.60000634193401</v>
      </c>
      <c r="P21">
        <v>272.76816964149401</v>
      </c>
      <c r="Q21">
        <v>150.91999999999999</v>
      </c>
      <c r="R21">
        <v>147.41565</v>
      </c>
      <c r="T21">
        <f t="shared" si="1"/>
        <v>175.67448807948028</v>
      </c>
      <c r="U21">
        <f t="shared" si="2"/>
        <v>17.904128079480273</v>
      </c>
      <c r="X21">
        <f t="shared" si="0"/>
        <v>188.2326181841602</v>
      </c>
      <c r="Y21">
        <f t="shared" si="3"/>
        <v>13.783128003440254</v>
      </c>
      <c r="AC21">
        <f t="shared" si="4"/>
        <v>158.35331164799996</v>
      </c>
      <c r="AD21">
        <f t="shared" si="5"/>
        <v>10.93766164799996</v>
      </c>
    </row>
    <row r="22" spans="1:30" x14ac:dyDescent="0.25">
      <c r="A22">
        <v>203.51</v>
      </c>
      <c r="B22">
        <v>180</v>
      </c>
      <c r="C22">
        <v>306.84998631477299</v>
      </c>
      <c r="D22">
        <v>380.81809878349299</v>
      </c>
      <c r="E22">
        <v>203.51</v>
      </c>
      <c r="F22">
        <v>168.30153999999999</v>
      </c>
      <c r="G22">
        <v>252.64</v>
      </c>
      <c r="H22">
        <v>180</v>
      </c>
      <c r="I22">
        <v>379.049986600875</v>
      </c>
      <c r="J22">
        <v>386.33599877357398</v>
      </c>
      <c r="K22">
        <v>252.64000999999999</v>
      </c>
      <c r="L22">
        <v>175.04199</v>
      </c>
      <c r="M22">
        <v>156.66999999999999</v>
      </c>
      <c r="N22">
        <v>180</v>
      </c>
      <c r="O22">
        <v>216.600000858306</v>
      </c>
      <c r="P22">
        <v>301.90151929855301</v>
      </c>
      <c r="Q22">
        <v>156.66999999999999</v>
      </c>
      <c r="R22">
        <v>158.86260999999999</v>
      </c>
      <c r="T22">
        <f t="shared" si="1"/>
        <v>185.58654530999999</v>
      </c>
      <c r="U22">
        <f t="shared" si="2"/>
        <v>17.285005310000003</v>
      </c>
      <c r="X22">
        <f t="shared" si="0"/>
        <v>198.81131718</v>
      </c>
      <c r="Y22">
        <f t="shared" si="3"/>
        <v>13.190628184160204</v>
      </c>
      <c r="AC22">
        <f t="shared" si="4"/>
        <v>168.79636849799996</v>
      </c>
      <c r="AD22">
        <f t="shared" si="5"/>
        <v>9.9337584979999747</v>
      </c>
    </row>
    <row r="23" spans="1:30" x14ac:dyDescent="0.25">
      <c r="A23">
        <v>209.8</v>
      </c>
      <c r="B23">
        <v>190</v>
      </c>
      <c r="C23">
        <v>323.85000586509699</v>
      </c>
      <c r="D23">
        <v>417.63207316398598</v>
      </c>
      <c r="E23">
        <v>209.8</v>
      </c>
      <c r="F23">
        <v>178.86589000000001</v>
      </c>
      <c r="G23">
        <v>260.63</v>
      </c>
      <c r="H23">
        <v>190</v>
      </c>
      <c r="I23">
        <v>400.05001425743097</v>
      </c>
      <c r="J23">
        <v>424.53941702842701</v>
      </c>
      <c r="K23">
        <v>260.63</v>
      </c>
      <c r="L23">
        <v>186.28882999999999</v>
      </c>
      <c r="M23">
        <v>161.76</v>
      </c>
      <c r="N23">
        <v>190</v>
      </c>
      <c r="O23">
        <v>228.599995374679</v>
      </c>
      <c r="P23">
        <v>332.48835802078202</v>
      </c>
      <c r="Q23">
        <v>161.76000999999999</v>
      </c>
      <c r="R23">
        <v>169.35274000000001</v>
      </c>
      <c r="T23">
        <f t="shared" si="1"/>
        <v>195.47166400000003</v>
      </c>
      <c r="U23">
        <f t="shared" si="2"/>
        <v>16.605774000000025</v>
      </c>
      <c r="X23">
        <f t="shared" si="0"/>
        <v>209.31312512000002</v>
      </c>
      <c r="Y23">
        <f t="shared" si="3"/>
        <v>12.522487180000013</v>
      </c>
      <c r="AC23">
        <f t="shared" si="4"/>
        <v>178.30670936166447</v>
      </c>
      <c r="AD23">
        <f t="shared" si="5"/>
        <v>8.9539693616644627</v>
      </c>
    </row>
    <row r="24" spans="1:30" x14ac:dyDescent="0.25">
      <c r="A24">
        <v>215.84</v>
      </c>
      <c r="B24">
        <v>200</v>
      </c>
      <c r="C24">
        <v>340.000003576278</v>
      </c>
      <c r="D24">
        <v>454.23614978790198</v>
      </c>
      <c r="E24">
        <v>215.84</v>
      </c>
      <c r="F24">
        <v>189.31299000000001</v>
      </c>
      <c r="G24">
        <v>268.36</v>
      </c>
      <c r="H24">
        <v>200</v>
      </c>
      <c r="I24">
        <v>419.99998688697798</v>
      </c>
      <c r="J24">
        <v>461.29223704338</v>
      </c>
      <c r="K24">
        <v>268.36</v>
      </c>
      <c r="L24">
        <v>197.50291000000001</v>
      </c>
      <c r="M24">
        <v>166.71</v>
      </c>
      <c r="N24">
        <v>200</v>
      </c>
      <c r="O24">
        <v>240.59998989105</v>
      </c>
      <c r="P24">
        <v>362.10620403289801</v>
      </c>
      <c r="Q24">
        <v>166.71</v>
      </c>
      <c r="R24">
        <v>179.87602000000001</v>
      </c>
      <c r="T24">
        <f t="shared" si="1"/>
        <v>205.19475935999998</v>
      </c>
      <c r="U24">
        <f t="shared" si="2"/>
        <v>15.881769359999964</v>
      </c>
      <c r="X24">
        <f t="shared" si="0"/>
        <v>220.14833111999999</v>
      </c>
      <c r="Y24">
        <f t="shared" si="3"/>
        <v>11.810215120000009</v>
      </c>
      <c r="AC24">
        <f t="shared" si="4"/>
        <v>187.79497616200004</v>
      </c>
      <c r="AD24">
        <f t="shared" si="5"/>
        <v>7.9189561620000291</v>
      </c>
    </row>
    <row r="25" spans="1:30" x14ac:dyDescent="0.25">
      <c r="A25">
        <v>221.73</v>
      </c>
      <c r="B25">
        <v>210</v>
      </c>
      <c r="E25">
        <v>221.73</v>
      </c>
      <c r="F25">
        <v>199.78620000000001</v>
      </c>
      <c r="G25">
        <v>276.14</v>
      </c>
      <c r="H25">
        <v>210</v>
      </c>
      <c r="K25">
        <v>276.14</v>
      </c>
      <c r="L25">
        <v>209.12053</v>
      </c>
      <c r="M25">
        <v>171.33</v>
      </c>
      <c r="N25">
        <v>210</v>
      </c>
      <c r="O25">
        <v>252.599984407422</v>
      </c>
      <c r="P25">
        <v>391.96629822254198</v>
      </c>
      <c r="Q25">
        <v>171.33</v>
      </c>
      <c r="R25">
        <v>189.98392000000001</v>
      </c>
      <c r="T25">
        <f t="shared" si="1"/>
        <v>214.89421698999999</v>
      </c>
      <c r="U25">
        <f t="shared" si="2"/>
        <v>15.108016989999982</v>
      </c>
      <c r="X25">
        <f t="shared" si="0"/>
        <v>231.07663687040093</v>
      </c>
      <c r="Y25">
        <f t="shared" si="3"/>
        <v>11.027801119999992</v>
      </c>
      <c r="AC25">
        <f t="shared" si="4"/>
        <v>196.86381809800002</v>
      </c>
      <c r="AD25">
        <f t="shared" si="5"/>
        <v>6.8798980980000124</v>
      </c>
    </row>
    <row r="26" spans="1:30" x14ac:dyDescent="0.25">
      <c r="A26">
        <v>227.65</v>
      </c>
      <c r="B26">
        <v>220</v>
      </c>
      <c r="E26">
        <v>227.65001000000001</v>
      </c>
      <c r="F26">
        <v>210.59685999999999</v>
      </c>
      <c r="G26">
        <v>283.8</v>
      </c>
      <c r="H26">
        <v>220</v>
      </c>
      <c r="K26">
        <v>283.80002000000002</v>
      </c>
      <c r="L26">
        <v>220.88327000000001</v>
      </c>
      <c r="M26">
        <v>176.8</v>
      </c>
      <c r="N26">
        <v>220</v>
      </c>
      <c r="O26">
        <v>264.59997892379403</v>
      </c>
      <c r="P26">
        <v>421.82639241218601</v>
      </c>
      <c r="Q26">
        <v>176.8</v>
      </c>
      <c r="R26">
        <v>202.30867000000001</v>
      </c>
      <c r="T26">
        <f t="shared" si="1"/>
        <v>224.85983176730034</v>
      </c>
      <c r="U26">
        <f t="shared" si="2"/>
        <v>14.262971767300343</v>
      </c>
      <c r="X26">
        <f t="shared" si="0"/>
        <v>240.50827637999998</v>
      </c>
      <c r="Y26">
        <f t="shared" si="3"/>
        <v>10.193366870400922</v>
      </c>
      <c r="AC26">
        <f t="shared" si="4"/>
        <v>207.86719680000002</v>
      </c>
      <c r="AD26">
        <f t="shared" si="5"/>
        <v>5.5585268000000099</v>
      </c>
    </row>
    <row r="27" spans="1:30" x14ac:dyDescent="0.25">
      <c r="A27">
        <v>233.29</v>
      </c>
      <c r="B27">
        <v>230</v>
      </c>
      <c r="E27">
        <v>233.29001</v>
      </c>
      <c r="F27">
        <v>221.16114999999999</v>
      </c>
      <c r="G27">
        <v>290.27</v>
      </c>
      <c r="H27">
        <v>230</v>
      </c>
      <c r="K27">
        <v>290.27</v>
      </c>
      <c r="L27">
        <v>231.06932</v>
      </c>
      <c r="M27">
        <v>182.01</v>
      </c>
      <c r="N27">
        <v>230</v>
      </c>
      <c r="O27">
        <v>276.59997344016602</v>
      </c>
      <c r="P27">
        <v>451.68648660182998</v>
      </c>
      <c r="Q27">
        <v>182.01</v>
      </c>
      <c r="R27">
        <v>214.40774999999999</v>
      </c>
      <c r="T27">
        <f t="shared" si="1"/>
        <v>234.55619907698028</v>
      </c>
      <c r="U27">
        <f t="shared" si="2"/>
        <v>13.395049076980285</v>
      </c>
      <c r="X27">
        <f t="shared" si="0"/>
        <v>249.25460832000002</v>
      </c>
      <c r="Y27">
        <f t="shared" si="3"/>
        <v>9.4389563799999792</v>
      </c>
      <c r="AC27">
        <f t="shared" si="4"/>
        <v>218.61576128199999</v>
      </c>
      <c r="AD27">
        <f t="shared" si="5"/>
        <v>4.2080112820000011</v>
      </c>
    </row>
    <row r="28" spans="1:30" x14ac:dyDescent="0.25">
      <c r="A28">
        <v>238.84</v>
      </c>
      <c r="B28">
        <v>240</v>
      </c>
      <c r="E28">
        <v>238.84</v>
      </c>
      <c r="F28">
        <v>231.8092</v>
      </c>
      <c r="G28">
        <v>296.16000000000003</v>
      </c>
      <c r="H28">
        <v>240</v>
      </c>
      <c r="K28">
        <v>296.16000000000003</v>
      </c>
      <c r="L28">
        <v>240.54195999999999</v>
      </c>
      <c r="M28">
        <v>186.68</v>
      </c>
      <c r="N28">
        <v>240</v>
      </c>
      <c r="Q28">
        <v>186.68001000000001</v>
      </c>
      <c r="R28">
        <v>225.55142000000001</v>
      </c>
      <c r="T28">
        <f t="shared" si="1"/>
        <v>244.29034336000001</v>
      </c>
      <c r="U28">
        <f t="shared" si="2"/>
        <v>12.481143360000004</v>
      </c>
      <c r="X28">
        <f t="shared" si="0"/>
        <v>258.7634655</v>
      </c>
      <c r="Y28">
        <f t="shared" si="3"/>
        <v>8.712648320000028</v>
      </c>
      <c r="AC28">
        <f t="shared" si="4"/>
        <v>228.47268529995253</v>
      </c>
      <c r="AD28">
        <f t="shared" si="5"/>
        <v>2.9212652999525233</v>
      </c>
    </row>
    <row r="29" spans="1:30" x14ac:dyDescent="0.25">
      <c r="A29">
        <v>244.27</v>
      </c>
      <c r="B29">
        <v>250</v>
      </c>
      <c r="E29">
        <v>244.27</v>
      </c>
      <c r="F29">
        <v>242.46934999999999</v>
      </c>
      <c r="G29">
        <v>302.45</v>
      </c>
      <c r="H29">
        <v>250</v>
      </c>
      <c r="K29">
        <v>302.45</v>
      </c>
      <c r="L29">
        <v>250.86794</v>
      </c>
      <c r="M29">
        <v>191</v>
      </c>
      <c r="N29">
        <v>250</v>
      </c>
      <c r="Q29">
        <v>191</v>
      </c>
      <c r="R29">
        <v>236.11126999999999</v>
      </c>
      <c r="T29">
        <f t="shared" si="1"/>
        <v>253.99886298999999</v>
      </c>
      <c r="U29">
        <f t="shared" si="2"/>
        <v>11.529512990000001</v>
      </c>
      <c r="X29">
        <f t="shared" si="0"/>
        <v>268.60175231999995</v>
      </c>
      <c r="Y29">
        <f t="shared" si="3"/>
        <v>7.8955254999999909</v>
      </c>
      <c r="AC29">
        <f t="shared" si="4"/>
        <v>237.77802</v>
      </c>
      <c r="AD29">
        <f t="shared" si="5"/>
        <v>1.6667500000000075</v>
      </c>
    </row>
    <row r="30" spans="1:30" x14ac:dyDescent="0.25">
      <c r="A30">
        <v>249.52</v>
      </c>
      <c r="B30">
        <v>260</v>
      </c>
      <c r="E30">
        <v>249.52</v>
      </c>
      <c r="F30">
        <v>253.00395</v>
      </c>
      <c r="G30">
        <v>308.83999999999997</v>
      </c>
      <c r="H30">
        <v>260</v>
      </c>
      <c r="K30">
        <v>308.83999999999997</v>
      </c>
      <c r="L30">
        <v>261.58035000000001</v>
      </c>
      <c r="M30">
        <v>195.56</v>
      </c>
      <c r="N30">
        <v>260</v>
      </c>
      <c r="Q30">
        <v>195.56</v>
      </c>
      <c r="R30">
        <v>247.51983999999999</v>
      </c>
      <c r="T30">
        <f t="shared" si="1"/>
        <v>263.55937024000002</v>
      </c>
      <c r="U30">
        <f t="shared" si="2"/>
        <v>10.555420240000018</v>
      </c>
      <c r="X30">
        <f t="shared" si="0"/>
        <v>278.92032408000006</v>
      </c>
      <c r="Y30">
        <f t="shared" si="3"/>
        <v>7.021402319999936</v>
      </c>
      <c r="AC30">
        <f t="shared" si="4"/>
        <v>247.79551555200001</v>
      </c>
      <c r="AD30">
        <f t="shared" si="5"/>
        <v>0.27567555200002403</v>
      </c>
    </row>
    <row r="31" spans="1:30" x14ac:dyDescent="0.25">
      <c r="A31">
        <v>254.77</v>
      </c>
      <c r="B31">
        <v>270</v>
      </c>
      <c r="E31">
        <v>254.77</v>
      </c>
      <c r="F31">
        <v>263.76260000000002</v>
      </c>
      <c r="G31">
        <v>315.42</v>
      </c>
      <c r="H31">
        <v>270</v>
      </c>
      <c r="K31">
        <v>315.42</v>
      </c>
      <c r="L31">
        <v>272.84530000000001</v>
      </c>
      <c r="M31">
        <v>200.32</v>
      </c>
      <c r="N31">
        <v>270</v>
      </c>
      <c r="Q31">
        <v>200.32</v>
      </c>
      <c r="R31">
        <v>259.71593999999999</v>
      </c>
      <c r="T31">
        <f t="shared" si="1"/>
        <v>273.29076499000001</v>
      </c>
      <c r="U31">
        <f t="shared" si="2"/>
        <v>9.5281649899999934</v>
      </c>
      <c r="X31">
        <f t="shared" si="0"/>
        <v>289.04274271999998</v>
      </c>
      <c r="Y31">
        <f t="shared" si="3"/>
        <v>6.0750240800000483</v>
      </c>
      <c r="AC31">
        <f t="shared" si="4"/>
        <v>258.46620556799996</v>
      </c>
      <c r="AD31">
        <f t="shared" si="5"/>
        <v>-1.2497344320000252</v>
      </c>
    </row>
    <row r="32" spans="1:30" x14ac:dyDescent="0.25">
      <c r="A32">
        <v>259.94</v>
      </c>
      <c r="B32">
        <v>280</v>
      </c>
      <c r="E32">
        <v>259.94</v>
      </c>
      <c r="F32">
        <v>274.57614000000001</v>
      </c>
      <c r="G32">
        <v>321.76</v>
      </c>
      <c r="H32">
        <v>280</v>
      </c>
      <c r="K32">
        <v>321.76</v>
      </c>
      <c r="L32">
        <v>283.92399999999998</v>
      </c>
      <c r="M32">
        <v>204.83</v>
      </c>
      <c r="N32">
        <v>280</v>
      </c>
      <c r="Q32">
        <v>204.83</v>
      </c>
      <c r="R32">
        <v>271.54208</v>
      </c>
      <c r="T32">
        <f t="shared" si="1"/>
        <v>283.04087315999999</v>
      </c>
      <c r="U32">
        <f t="shared" si="2"/>
        <v>8.4647331599999802</v>
      </c>
      <c r="X32">
        <f t="shared" si="0"/>
        <v>298.47423405784087</v>
      </c>
      <c r="Y32">
        <f t="shared" si="3"/>
        <v>5.1187427200000002</v>
      </c>
      <c r="AC32">
        <f t="shared" si="4"/>
        <v>268.77797329800001</v>
      </c>
      <c r="AD32">
        <f t="shared" si="5"/>
        <v>-2.7641067019999923</v>
      </c>
    </row>
    <row r="33" spans="1:30" x14ac:dyDescent="0.25">
      <c r="A33">
        <v>264.97000000000003</v>
      </c>
      <c r="B33">
        <v>290</v>
      </c>
      <c r="E33">
        <v>264.97000000000003</v>
      </c>
      <c r="F33">
        <v>285.30540000000002</v>
      </c>
      <c r="G33">
        <v>327.57</v>
      </c>
      <c r="H33">
        <v>290</v>
      </c>
      <c r="K33">
        <v>327.56997999999999</v>
      </c>
      <c r="L33">
        <v>294.27017000000001</v>
      </c>
      <c r="M33">
        <v>209.13</v>
      </c>
      <c r="N33">
        <v>290</v>
      </c>
      <c r="Q33">
        <v>209.13</v>
      </c>
      <c r="R33">
        <v>283.06270000000001</v>
      </c>
      <c r="T33">
        <f t="shared" si="1"/>
        <v>292.68600379000009</v>
      </c>
      <c r="U33">
        <f t="shared" si="2"/>
        <v>7.3806037900000661</v>
      </c>
      <c r="X33">
        <f t="shared" si="0"/>
        <v>307.77189701999998</v>
      </c>
      <c r="Y33">
        <f t="shared" si="3"/>
        <v>4.204064057840867</v>
      </c>
      <c r="AC33">
        <f t="shared" si="4"/>
        <v>278.79218825799995</v>
      </c>
      <c r="AD33">
        <f t="shared" si="5"/>
        <v>-4.2705117420000533</v>
      </c>
    </row>
    <row r="34" spans="1:30" x14ac:dyDescent="0.25">
      <c r="A34">
        <v>269.97000000000003</v>
      </c>
      <c r="B34">
        <v>300</v>
      </c>
      <c r="E34">
        <v>269.97000000000003</v>
      </c>
      <c r="F34">
        <v>296.17444</v>
      </c>
      <c r="G34">
        <v>333.21</v>
      </c>
      <c r="H34">
        <v>300</v>
      </c>
      <c r="K34">
        <v>333.21</v>
      </c>
      <c r="L34">
        <v>304.4907</v>
      </c>
      <c r="M34">
        <v>212.69</v>
      </c>
      <c r="N34">
        <v>300</v>
      </c>
      <c r="Q34">
        <v>212.69</v>
      </c>
      <c r="R34">
        <v>292.78183000000001</v>
      </c>
      <c r="T34">
        <f t="shared" si="1"/>
        <v>302.42907379000007</v>
      </c>
      <c r="U34">
        <f t="shared" si="2"/>
        <v>6.2546337900000708</v>
      </c>
      <c r="X34">
        <f t="shared" si="0"/>
        <v>317.41180998000004</v>
      </c>
      <c r="Y34">
        <f t="shared" si="3"/>
        <v>3.2811970199999791</v>
      </c>
      <c r="AC34">
        <f t="shared" si="4"/>
        <v>287.21789800199997</v>
      </c>
      <c r="AD34">
        <f t="shared" si="5"/>
        <v>-5.5639319980000437</v>
      </c>
    </row>
    <row r="35" spans="1:30" x14ac:dyDescent="0.25">
      <c r="A35">
        <v>274.92</v>
      </c>
      <c r="B35">
        <v>310</v>
      </c>
      <c r="E35">
        <v>274.91998000000001</v>
      </c>
      <c r="F35">
        <v>307.13492000000002</v>
      </c>
      <c r="G35">
        <v>338.97</v>
      </c>
      <c r="H35">
        <v>310</v>
      </c>
      <c r="K35">
        <v>338.97</v>
      </c>
      <c r="L35">
        <v>315.10879999999997</v>
      </c>
      <c r="M35">
        <v>217.21</v>
      </c>
      <c r="N35">
        <v>310</v>
      </c>
      <c r="Q35">
        <v>217.20999</v>
      </c>
      <c r="R35">
        <v>305.35822000000002</v>
      </c>
      <c r="T35">
        <f t="shared" si="1"/>
        <v>312.22735594392128</v>
      </c>
      <c r="U35">
        <f t="shared" si="2"/>
        <v>5.0924359439212594</v>
      </c>
      <c r="X35">
        <f t="shared" si="0"/>
        <v>328.48261658176091</v>
      </c>
      <c r="Y35">
        <f t="shared" si="3"/>
        <v>2.3030099800000698</v>
      </c>
      <c r="AC35">
        <f t="shared" si="4"/>
        <v>298.09171908695646</v>
      </c>
      <c r="AD35">
        <f t="shared" si="5"/>
        <v>-7.2665009130435578</v>
      </c>
    </row>
    <row r="36" spans="1:30" x14ac:dyDescent="0.25">
      <c r="A36">
        <v>279.77999999999997</v>
      </c>
      <c r="B36">
        <v>320</v>
      </c>
      <c r="E36">
        <v>279.77999999999997</v>
      </c>
      <c r="F36">
        <v>318.08994000000001</v>
      </c>
      <c r="G36">
        <v>345.48</v>
      </c>
      <c r="H36">
        <v>320</v>
      </c>
      <c r="K36">
        <v>345.47998000000001</v>
      </c>
      <c r="L36">
        <v>327.32846000000001</v>
      </c>
      <c r="M36">
        <v>221.11</v>
      </c>
      <c r="N36">
        <v>320</v>
      </c>
      <c r="Q36">
        <v>221.11</v>
      </c>
      <c r="R36">
        <v>316.42205999999999</v>
      </c>
      <c r="T36">
        <f t="shared" si="1"/>
        <v>321.99536403999997</v>
      </c>
      <c r="U36">
        <f t="shared" si="2"/>
        <v>3.9054240399999571</v>
      </c>
      <c r="X36">
        <f t="shared" si="0"/>
        <v>340.19343750000002</v>
      </c>
      <c r="Y36">
        <f t="shared" si="3"/>
        <v>1.1541565817609012</v>
      </c>
      <c r="AC36">
        <f t="shared" si="4"/>
        <v>307.63232272199997</v>
      </c>
      <c r="AD36">
        <f t="shared" si="5"/>
        <v>-8.7897372780000183</v>
      </c>
    </row>
    <row r="37" spans="1:30" x14ac:dyDescent="0.25">
      <c r="A37">
        <v>284.64999999999998</v>
      </c>
      <c r="B37">
        <v>330</v>
      </c>
      <c r="E37">
        <v>284.64999999999998</v>
      </c>
      <c r="F37">
        <v>329.25995</v>
      </c>
      <c r="G37">
        <v>352.25</v>
      </c>
      <c r="H37">
        <v>330</v>
      </c>
      <c r="K37">
        <v>352.25</v>
      </c>
      <c r="L37">
        <v>340.28284000000002</v>
      </c>
      <c r="M37">
        <v>225.58</v>
      </c>
      <c r="N37">
        <v>330</v>
      </c>
      <c r="Q37">
        <v>225.58</v>
      </c>
      <c r="R37">
        <v>329.34505999999999</v>
      </c>
      <c r="T37">
        <f t="shared" si="1"/>
        <v>331.93032474999995</v>
      </c>
      <c r="U37">
        <f t="shared" si="2"/>
        <v>2.6703747499999508</v>
      </c>
      <c r="X37">
        <f t="shared" si="0"/>
        <v>351.25464152000001</v>
      </c>
      <c r="Y37">
        <f t="shared" si="3"/>
        <v>-8.9402500000005602E-2</v>
      </c>
      <c r="AC37">
        <f t="shared" si="4"/>
        <v>318.747629448</v>
      </c>
      <c r="AD37">
        <f t="shared" si="5"/>
        <v>-10.597430551999992</v>
      </c>
    </row>
    <row r="38" spans="1:30" x14ac:dyDescent="0.25">
      <c r="A38">
        <v>289.45</v>
      </c>
      <c r="B38">
        <v>340</v>
      </c>
      <c r="E38">
        <v>289.44997999999998</v>
      </c>
      <c r="F38">
        <v>340.45807000000002</v>
      </c>
      <c r="G38">
        <v>358.54</v>
      </c>
      <c r="H38">
        <v>340</v>
      </c>
      <c r="K38">
        <v>358.54</v>
      </c>
      <c r="L38">
        <v>352.54390000000001</v>
      </c>
      <c r="M38">
        <v>229.71</v>
      </c>
      <c r="N38">
        <v>340</v>
      </c>
      <c r="Q38">
        <v>229.70999</v>
      </c>
      <c r="R38">
        <v>341.51499999999999</v>
      </c>
      <c r="T38">
        <f t="shared" si="1"/>
        <v>341.86633105220125</v>
      </c>
      <c r="U38">
        <f t="shared" si="2"/>
        <v>1.408261052201226</v>
      </c>
      <c r="X38">
        <f t="shared" si="0"/>
        <v>360.72798950000009</v>
      </c>
      <c r="Y38">
        <f t="shared" si="3"/>
        <v>-1.2892584800000009</v>
      </c>
      <c r="AC38">
        <f t="shared" si="4"/>
        <v>329.18864788195646</v>
      </c>
      <c r="AD38">
        <f t="shared" si="5"/>
        <v>-12.32635211804353</v>
      </c>
    </row>
    <row r="39" spans="1:30" x14ac:dyDescent="0.25">
      <c r="A39">
        <v>294.19</v>
      </c>
      <c r="B39">
        <v>350</v>
      </c>
      <c r="E39">
        <v>294.19</v>
      </c>
      <c r="F39">
        <v>351.69997999999998</v>
      </c>
      <c r="G39">
        <v>363.85</v>
      </c>
      <c r="H39">
        <v>350</v>
      </c>
      <c r="K39">
        <v>363.85</v>
      </c>
      <c r="L39">
        <v>363.06362999999999</v>
      </c>
      <c r="M39">
        <v>234.14</v>
      </c>
      <c r="N39">
        <v>350</v>
      </c>
      <c r="Q39">
        <v>234.14</v>
      </c>
      <c r="R39">
        <v>354.81436000000002</v>
      </c>
      <c r="T39">
        <f t="shared" si="1"/>
        <v>351.81840090999998</v>
      </c>
      <c r="U39">
        <f t="shared" si="2"/>
        <v>0.11842090999999755</v>
      </c>
      <c r="X39">
        <f t="shared" si="0"/>
        <v>370.52552837999991</v>
      </c>
      <c r="Y39">
        <f t="shared" si="3"/>
        <v>-2.3356404999998972</v>
      </c>
      <c r="AC39">
        <f t="shared" si="4"/>
        <v>340.57092487199992</v>
      </c>
      <c r="AD39">
        <f t="shared" si="5"/>
        <v>-14.243435128000101</v>
      </c>
    </row>
    <row r="40" spans="1:30" x14ac:dyDescent="0.25">
      <c r="A40">
        <v>298.83</v>
      </c>
      <c r="B40">
        <v>360</v>
      </c>
      <c r="E40">
        <v>298.83001999999999</v>
      </c>
      <c r="F40">
        <v>362.88162</v>
      </c>
      <c r="G40">
        <v>369.27</v>
      </c>
      <c r="H40">
        <v>360</v>
      </c>
      <c r="K40">
        <v>369.27</v>
      </c>
      <c r="L40">
        <v>373.96075000000002</v>
      </c>
      <c r="M40">
        <v>237.71</v>
      </c>
      <c r="N40">
        <v>360</v>
      </c>
      <c r="Q40">
        <v>237.70999</v>
      </c>
      <c r="R40">
        <v>365.71679999999998</v>
      </c>
      <c r="T40">
        <f t="shared" si="1"/>
        <v>361.69543545092125</v>
      </c>
      <c r="U40">
        <f t="shared" si="2"/>
        <v>-1.1861845490787459</v>
      </c>
      <c r="X40">
        <f t="shared" si="0"/>
        <v>380.59981238</v>
      </c>
      <c r="Y40">
        <f t="shared" si="3"/>
        <v>-3.4352216200001067</v>
      </c>
      <c r="AC40">
        <f t="shared" si="4"/>
        <v>349.88116231075651</v>
      </c>
      <c r="AD40">
        <f t="shared" si="5"/>
        <v>-15.83563768924347</v>
      </c>
    </row>
    <row r="41" spans="1:30" x14ac:dyDescent="0.25">
      <c r="A41">
        <v>303.52</v>
      </c>
      <c r="B41">
        <v>370</v>
      </c>
      <c r="E41">
        <v>303.52</v>
      </c>
      <c r="F41">
        <v>374.36147999999997</v>
      </c>
      <c r="G41">
        <v>374.77</v>
      </c>
      <c r="H41">
        <v>370</v>
      </c>
      <c r="K41">
        <v>374.77</v>
      </c>
      <c r="L41">
        <v>385.18344000000002</v>
      </c>
      <c r="M41">
        <v>242.25</v>
      </c>
      <c r="N41">
        <v>370</v>
      </c>
      <c r="Q41">
        <v>242.25</v>
      </c>
      <c r="R41">
        <v>379.81975999999997</v>
      </c>
      <c r="T41">
        <f t="shared" si="1"/>
        <v>371.81446623999994</v>
      </c>
      <c r="U41">
        <f t="shared" si="2"/>
        <v>-2.5470137600000271</v>
      </c>
      <c r="X41">
        <f t="shared" si="0"/>
        <v>389.87378969576088</v>
      </c>
      <c r="Y41">
        <f t="shared" si="3"/>
        <v>-4.5836276200000157</v>
      </c>
      <c r="AC41">
        <f t="shared" si="4"/>
        <v>361.89860124999996</v>
      </c>
      <c r="AD41">
        <f t="shared" si="5"/>
        <v>-17.921158750000018</v>
      </c>
    </row>
    <row r="42" spans="1:30" x14ac:dyDescent="0.25">
      <c r="A42">
        <v>308.02999999999997</v>
      </c>
      <c r="B42">
        <v>380</v>
      </c>
      <c r="E42">
        <v>308.02999999999997</v>
      </c>
      <c r="F42">
        <v>385.56945999999999</v>
      </c>
      <c r="G42">
        <v>379.77</v>
      </c>
      <c r="H42">
        <v>380</v>
      </c>
      <c r="K42">
        <v>379.77001999999999</v>
      </c>
      <c r="L42">
        <v>395.5299</v>
      </c>
      <c r="M42">
        <v>245.94</v>
      </c>
      <c r="N42">
        <v>380</v>
      </c>
      <c r="Q42">
        <v>245.94</v>
      </c>
      <c r="R42">
        <v>391.47885000000002</v>
      </c>
      <c r="T42">
        <f t="shared" si="1"/>
        <v>381.67379978999998</v>
      </c>
      <c r="U42">
        <f t="shared" si="2"/>
        <v>-3.8956602100000168</v>
      </c>
      <c r="X42">
        <f t="shared" si="0"/>
        <v>400.01315957999998</v>
      </c>
      <c r="Y42">
        <f t="shared" si="3"/>
        <v>-5.656110304239121</v>
      </c>
      <c r="AC42">
        <f t="shared" si="4"/>
        <v>371.81243495199999</v>
      </c>
      <c r="AD42">
        <f t="shared" si="5"/>
        <v>-19.666415048000033</v>
      </c>
    </row>
    <row r="43" spans="1:30" x14ac:dyDescent="0.25">
      <c r="A43">
        <v>312.66000000000003</v>
      </c>
      <c r="B43">
        <v>390</v>
      </c>
      <c r="E43">
        <v>312.66000000000003</v>
      </c>
      <c r="F43">
        <v>397.24756000000002</v>
      </c>
      <c r="G43">
        <v>385.17</v>
      </c>
      <c r="H43">
        <v>390</v>
      </c>
      <c r="K43">
        <v>385.17</v>
      </c>
      <c r="L43">
        <v>406.85809999999998</v>
      </c>
      <c r="M43">
        <v>249.68</v>
      </c>
      <c r="N43">
        <v>390</v>
      </c>
      <c r="Q43">
        <v>249.68</v>
      </c>
      <c r="R43">
        <v>403.47577000000001</v>
      </c>
      <c r="T43">
        <f t="shared" si="1"/>
        <v>391.92665236000005</v>
      </c>
      <c r="U43">
        <f t="shared" si="2"/>
        <v>-5.3209076399999731</v>
      </c>
      <c r="X43">
        <f t="shared" si="0"/>
        <v>409.84092631999994</v>
      </c>
      <c r="Y43">
        <f t="shared" si="3"/>
        <v>-6.8449404200000004</v>
      </c>
      <c r="AC43">
        <f t="shared" si="4"/>
        <v>381.99454156799999</v>
      </c>
      <c r="AD43">
        <f t="shared" si="5"/>
        <v>-21.481228432000023</v>
      </c>
    </row>
    <row r="44" spans="1:30" x14ac:dyDescent="0.25">
      <c r="A44">
        <v>317.11</v>
      </c>
      <c r="B44">
        <v>400</v>
      </c>
      <c r="E44">
        <v>317.11002000000002</v>
      </c>
      <c r="F44">
        <v>408.63583</v>
      </c>
      <c r="G44">
        <v>390.34</v>
      </c>
      <c r="H44">
        <v>400</v>
      </c>
      <c r="K44">
        <v>390.34</v>
      </c>
      <c r="L44">
        <v>417.85358000000002</v>
      </c>
      <c r="M44">
        <v>253.52</v>
      </c>
      <c r="N44">
        <v>400</v>
      </c>
      <c r="Q44">
        <v>253.52001999999999</v>
      </c>
      <c r="R44">
        <v>415.98192999999998</v>
      </c>
      <c r="T44">
        <f t="shared" si="1"/>
        <v>401.90620963764133</v>
      </c>
      <c r="U44">
        <f t="shared" si="2"/>
        <v>-6.7296203623586734</v>
      </c>
      <c r="X44">
        <f t="shared" si="0"/>
        <v>419.88305792</v>
      </c>
      <c r="Y44">
        <f t="shared" si="3"/>
        <v>-8.0126536800000849</v>
      </c>
      <c r="AC44">
        <f t="shared" si="4"/>
        <v>392.58924927865786</v>
      </c>
      <c r="AD44">
        <f t="shared" si="5"/>
        <v>-23.392680721342117</v>
      </c>
    </row>
    <row r="45" spans="1:30" x14ac:dyDescent="0.25">
      <c r="A45">
        <v>321.58</v>
      </c>
      <c r="B45">
        <v>410</v>
      </c>
      <c r="E45">
        <v>321.58</v>
      </c>
      <c r="F45">
        <v>420.2373</v>
      </c>
      <c r="G45">
        <v>395.56</v>
      </c>
      <c r="H45">
        <v>410</v>
      </c>
      <c r="K45">
        <v>395.56</v>
      </c>
      <c r="L45">
        <v>429.10415999999998</v>
      </c>
      <c r="M45">
        <v>257.26</v>
      </c>
      <c r="N45">
        <v>410</v>
      </c>
      <c r="Q45">
        <v>257.26</v>
      </c>
      <c r="R45">
        <v>428.34575999999998</v>
      </c>
      <c r="T45">
        <f t="shared" si="1"/>
        <v>412.05413283999997</v>
      </c>
      <c r="U45">
        <f t="shared" si="2"/>
        <v>-8.1831671600000391</v>
      </c>
      <c r="X45">
        <f t="shared" si="0"/>
        <v>430.08424800000006</v>
      </c>
      <c r="Y45">
        <f t="shared" si="3"/>
        <v>-9.2211020799999801</v>
      </c>
      <c r="AC45">
        <f t="shared" si="4"/>
        <v>403.04458663199995</v>
      </c>
      <c r="AD45">
        <f t="shared" si="5"/>
        <v>-25.301173368000036</v>
      </c>
    </row>
    <row r="46" spans="1:30" x14ac:dyDescent="0.25">
      <c r="A46">
        <v>326.08</v>
      </c>
      <c r="B46">
        <v>420</v>
      </c>
      <c r="E46">
        <v>326.08</v>
      </c>
      <c r="F46">
        <v>432.08069999999998</v>
      </c>
      <c r="G46">
        <v>400.8</v>
      </c>
      <c r="H46">
        <v>420</v>
      </c>
      <c r="K46">
        <v>400.8</v>
      </c>
      <c r="L46">
        <v>440.54816</v>
      </c>
      <c r="M46">
        <v>260.45</v>
      </c>
      <c r="N46">
        <v>420</v>
      </c>
      <c r="Q46">
        <v>260.45</v>
      </c>
      <c r="R46">
        <v>439.03458000000001</v>
      </c>
      <c r="T46">
        <f t="shared" si="1"/>
        <v>422.39533983999996</v>
      </c>
      <c r="U46">
        <f t="shared" si="2"/>
        <v>-9.6853601600000161</v>
      </c>
      <c r="X46">
        <f t="shared" si="0"/>
        <v>440.42606550000005</v>
      </c>
      <c r="Y46">
        <f t="shared" si="3"/>
        <v>-10.463911999999937</v>
      </c>
      <c r="AC46">
        <f t="shared" si="4"/>
        <v>412.06897604999995</v>
      </c>
      <c r="AD46">
        <f t="shared" si="5"/>
        <v>-26.965603950000059</v>
      </c>
    </row>
    <row r="47" spans="1:30" x14ac:dyDescent="0.25">
      <c r="A47">
        <v>330.44</v>
      </c>
      <c r="B47">
        <v>430</v>
      </c>
      <c r="E47">
        <v>330.44</v>
      </c>
      <c r="F47">
        <v>443.71267999999998</v>
      </c>
      <c r="G47">
        <v>406.05</v>
      </c>
      <c r="H47">
        <v>430</v>
      </c>
      <c r="K47">
        <v>406.05</v>
      </c>
      <c r="L47">
        <v>452.16507000000001</v>
      </c>
      <c r="M47">
        <v>264.27</v>
      </c>
      <c r="N47">
        <v>430</v>
      </c>
      <c r="Q47">
        <v>264.27001999999999</v>
      </c>
      <c r="R47">
        <v>452.00760000000002</v>
      </c>
      <c r="T47">
        <f t="shared" si="1"/>
        <v>432.53457215999998</v>
      </c>
      <c r="U47">
        <f t="shared" si="2"/>
        <v>-11.178107839999996</v>
      </c>
      <c r="X47">
        <f t="shared" si="0"/>
        <v>451.04953368000002</v>
      </c>
      <c r="Y47">
        <f t="shared" si="3"/>
        <v>-11.739004499999965</v>
      </c>
      <c r="AC47">
        <f t="shared" si="4"/>
        <v>423.00474020125785</v>
      </c>
      <c r="AD47">
        <f t="shared" si="5"/>
        <v>-29.002859798742179</v>
      </c>
    </row>
    <row r="48" spans="1:30" x14ac:dyDescent="0.25">
      <c r="A48">
        <v>334.68</v>
      </c>
      <c r="B48">
        <v>440</v>
      </c>
      <c r="E48">
        <v>334.68</v>
      </c>
      <c r="F48">
        <v>455.17255</v>
      </c>
      <c r="G48">
        <v>411.38</v>
      </c>
      <c r="H48">
        <v>440</v>
      </c>
      <c r="K48">
        <v>411.38</v>
      </c>
      <c r="L48">
        <v>464.11365000000001</v>
      </c>
      <c r="M48">
        <v>268.06</v>
      </c>
      <c r="N48">
        <v>440</v>
      </c>
      <c r="Q48">
        <v>268.06</v>
      </c>
      <c r="R48">
        <v>465.06536999999997</v>
      </c>
      <c r="T48">
        <f t="shared" si="1"/>
        <v>442.50778144000003</v>
      </c>
      <c r="U48">
        <f t="shared" si="2"/>
        <v>-12.66476855999997</v>
      </c>
      <c r="X48">
        <f t="shared" si="0"/>
        <v>456.49889381999998</v>
      </c>
      <c r="Y48">
        <f t="shared" si="3"/>
        <v>-13.064116319999982</v>
      </c>
      <c r="AC48">
        <f t="shared" si="4"/>
        <v>433.993524552</v>
      </c>
      <c r="AD48">
        <f t="shared" si="5"/>
        <v>-31.071845447999976</v>
      </c>
    </row>
    <row r="49" spans="1:30" x14ac:dyDescent="0.25">
      <c r="A49">
        <v>338.01</v>
      </c>
      <c r="B49">
        <v>450</v>
      </c>
      <c r="E49">
        <v>338.01</v>
      </c>
      <c r="F49">
        <v>464.27544999999998</v>
      </c>
      <c r="G49">
        <v>414.09</v>
      </c>
      <c r="H49">
        <v>450</v>
      </c>
      <c r="K49">
        <v>414.09</v>
      </c>
      <c r="L49">
        <v>470.24860000000001</v>
      </c>
      <c r="M49">
        <v>270.86</v>
      </c>
      <c r="N49">
        <v>450</v>
      </c>
      <c r="Q49">
        <v>270.86</v>
      </c>
      <c r="R49">
        <v>474.83163000000002</v>
      </c>
      <c r="T49">
        <f t="shared" si="1"/>
        <v>450.41865931000001</v>
      </c>
      <c r="U49">
        <f t="shared" si="2"/>
        <v>-13.856790689999968</v>
      </c>
      <c r="AC49">
        <f t="shared" si="4"/>
        <v>442.200868872</v>
      </c>
      <c r="AD49">
        <f t="shared" si="5"/>
        <v>-32.630761128000017</v>
      </c>
    </row>
  </sheetData>
  <mergeCells count="13">
    <mergeCell ref="M2:R2"/>
    <mergeCell ref="M3:N3"/>
    <mergeCell ref="O3:P3"/>
    <mergeCell ref="Q3:R3"/>
    <mergeCell ref="A1:R1"/>
    <mergeCell ref="A2:F2"/>
    <mergeCell ref="A3:B3"/>
    <mergeCell ref="C3:D3"/>
    <mergeCell ref="E3:F3"/>
    <mergeCell ref="G2:L2"/>
    <mergeCell ref="G3:H3"/>
    <mergeCell ref="I3:J3"/>
    <mergeCell ref="K3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3895-08AD-4D7A-AA27-17D89AD3624E}">
  <dimension ref="A1:AD49"/>
  <sheetViews>
    <sheetView topLeftCell="F1" zoomScaleNormal="100" workbookViewId="0">
      <selection activeCell="AC4" sqref="AC4"/>
    </sheetView>
  </sheetViews>
  <sheetFormatPr defaultRowHeight="15" x14ac:dyDescent="0.25"/>
  <sheetData>
    <row r="1" spans="1:30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V1" t="s">
        <v>16</v>
      </c>
      <c r="Z1" t="s">
        <v>16</v>
      </c>
      <c r="AD1" t="s">
        <v>16</v>
      </c>
    </row>
    <row r="2" spans="1:30" x14ac:dyDescent="0.25">
      <c r="A2" s="2" t="s">
        <v>8</v>
      </c>
      <c r="B2" s="2"/>
      <c r="C2" s="2"/>
      <c r="D2" s="2"/>
      <c r="E2" s="2"/>
      <c r="F2" s="2"/>
      <c r="G2" s="2" t="s">
        <v>14</v>
      </c>
      <c r="H2" s="2"/>
      <c r="I2" s="2"/>
      <c r="J2" s="2"/>
      <c r="K2" s="2"/>
      <c r="L2" s="2"/>
      <c r="M2" s="2" t="s">
        <v>9</v>
      </c>
      <c r="N2" s="2"/>
      <c r="O2" s="2"/>
      <c r="P2" s="2"/>
      <c r="Q2" s="2"/>
      <c r="R2" s="2"/>
      <c r="V2">
        <f>ABS(SUM(V4:V49)/COUNT(V4:V49))</f>
        <v>5.1561289719376022</v>
      </c>
      <c r="Z2">
        <f>ABS(SUM(Z4:Z49)/COUNT(Z4:Z49))</f>
        <v>1.9602177678339214</v>
      </c>
      <c r="AD2">
        <f>ABS(SUM(AD4:AD49)/COUNT(AD4:AD49))</f>
        <v>1.8678638440266107</v>
      </c>
    </row>
    <row r="3" spans="1:30" x14ac:dyDescent="0.25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1</v>
      </c>
      <c r="H3" s="2"/>
      <c r="I3" s="2" t="s">
        <v>2</v>
      </c>
      <c r="J3" s="2"/>
      <c r="K3" s="2" t="s">
        <v>3</v>
      </c>
      <c r="L3" s="2"/>
      <c r="M3" s="2" t="s">
        <v>1</v>
      </c>
      <c r="N3" s="2"/>
      <c r="O3" s="2" t="s">
        <v>2</v>
      </c>
      <c r="P3" s="2"/>
      <c r="Q3" s="2" t="s">
        <v>3</v>
      </c>
      <c r="R3" s="2"/>
      <c r="U3" t="s">
        <v>15</v>
      </c>
      <c r="V3" t="s">
        <v>17</v>
      </c>
      <c r="X3">
        <v>0</v>
      </c>
      <c r="Y3" t="s">
        <v>15</v>
      </c>
      <c r="Z3" t="s">
        <v>17</v>
      </c>
      <c r="AB3">
        <v>0</v>
      </c>
      <c r="AC3" t="s">
        <v>15</v>
      </c>
      <c r="AD3" t="s">
        <v>17</v>
      </c>
    </row>
    <row r="4" spans="1:30" x14ac:dyDescent="0.25">
      <c r="A4">
        <v>2.7206000000000001</v>
      </c>
      <c r="B4">
        <v>0</v>
      </c>
      <c r="C4" s="1">
        <v>0</v>
      </c>
      <c r="D4" s="1">
        <v>0</v>
      </c>
      <c r="E4">
        <v>2.7206000000000001</v>
      </c>
      <c r="F4">
        <v>8.6834869999999995E-2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6.8700999999999998E-2</v>
      </c>
      <c r="N4">
        <v>0</v>
      </c>
      <c r="O4">
        <v>0</v>
      </c>
      <c r="P4">
        <v>0</v>
      </c>
      <c r="Q4">
        <v>6.8700999999999998E-2</v>
      </c>
      <c r="R4">
        <v>0</v>
      </c>
      <c r="T4">
        <f>0.0002*E4^2 + 0.3341*E4 - 8.2625</f>
        <v>-7.3520672071279991</v>
      </c>
      <c r="U4">
        <f>0.5216*E4-33.374</f>
        <v>-31.954935040000002</v>
      </c>
      <c r="V4">
        <f>T4-F4</f>
        <v>-7.4389020771279988</v>
      </c>
      <c r="Y4" cm="1">
        <f t="array" ref="Y4:Y49">FORECAST(K4:K49,J4:J18,I4:I18)</f>
        <v>-14.064241175318045</v>
      </c>
      <c r="Z4">
        <f>Y4-L4</f>
        <v>-14.064241175318045</v>
      </c>
      <c r="AB4" cm="1">
        <f t="array" ref="AB4:AB49">FORECAST(Q4:Q49,P4:P24,O4:O24)</f>
        <v>-52.765617974055345</v>
      </c>
      <c r="AC4">
        <v>1.8494449999999999E-3</v>
      </c>
      <c r="AD4">
        <f>AC4-R4</f>
        <v>1.8494449999999999E-3</v>
      </c>
    </row>
    <row r="5" spans="1:30" x14ac:dyDescent="0.25">
      <c r="A5">
        <v>61.845999999999997</v>
      </c>
      <c r="B5">
        <v>10</v>
      </c>
      <c r="C5" s="1">
        <v>44.100001454353297</v>
      </c>
      <c r="D5" s="1">
        <v>9.9051129072904498</v>
      </c>
      <c r="E5">
        <v>61.845999999999997</v>
      </c>
      <c r="F5">
        <v>9.4116230000000005</v>
      </c>
      <c r="G5">
        <v>57.411000000000001</v>
      </c>
      <c r="H5">
        <v>10</v>
      </c>
      <c r="I5">
        <v>76.125003397464695</v>
      </c>
      <c r="J5">
        <v>13.261299580335599</v>
      </c>
      <c r="K5">
        <v>57.411000000000001</v>
      </c>
      <c r="L5">
        <v>3.6222259999999999</v>
      </c>
      <c r="M5">
        <v>25.388999999999999</v>
      </c>
      <c r="N5">
        <v>10</v>
      </c>
      <c r="O5">
        <v>23.500000437100667</v>
      </c>
      <c r="P5">
        <v>7.8756175935268402</v>
      </c>
      <c r="Q5">
        <v>25.388999999999999</v>
      </c>
      <c r="R5">
        <v>10</v>
      </c>
      <c r="U5">
        <f t="shared" ref="U5:U49" si="0">0.5216*E5-33.374</f>
        <v>-1.1151264000000083</v>
      </c>
      <c r="V5">
        <f t="shared" ref="V5:V49" si="1">U5-F5</f>
        <v>-10.526749400000009</v>
      </c>
      <c r="Y5">
        <v>2.1636447103282848</v>
      </c>
      <c r="Z5">
        <f t="shared" ref="Z5:Z49" si="2">Y5-L5</f>
        <v>-1.4585812896717152</v>
      </c>
      <c r="AB5">
        <v>-25.640943098923003</v>
      </c>
      <c r="AC5">
        <f>AB5+$AB$3</f>
        <v>-25.640943098923003</v>
      </c>
      <c r="AD5">
        <f t="shared" ref="AD5:AD49" si="3">AC5-R5</f>
        <v>-35.640943098923003</v>
      </c>
    </row>
    <row r="6" spans="1:30" x14ac:dyDescent="0.25">
      <c r="A6">
        <v>98.986999999999995</v>
      </c>
      <c r="B6">
        <v>20</v>
      </c>
      <c r="C6" s="1">
        <v>86.099997162818894</v>
      </c>
      <c r="D6" s="1">
        <v>19.724983721971501</v>
      </c>
      <c r="E6">
        <v>98.986999999999995</v>
      </c>
      <c r="F6">
        <v>19.05743</v>
      </c>
      <c r="G6">
        <v>106.54</v>
      </c>
      <c r="H6">
        <v>20</v>
      </c>
      <c r="I6">
        <v>148.62500131130199</v>
      </c>
      <c r="J6">
        <v>27.312975376844399</v>
      </c>
      <c r="K6">
        <v>106.54</v>
      </c>
      <c r="L6">
        <v>9.1569719999999997</v>
      </c>
      <c r="M6">
        <v>46.893000000000001</v>
      </c>
      <c r="N6">
        <v>20</v>
      </c>
      <c r="O6">
        <v>45.880952051707624</v>
      </c>
      <c r="P6">
        <v>15.619591809809201</v>
      </c>
      <c r="Q6">
        <v>46.893000000000001</v>
      </c>
      <c r="R6">
        <v>20</v>
      </c>
      <c r="U6">
        <f t="shared" si="0"/>
        <v>18.257619199999993</v>
      </c>
      <c r="V6">
        <f t="shared" si="1"/>
        <v>-0.79981080000000659</v>
      </c>
      <c r="Y6">
        <v>16.050527113977736</v>
      </c>
      <c r="Z6">
        <f t="shared" si="2"/>
        <v>6.8935551139777367</v>
      </c>
      <c r="AB6">
        <v>-2.604524432822501</v>
      </c>
      <c r="AC6">
        <f t="shared" ref="AC6:AC49" si="4">AB6+$AB$3</f>
        <v>-2.604524432822501</v>
      </c>
      <c r="AD6">
        <f t="shared" si="3"/>
        <v>-22.604524432822501</v>
      </c>
    </row>
    <row r="7" spans="1:30" x14ac:dyDescent="0.25">
      <c r="A7">
        <v>130.03</v>
      </c>
      <c r="B7">
        <v>30</v>
      </c>
      <c r="C7" s="1">
        <v>128.099992871284</v>
      </c>
      <c r="D7" s="1">
        <v>34.277513623237603</v>
      </c>
      <c r="E7">
        <v>130.03</v>
      </c>
      <c r="F7">
        <v>28.69211</v>
      </c>
      <c r="G7">
        <v>142.52000000000001</v>
      </c>
      <c r="H7">
        <v>30</v>
      </c>
      <c r="I7">
        <v>221.12500667571999</v>
      </c>
      <c r="J7">
        <v>45.321851968765202</v>
      </c>
      <c r="K7">
        <v>142.51999000000001</v>
      </c>
      <c r="L7">
        <v>14.167609000000001</v>
      </c>
      <c r="M7">
        <v>66.350999999999999</v>
      </c>
      <c r="N7">
        <v>30</v>
      </c>
      <c r="O7">
        <v>68.261907214210083</v>
      </c>
      <c r="P7">
        <v>24.179071187973001</v>
      </c>
      <c r="Q7">
        <v>66.350999999999999</v>
      </c>
      <c r="R7">
        <v>30</v>
      </c>
      <c r="U7">
        <f t="shared" si="0"/>
        <v>34.449647999999989</v>
      </c>
      <c r="V7">
        <f t="shared" si="1"/>
        <v>5.7575379999999896</v>
      </c>
      <c r="Y7">
        <v>26.220689136703278</v>
      </c>
      <c r="Z7">
        <f t="shared" si="2"/>
        <v>12.053080136703278</v>
      </c>
      <c r="AB7">
        <v>18.240092122468766</v>
      </c>
      <c r="AC7">
        <f t="shared" si="4"/>
        <v>18.240092122468766</v>
      </c>
      <c r="AD7">
        <f t="shared" si="3"/>
        <v>-11.759907877531234</v>
      </c>
    </row>
    <row r="8" spans="1:30" x14ac:dyDescent="0.25">
      <c r="A8">
        <v>156.91</v>
      </c>
      <c r="B8">
        <v>40</v>
      </c>
      <c r="C8" s="1">
        <v>170.100003480911</v>
      </c>
      <c r="D8" s="1">
        <v>50.5552925169467</v>
      </c>
      <c r="E8">
        <v>156.91</v>
      </c>
      <c r="F8">
        <v>38.034092000000001</v>
      </c>
      <c r="G8">
        <v>171.84</v>
      </c>
      <c r="H8">
        <v>40</v>
      </c>
      <c r="I8">
        <v>293.62499713897699</v>
      </c>
      <c r="J8">
        <v>63.906915485858903</v>
      </c>
      <c r="K8">
        <v>171.84</v>
      </c>
      <c r="L8">
        <v>18.757254</v>
      </c>
      <c r="M8">
        <v>84.058999999999997</v>
      </c>
      <c r="N8">
        <v>40</v>
      </c>
      <c r="O8">
        <v>90.642855280921509</v>
      </c>
      <c r="P8">
        <v>38.696028292179101</v>
      </c>
      <c r="Q8">
        <v>84.058999999999997</v>
      </c>
      <c r="R8">
        <v>40</v>
      </c>
      <c r="U8">
        <f t="shared" si="0"/>
        <v>48.470255999999985</v>
      </c>
      <c r="V8">
        <f t="shared" si="1"/>
        <v>10.436163999999984</v>
      </c>
      <c r="Y8">
        <v>34.508330467563383</v>
      </c>
      <c r="Z8">
        <f t="shared" si="2"/>
        <v>15.751076467563383</v>
      </c>
      <c r="AB8">
        <v>37.210000127458898</v>
      </c>
      <c r="AC8">
        <f t="shared" si="4"/>
        <v>37.210000127458898</v>
      </c>
      <c r="AD8">
        <f t="shared" si="3"/>
        <v>-2.7899998725411024</v>
      </c>
    </row>
    <row r="9" spans="1:30" x14ac:dyDescent="0.25">
      <c r="A9">
        <v>182.3</v>
      </c>
      <c r="B9">
        <v>50</v>
      </c>
      <c r="C9" s="1">
        <v>212.09999918937601</v>
      </c>
      <c r="D9" s="1">
        <v>68.408668041229205</v>
      </c>
      <c r="E9">
        <v>182.3</v>
      </c>
      <c r="F9">
        <v>47.629620000000003</v>
      </c>
      <c r="G9">
        <v>219.84</v>
      </c>
      <c r="H9">
        <v>50</v>
      </c>
      <c r="I9">
        <v>366.12498760223298</v>
      </c>
      <c r="J9">
        <v>83.610996603965702</v>
      </c>
      <c r="K9">
        <v>219.84001000000001</v>
      </c>
      <c r="L9">
        <v>27.142068999999999</v>
      </c>
      <c r="M9">
        <v>97.924000000000007</v>
      </c>
      <c r="N9">
        <v>50</v>
      </c>
      <c r="O9">
        <v>113.02381044342381</v>
      </c>
      <c r="P9">
        <v>55.033095180988298</v>
      </c>
      <c r="Q9">
        <v>97.924000000000007</v>
      </c>
      <c r="R9">
        <v>50</v>
      </c>
      <c r="U9">
        <f t="shared" si="0"/>
        <v>61.713679999999989</v>
      </c>
      <c r="V9">
        <f t="shared" si="1"/>
        <v>14.084059999999987</v>
      </c>
      <c r="Y9">
        <v>48.076090736325163</v>
      </c>
      <c r="Z9">
        <f t="shared" si="2"/>
        <v>20.934021736325164</v>
      </c>
      <c r="AB9">
        <v>52.063048155987701</v>
      </c>
      <c r="AC9">
        <f t="shared" si="4"/>
        <v>52.063048155987701</v>
      </c>
      <c r="AD9">
        <f t="shared" si="3"/>
        <v>2.0630481559877012</v>
      </c>
    </row>
    <row r="10" spans="1:30" x14ac:dyDescent="0.25">
      <c r="A10">
        <v>206.77</v>
      </c>
      <c r="B10">
        <v>60</v>
      </c>
      <c r="C10" s="1">
        <v>254.09999489784201</v>
      </c>
      <c r="D10" s="1">
        <v>87.6830220222473</v>
      </c>
      <c r="E10">
        <v>206.77</v>
      </c>
      <c r="F10">
        <v>57.534508000000002</v>
      </c>
      <c r="G10">
        <v>289.94</v>
      </c>
      <c r="H10">
        <v>60</v>
      </c>
      <c r="I10">
        <v>438.625007867813</v>
      </c>
      <c r="J10">
        <v>104.06057536602</v>
      </c>
      <c r="K10">
        <v>289.94</v>
      </c>
      <c r="L10">
        <v>41.109769999999997</v>
      </c>
      <c r="M10">
        <v>111.17</v>
      </c>
      <c r="N10">
        <v>60</v>
      </c>
      <c r="O10">
        <v>135.40476560592569</v>
      </c>
      <c r="P10">
        <v>73.015578091144505</v>
      </c>
      <c r="Q10">
        <v>111.17</v>
      </c>
      <c r="R10">
        <v>60</v>
      </c>
      <c r="U10">
        <f t="shared" si="0"/>
        <v>74.477231999999987</v>
      </c>
      <c r="V10">
        <f t="shared" si="1"/>
        <v>16.942723999999984</v>
      </c>
      <c r="Y10">
        <v>67.890667007509236</v>
      </c>
      <c r="Z10">
        <f t="shared" si="2"/>
        <v>26.780897007509239</v>
      </c>
      <c r="AB10">
        <v>66.252984988724279</v>
      </c>
      <c r="AC10">
        <f t="shared" si="4"/>
        <v>66.252984988724279</v>
      </c>
      <c r="AD10">
        <f t="shared" si="3"/>
        <v>6.252984988724279</v>
      </c>
    </row>
    <row r="11" spans="1:30" x14ac:dyDescent="0.25">
      <c r="A11">
        <v>229.53</v>
      </c>
      <c r="B11">
        <v>70</v>
      </c>
      <c r="C11" s="1">
        <v>296.09999060630798</v>
      </c>
      <c r="D11" s="1">
        <v>108.03999006748199</v>
      </c>
      <c r="E11">
        <v>229.53001</v>
      </c>
      <c r="F11">
        <v>67.290890000000005</v>
      </c>
      <c r="G11">
        <v>330.65</v>
      </c>
      <c r="H11">
        <v>70</v>
      </c>
      <c r="I11">
        <v>511.12502813339199</v>
      </c>
      <c r="J11">
        <v>124.81764703989001</v>
      </c>
      <c r="K11">
        <v>330.65</v>
      </c>
      <c r="L11">
        <v>50.065162999999998</v>
      </c>
      <c r="M11">
        <v>123.2</v>
      </c>
      <c r="N11">
        <v>70</v>
      </c>
      <c r="O11">
        <v>157.78571367263714</v>
      </c>
      <c r="P11">
        <v>92.751145362854004</v>
      </c>
      <c r="Q11">
        <v>123.2</v>
      </c>
      <c r="R11">
        <v>70</v>
      </c>
      <c r="U11">
        <f t="shared" si="0"/>
        <v>86.348853215999981</v>
      </c>
      <c r="V11">
        <f t="shared" si="1"/>
        <v>19.057963215999976</v>
      </c>
      <c r="Y11">
        <v>79.397821288129009</v>
      </c>
      <c r="Z11">
        <f t="shared" si="2"/>
        <v>29.332658288129011</v>
      </c>
      <c r="AB11">
        <v>79.140267194508738</v>
      </c>
      <c r="AC11">
        <f t="shared" si="4"/>
        <v>79.140267194508738</v>
      </c>
      <c r="AD11">
        <f t="shared" si="3"/>
        <v>9.1402671945087377</v>
      </c>
    </row>
    <row r="12" spans="1:30" x14ac:dyDescent="0.25">
      <c r="A12">
        <v>250.98</v>
      </c>
      <c r="B12">
        <v>80</v>
      </c>
      <c r="C12" s="1">
        <v>338.09998631477299</v>
      </c>
      <c r="D12" s="1">
        <v>129.004940390586</v>
      </c>
      <c r="E12">
        <v>250.98</v>
      </c>
      <c r="F12">
        <v>76.940635999999998</v>
      </c>
      <c r="G12">
        <v>364.17</v>
      </c>
      <c r="H12">
        <v>80</v>
      </c>
      <c r="I12">
        <v>583.62501859664906</v>
      </c>
      <c r="J12">
        <v>146.15654945373501</v>
      </c>
      <c r="K12">
        <v>364.17</v>
      </c>
      <c r="L12">
        <v>57.868088</v>
      </c>
      <c r="M12">
        <v>133.49</v>
      </c>
      <c r="N12">
        <v>80</v>
      </c>
      <c r="O12">
        <v>180.16666173934857</v>
      </c>
      <c r="P12">
        <v>114.937551319599</v>
      </c>
      <c r="Q12">
        <v>133.49</v>
      </c>
      <c r="R12">
        <v>80</v>
      </c>
      <c r="U12">
        <f t="shared" si="0"/>
        <v>97.53716799999998</v>
      </c>
      <c r="V12">
        <f t="shared" si="1"/>
        <v>20.596531999999982</v>
      </c>
      <c r="Y12">
        <v>88.872638568560731</v>
      </c>
      <c r="Z12">
        <f t="shared" si="2"/>
        <v>31.004550568560731</v>
      </c>
      <c r="AB12">
        <v>90.163553470279481</v>
      </c>
      <c r="AC12">
        <f t="shared" si="4"/>
        <v>90.163553470279481</v>
      </c>
      <c r="AD12">
        <f t="shared" si="3"/>
        <v>10.163553470279481</v>
      </c>
    </row>
    <row r="13" spans="1:30" x14ac:dyDescent="0.25">
      <c r="A13">
        <v>271.82</v>
      </c>
      <c r="B13">
        <v>90</v>
      </c>
      <c r="C13" s="1">
        <v>380.10001182556101</v>
      </c>
      <c r="D13" s="1">
        <v>150.765508413314</v>
      </c>
      <c r="E13">
        <v>271.82</v>
      </c>
      <c r="F13">
        <v>86.719989999999996</v>
      </c>
      <c r="G13">
        <v>407.12</v>
      </c>
      <c r="H13">
        <v>90</v>
      </c>
      <c r="I13">
        <v>656.12500905990601</v>
      </c>
      <c r="J13">
        <v>167.885720729827</v>
      </c>
      <c r="K13">
        <v>407.12</v>
      </c>
      <c r="L13">
        <v>68.401634000000001</v>
      </c>
      <c r="M13">
        <v>143.49</v>
      </c>
      <c r="N13">
        <v>90</v>
      </c>
      <c r="O13">
        <v>202.54762399764286</v>
      </c>
      <c r="P13">
        <v>138.514384627342</v>
      </c>
      <c r="Q13">
        <v>143.49</v>
      </c>
      <c r="R13">
        <v>90</v>
      </c>
      <c r="U13">
        <f t="shared" si="0"/>
        <v>108.40731199999999</v>
      </c>
      <c r="V13">
        <f t="shared" si="1"/>
        <v>21.687321999999995</v>
      </c>
      <c r="Y13">
        <v>101.0129548631473</v>
      </c>
      <c r="Z13">
        <f t="shared" si="2"/>
        <v>32.611320863147299</v>
      </c>
      <c r="AB13">
        <v>100.87617375771461</v>
      </c>
      <c r="AC13">
        <f t="shared" si="4"/>
        <v>100.87617375771461</v>
      </c>
      <c r="AD13">
        <f t="shared" si="3"/>
        <v>10.876173757714611</v>
      </c>
    </row>
    <row r="14" spans="1:30" x14ac:dyDescent="0.25">
      <c r="A14">
        <v>292.48</v>
      </c>
      <c r="B14">
        <v>100</v>
      </c>
      <c r="C14" s="1">
        <v>422.10000753402699</v>
      </c>
      <c r="D14" s="1">
        <v>173.40576648712101</v>
      </c>
      <c r="E14">
        <v>292.47998000000001</v>
      </c>
      <c r="F14">
        <v>96.792420000000007</v>
      </c>
      <c r="G14">
        <v>451.87</v>
      </c>
      <c r="H14">
        <v>100</v>
      </c>
      <c r="I14">
        <v>728.62499952316205</v>
      </c>
      <c r="J14">
        <v>190.079182386398</v>
      </c>
      <c r="K14">
        <v>451.87</v>
      </c>
      <c r="L14">
        <v>79.983999999999995</v>
      </c>
      <c r="M14">
        <v>153.51</v>
      </c>
      <c r="N14">
        <v>100</v>
      </c>
      <c r="O14">
        <v>224.92857206435426</v>
      </c>
      <c r="P14">
        <v>163.159653544425</v>
      </c>
      <c r="Q14">
        <v>153.51</v>
      </c>
      <c r="R14">
        <v>100</v>
      </c>
      <c r="U14">
        <f t="shared" si="0"/>
        <v>119.183557568</v>
      </c>
      <c r="V14">
        <f t="shared" si="1"/>
        <v>22.391137567999991</v>
      </c>
      <c r="Y14">
        <v>113.66206206181434</v>
      </c>
      <c r="Z14">
        <f t="shared" si="2"/>
        <v>33.678062061814344</v>
      </c>
      <c r="AB14">
        <v>111.61021928572458</v>
      </c>
      <c r="AC14">
        <f t="shared" si="4"/>
        <v>111.61021928572458</v>
      </c>
      <c r="AD14">
        <f t="shared" si="3"/>
        <v>11.610219285724583</v>
      </c>
    </row>
    <row r="15" spans="1:30" x14ac:dyDescent="0.25">
      <c r="A15">
        <v>312.48</v>
      </c>
      <c r="B15">
        <v>110</v>
      </c>
      <c r="C15" s="1">
        <v>464.10000324249199</v>
      </c>
      <c r="D15" s="1">
        <v>196.66221737861599</v>
      </c>
      <c r="E15">
        <v>312.48</v>
      </c>
      <c r="F15">
        <v>106.88836999999999</v>
      </c>
      <c r="G15">
        <v>488.92</v>
      </c>
      <c r="H15">
        <v>110</v>
      </c>
      <c r="I15">
        <v>801.124989986419</v>
      </c>
      <c r="J15">
        <v>212.49531209468799</v>
      </c>
      <c r="K15">
        <v>488.92</v>
      </c>
      <c r="L15">
        <v>90.020120000000006</v>
      </c>
      <c r="M15">
        <v>164.07</v>
      </c>
      <c r="N15">
        <v>110</v>
      </c>
      <c r="O15">
        <v>247.30952013106571</v>
      </c>
      <c r="P15">
        <v>188.86648118495901</v>
      </c>
      <c r="Q15">
        <v>164.07</v>
      </c>
      <c r="R15">
        <v>110</v>
      </c>
      <c r="U15">
        <f t="shared" si="0"/>
        <v>129.615568</v>
      </c>
      <c r="V15">
        <f t="shared" si="1"/>
        <v>22.727198000000001</v>
      </c>
      <c r="Y15">
        <v>124.13467483747053</v>
      </c>
      <c r="Z15">
        <f t="shared" si="2"/>
        <v>34.114554837470521</v>
      </c>
      <c r="AB15">
        <v>122.9227463092561</v>
      </c>
      <c r="AC15">
        <f t="shared" si="4"/>
        <v>122.9227463092561</v>
      </c>
      <c r="AD15">
        <f t="shared" si="3"/>
        <v>12.922746309256098</v>
      </c>
    </row>
    <row r="16" spans="1:30" x14ac:dyDescent="0.25">
      <c r="A16">
        <v>331.51</v>
      </c>
      <c r="B16">
        <v>120</v>
      </c>
      <c r="C16" s="1">
        <v>506.09999895095802</v>
      </c>
      <c r="D16" s="1">
        <v>220.285356044769</v>
      </c>
      <c r="E16">
        <v>331.51</v>
      </c>
      <c r="F16">
        <v>116.7998</v>
      </c>
      <c r="G16">
        <v>521.05999999999995</v>
      </c>
      <c r="H16">
        <v>120</v>
      </c>
      <c r="I16">
        <v>873.62498044967595</v>
      </c>
      <c r="J16">
        <v>235.385954380035</v>
      </c>
      <c r="K16">
        <v>521.05999999999995</v>
      </c>
      <c r="L16">
        <v>99.040869999999998</v>
      </c>
      <c r="M16">
        <v>175.57</v>
      </c>
      <c r="N16">
        <v>120</v>
      </c>
      <c r="O16">
        <v>269.69046819777714</v>
      </c>
      <c r="P16">
        <v>216.14421904087001</v>
      </c>
      <c r="Q16">
        <v>175.57</v>
      </c>
      <c r="R16">
        <v>120</v>
      </c>
      <c r="U16">
        <f t="shared" si="0"/>
        <v>139.54161599999998</v>
      </c>
      <c r="V16">
        <f t="shared" si="1"/>
        <v>22.741815999999972</v>
      </c>
      <c r="Y16">
        <v>133.21941909144053</v>
      </c>
      <c r="Z16">
        <f t="shared" si="2"/>
        <v>34.17854909144053</v>
      </c>
      <c r="AB16">
        <v>135.24225963980649</v>
      </c>
      <c r="AC16">
        <f t="shared" si="4"/>
        <v>135.24225963980649</v>
      </c>
      <c r="AD16">
        <f t="shared" si="3"/>
        <v>15.242259639806491</v>
      </c>
    </row>
    <row r="17" spans="1:30" x14ac:dyDescent="0.25">
      <c r="A17">
        <v>350.19</v>
      </c>
      <c r="B17">
        <v>130</v>
      </c>
      <c r="C17" s="1">
        <v>548.09999465942303</v>
      </c>
      <c r="D17" s="1">
        <v>244.552791118621</v>
      </c>
      <c r="E17">
        <v>350.19</v>
      </c>
      <c r="F17">
        <v>126.80978</v>
      </c>
      <c r="G17">
        <v>559.69000000000005</v>
      </c>
      <c r="H17">
        <v>130</v>
      </c>
      <c r="I17">
        <v>946.12497091293301</v>
      </c>
      <c r="J17">
        <v>258.68281722068701</v>
      </c>
      <c r="K17">
        <v>559.69000000000005</v>
      </c>
      <c r="L17">
        <v>110.2565</v>
      </c>
      <c r="M17">
        <v>186.91</v>
      </c>
      <c r="N17">
        <v>130</v>
      </c>
      <c r="O17">
        <v>292.07141626448856</v>
      </c>
      <c r="P17">
        <v>244.29541826248101</v>
      </c>
      <c r="Q17">
        <v>186.91</v>
      </c>
      <c r="R17">
        <v>130</v>
      </c>
      <c r="U17">
        <f t="shared" si="0"/>
        <v>149.28510399999999</v>
      </c>
      <c r="V17">
        <f t="shared" si="1"/>
        <v>22.475323999999986</v>
      </c>
      <c r="Y17">
        <v>144.13863721623403</v>
      </c>
      <c r="Z17">
        <f t="shared" si="2"/>
        <v>33.882137216234028</v>
      </c>
      <c r="AB17">
        <v>147.39037104575792</v>
      </c>
      <c r="AC17">
        <f t="shared" si="4"/>
        <v>147.39037104575792</v>
      </c>
      <c r="AD17">
        <f t="shared" si="3"/>
        <v>17.390371045757917</v>
      </c>
    </row>
    <row r="18" spans="1:30" x14ac:dyDescent="0.25">
      <c r="A18">
        <v>368.3</v>
      </c>
      <c r="B18">
        <v>140</v>
      </c>
      <c r="C18" s="1">
        <v>590.09999036788895</v>
      </c>
      <c r="D18" s="1">
        <v>269.46058869361798</v>
      </c>
      <c r="E18">
        <v>368.3</v>
      </c>
      <c r="F18">
        <v>136.77278000000001</v>
      </c>
      <c r="G18">
        <v>596.53</v>
      </c>
      <c r="H18">
        <v>140</v>
      </c>
      <c r="I18">
        <v>1018.62502098083</v>
      </c>
      <c r="J18">
        <v>282.165199518203</v>
      </c>
      <c r="K18">
        <v>596.53</v>
      </c>
      <c r="L18">
        <v>121.319695</v>
      </c>
      <c r="M18">
        <v>196.92</v>
      </c>
      <c r="N18">
        <v>140</v>
      </c>
      <c r="O18">
        <v>314.45239271436378</v>
      </c>
      <c r="P18">
        <v>273.51236343383698</v>
      </c>
      <c r="Q18">
        <v>196.92</v>
      </c>
      <c r="R18">
        <v>140</v>
      </c>
      <c r="U18">
        <f t="shared" si="0"/>
        <v>158.73128</v>
      </c>
      <c r="V18">
        <f t="shared" si="1"/>
        <v>21.958499999999987</v>
      </c>
      <c r="Y18">
        <v>154.55189105308079</v>
      </c>
      <c r="Z18">
        <f t="shared" si="2"/>
        <v>33.232196053080798</v>
      </c>
      <c r="AB18">
        <v>158.1137039534805</v>
      </c>
      <c r="AC18">
        <f t="shared" si="4"/>
        <v>158.1137039534805</v>
      </c>
      <c r="AD18">
        <f t="shared" si="3"/>
        <v>18.113703953480496</v>
      </c>
    </row>
    <row r="19" spans="1:30" x14ac:dyDescent="0.25">
      <c r="A19">
        <v>385.85</v>
      </c>
      <c r="B19">
        <v>150</v>
      </c>
      <c r="C19" s="1">
        <v>632.09998607635498</v>
      </c>
      <c r="D19" s="1">
        <v>294.894069433212</v>
      </c>
      <c r="E19">
        <v>385.85</v>
      </c>
      <c r="F19">
        <v>146.66445999999999</v>
      </c>
      <c r="G19">
        <v>629.52</v>
      </c>
      <c r="H19">
        <v>150</v>
      </c>
      <c r="I19">
        <v>1091.12501144409</v>
      </c>
      <c r="J19">
        <v>305.69010972976599</v>
      </c>
      <c r="K19">
        <v>629.52</v>
      </c>
      <c r="L19">
        <v>131.52162000000001</v>
      </c>
      <c r="M19">
        <v>206.22</v>
      </c>
      <c r="N19">
        <v>150</v>
      </c>
      <c r="O19">
        <v>336.83334078107521</v>
      </c>
      <c r="P19">
        <v>303.59554290771399</v>
      </c>
      <c r="Q19">
        <v>206.22</v>
      </c>
      <c r="R19">
        <v>150</v>
      </c>
      <c r="U19">
        <f t="shared" si="0"/>
        <v>167.88535999999999</v>
      </c>
      <c r="V19">
        <f t="shared" si="1"/>
        <v>21.2209</v>
      </c>
      <c r="Y19">
        <v>163.87689767842215</v>
      </c>
      <c r="Z19">
        <f t="shared" si="2"/>
        <v>32.355277678422141</v>
      </c>
      <c r="AB19">
        <v>168.07644082079517</v>
      </c>
      <c r="AC19">
        <f t="shared" si="4"/>
        <v>168.07644082079517</v>
      </c>
      <c r="AD19">
        <f t="shared" si="3"/>
        <v>18.07644082079517</v>
      </c>
    </row>
    <row r="20" spans="1:30" x14ac:dyDescent="0.25">
      <c r="A20">
        <v>403.45</v>
      </c>
      <c r="B20">
        <v>160</v>
      </c>
      <c r="C20" s="1">
        <v>674.09998178481999</v>
      </c>
      <c r="D20" s="1">
        <v>320.48347592353798</v>
      </c>
      <c r="E20">
        <v>403.45</v>
      </c>
      <c r="F20">
        <v>156.81288000000001</v>
      </c>
      <c r="G20">
        <v>659.84</v>
      </c>
      <c r="H20">
        <v>160</v>
      </c>
      <c r="I20">
        <v>1163.62500190734</v>
      </c>
      <c r="J20">
        <v>329.54353094100901</v>
      </c>
      <c r="K20">
        <v>659.83996999999999</v>
      </c>
      <c r="L20">
        <v>141.13697999999999</v>
      </c>
      <c r="M20">
        <v>214.66</v>
      </c>
      <c r="N20">
        <v>160</v>
      </c>
      <c r="O20">
        <v>359.21428884778663</v>
      </c>
      <c r="P20">
        <v>334.349006414413</v>
      </c>
      <c r="Q20">
        <v>214.66</v>
      </c>
      <c r="R20">
        <v>160</v>
      </c>
      <c r="U20">
        <f t="shared" si="0"/>
        <v>177.06551999999999</v>
      </c>
      <c r="V20">
        <f t="shared" si="1"/>
        <v>20.252639999999985</v>
      </c>
      <c r="Y20">
        <v>172.44718931619573</v>
      </c>
      <c r="Z20">
        <f t="shared" si="2"/>
        <v>31.310209316195738</v>
      </c>
      <c r="AB20">
        <v>177.11789234339042</v>
      </c>
      <c r="AC20">
        <f t="shared" si="4"/>
        <v>177.11789234339042</v>
      </c>
      <c r="AD20">
        <f t="shared" si="3"/>
        <v>17.117892343390423</v>
      </c>
    </row>
    <row r="21" spans="1:30" x14ac:dyDescent="0.25">
      <c r="A21">
        <v>420.54</v>
      </c>
      <c r="B21">
        <v>170</v>
      </c>
      <c r="C21" s="1">
        <v>716.09997749328602</v>
      </c>
      <c r="D21" s="1">
        <v>346.46400809288002</v>
      </c>
      <c r="E21">
        <v>420.54</v>
      </c>
      <c r="F21">
        <v>166.88145</v>
      </c>
      <c r="G21">
        <v>689.05</v>
      </c>
      <c r="H21">
        <v>170</v>
      </c>
      <c r="I21">
        <v>1236.1249923706</v>
      </c>
      <c r="J21">
        <v>353.83993387222199</v>
      </c>
      <c r="K21">
        <v>689.05005000000006</v>
      </c>
      <c r="L21">
        <v>150.61179999999999</v>
      </c>
      <c r="M21">
        <v>222.68</v>
      </c>
      <c r="N21">
        <v>170</v>
      </c>
      <c r="O21">
        <v>381.59523691449806</v>
      </c>
      <c r="P21">
        <v>366.37252569198603</v>
      </c>
      <c r="Q21">
        <v>222.68</v>
      </c>
      <c r="R21">
        <v>170</v>
      </c>
      <c r="U21">
        <f t="shared" si="0"/>
        <v>185.97966399999999</v>
      </c>
      <c r="V21">
        <f t="shared" si="1"/>
        <v>19.098213999999984</v>
      </c>
      <c r="Y21">
        <v>180.70375765589722</v>
      </c>
      <c r="Z21">
        <f t="shared" si="2"/>
        <v>30.091957655897232</v>
      </c>
      <c r="AB21">
        <v>185.70941381391339</v>
      </c>
      <c r="AC21">
        <f t="shared" si="4"/>
        <v>185.70941381391339</v>
      </c>
      <c r="AD21">
        <f t="shared" si="3"/>
        <v>15.709413813913386</v>
      </c>
    </row>
    <row r="22" spans="1:30" x14ac:dyDescent="0.25">
      <c r="A22">
        <v>437.4</v>
      </c>
      <c r="B22">
        <v>180</v>
      </c>
      <c r="C22" s="1">
        <v>758.09997320175103</v>
      </c>
      <c r="D22" s="1">
        <v>372.457295656204</v>
      </c>
      <c r="E22">
        <v>437.40001999999998</v>
      </c>
      <c r="F22">
        <v>177.01712000000001</v>
      </c>
      <c r="G22">
        <v>719.59</v>
      </c>
      <c r="H22">
        <v>180</v>
      </c>
      <c r="I22">
        <v>1308.62498283386</v>
      </c>
      <c r="J22">
        <v>378.63972783088599</v>
      </c>
      <c r="K22">
        <v>719.59</v>
      </c>
      <c r="L22">
        <v>160.73505</v>
      </c>
      <c r="M22">
        <v>230.64</v>
      </c>
      <c r="N22">
        <v>180</v>
      </c>
      <c r="O22">
        <v>403.97618498120949</v>
      </c>
      <c r="P22">
        <v>399.29223060607899</v>
      </c>
      <c r="Q22">
        <v>230.64</v>
      </c>
      <c r="R22">
        <v>180</v>
      </c>
      <c r="U22">
        <f t="shared" si="0"/>
        <v>194.77385043199999</v>
      </c>
      <c r="V22">
        <f t="shared" si="1"/>
        <v>17.756730431999983</v>
      </c>
      <c r="Y22">
        <v>189.33622919538172</v>
      </c>
      <c r="Z22">
        <f t="shared" si="2"/>
        <v>28.601179195381718</v>
      </c>
      <c r="AB22">
        <v>194.23665956271174</v>
      </c>
      <c r="AC22">
        <f t="shared" si="4"/>
        <v>194.23665956271174</v>
      </c>
      <c r="AD22">
        <f t="shared" si="3"/>
        <v>14.236659562711736</v>
      </c>
    </row>
    <row r="23" spans="1:30" x14ac:dyDescent="0.25">
      <c r="A23">
        <v>454</v>
      </c>
      <c r="B23">
        <v>190</v>
      </c>
      <c r="C23" s="1">
        <v>800.10002851486195</v>
      </c>
      <c r="D23" s="1">
        <v>398.85550737380902</v>
      </c>
      <c r="E23">
        <v>454</v>
      </c>
      <c r="F23">
        <v>187.18924000000001</v>
      </c>
      <c r="G23">
        <v>747.8</v>
      </c>
      <c r="H23">
        <v>190</v>
      </c>
      <c r="I23">
        <v>1381.12497329711</v>
      </c>
      <c r="J23">
        <v>403.60221266746498</v>
      </c>
      <c r="K23">
        <v>747.8</v>
      </c>
      <c r="L23">
        <v>170.27897999999999</v>
      </c>
      <c r="M23">
        <v>238.83</v>
      </c>
      <c r="N23">
        <v>190</v>
      </c>
      <c r="O23">
        <v>426.35713304792091</v>
      </c>
      <c r="P23">
        <v>432.745963335037</v>
      </c>
      <c r="Q23">
        <v>238.83</v>
      </c>
      <c r="R23">
        <v>190</v>
      </c>
      <c r="U23">
        <f t="shared" si="0"/>
        <v>203.43239999999997</v>
      </c>
      <c r="V23">
        <f t="shared" si="1"/>
        <v>16.243159999999961</v>
      </c>
      <c r="Y23">
        <v>197.31011330877604</v>
      </c>
      <c r="Z23">
        <f t="shared" si="2"/>
        <v>27.031133308776049</v>
      </c>
      <c r="AB23">
        <v>203.01029557812114</v>
      </c>
      <c r="AC23">
        <f t="shared" si="4"/>
        <v>203.01029557812114</v>
      </c>
      <c r="AD23">
        <f t="shared" si="3"/>
        <v>13.010295578121145</v>
      </c>
    </row>
    <row r="24" spans="1:30" x14ac:dyDescent="0.25">
      <c r="A24">
        <v>470.08</v>
      </c>
      <c r="B24">
        <v>200</v>
      </c>
      <c r="C24" s="1">
        <v>839.99997377395596</v>
      </c>
      <c r="D24" s="1">
        <v>424.67477917671198</v>
      </c>
      <c r="E24">
        <v>470.08</v>
      </c>
      <c r="F24">
        <v>197.22171</v>
      </c>
      <c r="G24">
        <v>775.72</v>
      </c>
      <c r="H24">
        <v>200</v>
      </c>
      <c r="I24">
        <v>1450.0000476837099</v>
      </c>
      <c r="J24">
        <v>427.53356695175103</v>
      </c>
      <c r="K24">
        <v>775.72</v>
      </c>
      <c r="L24">
        <v>179.90380999999999</v>
      </c>
      <c r="M24">
        <v>247.14</v>
      </c>
      <c r="N24">
        <v>200</v>
      </c>
      <c r="O24">
        <v>447.61904648372092</v>
      </c>
      <c r="P24">
        <v>465.12961387634198</v>
      </c>
      <c r="Q24">
        <v>247.14</v>
      </c>
      <c r="R24">
        <v>200</v>
      </c>
      <c r="U24">
        <f t="shared" si="0"/>
        <v>211.81972799999997</v>
      </c>
      <c r="V24">
        <f t="shared" si="1"/>
        <v>14.598017999999968</v>
      </c>
      <c r="Y24">
        <v>205.20202555429077</v>
      </c>
      <c r="Z24">
        <f t="shared" si="2"/>
        <v>25.298215554290778</v>
      </c>
      <c r="AB24">
        <v>211.91248303697972</v>
      </c>
      <c r="AC24">
        <f t="shared" si="4"/>
        <v>211.91248303697972</v>
      </c>
      <c r="AD24">
        <f t="shared" si="3"/>
        <v>11.912483036979722</v>
      </c>
    </row>
    <row r="25" spans="1:30" x14ac:dyDescent="0.25">
      <c r="A25">
        <v>486.1</v>
      </c>
      <c r="B25">
        <v>210</v>
      </c>
      <c r="E25">
        <v>486.09998000000002</v>
      </c>
      <c r="F25">
        <v>207.38890000000001</v>
      </c>
      <c r="G25">
        <v>804.21</v>
      </c>
      <c r="H25">
        <v>210</v>
      </c>
      <c r="K25">
        <v>804.21</v>
      </c>
      <c r="L25">
        <v>189.90529000000001</v>
      </c>
      <c r="M25">
        <v>255.76</v>
      </c>
      <c r="N25">
        <v>210</v>
      </c>
      <c r="Q25">
        <v>255.76</v>
      </c>
      <c r="R25">
        <v>210</v>
      </c>
      <c r="U25">
        <f t="shared" si="0"/>
        <v>220.17574956799999</v>
      </c>
      <c r="V25">
        <f t="shared" si="1"/>
        <v>12.78684956799998</v>
      </c>
      <c r="Y25">
        <v>213.25505491943099</v>
      </c>
      <c r="Z25">
        <f t="shared" si="2"/>
        <v>23.349764919430982</v>
      </c>
      <c r="AB25">
        <v>221.14676172474879</v>
      </c>
      <c r="AC25">
        <f t="shared" si="4"/>
        <v>221.14676172474879</v>
      </c>
      <c r="AD25">
        <f t="shared" si="3"/>
        <v>11.146761724748785</v>
      </c>
    </row>
    <row r="26" spans="1:30" x14ac:dyDescent="0.25">
      <c r="A26">
        <v>501.67</v>
      </c>
      <c r="B26">
        <v>220</v>
      </c>
      <c r="E26">
        <v>501.67</v>
      </c>
      <c r="F26">
        <v>217.43242000000001</v>
      </c>
      <c r="G26">
        <v>833.96</v>
      </c>
      <c r="H26">
        <v>220</v>
      </c>
      <c r="K26">
        <v>833.96</v>
      </c>
      <c r="L26">
        <v>200.53986</v>
      </c>
      <c r="M26">
        <v>263.70999999999998</v>
      </c>
      <c r="N26">
        <v>220</v>
      </c>
      <c r="Q26">
        <v>263.70999999999998</v>
      </c>
      <c r="R26">
        <v>220</v>
      </c>
      <c r="U26">
        <f t="shared" si="0"/>
        <v>228.29707199999999</v>
      </c>
      <c r="V26">
        <f t="shared" si="1"/>
        <v>10.864651999999978</v>
      </c>
      <c r="Y26">
        <v>221.6642379174275</v>
      </c>
      <c r="Z26">
        <f t="shared" si="2"/>
        <v>21.124377917427495</v>
      </c>
      <c r="AB26">
        <v>229.66329485325969</v>
      </c>
      <c r="AC26">
        <f t="shared" si="4"/>
        <v>229.66329485325969</v>
      </c>
      <c r="AD26">
        <f t="shared" si="3"/>
        <v>9.6632948532596856</v>
      </c>
    </row>
    <row r="27" spans="1:30" x14ac:dyDescent="0.25">
      <c r="A27">
        <v>516.72</v>
      </c>
      <c r="B27">
        <v>230</v>
      </c>
      <c r="E27">
        <v>516.72</v>
      </c>
      <c r="F27">
        <v>227.28984</v>
      </c>
      <c r="G27">
        <v>858.9</v>
      </c>
      <c r="H27">
        <v>230</v>
      </c>
      <c r="K27">
        <v>858.9</v>
      </c>
      <c r="L27">
        <v>209.60265999999999</v>
      </c>
      <c r="M27">
        <v>272.60000000000002</v>
      </c>
      <c r="N27">
        <v>230</v>
      </c>
      <c r="Q27">
        <v>272.60000000000002</v>
      </c>
      <c r="R27">
        <v>230</v>
      </c>
      <c r="U27">
        <f t="shared" si="0"/>
        <v>236.14715199999998</v>
      </c>
      <c r="V27">
        <f t="shared" si="1"/>
        <v>8.857311999999979</v>
      </c>
      <c r="Y27">
        <v>228.71381855507565</v>
      </c>
      <c r="Z27">
        <f t="shared" si="2"/>
        <v>19.111158555075662</v>
      </c>
      <c r="AB27">
        <v>239.18681428878955</v>
      </c>
      <c r="AC27">
        <f t="shared" si="4"/>
        <v>239.18681428878955</v>
      </c>
      <c r="AD27">
        <f t="shared" si="3"/>
        <v>9.1868142887895488</v>
      </c>
    </row>
    <row r="28" spans="1:30" x14ac:dyDescent="0.25">
      <c r="A28">
        <v>531.88</v>
      </c>
      <c r="B28">
        <v>240</v>
      </c>
      <c r="E28">
        <v>531.88</v>
      </c>
      <c r="F28">
        <v>237.36551</v>
      </c>
      <c r="G28">
        <v>886.4</v>
      </c>
      <c r="H28">
        <v>240</v>
      </c>
      <c r="K28">
        <v>886.39995999999996</v>
      </c>
      <c r="L28">
        <v>219.74928</v>
      </c>
      <c r="M28">
        <v>281.06</v>
      </c>
      <c r="N28">
        <v>240</v>
      </c>
      <c r="Q28">
        <v>281.06</v>
      </c>
      <c r="R28">
        <v>240</v>
      </c>
      <c r="U28">
        <f t="shared" si="0"/>
        <v>244.054608</v>
      </c>
      <c r="V28">
        <f t="shared" si="1"/>
        <v>6.6890980000000013</v>
      </c>
      <c r="Y28">
        <v>236.48700161650706</v>
      </c>
      <c r="Z28">
        <f t="shared" si="2"/>
        <v>16.737721616507059</v>
      </c>
      <c r="AB28">
        <v>248.24969105195964</v>
      </c>
      <c r="AC28">
        <f t="shared" si="4"/>
        <v>248.24969105195964</v>
      </c>
      <c r="AD28">
        <f t="shared" si="3"/>
        <v>8.249691051959644</v>
      </c>
    </row>
    <row r="29" spans="1:30" x14ac:dyDescent="0.25">
      <c r="A29">
        <v>547.55999999999995</v>
      </c>
      <c r="B29">
        <v>250</v>
      </c>
      <c r="E29">
        <v>547.55999999999995</v>
      </c>
      <c r="F29">
        <v>247.93887000000001</v>
      </c>
      <c r="G29">
        <v>912.98</v>
      </c>
      <c r="H29">
        <v>250</v>
      </c>
      <c r="K29">
        <v>912.98004000000003</v>
      </c>
      <c r="L29">
        <v>229.70729</v>
      </c>
      <c r="M29">
        <v>288.64999999999998</v>
      </c>
      <c r="N29">
        <v>250</v>
      </c>
      <c r="Q29">
        <v>288.64999999999998</v>
      </c>
      <c r="R29">
        <v>250</v>
      </c>
      <c r="U29">
        <f t="shared" si="0"/>
        <v>252.23329599999997</v>
      </c>
      <c r="V29">
        <f t="shared" si="1"/>
        <v>4.2944259999999588</v>
      </c>
      <c r="Y29">
        <v>244.00016991302431</v>
      </c>
      <c r="Z29">
        <f t="shared" si="2"/>
        <v>14.292879913024308</v>
      </c>
      <c r="AB29">
        <v>256.38056985012292</v>
      </c>
      <c r="AC29">
        <f t="shared" si="4"/>
        <v>256.38056985012292</v>
      </c>
      <c r="AD29">
        <f t="shared" si="3"/>
        <v>6.3805698501229244</v>
      </c>
    </row>
    <row r="30" spans="1:30" x14ac:dyDescent="0.25">
      <c r="A30">
        <v>563.54999999999995</v>
      </c>
      <c r="B30">
        <v>260</v>
      </c>
      <c r="E30">
        <v>563.54999999999995</v>
      </c>
      <c r="F30">
        <v>258.8784</v>
      </c>
      <c r="G30">
        <v>941.74</v>
      </c>
      <c r="H30">
        <v>260</v>
      </c>
      <c r="K30">
        <v>941.74</v>
      </c>
      <c r="L30">
        <v>240.6464</v>
      </c>
      <c r="M30">
        <v>296.36</v>
      </c>
      <c r="N30">
        <v>260</v>
      </c>
      <c r="Q30">
        <v>296.36</v>
      </c>
      <c r="R30">
        <v>260</v>
      </c>
      <c r="U30">
        <f t="shared" si="0"/>
        <v>260.57367999999991</v>
      </c>
      <c r="V30">
        <f t="shared" si="1"/>
        <v>1.6952799999999115</v>
      </c>
      <c r="Y30">
        <v>252.12950660731201</v>
      </c>
      <c r="Z30">
        <f t="shared" si="2"/>
        <v>11.48310660731201</v>
      </c>
      <c r="AB30">
        <v>264.64000009173543</v>
      </c>
      <c r="AC30">
        <f t="shared" si="4"/>
        <v>264.64000009173543</v>
      </c>
      <c r="AD30">
        <f t="shared" si="3"/>
        <v>4.6400000917354305</v>
      </c>
    </row>
    <row r="31" spans="1:30" x14ac:dyDescent="0.25">
      <c r="A31">
        <v>578.83000000000004</v>
      </c>
      <c r="B31">
        <v>270</v>
      </c>
      <c r="E31">
        <v>578.83000000000004</v>
      </c>
      <c r="F31">
        <v>269.47824000000003</v>
      </c>
      <c r="G31">
        <v>970.97</v>
      </c>
      <c r="H31">
        <v>270</v>
      </c>
      <c r="K31">
        <v>970.97</v>
      </c>
      <c r="L31">
        <v>251.93680000000001</v>
      </c>
      <c r="M31">
        <v>304.19</v>
      </c>
      <c r="N31">
        <v>270</v>
      </c>
      <c r="Q31">
        <v>304.19</v>
      </c>
      <c r="R31">
        <v>270</v>
      </c>
      <c r="U31">
        <f t="shared" si="0"/>
        <v>268.54372799999999</v>
      </c>
      <c r="V31">
        <f t="shared" si="1"/>
        <v>-0.93451200000004064</v>
      </c>
      <c r="Y31">
        <v>260.39170556635196</v>
      </c>
      <c r="Z31">
        <f t="shared" si="2"/>
        <v>8.4549055663519539</v>
      </c>
      <c r="AB31">
        <v>273.02798177679711</v>
      </c>
      <c r="AC31">
        <f t="shared" si="4"/>
        <v>273.02798177679711</v>
      </c>
      <c r="AD31">
        <f t="shared" si="3"/>
        <v>3.0279817767971053</v>
      </c>
    </row>
    <row r="32" spans="1:30" x14ac:dyDescent="0.25">
      <c r="A32">
        <v>594.03</v>
      </c>
      <c r="B32">
        <v>280</v>
      </c>
      <c r="E32">
        <v>594.03</v>
      </c>
      <c r="F32">
        <v>280.16230000000002</v>
      </c>
      <c r="G32">
        <v>1001.6</v>
      </c>
      <c r="H32">
        <v>280</v>
      </c>
      <c r="K32">
        <v>1001.60004</v>
      </c>
      <c r="L32">
        <v>263.95163000000002</v>
      </c>
      <c r="M32">
        <v>312.04000000000002</v>
      </c>
      <c r="N32">
        <v>280</v>
      </c>
      <c r="Q32">
        <v>312.04000000000002</v>
      </c>
      <c r="R32">
        <v>280</v>
      </c>
      <c r="U32">
        <f t="shared" si="0"/>
        <v>276.47204799999992</v>
      </c>
      <c r="V32">
        <f t="shared" si="1"/>
        <v>-3.6902520000001005</v>
      </c>
      <c r="Y32">
        <v>269.04964209058573</v>
      </c>
      <c r="Z32">
        <f t="shared" si="2"/>
        <v>5.098012090585712</v>
      </c>
      <c r="AB32">
        <v>281.43738870243374</v>
      </c>
      <c r="AC32">
        <f t="shared" si="4"/>
        <v>281.43738870243374</v>
      </c>
      <c r="AD32">
        <f t="shared" si="3"/>
        <v>1.4373887024337364</v>
      </c>
    </row>
    <row r="33" spans="1:30" x14ac:dyDescent="0.25">
      <c r="A33">
        <v>609.35</v>
      </c>
      <c r="B33">
        <v>290</v>
      </c>
      <c r="E33">
        <v>609.35004000000004</v>
      </c>
      <c r="F33">
        <v>291.06992000000002</v>
      </c>
      <c r="G33">
        <v>1033.5</v>
      </c>
      <c r="H33">
        <v>290</v>
      </c>
      <c r="K33">
        <v>1033.5</v>
      </c>
      <c r="L33">
        <v>276.66140000000001</v>
      </c>
      <c r="M33">
        <v>319.86</v>
      </c>
      <c r="N33">
        <v>290</v>
      </c>
      <c r="Q33">
        <v>319.86</v>
      </c>
      <c r="R33">
        <v>290</v>
      </c>
      <c r="U33">
        <f t="shared" si="0"/>
        <v>284.46298086399997</v>
      </c>
      <c r="V33">
        <f t="shared" si="1"/>
        <v>-6.6069391360000509</v>
      </c>
      <c r="Y33">
        <v>278.06653625088046</v>
      </c>
      <c r="Z33">
        <f t="shared" si="2"/>
        <v>1.4051362508804459</v>
      </c>
      <c r="AB33">
        <v>289.81465776720796</v>
      </c>
      <c r="AC33">
        <f t="shared" si="4"/>
        <v>289.81465776720796</v>
      </c>
      <c r="AD33">
        <f t="shared" si="3"/>
        <v>-0.18534223279203843</v>
      </c>
    </row>
    <row r="34" spans="1:30" x14ac:dyDescent="0.25">
      <c r="A34">
        <v>624.35</v>
      </c>
      <c r="B34">
        <v>300</v>
      </c>
      <c r="E34">
        <v>624.35004000000004</v>
      </c>
      <c r="F34">
        <v>301.88344999999998</v>
      </c>
      <c r="G34">
        <v>1065.5</v>
      </c>
      <c r="H34">
        <v>300</v>
      </c>
      <c r="K34">
        <v>1065.5</v>
      </c>
      <c r="L34">
        <v>289.60968000000003</v>
      </c>
      <c r="M34">
        <v>327.95</v>
      </c>
      <c r="N34">
        <v>300</v>
      </c>
      <c r="Q34">
        <v>327.95</v>
      </c>
      <c r="R34">
        <v>300</v>
      </c>
      <c r="U34">
        <f t="shared" si="0"/>
        <v>292.28698086399999</v>
      </c>
      <c r="V34">
        <f t="shared" si="1"/>
        <v>-9.5964691359999961</v>
      </c>
      <c r="Y34">
        <v>287.11170787897754</v>
      </c>
      <c r="Z34">
        <f t="shared" si="2"/>
        <v>-2.4979721210224852</v>
      </c>
      <c r="AB34">
        <v>298.48116757974299</v>
      </c>
      <c r="AC34">
        <f t="shared" si="4"/>
        <v>298.48116757974299</v>
      </c>
      <c r="AD34">
        <f t="shared" si="3"/>
        <v>-1.5188324202570129</v>
      </c>
    </row>
    <row r="35" spans="1:30" x14ac:dyDescent="0.25">
      <c r="A35">
        <v>638.91999999999996</v>
      </c>
      <c r="B35">
        <v>310</v>
      </c>
      <c r="E35">
        <v>638.91999999999996</v>
      </c>
      <c r="F35">
        <v>312.51209999999998</v>
      </c>
      <c r="G35">
        <v>1096.3</v>
      </c>
      <c r="H35">
        <v>310</v>
      </c>
      <c r="K35">
        <v>1096.3</v>
      </c>
      <c r="L35">
        <v>302.25742000000002</v>
      </c>
      <c r="M35">
        <v>335.49</v>
      </c>
      <c r="N35">
        <v>310</v>
      </c>
      <c r="Q35">
        <v>335.49</v>
      </c>
      <c r="R35">
        <v>310</v>
      </c>
      <c r="U35">
        <f t="shared" si="0"/>
        <v>299.88667199999992</v>
      </c>
      <c r="V35">
        <f t="shared" si="1"/>
        <v>-12.625428000000056</v>
      </c>
      <c r="Y35">
        <v>295.817685571021</v>
      </c>
      <c r="Z35">
        <f t="shared" si="2"/>
        <v>-6.4397344289790226</v>
      </c>
      <c r="AB35">
        <v>306.55848327646908</v>
      </c>
      <c r="AC35">
        <f t="shared" si="4"/>
        <v>306.55848327646908</v>
      </c>
      <c r="AD35">
        <f t="shared" si="3"/>
        <v>-3.4415167235309241</v>
      </c>
    </row>
    <row r="36" spans="1:30" x14ac:dyDescent="0.25">
      <c r="A36">
        <v>653.34</v>
      </c>
      <c r="B36">
        <v>320</v>
      </c>
      <c r="E36">
        <v>653.33996999999999</v>
      </c>
      <c r="F36">
        <v>323.15134</v>
      </c>
      <c r="G36">
        <v>1126.5999999999999</v>
      </c>
      <c r="H36">
        <v>320</v>
      </c>
      <c r="K36">
        <v>1126.5999999999999</v>
      </c>
      <c r="L36">
        <v>314.87450000000001</v>
      </c>
      <c r="M36">
        <v>343.17</v>
      </c>
      <c r="N36">
        <v>320</v>
      </c>
      <c r="Q36">
        <v>343.17</v>
      </c>
      <c r="R36">
        <v>320</v>
      </c>
      <c r="U36">
        <f t="shared" si="0"/>
        <v>307.40812835199995</v>
      </c>
      <c r="V36">
        <f t="shared" si="1"/>
        <v>-15.743211648000056</v>
      </c>
      <c r="Y36">
        <v>304.38233245637542</v>
      </c>
      <c r="Z36">
        <f t="shared" si="2"/>
        <v>-10.492167543624589</v>
      </c>
      <c r="AB36">
        <v>314.78577565721929</v>
      </c>
      <c r="AC36">
        <f t="shared" si="4"/>
        <v>314.78577565721929</v>
      </c>
      <c r="AD36">
        <f t="shared" si="3"/>
        <v>-5.2142243427807102</v>
      </c>
    </row>
    <row r="37" spans="1:30" x14ac:dyDescent="0.25">
      <c r="A37">
        <v>667.9</v>
      </c>
      <c r="B37">
        <v>330</v>
      </c>
      <c r="E37">
        <v>667.9</v>
      </c>
      <c r="F37">
        <v>334.01369999999997</v>
      </c>
      <c r="G37">
        <v>1154.9000000000001</v>
      </c>
      <c r="H37">
        <v>330</v>
      </c>
      <c r="K37">
        <v>1154.8998999999999</v>
      </c>
      <c r="L37">
        <v>326.81308000000001</v>
      </c>
      <c r="M37">
        <v>350.85</v>
      </c>
      <c r="N37">
        <v>330</v>
      </c>
      <c r="Q37">
        <v>350.85</v>
      </c>
      <c r="R37">
        <v>330</v>
      </c>
      <c r="U37">
        <f t="shared" si="0"/>
        <v>315.00263999999993</v>
      </c>
      <c r="V37">
        <f t="shared" si="1"/>
        <v>-19.011060000000043</v>
      </c>
      <c r="Y37">
        <v>312.38162784881246</v>
      </c>
      <c r="Z37">
        <f t="shared" si="2"/>
        <v>-14.431452151187557</v>
      </c>
      <c r="AB37">
        <v>323.01306803796945</v>
      </c>
      <c r="AC37">
        <f t="shared" si="4"/>
        <v>323.01306803796945</v>
      </c>
      <c r="AD37">
        <f t="shared" si="3"/>
        <v>-6.9869319620305532</v>
      </c>
    </row>
    <row r="38" spans="1:30" x14ac:dyDescent="0.25">
      <c r="A38">
        <v>682.84</v>
      </c>
      <c r="B38">
        <v>340</v>
      </c>
      <c r="E38">
        <v>682.83996999999999</v>
      </c>
      <c r="F38">
        <v>345.28325999999998</v>
      </c>
      <c r="G38">
        <v>1182</v>
      </c>
      <c r="H38">
        <v>340</v>
      </c>
      <c r="K38">
        <v>1182</v>
      </c>
      <c r="L38">
        <v>338.38342</v>
      </c>
      <c r="M38">
        <v>358.03</v>
      </c>
      <c r="N38">
        <v>340</v>
      </c>
      <c r="Q38">
        <v>358.03</v>
      </c>
      <c r="R38">
        <v>340</v>
      </c>
      <c r="U38">
        <f t="shared" si="0"/>
        <v>322.79532835199996</v>
      </c>
      <c r="V38">
        <f t="shared" si="1"/>
        <v>-22.487931648000028</v>
      </c>
      <c r="Y38">
        <v>320.04178583751855</v>
      </c>
      <c r="Z38">
        <f t="shared" si="2"/>
        <v>-18.341634162481455</v>
      </c>
      <c r="AB38">
        <v>330.7047294043478</v>
      </c>
      <c r="AC38">
        <f t="shared" si="4"/>
        <v>330.7047294043478</v>
      </c>
      <c r="AD38">
        <f t="shared" si="3"/>
        <v>-9.2952705956521982</v>
      </c>
    </row>
    <row r="39" spans="1:30" x14ac:dyDescent="0.25">
      <c r="A39">
        <v>698.18</v>
      </c>
      <c r="B39">
        <v>350</v>
      </c>
      <c r="E39">
        <v>698.18</v>
      </c>
      <c r="F39">
        <v>356.98358000000002</v>
      </c>
      <c r="G39">
        <v>1208.4000000000001</v>
      </c>
      <c r="H39">
        <v>350</v>
      </c>
      <c r="K39">
        <v>1208.4000000000001</v>
      </c>
      <c r="L39">
        <v>349.78320000000002</v>
      </c>
      <c r="M39">
        <v>364.71</v>
      </c>
      <c r="N39">
        <v>350</v>
      </c>
      <c r="Q39">
        <v>364.71</v>
      </c>
      <c r="R39">
        <v>350</v>
      </c>
      <c r="U39">
        <f t="shared" si="0"/>
        <v>330.7966879999999</v>
      </c>
      <c r="V39">
        <f t="shared" si="1"/>
        <v>-26.186892000000114</v>
      </c>
      <c r="Y39">
        <v>327.50405243069872</v>
      </c>
      <c r="Z39">
        <f t="shared" si="2"/>
        <v>-22.279147569301301</v>
      </c>
      <c r="AB39">
        <v>337.86075975635447</v>
      </c>
      <c r="AC39">
        <f t="shared" si="4"/>
        <v>337.86075975635447</v>
      </c>
      <c r="AD39">
        <f t="shared" si="3"/>
        <v>-12.139240243645531</v>
      </c>
    </row>
    <row r="40" spans="1:30" x14ac:dyDescent="0.25">
      <c r="A40">
        <v>713.56</v>
      </c>
      <c r="B40">
        <v>360</v>
      </c>
      <c r="E40">
        <v>713.56</v>
      </c>
      <c r="F40">
        <v>368.84410000000003</v>
      </c>
      <c r="G40">
        <v>1235.7</v>
      </c>
      <c r="H40">
        <v>360</v>
      </c>
      <c r="K40">
        <v>1235.7</v>
      </c>
      <c r="L40">
        <v>361.70328000000001</v>
      </c>
      <c r="M40">
        <v>372.32</v>
      </c>
      <c r="N40">
        <v>360</v>
      </c>
      <c r="Q40">
        <v>372.32</v>
      </c>
      <c r="R40">
        <v>360</v>
      </c>
      <c r="U40">
        <f t="shared" si="0"/>
        <v>338.81889599999994</v>
      </c>
      <c r="V40">
        <f t="shared" si="1"/>
        <v>-30.025204000000087</v>
      </c>
      <c r="Y40">
        <v>335.22071447591901</v>
      </c>
      <c r="Z40">
        <f t="shared" si="2"/>
        <v>-26.482565524080997</v>
      </c>
      <c r="AB40">
        <v>346.01306379509265</v>
      </c>
      <c r="AC40">
        <f t="shared" si="4"/>
        <v>346.01306379509265</v>
      </c>
      <c r="AD40">
        <f t="shared" si="3"/>
        <v>-13.986936204907352</v>
      </c>
    </row>
    <row r="41" spans="1:30" x14ac:dyDescent="0.25">
      <c r="A41">
        <v>728.41</v>
      </c>
      <c r="B41">
        <v>370</v>
      </c>
      <c r="E41">
        <v>728.41003000000001</v>
      </c>
      <c r="F41">
        <v>380.41789999999997</v>
      </c>
      <c r="G41">
        <v>1261.0999999999999</v>
      </c>
      <c r="H41">
        <v>370</v>
      </c>
      <c r="K41">
        <v>1261.1001000000001</v>
      </c>
      <c r="L41">
        <v>372.91271999999998</v>
      </c>
      <c r="M41">
        <v>379.84</v>
      </c>
      <c r="N41">
        <v>370</v>
      </c>
      <c r="Q41">
        <v>379.84</v>
      </c>
      <c r="R41">
        <v>370</v>
      </c>
      <c r="U41">
        <f t="shared" si="0"/>
        <v>346.56467164799994</v>
      </c>
      <c r="V41">
        <f t="shared" si="1"/>
        <v>-33.853228352000031</v>
      </c>
      <c r="Y41">
        <v>342.40034772188244</v>
      </c>
      <c r="Z41">
        <f t="shared" si="2"/>
        <v>-30.512372278117539</v>
      </c>
      <c r="AB41">
        <v>354.06895425124384</v>
      </c>
      <c r="AC41">
        <f t="shared" si="4"/>
        <v>354.06895425124384</v>
      </c>
      <c r="AD41">
        <f t="shared" si="3"/>
        <v>-15.931045748756162</v>
      </c>
    </row>
    <row r="42" spans="1:30" x14ac:dyDescent="0.25">
      <c r="A42">
        <v>742.84</v>
      </c>
      <c r="B42">
        <v>380</v>
      </c>
      <c r="E42">
        <v>742.83996999999999</v>
      </c>
      <c r="F42">
        <v>391.77798000000001</v>
      </c>
      <c r="G42">
        <v>1286.7</v>
      </c>
      <c r="H42">
        <v>380</v>
      </c>
      <c r="K42">
        <v>1286.7</v>
      </c>
      <c r="L42">
        <v>384.32515999999998</v>
      </c>
      <c r="M42">
        <v>387.09</v>
      </c>
      <c r="N42">
        <v>380</v>
      </c>
      <c r="Q42">
        <v>387.09</v>
      </c>
      <c r="R42">
        <v>380</v>
      </c>
      <c r="U42">
        <f t="shared" si="0"/>
        <v>354.09132835199995</v>
      </c>
      <c r="V42">
        <f t="shared" si="1"/>
        <v>-37.686651648000066</v>
      </c>
      <c r="Y42">
        <v>349.63645675819879</v>
      </c>
      <c r="Z42">
        <f t="shared" si="2"/>
        <v>-34.688703241801193</v>
      </c>
      <c r="AB42">
        <v>361.83560395963428</v>
      </c>
      <c r="AC42">
        <f t="shared" si="4"/>
        <v>361.83560395963428</v>
      </c>
      <c r="AD42">
        <f t="shared" si="3"/>
        <v>-18.164396040365716</v>
      </c>
    </row>
    <row r="43" spans="1:30" x14ac:dyDescent="0.25">
      <c r="A43">
        <v>757.03</v>
      </c>
      <c r="B43">
        <v>390</v>
      </c>
      <c r="E43">
        <v>757.03</v>
      </c>
      <c r="F43">
        <v>403.05727999999999</v>
      </c>
      <c r="G43">
        <v>1312.9</v>
      </c>
      <c r="H43">
        <v>390</v>
      </c>
      <c r="K43">
        <v>1312.8998999999999</v>
      </c>
      <c r="L43">
        <v>396.1232</v>
      </c>
      <c r="M43">
        <v>394.97</v>
      </c>
      <c r="N43">
        <v>390</v>
      </c>
      <c r="Q43">
        <v>394.97</v>
      </c>
      <c r="R43">
        <v>390</v>
      </c>
      <c r="U43">
        <f t="shared" si="0"/>
        <v>361.49284799999992</v>
      </c>
      <c r="V43">
        <f t="shared" si="1"/>
        <v>-41.564432000000068</v>
      </c>
      <c r="Y43">
        <v>357.04216276254192</v>
      </c>
      <c r="Z43">
        <f t="shared" si="2"/>
        <v>-39.081037237458077</v>
      </c>
      <c r="AB43">
        <v>370.27714874613326</v>
      </c>
      <c r="AC43">
        <f t="shared" si="4"/>
        <v>370.27714874613326</v>
      </c>
      <c r="AD43">
        <f t="shared" si="3"/>
        <v>-19.722851253866736</v>
      </c>
    </row>
    <row r="44" spans="1:30" x14ac:dyDescent="0.25">
      <c r="A44">
        <v>770.64</v>
      </c>
      <c r="B44">
        <v>400</v>
      </c>
      <c r="E44">
        <v>770.64</v>
      </c>
      <c r="F44">
        <v>413.97534000000002</v>
      </c>
      <c r="G44">
        <v>1340.4</v>
      </c>
      <c r="H44">
        <v>400</v>
      </c>
      <c r="K44">
        <v>1340.4</v>
      </c>
      <c r="L44">
        <v>408.63400000000001</v>
      </c>
      <c r="M44">
        <v>402.49</v>
      </c>
      <c r="N44">
        <v>400</v>
      </c>
      <c r="Q44">
        <v>402.49</v>
      </c>
      <c r="R44">
        <v>400</v>
      </c>
      <c r="U44">
        <f t="shared" si="0"/>
        <v>368.59182399999992</v>
      </c>
      <c r="V44">
        <f t="shared" si="1"/>
        <v>-45.3835160000001</v>
      </c>
      <c r="Y44">
        <v>364.81538539659925</v>
      </c>
      <c r="Z44">
        <f t="shared" si="2"/>
        <v>-43.818614603400761</v>
      </c>
      <c r="AB44">
        <v>378.33303920228445</v>
      </c>
      <c r="AC44">
        <f t="shared" si="4"/>
        <v>378.33303920228445</v>
      </c>
      <c r="AD44">
        <f t="shared" si="3"/>
        <v>-21.666960797715547</v>
      </c>
    </row>
    <row r="45" spans="1:30" x14ac:dyDescent="0.25">
      <c r="A45">
        <v>784.04</v>
      </c>
      <c r="B45">
        <v>410</v>
      </c>
      <c r="E45">
        <v>784.04</v>
      </c>
      <c r="F45">
        <v>424.81945999999999</v>
      </c>
      <c r="G45">
        <v>1366.5</v>
      </c>
      <c r="H45">
        <v>410</v>
      </c>
      <c r="K45">
        <v>1366.5</v>
      </c>
      <c r="L45">
        <v>420.62716999999998</v>
      </c>
      <c r="M45">
        <v>410.17</v>
      </c>
      <c r="N45">
        <v>410</v>
      </c>
      <c r="Q45">
        <v>410.17</v>
      </c>
      <c r="R45">
        <v>410</v>
      </c>
      <c r="U45">
        <f t="shared" si="0"/>
        <v>375.58126399999992</v>
      </c>
      <c r="V45">
        <f t="shared" si="1"/>
        <v>-49.238196000000073</v>
      </c>
      <c r="Y45">
        <v>372.19285350576592</v>
      </c>
      <c r="Z45">
        <f t="shared" si="2"/>
        <v>-48.434316494234054</v>
      </c>
      <c r="AB45">
        <v>386.56033158303461</v>
      </c>
      <c r="AC45">
        <f t="shared" si="4"/>
        <v>386.56033158303461</v>
      </c>
      <c r="AD45">
        <f t="shared" si="3"/>
        <v>-23.439668416965389</v>
      </c>
    </row>
    <row r="46" spans="1:30" x14ac:dyDescent="0.25">
      <c r="A46">
        <v>797.5</v>
      </c>
      <c r="B46">
        <v>420</v>
      </c>
      <c r="E46">
        <v>797.5</v>
      </c>
      <c r="F46">
        <v>435.80594000000002</v>
      </c>
      <c r="G46">
        <v>1390.5</v>
      </c>
      <c r="H46">
        <v>420</v>
      </c>
      <c r="K46">
        <v>1390.5</v>
      </c>
      <c r="L46">
        <v>431.75695999999999</v>
      </c>
      <c r="M46">
        <v>418.14</v>
      </c>
      <c r="N46">
        <v>420</v>
      </c>
      <c r="Q46">
        <v>418.14</v>
      </c>
      <c r="R46">
        <v>420</v>
      </c>
      <c r="U46">
        <f t="shared" si="0"/>
        <v>382.60199999999992</v>
      </c>
      <c r="V46">
        <f t="shared" si="1"/>
        <v>-53.203940000000102</v>
      </c>
      <c r="Y46">
        <v>378.97673222683875</v>
      </c>
      <c r="Z46">
        <f t="shared" si="2"/>
        <v>-52.780227773161243</v>
      </c>
      <c r="AB46">
        <v>395.09828995212041</v>
      </c>
      <c r="AC46">
        <f t="shared" si="4"/>
        <v>395.09828995212041</v>
      </c>
      <c r="AD46">
        <f t="shared" si="3"/>
        <v>-24.90171004787959</v>
      </c>
    </row>
    <row r="47" spans="1:30" x14ac:dyDescent="0.25">
      <c r="A47">
        <v>811.61</v>
      </c>
      <c r="B47">
        <v>430</v>
      </c>
      <c r="E47">
        <v>811.61</v>
      </c>
      <c r="F47">
        <v>447.42282</v>
      </c>
      <c r="G47">
        <v>1414.4</v>
      </c>
      <c r="H47">
        <v>430</v>
      </c>
      <c r="K47">
        <v>1414.4</v>
      </c>
      <c r="L47">
        <v>442.93624999999997</v>
      </c>
      <c r="M47">
        <v>425.01</v>
      </c>
      <c r="N47">
        <v>430</v>
      </c>
      <c r="Q47">
        <v>425.01</v>
      </c>
      <c r="R47">
        <v>430</v>
      </c>
      <c r="U47">
        <f t="shared" si="0"/>
        <v>389.96177599999993</v>
      </c>
      <c r="V47">
        <f t="shared" si="1"/>
        <v>-57.461044000000072</v>
      </c>
      <c r="Y47">
        <v>385.73234478657378</v>
      </c>
      <c r="Z47">
        <f t="shared" si="2"/>
        <v>-57.203905213426196</v>
      </c>
      <c r="AB47">
        <v>402.45786008958834</v>
      </c>
      <c r="AC47">
        <f t="shared" si="4"/>
        <v>402.45786008958834</v>
      </c>
      <c r="AD47">
        <f t="shared" si="3"/>
        <v>-27.542139910411663</v>
      </c>
    </row>
    <row r="48" spans="1:30" x14ac:dyDescent="0.25">
      <c r="A48">
        <v>826.28</v>
      </c>
      <c r="B48">
        <v>440</v>
      </c>
      <c r="E48">
        <v>826.27997000000005</v>
      </c>
      <c r="F48">
        <v>459.60840000000002</v>
      </c>
      <c r="G48">
        <v>1436</v>
      </c>
      <c r="H48">
        <v>440</v>
      </c>
      <c r="K48">
        <v>1436</v>
      </c>
      <c r="L48">
        <v>453.12133999999998</v>
      </c>
      <c r="M48">
        <v>430.74</v>
      </c>
      <c r="N48">
        <v>440</v>
      </c>
      <c r="Q48">
        <v>430.74</v>
      </c>
      <c r="R48">
        <v>440</v>
      </c>
      <c r="U48">
        <f t="shared" si="0"/>
        <v>397.61363235199997</v>
      </c>
      <c r="V48">
        <f t="shared" si="1"/>
        <v>-61.99476764800005</v>
      </c>
      <c r="Y48">
        <v>391.83783563553931</v>
      </c>
      <c r="Z48">
        <f t="shared" si="2"/>
        <v>-61.283504364460669</v>
      </c>
      <c r="AB48">
        <v>408.59619151428871</v>
      </c>
      <c r="AC48">
        <f t="shared" si="4"/>
        <v>408.59619151428871</v>
      </c>
      <c r="AD48">
        <f t="shared" si="3"/>
        <v>-31.403808485711295</v>
      </c>
    </row>
    <row r="49" spans="1:30" x14ac:dyDescent="0.25">
      <c r="A49">
        <v>840.01</v>
      </c>
      <c r="B49">
        <v>450</v>
      </c>
      <c r="E49">
        <v>840.01</v>
      </c>
      <c r="F49">
        <v>471.11156999999997</v>
      </c>
      <c r="G49">
        <v>1459.1</v>
      </c>
      <c r="H49">
        <v>450</v>
      </c>
      <c r="K49">
        <v>1459.1</v>
      </c>
      <c r="L49">
        <v>464.09881999999999</v>
      </c>
      <c r="M49">
        <v>436.57</v>
      </c>
      <c r="N49">
        <v>450</v>
      </c>
      <c r="Q49">
        <v>436.57</v>
      </c>
      <c r="R49">
        <v>450</v>
      </c>
      <c r="U49">
        <f t="shared" si="0"/>
        <v>404.77521599999994</v>
      </c>
      <c r="V49">
        <f t="shared" si="1"/>
        <v>-66.336354000000028</v>
      </c>
      <c r="Y49">
        <v>398.36731890457185</v>
      </c>
      <c r="Z49">
        <f t="shared" si="2"/>
        <v>-65.731501095428143</v>
      </c>
      <c r="AB49">
        <v>414.84164914186334</v>
      </c>
      <c r="AC49">
        <f t="shared" si="4"/>
        <v>414.84164914186334</v>
      </c>
      <c r="AD49">
        <f t="shared" si="3"/>
        <v>-35.158350858136657</v>
      </c>
    </row>
  </sheetData>
  <mergeCells count="13">
    <mergeCell ref="M3:N3"/>
    <mergeCell ref="O3:P3"/>
    <mergeCell ref="Q3:R3"/>
    <mergeCell ref="A1:R1"/>
    <mergeCell ref="A2:F2"/>
    <mergeCell ref="G2:L2"/>
    <mergeCell ref="M2:R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CD64-B3BD-4EDA-A068-14A1C36502D1}">
  <dimension ref="A1:AE49"/>
  <sheetViews>
    <sheetView topLeftCell="F1" zoomScaleNormal="100" workbookViewId="0">
      <selection activeCell="AE4" sqref="AE4"/>
    </sheetView>
  </sheetViews>
  <sheetFormatPr defaultRowHeight="15" x14ac:dyDescent="0.25"/>
  <cols>
    <col min="22" max="22" width="13.42578125" bestFit="1" customWidth="1"/>
  </cols>
  <sheetData>
    <row r="1" spans="1:31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V1" t="s">
        <v>18</v>
      </c>
      <c r="Z1" t="s">
        <v>18</v>
      </c>
      <c r="AD1" t="s">
        <v>18</v>
      </c>
    </row>
    <row r="2" spans="1:31" x14ac:dyDescent="0.25">
      <c r="A2" s="2" t="s">
        <v>11</v>
      </c>
      <c r="B2" s="2"/>
      <c r="C2" s="2"/>
      <c r="D2" s="2"/>
      <c r="E2" s="2"/>
      <c r="F2" s="2"/>
      <c r="G2" s="2" t="s">
        <v>12</v>
      </c>
      <c r="H2" s="2"/>
      <c r="I2" s="2"/>
      <c r="J2" s="2"/>
      <c r="K2" s="2"/>
      <c r="L2" s="2"/>
      <c r="M2" s="2" t="s">
        <v>13</v>
      </c>
      <c r="N2" s="2"/>
      <c r="O2" s="2"/>
      <c r="P2" s="2"/>
      <c r="Q2" s="2"/>
      <c r="R2" s="2"/>
      <c r="V2">
        <f>ABS(SUM(V4:V49)/COUNT(V4:V49))</f>
        <v>8.2723549025296386</v>
      </c>
      <c r="Z2">
        <f>ABS(SUM(Z4:Z49)/COUNT(Z4:Z49))</f>
        <v>9.9848068233386424</v>
      </c>
      <c r="AD2">
        <f>ABS(SUM(AD4:AD49)/COUNT(AD4:AD49))</f>
        <v>6.2201871467208347</v>
      </c>
    </row>
    <row r="3" spans="1:31" x14ac:dyDescent="0.25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1</v>
      </c>
      <c r="H3" s="2"/>
      <c r="I3" s="2" t="s">
        <v>2</v>
      </c>
      <c r="J3" s="2"/>
      <c r="K3" s="2" t="s">
        <v>3</v>
      </c>
      <c r="L3" s="2"/>
      <c r="M3" s="2" t="s">
        <v>1</v>
      </c>
      <c r="N3" s="2"/>
      <c r="O3" s="2" t="s">
        <v>2</v>
      </c>
      <c r="P3" s="2"/>
      <c r="Q3" s="2" t="s">
        <v>3</v>
      </c>
      <c r="R3" s="2"/>
      <c r="T3">
        <v>0</v>
      </c>
      <c r="U3" t="s">
        <v>15</v>
      </c>
      <c r="V3" t="s">
        <v>17</v>
      </c>
      <c r="X3">
        <v>0</v>
      </c>
      <c r="Y3" t="s">
        <v>15</v>
      </c>
      <c r="Z3" t="s">
        <v>17</v>
      </c>
      <c r="AC3" t="s">
        <v>15</v>
      </c>
      <c r="AD3" t="s">
        <v>17</v>
      </c>
    </row>
    <row r="4" spans="1:31" x14ac:dyDescent="0.25">
      <c r="A4">
        <v>0.222</v>
      </c>
      <c r="B4">
        <v>0</v>
      </c>
      <c r="C4" s="1">
        <v>0</v>
      </c>
      <c r="D4" s="1">
        <v>0</v>
      </c>
      <c r="E4">
        <v>0.222</v>
      </c>
      <c r="F4">
        <v>1.2746178999999999E-3</v>
      </c>
      <c r="G4">
        <v>0.34820000000000001</v>
      </c>
      <c r="H4">
        <v>0</v>
      </c>
      <c r="I4">
        <v>0</v>
      </c>
      <c r="J4">
        <v>0</v>
      </c>
      <c r="K4">
        <v>0.34820000000000001</v>
      </c>
      <c r="L4">
        <v>1.8494449999999999E-3</v>
      </c>
      <c r="M4">
        <v>0.7944</v>
      </c>
      <c r="N4">
        <v>0</v>
      </c>
      <c r="O4">
        <v>0</v>
      </c>
      <c r="P4">
        <v>0</v>
      </c>
      <c r="Q4">
        <v>0.7944</v>
      </c>
      <c r="R4">
        <v>1.9694973000000001E-2</v>
      </c>
      <c r="U4">
        <f>0.0001*E4^2 + 0.2803*E4 - 7.9403</f>
        <v>-7.8780684715999998</v>
      </c>
      <c r="V4">
        <f>U4-F4</f>
        <v>-7.8793430894999998</v>
      </c>
      <c r="X4" cm="1">
        <f t="array" ref="X4:X49">FORECAST(K4:K49,J4:J18,I4:I18)</f>
        <v>-21.898430236421348</v>
      </c>
      <c r="Y4">
        <v>0</v>
      </c>
      <c r="Z4">
        <f>Y4-L4</f>
        <v>-1.8494449999999999E-3</v>
      </c>
      <c r="AB4">
        <v>20</v>
      </c>
      <c r="AC4">
        <f>0.0006*Q4^2 + 0.4055*Q4 - 7.9819</f>
        <v>-7.6593921571840005</v>
      </c>
      <c r="AD4">
        <f>AC4-R4-$AB$4</f>
        <v>-27.679087130184001</v>
      </c>
      <c r="AE4">
        <v>-27.679087130184001</v>
      </c>
    </row>
    <row r="5" spans="1:31" x14ac:dyDescent="0.25">
      <c r="A5">
        <v>72.275999999999996</v>
      </c>
      <c r="B5">
        <v>10</v>
      </c>
      <c r="C5" s="1">
        <v>21.257999829999999</v>
      </c>
      <c r="D5" s="1">
        <v>1.3723261419999999</v>
      </c>
      <c r="E5">
        <v>72.275999999999996</v>
      </c>
      <c r="F5">
        <v>7.4875845999999999</v>
      </c>
      <c r="G5">
        <v>55.54</v>
      </c>
      <c r="H5">
        <v>10</v>
      </c>
      <c r="I5">
        <v>28.931999619999999</v>
      </c>
      <c r="J5">
        <v>1.8709114259999999</v>
      </c>
      <c r="K5">
        <v>55.54</v>
      </c>
      <c r="L5">
        <v>3.7256930000000001</v>
      </c>
      <c r="M5">
        <v>38.445999999999998</v>
      </c>
      <c r="N5">
        <v>10</v>
      </c>
      <c r="O5">
        <v>12.2</v>
      </c>
      <c r="P5">
        <v>0.84053299999999997</v>
      </c>
      <c r="Q5">
        <v>38.446002999999997</v>
      </c>
      <c r="R5">
        <v>6.6309132999999996</v>
      </c>
      <c r="U5">
        <f t="shared" ref="U5:U49" si="0">0.0001*E5^2 + 0.2803*E5 - 7.9403</f>
        <v>12.841044817599997</v>
      </c>
      <c r="V5">
        <f t="shared" ref="V5:V49" si="1">U5-F5</f>
        <v>5.3534602175999968</v>
      </c>
      <c r="X5">
        <v>-4.1967984799086011</v>
      </c>
      <c r="Y5">
        <f t="shared" ref="Y5:Y49" si="2">X5+$X$3</f>
        <v>-4.1967984799086011</v>
      </c>
      <c r="Z5">
        <f>Y5-L5</f>
        <v>-7.9224914799086008</v>
      </c>
      <c r="AB5">
        <f>0.7303*Q4-29.881</f>
        <v>-29.300849679999999</v>
      </c>
      <c r="AC5">
        <f t="shared" ref="AC5:AC49" si="3">0.0006*Q5^2 + 0.4055*Q5 - 7.9819</f>
        <v>8.4948113045056033</v>
      </c>
      <c r="AD5">
        <f t="shared" ref="AD5:AD49" si="4">AC5-R5-$AB$4</f>
        <v>-18.136101995494396</v>
      </c>
      <c r="AE5">
        <v>-18.136101995494396</v>
      </c>
    </row>
    <row r="6" spans="1:31" x14ac:dyDescent="0.25">
      <c r="A6">
        <v>119.69</v>
      </c>
      <c r="B6">
        <v>20</v>
      </c>
      <c r="C6" s="1">
        <v>42.515999669999999</v>
      </c>
      <c r="D6" s="1">
        <v>4.2069498999999997</v>
      </c>
      <c r="E6">
        <v>119.69</v>
      </c>
      <c r="F6">
        <v>15.956490000000001</v>
      </c>
      <c r="G6">
        <v>105.78999</v>
      </c>
      <c r="H6">
        <v>20</v>
      </c>
      <c r="I6">
        <v>57.863999249999999</v>
      </c>
      <c r="J6">
        <v>5.8760236680000002</v>
      </c>
      <c r="K6">
        <v>105.78999</v>
      </c>
      <c r="L6">
        <v>9.7941140000000004</v>
      </c>
      <c r="M6">
        <v>62.837000000000003</v>
      </c>
      <c r="N6">
        <v>20</v>
      </c>
      <c r="O6">
        <v>24.4</v>
      </c>
      <c r="P6">
        <v>2.9519600000000001</v>
      </c>
      <c r="Q6">
        <v>62.836998000000001</v>
      </c>
      <c r="R6">
        <v>13.855421</v>
      </c>
      <c r="U6">
        <f t="shared" si="0"/>
        <v>27.04137661</v>
      </c>
      <c r="V6">
        <f t="shared" si="1"/>
        <v>11.08488661</v>
      </c>
      <c r="X6">
        <v>11.919849622679976</v>
      </c>
      <c r="Y6">
        <f t="shared" si="2"/>
        <v>11.919849622679976</v>
      </c>
      <c r="Z6">
        <f t="shared" ref="Z6:Z49" si="5">Y6-L6</f>
        <v>2.1257356226799757</v>
      </c>
      <c r="AC6">
        <f t="shared" si="3"/>
        <v>19.867595679591204</v>
      </c>
      <c r="AD6">
        <f t="shared" si="4"/>
        <v>-13.987825320408795</v>
      </c>
      <c r="AE6">
        <v>-13.987825320408795</v>
      </c>
    </row>
    <row r="7" spans="1:31" x14ac:dyDescent="0.25">
      <c r="A7">
        <v>158.30000000000001</v>
      </c>
      <c r="B7">
        <v>30</v>
      </c>
      <c r="C7" s="1">
        <v>74.402996689999995</v>
      </c>
      <c r="D7" s="1">
        <v>10.777587710000001</v>
      </c>
      <c r="E7">
        <v>158.30000000000001</v>
      </c>
      <c r="F7">
        <v>24.270119000000001</v>
      </c>
      <c r="G7">
        <v>162.61000000000001</v>
      </c>
      <c r="H7">
        <v>30</v>
      </c>
      <c r="I7">
        <v>101.2619978</v>
      </c>
      <c r="J7">
        <v>13.68826563</v>
      </c>
      <c r="K7">
        <v>162.61000000000001</v>
      </c>
      <c r="L7">
        <v>18.664619999999999</v>
      </c>
      <c r="M7">
        <v>85.441000000000003</v>
      </c>
      <c r="N7">
        <v>30</v>
      </c>
      <c r="O7">
        <v>42.7</v>
      </c>
      <c r="P7">
        <v>7.9010999999999996</v>
      </c>
      <c r="Q7">
        <v>85.441000000000003</v>
      </c>
      <c r="R7">
        <v>21.96828</v>
      </c>
      <c r="U7">
        <f t="shared" si="0"/>
        <v>38.937079000000004</v>
      </c>
      <c r="V7">
        <f t="shared" si="1"/>
        <v>14.666960000000003</v>
      </c>
      <c r="X7">
        <v>30.143696161864639</v>
      </c>
      <c r="Y7">
        <f t="shared" si="2"/>
        <v>30.143696161864639</v>
      </c>
      <c r="Z7">
        <f t="shared" si="5"/>
        <v>11.47907616186464</v>
      </c>
      <c r="AC7">
        <f t="shared" si="3"/>
        <v>31.044524188600004</v>
      </c>
      <c r="AD7">
        <f t="shared" si="4"/>
        <v>-10.923755811399996</v>
      </c>
      <c r="AE7">
        <v>-10.923755811399996</v>
      </c>
    </row>
    <row r="8" spans="1:31" x14ac:dyDescent="0.25">
      <c r="A8">
        <v>192.54</v>
      </c>
      <c r="B8">
        <v>40</v>
      </c>
      <c r="C8" s="1">
        <v>122.2334977</v>
      </c>
      <c r="D8" s="1">
        <v>23.365467779999999</v>
      </c>
      <c r="E8">
        <v>192.54001</v>
      </c>
      <c r="F8">
        <v>32.556069999999998</v>
      </c>
      <c r="G8">
        <v>210.74</v>
      </c>
      <c r="H8">
        <v>40</v>
      </c>
      <c r="I8">
        <v>166.35899370000001</v>
      </c>
      <c r="J8">
        <v>28.210195070000001</v>
      </c>
      <c r="K8">
        <v>210.74</v>
      </c>
      <c r="L8">
        <v>27.537134000000002</v>
      </c>
      <c r="M8">
        <v>108.85</v>
      </c>
      <c r="N8">
        <v>40</v>
      </c>
      <c r="O8">
        <v>70.150000000000006</v>
      </c>
      <c r="P8">
        <v>17.852900000000002</v>
      </c>
      <c r="Q8">
        <v>108.85000599999999</v>
      </c>
      <c r="R8">
        <v>31.589243</v>
      </c>
      <c r="U8">
        <f t="shared" si="0"/>
        <v>49.735830348080007</v>
      </c>
      <c r="V8">
        <f t="shared" si="1"/>
        <v>17.179760348080009</v>
      </c>
      <c r="X8">
        <v>45.580401187628581</v>
      </c>
      <c r="Y8">
        <f t="shared" si="2"/>
        <v>45.580401187628581</v>
      </c>
      <c r="Z8">
        <f t="shared" si="5"/>
        <v>18.04326718762858</v>
      </c>
      <c r="AC8">
        <f t="shared" si="3"/>
        <v>43.265771716720018</v>
      </c>
      <c r="AD8">
        <f t="shared" si="4"/>
        <v>-8.3234712832799822</v>
      </c>
      <c r="AE8">
        <v>-8.3234712832799822</v>
      </c>
    </row>
    <row r="9" spans="1:31" x14ac:dyDescent="0.25">
      <c r="A9">
        <v>223.21</v>
      </c>
      <c r="B9">
        <v>50</v>
      </c>
      <c r="C9" s="1">
        <v>193.9792564</v>
      </c>
      <c r="D9" s="1">
        <v>45.987164300000003</v>
      </c>
      <c r="E9">
        <v>223.21</v>
      </c>
      <c r="F9">
        <v>40.636940000000003</v>
      </c>
      <c r="G9">
        <v>256.02001999999999</v>
      </c>
      <c r="H9">
        <v>50</v>
      </c>
      <c r="I9">
        <v>264.00451320000002</v>
      </c>
      <c r="J9">
        <v>53.034547420000003</v>
      </c>
      <c r="K9">
        <v>256.02001999999999</v>
      </c>
      <c r="L9">
        <v>36.873060000000002</v>
      </c>
      <c r="M9">
        <v>131.65</v>
      </c>
      <c r="N9">
        <v>50</v>
      </c>
      <c r="O9">
        <v>111.325</v>
      </c>
      <c r="P9">
        <v>37.506900000000002</v>
      </c>
      <c r="Q9">
        <v>131.65</v>
      </c>
      <c r="R9">
        <v>42.017273000000003</v>
      </c>
      <c r="U9">
        <f t="shared" si="0"/>
        <v>59.607733410000002</v>
      </c>
      <c r="V9">
        <f t="shared" si="1"/>
        <v>18.970793409999999</v>
      </c>
      <c r="X9">
        <v>60.103033896971866</v>
      </c>
      <c r="Y9">
        <f t="shared" si="2"/>
        <v>60.103033896971866</v>
      </c>
      <c r="Z9">
        <f t="shared" si="5"/>
        <v>23.229973896971863</v>
      </c>
      <c r="AC9">
        <f t="shared" si="3"/>
        <v>55.801208500000001</v>
      </c>
      <c r="AD9">
        <f t="shared" si="4"/>
        <v>-6.2160645000000017</v>
      </c>
      <c r="AE9">
        <v>-6.2160645000000017</v>
      </c>
    </row>
    <row r="10" spans="1:31" x14ac:dyDescent="0.25">
      <c r="A10">
        <v>252.2</v>
      </c>
      <c r="B10">
        <v>60</v>
      </c>
      <c r="C10" s="1">
        <v>300.2692538</v>
      </c>
      <c r="D10" s="1">
        <v>84.639374619999998</v>
      </c>
      <c r="E10">
        <v>252.20000999999999</v>
      </c>
      <c r="F10">
        <v>48.805430000000001</v>
      </c>
      <c r="G10">
        <v>297.27</v>
      </c>
      <c r="H10">
        <v>60</v>
      </c>
      <c r="I10">
        <v>408.66449130000001</v>
      </c>
      <c r="J10">
        <v>94.295991459999996</v>
      </c>
      <c r="K10">
        <v>297.27</v>
      </c>
      <c r="L10">
        <v>46.134399999999999</v>
      </c>
      <c r="M10">
        <v>151.88</v>
      </c>
      <c r="N10">
        <v>60</v>
      </c>
      <c r="O10">
        <v>172.32499999999999</v>
      </c>
      <c r="P10">
        <v>73.105099999999993</v>
      </c>
      <c r="Q10">
        <v>151.87998999999999</v>
      </c>
      <c r="R10">
        <v>52.065185999999997</v>
      </c>
      <c r="U10">
        <f t="shared" si="0"/>
        <v>69.111847307400012</v>
      </c>
      <c r="V10">
        <f t="shared" si="1"/>
        <v>20.306417307400011</v>
      </c>
      <c r="X10">
        <v>73.33311437855636</v>
      </c>
      <c r="Y10">
        <f t="shared" si="2"/>
        <v>73.33311437855636</v>
      </c>
      <c r="Z10">
        <f t="shared" si="5"/>
        <v>27.19871437855636</v>
      </c>
      <c r="AC10">
        <f t="shared" si="3"/>
        <v>67.445954762440067</v>
      </c>
      <c r="AD10">
        <f t="shared" si="4"/>
        <v>-4.61923123755993</v>
      </c>
      <c r="AE10">
        <v>-4.61923123755993</v>
      </c>
    </row>
    <row r="11" spans="1:31" x14ac:dyDescent="0.25">
      <c r="A11">
        <v>279.91000000000003</v>
      </c>
      <c r="B11">
        <v>70</v>
      </c>
      <c r="C11" s="1">
        <v>406.55923660000002</v>
      </c>
      <c r="D11" s="1">
        <v>127.2056807</v>
      </c>
      <c r="E11">
        <v>279.91000000000003</v>
      </c>
      <c r="F11">
        <v>57.066093000000002</v>
      </c>
      <c r="G11">
        <v>334.21001999999999</v>
      </c>
      <c r="H11">
        <v>70</v>
      </c>
      <c r="I11">
        <v>553.32452760000001</v>
      </c>
      <c r="J11">
        <v>138.64986669999999</v>
      </c>
      <c r="K11">
        <v>334.21001999999999</v>
      </c>
      <c r="L11">
        <v>54.995536999999999</v>
      </c>
      <c r="M11">
        <v>170.09</v>
      </c>
      <c r="N11">
        <v>70</v>
      </c>
      <c r="O11">
        <v>233.32499999999999</v>
      </c>
      <c r="P11">
        <v>114.746</v>
      </c>
      <c r="Q11">
        <v>170.09001000000001</v>
      </c>
      <c r="R11">
        <v>61.704210000000003</v>
      </c>
      <c r="U11">
        <f t="shared" si="0"/>
        <v>78.353433810000013</v>
      </c>
      <c r="V11">
        <f t="shared" si="1"/>
        <v>21.287340810000011</v>
      </c>
      <c r="X11">
        <v>85.180864064528123</v>
      </c>
      <c r="Y11">
        <f t="shared" si="2"/>
        <v>85.180864064528123</v>
      </c>
      <c r="Z11">
        <f t="shared" si="5"/>
        <v>30.185327064528124</v>
      </c>
      <c r="AC11">
        <f t="shared" si="3"/>
        <v>78.347965956080074</v>
      </c>
      <c r="AD11">
        <f t="shared" si="4"/>
        <v>-3.3562440439199293</v>
      </c>
      <c r="AE11">
        <v>-3.3562440439199293</v>
      </c>
    </row>
    <row r="12" spans="1:31" x14ac:dyDescent="0.25">
      <c r="A12">
        <v>306.75</v>
      </c>
      <c r="B12">
        <v>80</v>
      </c>
      <c r="C12" s="1">
        <v>512.84924850000004</v>
      </c>
      <c r="D12" s="1">
        <v>172.57765710000001</v>
      </c>
      <c r="E12">
        <v>306.75</v>
      </c>
      <c r="F12">
        <v>65.467740000000006</v>
      </c>
      <c r="G12">
        <v>368.13</v>
      </c>
      <c r="H12">
        <v>80</v>
      </c>
      <c r="I12">
        <v>697.98447659999999</v>
      </c>
      <c r="J12">
        <v>185.80260530000001</v>
      </c>
      <c r="K12">
        <v>368.13</v>
      </c>
      <c r="L12">
        <v>63.577010000000001</v>
      </c>
      <c r="M12">
        <v>187.44</v>
      </c>
      <c r="N12">
        <v>80</v>
      </c>
      <c r="O12">
        <v>294.32499999999999</v>
      </c>
      <c r="P12">
        <v>160.33799999999999</v>
      </c>
      <c r="Q12">
        <v>187.43998999999999</v>
      </c>
      <c r="R12">
        <v>71.382210000000001</v>
      </c>
      <c r="U12">
        <f t="shared" si="0"/>
        <v>87.451281249999994</v>
      </c>
      <c r="V12">
        <f t="shared" si="1"/>
        <v>21.983541249999988</v>
      </c>
      <c r="X12">
        <v>96.059998195835263</v>
      </c>
      <c r="Y12">
        <f t="shared" si="2"/>
        <v>96.059998195835263</v>
      </c>
      <c r="Z12">
        <f t="shared" si="5"/>
        <v>32.482988195835262</v>
      </c>
      <c r="AC12">
        <f t="shared" si="3"/>
        <v>89.105265855720063</v>
      </c>
      <c r="AD12">
        <f t="shared" si="4"/>
        <v>-2.2769441442799376</v>
      </c>
      <c r="AE12">
        <v>-2.2769441442799376</v>
      </c>
    </row>
    <row r="13" spans="1:31" x14ac:dyDescent="0.25">
      <c r="A13">
        <v>333.58</v>
      </c>
      <c r="B13">
        <v>90</v>
      </c>
      <c r="C13" s="1">
        <v>619.13923130000001</v>
      </c>
      <c r="D13" s="1">
        <v>220.62015149999999</v>
      </c>
      <c r="E13">
        <v>333.58</v>
      </c>
      <c r="F13">
        <v>74.242140000000006</v>
      </c>
      <c r="G13">
        <v>402.00997999999998</v>
      </c>
      <c r="H13">
        <v>90</v>
      </c>
      <c r="I13">
        <v>842.64448379999999</v>
      </c>
      <c r="J13">
        <v>234.60471250000001</v>
      </c>
      <c r="K13">
        <v>402.00997999999998</v>
      </c>
      <c r="L13">
        <v>72.552700000000002</v>
      </c>
      <c r="M13">
        <v>203.93</v>
      </c>
      <c r="N13">
        <v>90</v>
      </c>
      <c r="O13">
        <v>355.32499999999999</v>
      </c>
      <c r="P13">
        <v>209.012</v>
      </c>
      <c r="Q13">
        <v>203.93001000000001</v>
      </c>
      <c r="R13">
        <v>81.006200000000007</v>
      </c>
      <c r="U13">
        <f t="shared" si="0"/>
        <v>96.689735639999995</v>
      </c>
      <c r="V13">
        <f t="shared" si="1"/>
        <v>22.447595639999989</v>
      </c>
      <c r="X13">
        <v>106.92630315197036</v>
      </c>
      <c r="Y13">
        <f t="shared" si="2"/>
        <v>106.92630315197036</v>
      </c>
      <c r="Z13">
        <f t="shared" si="5"/>
        <v>34.373603151970357</v>
      </c>
      <c r="AC13">
        <f t="shared" si="3"/>
        <v>99.664188442160082</v>
      </c>
      <c r="AD13">
        <f t="shared" si="4"/>
        <v>-1.3420115578399248</v>
      </c>
      <c r="AE13">
        <v>-1.3420115578399248</v>
      </c>
    </row>
    <row r="14" spans="1:31" x14ac:dyDescent="0.25">
      <c r="A14">
        <v>359.32</v>
      </c>
      <c r="B14">
        <v>100</v>
      </c>
      <c r="C14" s="1">
        <v>725.42927229999998</v>
      </c>
      <c r="D14" s="1">
        <v>270.21542340000002</v>
      </c>
      <c r="E14">
        <v>359.32</v>
      </c>
      <c r="F14">
        <v>82.998954999999995</v>
      </c>
      <c r="G14">
        <v>436.53</v>
      </c>
      <c r="H14">
        <v>100</v>
      </c>
      <c r="I14">
        <v>987.30449099999998</v>
      </c>
      <c r="J14">
        <v>285.6016295</v>
      </c>
      <c r="K14">
        <v>436.53</v>
      </c>
      <c r="L14">
        <v>82.095510000000004</v>
      </c>
      <c r="M14">
        <v>218.24</v>
      </c>
      <c r="N14">
        <v>100</v>
      </c>
      <c r="O14">
        <v>416.32499999999999</v>
      </c>
      <c r="P14">
        <v>261.17399999999998</v>
      </c>
      <c r="Q14">
        <v>218.23999000000001</v>
      </c>
      <c r="R14">
        <v>89.680509999999998</v>
      </c>
      <c r="U14">
        <f t="shared" si="0"/>
        <v>105.68818224</v>
      </c>
      <c r="V14">
        <f t="shared" si="1"/>
        <v>22.689227240000008</v>
      </c>
      <c r="X14">
        <v>117.99788774003335</v>
      </c>
      <c r="Y14">
        <f t="shared" si="2"/>
        <v>117.99788774003335</v>
      </c>
      <c r="Z14">
        <f t="shared" si="5"/>
        <v>35.902377740033344</v>
      </c>
      <c r="AC14">
        <f t="shared" si="3"/>
        <v>109.09163188612007</v>
      </c>
      <c r="AD14">
        <f t="shared" si="4"/>
        <v>-0.58887811387992883</v>
      </c>
      <c r="AE14">
        <v>-0.58887811387992883</v>
      </c>
    </row>
    <row r="15" spans="1:31" x14ac:dyDescent="0.25">
      <c r="A15">
        <v>384.11</v>
      </c>
      <c r="B15">
        <v>110</v>
      </c>
      <c r="C15" s="1">
        <v>831.71925510000005</v>
      </c>
      <c r="D15" s="1">
        <v>321.91096010000001</v>
      </c>
      <c r="E15">
        <v>384.11002000000002</v>
      </c>
      <c r="F15">
        <v>91.734763999999998</v>
      </c>
      <c r="G15">
        <v>472.29</v>
      </c>
      <c r="H15">
        <v>110</v>
      </c>
      <c r="I15">
        <v>1131.964498</v>
      </c>
      <c r="J15">
        <v>338.05503110000001</v>
      </c>
      <c r="K15">
        <v>472.29</v>
      </c>
      <c r="L15">
        <v>92.387110000000007</v>
      </c>
      <c r="M15">
        <v>233.36</v>
      </c>
      <c r="N15">
        <v>110</v>
      </c>
      <c r="O15">
        <v>477.32499999999999</v>
      </c>
      <c r="P15">
        <v>314.81900000000002</v>
      </c>
      <c r="Q15">
        <v>233.36</v>
      </c>
      <c r="R15">
        <v>99.159935000000004</v>
      </c>
      <c r="U15">
        <f t="shared" si="0"/>
        <v>114.47978935244005</v>
      </c>
      <c r="V15">
        <f t="shared" si="1"/>
        <v>22.745025352440052</v>
      </c>
      <c r="X15">
        <v>129.46717034384218</v>
      </c>
      <c r="Y15">
        <f t="shared" si="2"/>
        <v>129.46717034384218</v>
      </c>
      <c r="Z15">
        <f t="shared" si="5"/>
        <v>37.080060343842177</v>
      </c>
      <c r="AC15">
        <f t="shared" si="3"/>
        <v>119.31971376000001</v>
      </c>
      <c r="AD15">
        <f t="shared" si="4"/>
        <v>0.1597787600000089</v>
      </c>
      <c r="AE15">
        <v>0.1597787600000089</v>
      </c>
    </row>
    <row r="16" spans="1:31" x14ac:dyDescent="0.25">
      <c r="A16">
        <v>408.53</v>
      </c>
      <c r="B16">
        <v>120</v>
      </c>
      <c r="C16" s="1">
        <v>938.00923790000002</v>
      </c>
      <c r="D16" s="1">
        <v>375.29679279999999</v>
      </c>
      <c r="E16">
        <v>408.53</v>
      </c>
      <c r="F16">
        <v>100.62048</v>
      </c>
      <c r="G16">
        <v>508.33</v>
      </c>
      <c r="H16">
        <v>120</v>
      </c>
      <c r="I16">
        <v>1276.624505</v>
      </c>
      <c r="J16">
        <v>392.6861609</v>
      </c>
      <c r="K16">
        <v>508.33</v>
      </c>
      <c r="L16">
        <v>103.16132</v>
      </c>
      <c r="M16">
        <v>247.59</v>
      </c>
      <c r="N16">
        <v>120</v>
      </c>
      <c r="O16">
        <v>538.32500000000005</v>
      </c>
      <c r="P16">
        <v>371.56799999999998</v>
      </c>
      <c r="Q16">
        <v>247.59001000000001</v>
      </c>
      <c r="R16">
        <v>108.366806</v>
      </c>
      <c r="U16">
        <f t="shared" si="0"/>
        <v>123.26033509</v>
      </c>
      <c r="V16">
        <f t="shared" si="1"/>
        <v>22.639855089999998</v>
      </c>
      <c r="X16">
        <v>141.02625717385533</v>
      </c>
      <c r="Y16">
        <f t="shared" si="2"/>
        <v>141.02625717385533</v>
      </c>
      <c r="Z16">
        <f t="shared" si="5"/>
        <v>37.864937173855324</v>
      </c>
      <c r="AC16">
        <f t="shared" si="3"/>
        <v>129.19633688608008</v>
      </c>
      <c r="AD16">
        <f t="shared" si="4"/>
        <v>0.82953088608007874</v>
      </c>
      <c r="AE16">
        <v>0.82953088608007874</v>
      </c>
    </row>
    <row r="17" spans="1:31" x14ac:dyDescent="0.25">
      <c r="A17">
        <v>431.88</v>
      </c>
      <c r="B17">
        <v>130</v>
      </c>
      <c r="C17" s="1">
        <v>1044.299221</v>
      </c>
      <c r="D17" s="1">
        <v>429.91075590000003</v>
      </c>
      <c r="E17">
        <v>431.88</v>
      </c>
      <c r="F17">
        <v>109.36923</v>
      </c>
      <c r="G17">
        <v>541.54999999999995</v>
      </c>
      <c r="H17">
        <v>130</v>
      </c>
      <c r="I17">
        <v>1421.2845130000001</v>
      </c>
      <c r="J17">
        <v>448.68562550000001</v>
      </c>
      <c r="K17">
        <v>541.54999999999995</v>
      </c>
      <c r="L17">
        <v>113.437355</v>
      </c>
      <c r="M17">
        <v>262.99</v>
      </c>
      <c r="N17">
        <v>130</v>
      </c>
      <c r="O17">
        <v>599.32500000000005</v>
      </c>
      <c r="P17">
        <v>429.80900000000003</v>
      </c>
      <c r="Q17">
        <v>262.99</v>
      </c>
      <c r="R17">
        <v>118.63298</v>
      </c>
      <c r="U17">
        <f t="shared" si="0"/>
        <v>131.76769744000001</v>
      </c>
      <c r="V17">
        <f t="shared" si="1"/>
        <v>22.398467440000005</v>
      </c>
      <c r="X17">
        <v>151.68088715423923</v>
      </c>
      <c r="Y17">
        <f t="shared" si="2"/>
        <v>151.68088715423923</v>
      </c>
      <c r="Z17">
        <f t="shared" si="5"/>
        <v>38.243532154239233</v>
      </c>
      <c r="AC17">
        <f t="shared" si="3"/>
        <v>140.15878906</v>
      </c>
      <c r="AD17">
        <f t="shared" si="4"/>
        <v>1.5258090600000003</v>
      </c>
      <c r="AE17">
        <v>1.5258090600000003</v>
      </c>
    </row>
    <row r="18" spans="1:31" x14ac:dyDescent="0.25">
      <c r="A18">
        <v>455.22</v>
      </c>
      <c r="B18">
        <v>140</v>
      </c>
      <c r="C18" s="1">
        <v>1062.899944</v>
      </c>
      <c r="D18" s="1">
        <v>439.6827649</v>
      </c>
      <c r="E18">
        <v>455.22</v>
      </c>
      <c r="F18">
        <v>118.35389000000001</v>
      </c>
      <c r="G18">
        <v>572.61005</v>
      </c>
      <c r="H18">
        <v>140</v>
      </c>
      <c r="I18">
        <v>1446.599956</v>
      </c>
      <c r="J18">
        <v>458.77348499999999</v>
      </c>
      <c r="K18">
        <v>572.61005</v>
      </c>
      <c r="L18">
        <v>123.3351</v>
      </c>
      <c r="M18">
        <v>279.20999999999998</v>
      </c>
      <c r="N18">
        <v>140</v>
      </c>
      <c r="O18">
        <v>610</v>
      </c>
      <c r="P18">
        <v>440.28899999999999</v>
      </c>
      <c r="Q18">
        <v>279.20999999999998</v>
      </c>
      <c r="R18">
        <v>129.7756</v>
      </c>
      <c r="U18">
        <f t="shared" si="0"/>
        <v>140.38039083999999</v>
      </c>
      <c r="V18">
        <f t="shared" si="1"/>
        <v>22.026500839999983</v>
      </c>
      <c r="X18">
        <v>161.64275771180166</v>
      </c>
      <c r="Y18">
        <f t="shared" si="2"/>
        <v>161.64275771180166</v>
      </c>
      <c r="Z18">
        <f t="shared" si="5"/>
        <v>38.307657711801667</v>
      </c>
      <c r="AC18">
        <f t="shared" si="3"/>
        <v>152.01268945999999</v>
      </c>
      <c r="AD18">
        <f t="shared" si="4"/>
        <v>2.2370894599999929</v>
      </c>
      <c r="AE18">
        <v>2.2370894599999929</v>
      </c>
    </row>
    <row r="19" spans="1:31" x14ac:dyDescent="0.25">
      <c r="A19">
        <v>477.96</v>
      </c>
      <c r="B19">
        <v>150</v>
      </c>
      <c r="C19" s="1"/>
      <c r="D19" s="1"/>
      <c r="E19">
        <v>477.96</v>
      </c>
      <c r="F19">
        <v>127.33208</v>
      </c>
      <c r="G19">
        <v>602.57000000000005</v>
      </c>
      <c r="H19">
        <v>150</v>
      </c>
      <c r="K19">
        <v>602.57000000000005</v>
      </c>
      <c r="L19">
        <v>133.14028999999999</v>
      </c>
      <c r="M19">
        <v>293.45999999999998</v>
      </c>
      <c r="N19">
        <v>150</v>
      </c>
      <c r="Q19">
        <v>293.46001999999999</v>
      </c>
      <c r="R19">
        <v>139.83629999999999</v>
      </c>
      <c r="U19">
        <f t="shared" si="0"/>
        <v>148.87646415999998</v>
      </c>
      <c r="V19">
        <f t="shared" si="1"/>
        <v>21.544384159999979</v>
      </c>
      <c r="X19">
        <v>171.25179387919493</v>
      </c>
      <c r="Y19">
        <f t="shared" si="2"/>
        <v>171.25179387919493</v>
      </c>
      <c r="Z19">
        <f t="shared" si="5"/>
        <v>38.111503879194942</v>
      </c>
      <c r="AC19">
        <f t="shared" si="3"/>
        <v>162.68740811304022</v>
      </c>
      <c r="AD19">
        <f t="shared" si="4"/>
        <v>2.851108113040226</v>
      </c>
      <c r="AE19">
        <v>2.851108113040226</v>
      </c>
    </row>
    <row r="20" spans="1:31" x14ac:dyDescent="0.25">
      <c r="A20">
        <v>500.4</v>
      </c>
      <c r="B20">
        <v>160</v>
      </c>
      <c r="C20" s="1"/>
      <c r="D20" s="1"/>
      <c r="E20">
        <v>500.4</v>
      </c>
      <c r="F20">
        <v>136.40379999999999</v>
      </c>
      <c r="G20">
        <v>633.82000000000005</v>
      </c>
      <c r="H20">
        <v>160</v>
      </c>
      <c r="K20">
        <v>633.82000000000005</v>
      </c>
      <c r="L20">
        <v>143.63066000000001</v>
      </c>
      <c r="M20">
        <v>307.10000000000002</v>
      </c>
      <c r="N20">
        <v>160</v>
      </c>
      <c r="Q20">
        <v>307.10000000000002</v>
      </c>
      <c r="R20">
        <v>149.69810000000001</v>
      </c>
      <c r="U20">
        <f t="shared" si="0"/>
        <v>157.36183599999998</v>
      </c>
      <c r="V20">
        <f t="shared" si="1"/>
        <v>20.958035999999993</v>
      </c>
      <c r="X20">
        <v>181.2745869823556</v>
      </c>
      <c r="Y20">
        <f t="shared" si="2"/>
        <v>181.2745869823556</v>
      </c>
      <c r="Z20">
        <f t="shared" si="5"/>
        <v>37.643926982355595</v>
      </c>
      <c r="AC20">
        <f t="shared" si="3"/>
        <v>173.133396</v>
      </c>
      <c r="AD20">
        <f t="shared" si="4"/>
        <v>3.4352959999999939</v>
      </c>
      <c r="AE20">
        <v>3.4352959999999939</v>
      </c>
    </row>
    <row r="21" spans="1:31" x14ac:dyDescent="0.25">
      <c r="A21">
        <v>522.51</v>
      </c>
      <c r="B21">
        <v>170</v>
      </c>
      <c r="C21" s="1"/>
      <c r="D21" s="1"/>
      <c r="E21">
        <v>522.51</v>
      </c>
      <c r="F21">
        <v>145.54337000000001</v>
      </c>
      <c r="G21">
        <v>664.52</v>
      </c>
      <c r="H21">
        <v>170</v>
      </c>
      <c r="K21">
        <v>664.52</v>
      </c>
      <c r="L21">
        <v>154.19148000000001</v>
      </c>
      <c r="M21">
        <v>320.52</v>
      </c>
      <c r="N21">
        <v>170</v>
      </c>
      <c r="Q21">
        <v>320.52001999999999</v>
      </c>
      <c r="R21">
        <v>159.61707000000001</v>
      </c>
      <c r="U21">
        <f t="shared" si="0"/>
        <v>165.82092301</v>
      </c>
      <c r="V21">
        <f t="shared" si="1"/>
        <v>20.277553009999991</v>
      </c>
      <c r="X21">
        <v>191.12097892690065</v>
      </c>
      <c r="Y21">
        <f t="shared" si="2"/>
        <v>191.12097892690065</v>
      </c>
      <c r="Z21">
        <f t="shared" si="5"/>
        <v>36.929498926900635</v>
      </c>
      <c r="AC21">
        <f t="shared" si="3"/>
        <v>183.62881804248025</v>
      </c>
      <c r="AD21">
        <f t="shared" si="4"/>
        <v>4.0117480424802352</v>
      </c>
      <c r="AE21">
        <v>4.0117480424802352</v>
      </c>
    </row>
    <row r="22" spans="1:31" x14ac:dyDescent="0.25">
      <c r="A22">
        <v>544.63</v>
      </c>
      <c r="B22">
        <v>180</v>
      </c>
      <c r="C22" s="1"/>
      <c r="D22" s="1"/>
      <c r="E22">
        <v>544.63</v>
      </c>
      <c r="F22">
        <v>154.88267999999999</v>
      </c>
      <c r="G22">
        <v>693.69</v>
      </c>
      <c r="H22">
        <v>180</v>
      </c>
      <c r="K22">
        <v>693.69</v>
      </c>
      <c r="L22">
        <v>164.45475999999999</v>
      </c>
      <c r="M22">
        <v>333.78</v>
      </c>
      <c r="N22">
        <v>180</v>
      </c>
      <c r="Q22">
        <v>333.78</v>
      </c>
      <c r="R22">
        <v>169.62388999999999</v>
      </c>
      <c r="U22">
        <f t="shared" si="0"/>
        <v>174.38167268999999</v>
      </c>
      <c r="V22">
        <f t="shared" si="1"/>
        <v>19.498992689999994</v>
      </c>
      <c r="X22">
        <v>200.47665492111497</v>
      </c>
      <c r="Y22">
        <f t="shared" si="2"/>
        <v>200.47665492111497</v>
      </c>
      <c r="Z22">
        <f t="shared" si="5"/>
        <v>36.021894921114978</v>
      </c>
      <c r="AC22">
        <f t="shared" si="3"/>
        <v>194.21134303999997</v>
      </c>
      <c r="AD22">
        <f t="shared" si="4"/>
        <v>4.5874530399999855</v>
      </c>
      <c r="AE22">
        <v>4.5874530399999855</v>
      </c>
    </row>
    <row r="23" spans="1:31" x14ac:dyDescent="0.25">
      <c r="A23">
        <v>566.21</v>
      </c>
      <c r="B23">
        <v>190</v>
      </c>
      <c r="C23" s="1"/>
      <c r="D23" s="1"/>
      <c r="E23">
        <v>566.20996000000002</v>
      </c>
      <c r="F23">
        <v>164.17868000000001</v>
      </c>
      <c r="G23">
        <v>722.94994999999994</v>
      </c>
      <c r="H23">
        <v>190</v>
      </c>
      <c r="K23">
        <v>722.94994999999994</v>
      </c>
      <c r="L23">
        <v>174.96883</v>
      </c>
      <c r="M23">
        <v>346.39</v>
      </c>
      <c r="N23">
        <v>190</v>
      </c>
      <c r="Q23">
        <v>346.39</v>
      </c>
      <c r="R23">
        <v>179.32657</v>
      </c>
      <c r="U23">
        <f t="shared" si="0"/>
        <v>182.82772366832015</v>
      </c>
      <c r="V23">
        <f t="shared" si="1"/>
        <v>18.649043668320132</v>
      </c>
      <c r="X23">
        <v>209.86118052299736</v>
      </c>
      <c r="Y23">
        <f t="shared" si="2"/>
        <v>209.86118052299736</v>
      </c>
      <c r="Z23">
        <f t="shared" si="5"/>
        <v>34.892350522997361</v>
      </c>
      <c r="AC23">
        <f t="shared" si="3"/>
        <v>204.47086426000001</v>
      </c>
      <c r="AD23">
        <f t="shared" si="4"/>
        <v>5.1442942600000094</v>
      </c>
      <c r="AE23">
        <v>5.1442942600000094</v>
      </c>
    </row>
    <row r="24" spans="1:31" x14ac:dyDescent="0.25">
      <c r="A24">
        <v>587.21</v>
      </c>
      <c r="B24">
        <v>200</v>
      </c>
      <c r="C24" s="1"/>
      <c r="D24" s="1"/>
      <c r="E24">
        <v>587.21</v>
      </c>
      <c r="F24">
        <v>173.39663999999999</v>
      </c>
      <c r="G24">
        <v>752.83996999999999</v>
      </c>
      <c r="H24">
        <v>200</v>
      </c>
      <c r="K24">
        <v>752.83996999999999</v>
      </c>
      <c r="L24">
        <v>185.93120999999999</v>
      </c>
      <c r="M24">
        <v>358.33</v>
      </c>
      <c r="N24">
        <v>200</v>
      </c>
      <c r="Q24">
        <v>358.33001999999999</v>
      </c>
      <c r="R24">
        <v>188.67804000000001</v>
      </c>
      <c r="U24">
        <f t="shared" si="0"/>
        <v>191.13622140999999</v>
      </c>
      <c r="V24">
        <f t="shared" si="1"/>
        <v>17.73958141</v>
      </c>
      <c r="X24">
        <v>219.4477880848961</v>
      </c>
      <c r="Y24">
        <f t="shared" si="2"/>
        <v>219.4477880848961</v>
      </c>
      <c r="Z24">
        <f t="shared" si="5"/>
        <v>33.516578084896111</v>
      </c>
      <c r="AC24">
        <f t="shared" si="3"/>
        <v>214.36116504992026</v>
      </c>
      <c r="AD24">
        <f t="shared" si="4"/>
        <v>5.6831250499202497</v>
      </c>
      <c r="AE24">
        <v>5.6831250499202497</v>
      </c>
    </row>
    <row r="25" spans="1:31" x14ac:dyDescent="0.25">
      <c r="A25">
        <v>608.17999999999995</v>
      </c>
      <c r="B25">
        <v>210</v>
      </c>
      <c r="E25">
        <v>608.17999999999995</v>
      </c>
      <c r="F25">
        <v>182.76740000000001</v>
      </c>
      <c r="G25">
        <v>781.18005000000005</v>
      </c>
      <c r="H25">
        <v>210</v>
      </c>
      <c r="K25">
        <v>781.18005000000005</v>
      </c>
      <c r="L25">
        <v>196.52824000000001</v>
      </c>
      <c r="M25">
        <v>370.02</v>
      </c>
      <c r="N25">
        <v>210</v>
      </c>
      <c r="Q25">
        <v>370.02</v>
      </c>
      <c r="R25">
        <v>197.98595</v>
      </c>
      <c r="U25">
        <f t="shared" si="0"/>
        <v>199.52084523999997</v>
      </c>
      <c r="V25">
        <f t="shared" si="1"/>
        <v>16.753445239999962</v>
      </c>
      <c r="X25">
        <v>228.5372843526408</v>
      </c>
      <c r="Y25">
        <f t="shared" si="2"/>
        <v>228.5372843526408</v>
      </c>
      <c r="Z25">
        <f t="shared" si="5"/>
        <v>32.009044352640785</v>
      </c>
      <c r="AC25">
        <f t="shared" si="3"/>
        <v>224.21009024</v>
      </c>
      <c r="AD25">
        <f t="shared" si="4"/>
        <v>6.224140239999997</v>
      </c>
      <c r="AE25">
        <v>6.224140239999997</v>
      </c>
    </row>
    <row r="26" spans="1:31" x14ac:dyDescent="0.25">
      <c r="A26">
        <v>629.12</v>
      </c>
      <c r="B26">
        <v>220</v>
      </c>
      <c r="E26">
        <v>629.12</v>
      </c>
      <c r="F26">
        <v>192.28735</v>
      </c>
      <c r="G26">
        <v>810.63</v>
      </c>
      <c r="H26">
        <v>220</v>
      </c>
      <c r="K26">
        <v>810.63</v>
      </c>
      <c r="L26">
        <v>207.74582000000001</v>
      </c>
      <c r="M26">
        <v>381.14</v>
      </c>
      <c r="N26">
        <v>220</v>
      </c>
      <c r="Q26">
        <v>381.13997999999998</v>
      </c>
      <c r="R26">
        <v>206.9776</v>
      </c>
      <c r="U26">
        <f t="shared" si="0"/>
        <v>207.98123343999998</v>
      </c>
      <c r="V26">
        <f t="shared" si="1"/>
        <v>15.693883439999979</v>
      </c>
      <c r="X26">
        <v>237.98274853659044</v>
      </c>
      <c r="Y26">
        <f t="shared" si="2"/>
        <v>237.98274853659044</v>
      </c>
      <c r="Z26">
        <f t="shared" si="5"/>
        <v>30.236928536590426</v>
      </c>
      <c r="AC26">
        <f t="shared" si="3"/>
        <v>233.73097250264021</v>
      </c>
      <c r="AD26">
        <f t="shared" si="4"/>
        <v>6.753372502640218</v>
      </c>
      <c r="AE26">
        <v>6.753372502640218</v>
      </c>
    </row>
    <row r="27" spans="1:31" x14ac:dyDescent="0.25">
      <c r="A27">
        <v>649.97</v>
      </c>
      <c r="B27">
        <v>230</v>
      </c>
      <c r="E27">
        <v>649.97</v>
      </c>
      <c r="F27">
        <v>201.92518999999999</v>
      </c>
      <c r="G27">
        <v>840.11</v>
      </c>
      <c r="H27">
        <v>230</v>
      </c>
      <c r="K27">
        <v>840.11</v>
      </c>
      <c r="L27">
        <v>219.18079</v>
      </c>
      <c r="M27">
        <v>392.12</v>
      </c>
      <c r="N27">
        <v>230</v>
      </c>
      <c r="Q27">
        <v>392.12</v>
      </c>
      <c r="R27">
        <v>215.98572999999999</v>
      </c>
      <c r="U27">
        <f t="shared" si="0"/>
        <v>216.49239108999998</v>
      </c>
      <c r="V27">
        <f t="shared" si="1"/>
        <v>14.567201089999998</v>
      </c>
      <c r="X27">
        <v>247.43785063838808</v>
      </c>
      <c r="Y27">
        <f t="shared" si="2"/>
        <v>247.43785063838808</v>
      </c>
      <c r="Z27">
        <f t="shared" si="5"/>
        <v>28.257060638388083</v>
      </c>
      <c r="AC27">
        <f t="shared" si="3"/>
        <v>243.27761664000002</v>
      </c>
      <c r="AD27">
        <f t="shared" si="4"/>
        <v>7.2918866400000297</v>
      </c>
      <c r="AE27">
        <v>7.2918866400000297</v>
      </c>
    </row>
    <row r="28" spans="1:31" x14ac:dyDescent="0.25">
      <c r="A28">
        <v>670.45</v>
      </c>
      <c r="B28">
        <v>240</v>
      </c>
      <c r="E28">
        <v>670.44994999999994</v>
      </c>
      <c r="F28">
        <v>211.54369</v>
      </c>
      <c r="G28">
        <v>868</v>
      </c>
      <c r="H28">
        <v>240</v>
      </c>
      <c r="K28">
        <v>868</v>
      </c>
      <c r="L28">
        <v>230.18541999999999</v>
      </c>
      <c r="M28">
        <v>402.64</v>
      </c>
      <c r="N28">
        <v>240</v>
      </c>
      <c r="Q28">
        <v>402.64</v>
      </c>
      <c r="R28">
        <v>224.73563999999999</v>
      </c>
      <c r="U28">
        <f t="shared" si="0"/>
        <v>224.93713453050023</v>
      </c>
      <c r="V28">
        <f t="shared" si="1"/>
        <v>13.393444530500233</v>
      </c>
      <c r="X28">
        <v>256.38299302709697</v>
      </c>
      <c r="Y28">
        <f t="shared" si="2"/>
        <v>256.38299302709697</v>
      </c>
      <c r="Z28">
        <f t="shared" si="5"/>
        <v>26.197573027096979</v>
      </c>
      <c r="AC28">
        <f t="shared" si="3"/>
        <v>252.56000175999998</v>
      </c>
      <c r="AD28">
        <f t="shared" si="4"/>
        <v>7.824361759999988</v>
      </c>
      <c r="AE28">
        <v>7.824361759999988</v>
      </c>
    </row>
    <row r="29" spans="1:31" x14ac:dyDescent="0.25">
      <c r="A29">
        <v>690.94</v>
      </c>
      <c r="B29">
        <v>250</v>
      </c>
      <c r="E29">
        <v>690.94</v>
      </c>
      <c r="F29">
        <v>221.3151</v>
      </c>
      <c r="G29">
        <v>898.04</v>
      </c>
      <c r="H29">
        <v>250</v>
      </c>
      <c r="K29">
        <v>898.04</v>
      </c>
      <c r="L29">
        <v>242.23773</v>
      </c>
      <c r="M29">
        <v>413.4</v>
      </c>
      <c r="N29">
        <v>250</v>
      </c>
      <c r="Q29">
        <v>413.4</v>
      </c>
      <c r="R29">
        <v>233.80418</v>
      </c>
      <c r="U29">
        <f t="shared" si="0"/>
        <v>233.46999036000003</v>
      </c>
      <c r="V29">
        <f t="shared" si="1"/>
        <v>12.154890360000024</v>
      </c>
      <c r="X29">
        <v>266.01770358130318</v>
      </c>
      <c r="Y29">
        <f t="shared" si="2"/>
        <v>266.01770358130318</v>
      </c>
      <c r="Z29">
        <f t="shared" si="5"/>
        <v>23.779973581303182</v>
      </c>
      <c r="AC29">
        <f t="shared" si="3"/>
        <v>262.19153599999999</v>
      </c>
      <c r="AD29">
        <f t="shared" si="4"/>
        <v>8.3873559999999827</v>
      </c>
      <c r="AE29">
        <v>8.3873559999999827</v>
      </c>
    </row>
    <row r="30" spans="1:31" x14ac:dyDescent="0.25">
      <c r="A30">
        <v>711.04</v>
      </c>
      <c r="B30">
        <v>260</v>
      </c>
      <c r="E30">
        <v>711.04003999999998</v>
      </c>
      <c r="F30">
        <v>231.04236</v>
      </c>
      <c r="G30">
        <v>928.12994000000003</v>
      </c>
      <c r="H30">
        <v>260</v>
      </c>
      <c r="K30">
        <v>928.12994000000003</v>
      </c>
      <c r="L30">
        <v>254.51389</v>
      </c>
      <c r="M30">
        <v>423.9</v>
      </c>
      <c r="N30">
        <v>260</v>
      </c>
      <c r="Q30">
        <v>423.9</v>
      </c>
      <c r="R30">
        <v>242.76815999999999</v>
      </c>
      <c r="U30">
        <f t="shared" si="0"/>
        <v>241.92201706032014</v>
      </c>
      <c r="V30">
        <f t="shared" si="1"/>
        <v>10.879657060320142</v>
      </c>
      <c r="X30">
        <v>275.66843136071179</v>
      </c>
      <c r="Y30">
        <f t="shared" si="2"/>
        <v>275.66843136071179</v>
      </c>
      <c r="Z30">
        <f t="shared" si="5"/>
        <v>21.154541360711789</v>
      </c>
      <c r="AC30">
        <f t="shared" si="3"/>
        <v>271.72427599999997</v>
      </c>
      <c r="AD30">
        <f t="shared" si="4"/>
        <v>8.9561159999999802</v>
      </c>
      <c r="AE30">
        <v>8.9561159999999802</v>
      </c>
    </row>
    <row r="31" spans="1:31" x14ac:dyDescent="0.25">
      <c r="A31">
        <v>730.78</v>
      </c>
      <c r="B31">
        <v>270</v>
      </c>
      <c r="E31">
        <v>730.78</v>
      </c>
      <c r="F31">
        <v>240.73015000000001</v>
      </c>
      <c r="G31">
        <v>956.8</v>
      </c>
      <c r="H31">
        <v>270</v>
      </c>
      <c r="K31">
        <v>956.8</v>
      </c>
      <c r="L31">
        <v>266.39742999999999</v>
      </c>
      <c r="M31">
        <v>434.18</v>
      </c>
      <c r="N31">
        <v>270</v>
      </c>
      <c r="Q31">
        <v>434.18</v>
      </c>
      <c r="R31">
        <v>251.65251000000001</v>
      </c>
      <c r="U31">
        <f t="shared" si="0"/>
        <v>250.30127483999999</v>
      </c>
      <c r="V31">
        <f t="shared" si="1"/>
        <v>9.5711248399999818</v>
      </c>
      <c r="X31">
        <v>284.86376190903832</v>
      </c>
      <c r="Y31">
        <f t="shared" si="2"/>
        <v>284.86376190903832</v>
      </c>
      <c r="Z31">
        <f t="shared" si="5"/>
        <v>18.466331909038331</v>
      </c>
      <c r="AC31">
        <f t="shared" si="3"/>
        <v>281.18545344000006</v>
      </c>
      <c r="AD31">
        <f t="shared" si="4"/>
        <v>9.5329434400000537</v>
      </c>
      <c r="AE31">
        <v>9.5329434400000537</v>
      </c>
    </row>
    <row r="32" spans="1:31" x14ac:dyDescent="0.25">
      <c r="A32">
        <v>750.01</v>
      </c>
      <c r="B32">
        <v>280</v>
      </c>
      <c r="E32">
        <v>750.01</v>
      </c>
      <c r="F32">
        <v>250.29438999999999</v>
      </c>
      <c r="G32">
        <v>984.48004000000003</v>
      </c>
      <c r="H32">
        <v>280</v>
      </c>
      <c r="K32">
        <v>984.48004000000003</v>
      </c>
      <c r="L32">
        <v>278.04086000000001</v>
      </c>
      <c r="M32">
        <v>444.56</v>
      </c>
      <c r="N32">
        <v>280</v>
      </c>
      <c r="Q32">
        <v>444.56</v>
      </c>
      <c r="R32">
        <v>260.73068000000001</v>
      </c>
      <c r="U32">
        <f t="shared" si="0"/>
        <v>258.53900300999999</v>
      </c>
      <c r="V32">
        <f t="shared" si="1"/>
        <v>8.2446130099999948</v>
      </c>
      <c r="X32">
        <v>293.74156395726914</v>
      </c>
      <c r="Y32">
        <f t="shared" si="2"/>
        <v>293.74156395726914</v>
      </c>
      <c r="Z32">
        <f t="shared" si="5"/>
        <v>15.700703957269127</v>
      </c>
      <c r="AC32">
        <f t="shared" si="3"/>
        <v>290.86733615999998</v>
      </c>
      <c r="AD32">
        <f t="shared" si="4"/>
        <v>10.136656159999973</v>
      </c>
      <c r="AE32">
        <v>10.136656159999973</v>
      </c>
    </row>
    <row r="33" spans="1:31" x14ac:dyDescent="0.25">
      <c r="A33">
        <v>769.3</v>
      </c>
      <c r="B33">
        <v>290</v>
      </c>
      <c r="E33">
        <v>769.3</v>
      </c>
      <c r="F33">
        <v>260.01245</v>
      </c>
      <c r="G33">
        <v>1014.7999</v>
      </c>
      <c r="H33">
        <v>290</v>
      </c>
      <c r="K33">
        <v>1014.7999</v>
      </c>
      <c r="L33">
        <v>290.98390000000001</v>
      </c>
      <c r="M33">
        <v>455.58</v>
      </c>
      <c r="N33">
        <v>290</v>
      </c>
      <c r="Q33">
        <v>455.58</v>
      </c>
      <c r="R33">
        <v>270.48523</v>
      </c>
      <c r="U33">
        <f t="shared" si="0"/>
        <v>266.87673899999999</v>
      </c>
      <c r="V33">
        <f t="shared" si="1"/>
        <v>6.8642889999999852</v>
      </c>
      <c r="X33">
        <v>303.46603383556658</v>
      </c>
      <c r="Y33">
        <f t="shared" si="2"/>
        <v>303.46603383556658</v>
      </c>
      <c r="Z33">
        <f t="shared" si="5"/>
        <v>12.482133835566572</v>
      </c>
      <c r="AC33">
        <f t="shared" si="3"/>
        <v>301.28767184000003</v>
      </c>
      <c r="AD33">
        <f t="shared" si="4"/>
        <v>10.802441840000029</v>
      </c>
      <c r="AE33">
        <v>10.802441840000029</v>
      </c>
    </row>
    <row r="34" spans="1:31" x14ac:dyDescent="0.25">
      <c r="A34">
        <v>788.7</v>
      </c>
      <c r="B34">
        <v>300</v>
      </c>
      <c r="E34">
        <v>788.7</v>
      </c>
      <c r="F34">
        <v>269.90955000000002</v>
      </c>
      <c r="G34">
        <v>1042.9000000000001</v>
      </c>
      <c r="H34">
        <v>300</v>
      </c>
      <c r="K34">
        <v>1042.9000000000001</v>
      </c>
      <c r="L34">
        <v>303.15325999999999</v>
      </c>
      <c r="M34">
        <v>467.06</v>
      </c>
      <c r="N34">
        <v>300</v>
      </c>
      <c r="Q34">
        <v>467.06</v>
      </c>
      <c r="R34">
        <v>280.77316000000002</v>
      </c>
      <c r="U34">
        <f t="shared" si="0"/>
        <v>275.33707900000002</v>
      </c>
      <c r="V34">
        <f t="shared" si="1"/>
        <v>5.4275289999999927</v>
      </c>
      <c r="X34">
        <v>312.47856146686661</v>
      </c>
      <c r="Y34">
        <f t="shared" si="2"/>
        <v>312.47856146686661</v>
      </c>
      <c r="Z34">
        <f t="shared" si="5"/>
        <v>9.3253014668666196</v>
      </c>
      <c r="AC34">
        <f t="shared" si="3"/>
        <v>312.29795616000001</v>
      </c>
      <c r="AD34">
        <f t="shared" si="4"/>
        <v>11.524796159999994</v>
      </c>
      <c r="AE34">
        <v>11.524796159999994</v>
      </c>
    </row>
    <row r="35" spans="1:31" x14ac:dyDescent="0.25">
      <c r="A35">
        <v>807.63</v>
      </c>
      <c r="B35">
        <v>310</v>
      </c>
      <c r="E35">
        <v>807.63</v>
      </c>
      <c r="F35">
        <v>279.685</v>
      </c>
      <c r="G35">
        <v>1070.8998999999999</v>
      </c>
      <c r="H35">
        <v>310</v>
      </c>
      <c r="K35">
        <v>1070.8998999999999</v>
      </c>
      <c r="L35">
        <v>315.44353999999998</v>
      </c>
      <c r="M35">
        <v>478.07</v>
      </c>
      <c r="N35">
        <v>310</v>
      </c>
      <c r="Q35">
        <v>478.06997999999999</v>
      </c>
      <c r="R35">
        <v>290.75940000000003</v>
      </c>
      <c r="U35">
        <f t="shared" si="0"/>
        <v>283.66501069000003</v>
      </c>
      <c r="V35">
        <f t="shared" si="1"/>
        <v>3.9800106900000287</v>
      </c>
      <c r="X35">
        <v>321.45895201436065</v>
      </c>
      <c r="Y35">
        <f t="shared" si="2"/>
        <v>321.45895201436065</v>
      </c>
      <c r="Z35">
        <f t="shared" si="5"/>
        <v>6.0154120143606633</v>
      </c>
      <c r="AC35">
        <f t="shared" si="3"/>
        <v>323.00602035632028</v>
      </c>
      <c r="AD35">
        <f t="shared" si="4"/>
        <v>12.24662035632025</v>
      </c>
      <c r="AE35">
        <v>12.24662035632025</v>
      </c>
    </row>
    <row r="36" spans="1:31" x14ac:dyDescent="0.25">
      <c r="A36">
        <v>826.61</v>
      </c>
      <c r="B36">
        <v>320</v>
      </c>
      <c r="E36">
        <v>826.61005</v>
      </c>
      <c r="F36">
        <v>289.60199999999998</v>
      </c>
      <c r="G36">
        <v>1097.9000000000001</v>
      </c>
      <c r="H36">
        <v>320</v>
      </c>
      <c r="K36">
        <v>1097.9000000000001</v>
      </c>
      <c r="L36">
        <v>327.44810000000001</v>
      </c>
      <c r="M36">
        <v>488.65</v>
      </c>
      <c r="N36">
        <v>320</v>
      </c>
      <c r="Q36">
        <v>488.65</v>
      </c>
      <c r="R36">
        <v>300.46465999999998</v>
      </c>
      <c r="U36">
        <f t="shared" si="0"/>
        <v>292.08691449110029</v>
      </c>
      <c r="V36">
        <f t="shared" si="1"/>
        <v>2.4849144911003123</v>
      </c>
      <c r="X36">
        <v>330.11867732842938</v>
      </c>
      <c r="Y36">
        <f t="shared" si="2"/>
        <v>330.11867732842938</v>
      </c>
      <c r="Z36">
        <f t="shared" si="5"/>
        <v>2.6705773284293741</v>
      </c>
      <c r="AC36">
        <f t="shared" si="3"/>
        <v>333.43296850000002</v>
      </c>
      <c r="AD36">
        <f t="shared" si="4"/>
        <v>12.968308500000035</v>
      </c>
      <c r="AE36">
        <v>12.968308500000035</v>
      </c>
    </row>
    <row r="37" spans="1:31" x14ac:dyDescent="0.25">
      <c r="A37">
        <v>845.65</v>
      </c>
      <c r="B37">
        <v>330</v>
      </c>
      <c r="E37">
        <v>845.65</v>
      </c>
      <c r="F37">
        <v>299.66534000000001</v>
      </c>
      <c r="G37">
        <v>1126.0999999999999</v>
      </c>
      <c r="H37">
        <v>330</v>
      </c>
      <c r="K37">
        <v>1126.0999999999999</v>
      </c>
      <c r="L37">
        <v>340.14467999999999</v>
      </c>
      <c r="M37">
        <v>499.16</v>
      </c>
      <c r="N37">
        <v>330</v>
      </c>
      <c r="Q37">
        <v>499.16</v>
      </c>
      <c r="R37">
        <v>310.21033</v>
      </c>
      <c r="U37">
        <f t="shared" si="0"/>
        <v>300.60778725</v>
      </c>
      <c r="V37">
        <f t="shared" si="1"/>
        <v>0.94244724999998652</v>
      </c>
      <c r="X37">
        <v>339.16324582472157</v>
      </c>
      <c r="Y37">
        <f t="shared" si="2"/>
        <v>339.16324582472157</v>
      </c>
      <c r="Z37">
        <f t="shared" si="5"/>
        <v>-0.98143417527842303</v>
      </c>
      <c r="AC37">
        <f t="shared" si="3"/>
        <v>343.92390336000005</v>
      </c>
      <c r="AD37">
        <f t="shared" si="4"/>
        <v>13.713573360000055</v>
      </c>
      <c r="AE37">
        <v>13.713573360000055</v>
      </c>
    </row>
    <row r="38" spans="1:31" x14ac:dyDescent="0.25">
      <c r="A38">
        <v>864.22</v>
      </c>
      <c r="B38">
        <v>340</v>
      </c>
      <c r="E38">
        <v>864.22002999999995</v>
      </c>
      <c r="F38">
        <v>309.59003000000001</v>
      </c>
      <c r="G38">
        <v>1153.3998999999999</v>
      </c>
      <c r="H38">
        <v>340</v>
      </c>
      <c r="K38">
        <v>1153.3998999999999</v>
      </c>
      <c r="L38">
        <v>352.58850000000001</v>
      </c>
      <c r="M38">
        <v>509.68</v>
      </c>
      <c r="N38">
        <v>340</v>
      </c>
      <c r="Q38">
        <v>509.67995999999999</v>
      </c>
      <c r="R38">
        <v>320.06849999999997</v>
      </c>
      <c r="U38">
        <f t="shared" si="0"/>
        <v>308.98820043432011</v>
      </c>
      <c r="V38">
        <f t="shared" si="1"/>
        <v>-0.60182956567990686</v>
      </c>
      <c r="X38">
        <v>347.91912580670476</v>
      </c>
      <c r="Y38">
        <f t="shared" si="2"/>
        <v>347.91912580670476</v>
      </c>
      <c r="Z38">
        <f t="shared" si="5"/>
        <v>-4.6693741932952548</v>
      </c>
      <c r="AC38">
        <f t="shared" si="3"/>
        <v>354.55752075536094</v>
      </c>
      <c r="AD38">
        <f t="shared" si="4"/>
        <v>14.489020755360968</v>
      </c>
      <c r="AE38">
        <v>14.489020755360968</v>
      </c>
    </row>
    <row r="39" spans="1:31" x14ac:dyDescent="0.25">
      <c r="A39">
        <v>882.72</v>
      </c>
      <c r="B39">
        <v>350</v>
      </c>
      <c r="E39">
        <v>882.72</v>
      </c>
      <c r="F39">
        <v>319.58395000000002</v>
      </c>
      <c r="G39">
        <v>1180.7</v>
      </c>
      <c r="H39">
        <v>350</v>
      </c>
      <c r="K39">
        <v>1180.7</v>
      </c>
      <c r="L39">
        <v>365.18047999999999</v>
      </c>
      <c r="M39">
        <v>520.09</v>
      </c>
      <c r="N39">
        <v>350</v>
      </c>
      <c r="Q39">
        <v>520.08996999999999</v>
      </c>
      <c r="R39">
        <v>329.92430000000002</v>
      </c>
      <c r="U39">
        <f t="shared" si="0"/>
        <v>317.40557583999998</v>
      </c>
      <c r="V39">
        <f t="shared" si="1"/>
        <v>-2.1783741600000326</v>
      </c>
      <c r="X39">
        <v>356.67506993456391</v>
      </c>
      <c r="Y39">
        <f t="shared" si="2"/>
        <v>356.67506993456391</v>
      </c>
      <c r="Z39">
        <f t="shared" si="5"/>
        <v>-8.5054100654360809</v>
      </c>
      <c r="AC39">
        <f t="shared" si="3"/>
        <v>365.21072897176055</v>
      </c>
      <c r="AD39">
        <f t="shared" si="4"/>
        <v>15.286428971760529</v>
      </c>
      <c r="AE39">
        <v>15.286428971760529</v>
      </c>
    </row>
    <row r="40" spans="1:31" x14ac:dyDescent="0.25">
      <c r="A40">
        <v>900.94</v>
      </c>
      <c r="B40">
        <v>360</v>
      </c>
      <c r="E40">
        <v>900.94</v>
      </c>
      <c r="F40">
        <v>329.52949999999998</v>
      </c>
      <c r="G40">
        <v>1211</v>
      </c>
      <c r="H40">
        <v>360</v>
      </c>
      <c r="K40">
        <v>1211</v>
      </c>
      <c r="L40">
        <v>379.32763999999997</v>
      </c>
      <c r="M40">
        <v>530.37</v>
      </c>
      <c r="N40">
        <v>360</v>
      </c>
      <c r="Q40">
        <v>530.37</v>
      </c>
      <c r="R40">
        <v>339.7543</v>
      </c>
      <c r="U40">
        <f t="shared" si="0"/>
        <v>325.76247036000007</v>
      </c>
      <c r="V40">
        <f t="shared" si="1"/>
        <v>-3.7670296399999188</v>
      </c>
      <c r="X40">
        <v>366.39317012738854</v>
      </c>
      <c r="Y40">
        <f t="shared" si="2"/>
        <v>366.39317012738854</v>
      </c>
      <c r="Z40">
        <f t="shared" si="5"/>
        <v>-12.93446987261143</v>
      </c>
      <c r="AC40">
        <f t="shared" si="3"/>
        <v>375.85853714000001</v>
      </c>
      <c r="AD40">
        <f t="shared" si="4"/>
        <v>16.104237140000009</v>
      </c>
      <c r="AE40">
        <v>16.104237140000009</v>
      </c>
    </row>
    <row r="41" spans="1:31" x14ac:dyDescent="0.25">
      <c r="A41">
        <v>919</v>
      </c>
      <c r="B41">
        <v>370</v>
      </c>
      <c r="E41">
        <v>919</v>
      </c>
      <c r="F41">
        <v>339.48752000000002</v>
      </c>
      <c r="G41">
        <v>1239.3</v>
      </c>
      <c r="H41">
        <v>370</v>
      </c>
      <c r="K41">
        <v>1239.3</v>
      </c>
      <c r="L41">
        <v>392.70186999999999</v>
      </c>
      <c r="M41">
        <v>540.41</v>
      </c>
      <c r="N41">
        <v>370</v>
      </c>
      <c r="Q41">
        <v>540.41</v>
      </c>
      <c r="R41">
        <v>349.44727</v>
      </c>
      <c r="U41">
        <f t="shared" si="0"/>
        <v>334.11150000000004</v>
      </c>
      <c r="V41">
        <f t="shared" si="1"/>
        <v>-5.3760199999999827</v>
      </c>
      <c r="X41">
        <v>375.46981156161087</v>
      </c>
      <c r="Y41">
        <f t="shared" si="2"/>
        <v>375.46981156161087</v>
      </c>
      <c r="Z41">
        <f t="shared" si="5"/>
        <v>-17.232058438389117</v>
      </c>
      <c r="AC41">
        <f t="shared" si="3"/>
        <v>386.38013586</v>
      </c>
      <c r="AD41">
        <f t="shared" si="4"/>
        <v>16.932865859999993</v>
      </c>
      <c r="AE41">
        <v>16.932865859999993</v>
      </c>
    </row>
    <row r="42" spans="1:31" x14ac:dyDescent="0.25">
      <c r="A42">
        <v>937.28</v>
      </c>
      <c r="B42">
        <v>380</v>
      </c>
      <c r="E42">
        <v>937.28</v>
      </c>
      <c r="F42">
        <v>349.66692999999998</v>
      </c>
      <c r="G42">
        <v>1266.8</v>
      </c>
      <c r="H42">
        <v>380</v>
      </c>
      <c r="K42">
        <v>1266.8</v>
      </c>
      <c r="L42">
        <v>405.84518000000003</v>
      </c>
      <c r="M42">
        <v>549.9</v>
      </c>
      <c r="N42">
        <v>380</v>
      </c>
      <c r="Q42">
        <v>549.9</v>
      </c>
      <c r="R42">
        <v>358.69238000000001</v>
      </c>
      <c r="U42">
        <f t="shared" si="0"/>
        <v>342.62866384</v>
      </c>
      <c r="V42">
        <f t="shared" si="1"/>
        <v>-7.0382661599999778</v>
      </c>
      <c r="X42">
        <v>384.2898694923922</v>
      </c>
      <c r="Y42">
        <f t="shared" si="2"/>
        <v>384.2898694923922</v>
      </c>
      <c r="Z42">
        <f t="shared" si="5"/>
        <v>-21.555310507607828</v>
      </c>
      <c r="AC42">
        <f t="shared" si="3"/>
        <v>396.436556</v>
      </c>
      <c r="AD42">
        <f t="shared" si="4"/>
        <v>17.744175999999982</v>
      </c>
      <c r="AE42">
        <v>17.744175999999982</v>
      </c>
    </row>
    <row r="43" spans="1:31" x14ac:dyDescent="0.25">
      <c r="A43">
        <v>955.84</v>
      </c>
      <c r="B43">
        <v>390</v>
      </c>
      <c r="E43">
        <v>955.83996999999999</v>
      </c>
      <c r="F43">
        <v>360.10428000000002</v>
      </c>
      <c r="G43">
        <v>1293.8</v>
      </c>
      <c r="H43">
        <v>390</v>
      </c>
      <c r="K43">
        <v>1293.8</v>
      </c>
      <c r="L43">
        <v>418.88900000000001</v>
      </c>
      <c r="M43">
        <v>558.26</v>
      </c>
      <c r="N43">
        <v>390</v>
      </c>
      <c r="Q43">
        <v>558.26</v>
      </c>
      <c r="R43">
        <v>366.90309999999999</v>
      </c>
      <c r="U43">
        <f t="shared" si="0"/>
        <v>351.34464841596014</v>
      </c>
      <c r="V43">
        <f t="shared" si="1"/>
        <v>-8.7596315840398802</v>
      </c>
      <c r="X43">
        <v>392.94956273352307</v>
      </c>
      <c r="Y43">
        <f t="shared" si="2"/>
        <v>392.94956273352307</v>
      </c>
      <c r="Z43">
        <f t="shared" si="5"/>
        <v>-25.939437266476943</v>
      </c>
      <c r="AC43">
        <f t="shared" si="3"/>
        <v>405.38506655999998</v>
      </c>
      <c r="AD43">
        <f t="shared" si="4"/>
        <v>18.481966559999989</v>
      </c>
      <c r="AE43">
        <v>18.481966559999989</v>
      </c>
    </row>
    <row r="44" spans="1:31" x14ac:dyDescent="0.25">
      <c r="A44">
        <v>974.25</v>
      </c>
      <c r="B44">
        <v>400</v>
      </c>
      <c r="E44">
        <v>974.25</v>
      </c>
      <c r="F44">
        <v>370.55795000000001</v>
      </c>
      <c r="G44">
        <v>1319.2001</v>
      </c>
      <c r="H44">
        <v>400</v>
      </c>
      <c r="K44">
        <v>1319.2001</v>
      </c>
      <c r="L44">
        <v>431.28487999999999</v>
      </c>
      <c r="M44">
        <v>566.6</v>
      </c>
      <c r="N44">
        <v>400</v>
      </c>
      <c r="Q44">
        <v>566.60004000000004</v>
      </c>
      <c r="R44">
        <v>375.15559999999999</v>
      </c>
      <c r="U44">
        <f t="shared" si="0"/>
        <v>360.05828124999999</v>
      </c>
      <c r="V44">
        <f t="shared" si="1"/>
        <v>-10.499668750000012</v>
      </c>
      <c r="X44">
        <v>401.09612104071005</v>
      </c>
      <c r="Y44">
        <f t="shared" si="2"/>
        <v>401.09612104071005</v>
      </c>
      <c r="Z44">
        <f t="shared" si="5"/>
        <v>-30.188758959289942</v>
      </c>
      <c r="AC44">
        <f t="shared" si="3"/>
        <v>414.39577941680102</v>
      </c>
      <c r="AD44">
        <f t="shared" si="4"/>
        <v>19.240179416801027</v>
      </c>
      <c r="AE44">
        <v>19.240179416801027</v>
      </c>
    </row>
    <row r="45" spans="1:31" x14ac:dyDescent="0.25">
      <c r="A45">
        <v>992.53</v>
      </c>
      <c r="B45">
        <v>410</v>
      </c>
      <c r="E45">
        <v>992.52997000000005</v>
      </c>
      <c r="F45">
        <v>381.03598</v>
      </c>
      <c r="G45">
        <v>1346.7</v>
      </c>
      <c r="H45">
        <v>410</v>
      </c>
      <c r="K45">
        <v>1346.7</v>
      </c>
      <c r="L45">
        <v>444.84073000000001</v>
      </c>
      <c r="M45">
        <v>574.66</v>
      </c>
      <c r="N45">
        <v>410</v>
      </c>
      <c r="Q45">
        <v>574.66</v>
      </c>
      <c r="R45">
        <v>383.18900000000002</v>
      </c>
      <c r="U45">
        <f t="shared" si="0"/>
        <v>368.77742472582008</v>
      </c>
      <c r="V45">
        <f t="shared" si="1"/>
        <v>-12.258555274179912</v>
      </c>
      <c r="X45">
        <v>409.91614689855351</v>
      </c>
      <c r="Y45">
        <f t="shared" si="2"/>
        <v>409.91614689855351</v>
      </c>
      <c r="Z45">
        <f t="shared" si="5"/>
        <v>-34.924583101446501</v>
      </c>
      <c r="AC45">
        <f t="shared" si="3"/>
        <v>423.18319936</v>
      </c>
      <c r="AD45">
        <f t="shared" si="4"/>
        <v>19.994199359999982</v>
      </c>
      <c r="AE45">
        <v>19.994199359999982</v>
      </c>
    </row>
    <row r="46" spans="1:31" x14ac:dyDescent="0.25">
      <c r="A46">
        <v>1010.3</v>
      </c>
      <c r="B46">
        <v>420</v>
      </c>
      <c r="E46">
        <v>1010.3000500000001</v>
      </c>
      <c r="F46">
        <v>391.31464</v>
      </c>
      <c r="G46">
        <v>1373.2001</v>
      </c>
      <c r="H46">
        <v>420</v>
      </c>
      <c r="K46">
        <v>1373.2001</v>
      </c>
      <c r="L46">
        <v>458.03534000000002</v>
      </c>
      <c r="M46">
        <v>583.08000000000004</v>
      </c>
      <c r="N46">
        <v>420</v>
      </c>
      <c r="Q46">
        <v>583.08000000000004</v>
      </c>
      <c r="R46">
        <v>391.64159999999998</v>
      </c>
      <c r="U46">
        <f t="shared" si="0"/>
        <v>377.31742311800031</v>
      </c>
      <c r="V46">
        <f t="shared" si="1"/>
        <v>-13.997216881999691</v>
      </c>
      <c r="X46">
        <v>418.41550752297167</v>
      </c>
      <c r="Y46">
        <f t="shared" si="2"/>
        <v>418.41550752297167</v>
      </c>
      <c r="Z46">
        <f t="shared" si="5"/>
        <v>-39.619832477028353</v>
      </c>
      <c r="AC46">
        <f t="shared" si="3"/>
        <v>432.44641184000005</v>
      </c>
      <c r="AD46">
        <f t="shared" si="4"/>
        <v>20.80481184000007</v>
      </c>
      <c r="AE46">
        <v>20.80481184000007</v>
      </c>
    </row>
    <row r="47" spans="1:31" x14ac:dyDescent="0.25">
      <c r="A47">
        <v>1027.8</v>
      </c>
      <c r="B47">
        <v>430</v>
      </c>
      <c r="E47">
        <v>1027.7999</v>
      </c>
      <c r="F47">
        <v>401.52573000000001</v>
      </c>
      <c r="G47">
        <v>1397.6001000000001</v>
      </c>
      <c r="H47">
        <v>430</v>
      </c>
      <c r="K47">
        <v>1397.6001000000001</v>
      </c>
      <c r="L47">
        <v>470.29745000000003</v>
      </c>
      <c r="M47">
        <v>592.20000000000005</v>
      </c>
      <c r="N47">
        <v>430</v>
      </c>
      <c r="Q47">
        <v>592.19994999999994</v>
      </c>
      <c r="R47">
        <v>400.86594000000002</v>
      </c>
      <c r="U47">
        <f t="shared" si="0"/>
        <v>385.789275414001</v>
      </c>
      <c r="V47">
        <f t="shared" si="1"/>
        <v>-15.736454585999013</v>
      </c>
      <c r="X47">
        <v>426.2413043779195</v>
      </c>
      <c r="Y47">
        <f t="shared" si="2"/>
        <v>426.2413043779195</v>
      </c>
      <c r="Z47">
        <f t="shared" si="5"/>
        <v>-44.056145622080521</v>
      </c>
      <c r="AC47">
        <f t="shared" si="3"/>
        <v>442.57564819300148</v>
      </c>
      <c r="AD47">
        <f t="shared" si="4"/>
        <v>21.709708193001461</v>
      </c>
      <c r="AE47">
        <v>21.709708193001461</v>
      </c>
    </row>
    <row r="48" spans="1:31" x14ac:dyDescent="0.25">
      <c r="A48">
        <v>1045.0999999999999</v>
      </c>
      <c r="B48">
        <v>440</v>
      </c>
      <c r="E48">
        <v>1045.0999999999999</v>
      </c>
      <c r="F48">
        <v>411.70605</v>
      </c>
      <c r="G48">
        <v>1423.1</v>
      </c>
      <c r="H48">
        <v>440</v>
      </c>
      <c r="K48">
        <v>1423.1</v>
      </c>
      <c r="L48">
        <v>483.22723000000002</v>
      </c>
      <c r="M48">
        <v>600.5</v>
      </c>
      <c r="N48">
        <v>440</v>
      </c>
      <c r="Q48">
        <v>600.5</v>
      </c>
      <c r="R48">
        <v>409.32294000000002</v>
      </c>
      <c r="U48">
        <f t="shared" si="0"/>
        <v>394.22463099999993</v>
      </c>
      <c r="V48">
        <f t="shared" si="1"/>
        <v>-17.481419000000074</v>
      </c>
      <c r="X48">
        <v>434.41987147716065</v>
      </c>
      <c r="Y48">
        <f t="shared" si="2"/>
        <v>434.41987147716065</v>
      </c>
      <c r="Z48">
        <f t="shared" si="5"/>
        <v>-48.807358522839365</v>
      </c>
      <c r="AC48">
        <f t="shared" si="3"/>
        <v>451.88099999999997</v>
      </c>
      <c r="AD48">
        <f t="shared" si="4"/>
        <v>22.558059999999955</v>
      </c>
      <c r="AE48">
        <v>22.558059999999955</v>
      </c>
    </row>
    <row r="49" spans="1:31" x14ac:dyDescent="0.25">
      <c r="A49">
        <v>1062.9000000000001</v>
      </c>
      <c r="B49">
        <v>450</v>
      </c>
      <c r="E49">
        <v>1062.8998999999999</v>
      </c>
      <c r="F49">
        <v>422.26889999999997</v>
      </c>
      <c r="G49">
        <v>1446.6</v>
      </c>
      <c r="H49">
        <v>450</v>
      </c>
      <c r="K49">
        <v>1446.6</v>
      </c>
      <c r="L49">
        <v>495.24597</v>
      </c>
      <c r="M49">
        <v>608.55999999999995</v>
      </c>
      <c r="N49">
        <v>450</v>
      </c>
      <c r="Q49">
        <v>608.55999999999995</v>
      </c>
      <c r="R49">
        <v>417.59158000000002</v>
      </c>
      <c r="U49">
        <f t="shared" si="0"/>
        <v>402.96616171200094</v>
      </c>
      <c r="V49">
        <f t="shared" si="1"/>
        <v>-19.302738287999034</v>
      </c>
      <c r="X49">
        <v>441.95701189073748</v>
      </c>
      <c r="Y49">
        <f t="shared" si="2"/>
        <v>441.95701189073748</v>
      </c>
      <c r="Z49">
        <f t="shared" si="5"/>
        <v>-53.288958109262524</v>
      </c>
      <c r="AC49">
        <f t="shared" si="3"/>
        <v>460.99634415999992</v>
      </c>
      <c r="AD49">
        <f t="shared" si="4"/>
        <v>23.4047641599999</v>
      </c>
      <c r="AE49">
        <v>23.4047641599999</v>
      </c>
    </row>
  </sheetData>
  <mergeCells count="13">
    <mergeCell ref="M3:N3"/>
    <mergeCell ref="O3:P3"/>
    <mergeCell ref="Q3:R3"/>
    <mergeCell ref="A1:R1"/>
    <mergeCell ref="A2:F2"/>
    <mergeCell ref="G2:L2"/>
    <mergeCell ref="M2:R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7A0B-604E-44E7-9401-2DCE3FB4A91C}">
  <dimension ref="A1:AD49"/>
  <sheetViews>
    <sheetView tabSelected="1" zoomScaleNormal="100" workbookViewId="0">
      <selection activeCell="M2" sqref="M2:R2"/>
    </sheetView>
  </sheetViews>
  <sheetFormatPr defaultRowHeight="15" x14ac:dyDescent="0.25"/>
  <sheetData>
    <row r="1" spans="1: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V1" t="s">
        <v>18</v>
      </c>
      <c r="Z1" t="s">
        <v>18</v>
      </c>
      <c r="AD1" t="s">
        <v>18</v>
      </c>
    </row>
    <row r="2" spans="1:30" x14ac:dyDescent="0.25">
      <c r="A2" s="2" t="s">
        <v>19</v>
      </c>
      <c r="B2" s="2"/>
      <c r="C2" s="2"/>
      <c r="D2" s="2"/>
      <c r="E2" s="2"/>
      <c r="F2" s="2"/>
      <c r="G2" s="2" t="s">
        <v>20</v>
      </c>
      <c r="H2" s="2"/>
      <c r="I2" s="2"/>
      <c r="J2" s="2"/>
      <c r="K2" s="2"/>
      <c r="L2" s="2"/>
      <c r="M2" s="2" t="s">
        <v>21</v>
      </c>
      <c r="N2" s="2"/>
      <c r="O2" s="2"/>
      <c r="P2" s="2"/>
      <c r="Q2" s="2"/>
      <c r="R2" s="2"/>
      <c r="V2">
        <f>ABS(SUM(V4:V49)/COUNT(V4:V49))</f>
        <v>0.55239308074852567</v>
      </c>
      <c r="Z2">
        <f>ABS(SUM(Z4:Z49)/COUNT(Z4:Z49))</f>
        <v>38.102100663570226</v>
      </c>
      <c r="AD2">
        <f>ABS(SUM(AD4:AD49)/COUNT(AD4:AD49))</f>
        <v>31.997746335028932</v>
      </c>
    </row>
    <row r="3" spans="1:30" x14ac:dyDescent="0.25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1</v>
      </c>
      <c r="H3" s="2"/>
      <c r="I3" s="2" t="s">
        <v>2</v>
      </c>
      <c r="J3" s="2"/>
      <c r="K3" s="2" t="s">
        <v>3</v>
      </c>
      <c r="L3" s="2"/>
      <c r="M3" s="2" t="s">
        <v>1</v>
      </c>
      <c r="N3" s="2"/>
      <c r="O3" s="2" t="s">
        <v>2</v>
      </c>
      <c r="P3" s="2"/>
      <c r="Q3" s="2" t="s">
        <v>3</v>
      </c>
      <c r="R3" s="2"/>
      <c r="T3">
        <v>0</v>
      </c>
      <c r="U3" t="s">
        <v>15</v>
      </c>
      <c r="V3" t="s">
        <v>17</v>
      </c>
      <c r="X3">
        <v>0</v>
      </c>
      <c r="Y3" t="s">
        <v>15</v>
      </c>
      <c r="Z3" t="s">
        <v>17</v>
      </c>
      <c r="AB3">
        <v>0</v>
      </c>
      <c r="AC3" t="s">
        <v>15</v>
      </c>
      <c r="AD3" t="s">
        <v>17</v>
      </c>
    </row>
    <row r="4" spans="1:30" x14ac:dyDescent="0.25">
      <c r="A4">
        <v>1.4579</v>
      </c>
      <c r="B4">
        <v>0</v>
      </c>
      <c r="C4">
        <v>0</v>
      </c>
      <c r="D4">
        <v>0</v>
      </c>
      <c r="E4">
        <v>1.4579</v>
      </c>
      <c r="F4">
        <v>8.6392964999999992E-3</v>
      </c>
      <c r="G4">
        <v>1.2056</v>
      </c>
      <c r="H4">
        <v>0</v>
      </c>
      <c r="I4">
        <v>0</v>
      </c>
      <c r="J4">
        <v>0</v>
      </c>
      <c r="K4">
        <v>1.2056</v>
      </c>
      <c r="L4">
        <v>3.8839271000000002E-3</v>
      </c>
      <c r="M4">
        <v>1.9228000000000001</v>
      </c>
      <c r="N4">
        <v>0</v>
      </c>
      <c r="O4">
        <v>0</v>
      </c>
      <c r="P4">
        <v>0</v>
      </c>
      <c r="Q4">
        <v>1.9228000000000001</v>
      </c>
      <c r="R4">
        <v>2.3871677000000001E-2</v>
      </c>
      <c r="T4" cm="1">
        <f t="array" ref="T4:T49">FORECAST(E4:E49,D4:D24,C4:C24)</f>
        <v>-26.297023215800618</v>
      </c>
      <c r="U4">
        <v>1.8494449999999999E-3</v>
      </c>
      <c r="V4">
        <f>U4-F4</f>
        <v>-6.7898514999999993E-3</v>
      </c>
      <c r="X4" cm="1">
        <f t="array" ref="X4:X49">FORECAST(K4:K49,J4:J24,I4:I24)</f>
        <v>-36.772487414681805</v>
      </c>
      <c r="Y4">
        <v>1.8494449999999999E-3</v>
      </c>
      <c r="Z4">
        <f t="shared" ref="Z4:Z49" si="0">Y4-L4</f>
        <v>-2.0344821000000003E-3</v>
      </c>
      <c r="AB4" cm="1">
        <f t="array" ref="AB4:AB49">FORECAST(Q4:Q49,P4:P27,O4:O27)</f>
        <v>-42.508613447929172</v>
      </c>
      <c r="AC4">
        <v>1.8494449999999999E-3</v>
      </c>
      <c r="AD4">
        <v>0</v>
      </c>
    </row>
    <row r="5" spans="1:30" x14ac:dyDescent="0.25">
      <c r="A5">
        <v>33.018000000000001</v>
      </c>
      <c r="B5">
        <v>10</v>
      </c>
      <c r="C5">
        <v>6.7601999944599802</v>
      </c>
      <c r="D5">
        <v>0.18408341517783799</v>
      </c>
      <c r="E5">
        <v>33.018000000000001</v>
      </c>
      <c r="F5">
        <v>4.4312319999999996</v>
      </c>
      <c r="G5">
        <v>37.374000000000002</v>
      </c>
      <c r="H5">
        <v>10</v>
      </c>
      <c r="I5">
        <v>8.2817996371886693</v>
      </c>
      <c r="J5">
        <v>0.40211228791164899</v>
      </c>
      <c r="K5">
        <v>37.374000000000002</v>
      </c>
      <c r="L5">
        <v>3.7325341999999999</v>
      </c>
      <c r="M5">
        <v>21.324000000000002</v>
      </c>
      <c r="N5">
        <v>10</v>
      </c>
      <c r="O5">
        <v>5.4172001000551999</v>
      </c>
      <c r="P5">
        <v>0.171787889469144</v>
      </c>
      <c r="Q5">
        <v>21.324000000000002</v>
      </c>
      <c r="R5">
        <v>2.9359730000000002</v>
      </c>
      <c r="T5">
        <v>10.066359551011622</v>
      </c>
      <c r="U5">
        <f>T5+$T$3</f>
        <v>10.066359551011622</v>
      </c>
      <c r="V5">
        <f t="shared" ref="V5:V49" si="1">U5-F5</f>
        <v>5.6351275510116228</v>
      </c>
      <c r="X5">
        <v>3.5573816093668924</v>
      </c>
      <c r="Y5">
        <f t="shared" ref="Y5:Y49" si="2">X5+$X$3</f>
        <v>3.5573816093668924</v>
      </c>
      <c r="Z5">
        <f t="shared" si="0"/>
        <v>-0.17515259063310751</v>
      </c>
      <c r="AB5">
        <v>-8.760429330946458</v>
      </c>
      <c r="AC5">
        <v>0</v>
      </c>
      <c r="AD5">
        <f t="shared" ref="AD5:AD49" si="3">AC5-R5</f>
        <v>-2.9359730000000002</v>
      </c>
    </row>
    <row r="6" spans="1:30" x14ac:dyDescent="0.25">
      <c r="A6">
        <v>51.807000000000002</v>
      </c>
      <c r="B6">
        <v>20</v>
      </c>
      <c r="C6">
        <v>13.52039998892</v>
      </c>
      <c r="D6">
        <v>0.86293000522985597</v>
      </c>
      <c r="E6">
        <v>51.807003000000002</v>
      </c>
      <c r="F6">
        <v>10.909374</v>
      </c>
      <c r="G6">
        <v>60.83</v>
      </c>
      <c r="H6">
        <v>20</v>
      </c>
      <c r="I6">
        <v>16.5635992743773</v>
      </c>
      <c r="J6">
        <v>1.7273615871005199</v>
      </c>
      <c r="K6">
        <v>60.83</v>
      </c>
      <c r="L6">
        <v>9.8878129999999995</v>
      </c>
      <c r="M6">
        <v>38.579000000000001</v>
      </c>
      <c r="N6">
        <v>20</v>
      </c>
      <c r="O6">
        <v>10.8344002001104</v>
      </c>
      <c r="P6">
        <v>1.01638786276226</v>
      </c>
      <c r="Q6">
        <v>38.579000000000001</v>
      </c>
      <c r="R6">
        <v>9.6098510000000008</v>
      </c>
      <c r="T6">
        <v>31.714950901982732</v>
      </c>
      <c r="U6">
        <f t="shared" ref="U6:U49" si="4">T6+$T$3</f>
        <v>31.714950901982732</v>
      </c>
      <c r="V6">
        <f t="shared" si="1"/>
        <v>20.805576901982732</v>
      </c>
      <c r="X6">
        <v>29.712185466548462</v>
      </c>
      <c r="Y6">
        <f t="shared" si="2"/>
        <v>29.712185466548462</v>
      </c>
      <c r="Z6">
        <f t="shared" si="0"/>
        <v>19.824372466548461</v>
      </c>
      <c r="AB6">
        <v>21.254462373614942</v>
      </c>
      <c r="AC6">
        <f>AB6+$AB$3</f>
        <v>21.254462373614942</v>
      </c>
      <c r="AD6">
        <f t="shared" si="3"/>
        <v>11.644611373614941</v>
      </c>
    </row>
    <row r="7" spans="1:30" x14ac:dyDescent="0.25">
      <c r="A7">
        <v>67.22</v>
      </c>
      <c r="B7">
        <v>30</v>
      </c>
      <c r="C7">
        <v>23.6606992984889</v>
      </c>
      <c r="D7">
        <v>2.80567635790874</v>
      </c>
      <c r="E7">
        <v>67.22</v>
      </c>
      <c r="F7">
        <v>18.366228</v>
      </c>
      <c r="G7">
        <v>78.834000000000003</v>
      </c>
      <c r="H7">
        <v>30</v>
      </c>
      <c r="I7">
        <v>28.986300094402399</v>
      </c>
      <c r="J7">
        <v>4.6750372462156502</v>
      </c>
      <c r="K7">
        <v>78.834000000000003</v>
      </c>
      <c r="L7">
        <v>16.607018</v>
      </c>
      <c r="M7">
        <v>53.292999999999999</v>
      </c>
      <c r="N7">
        <v>30</v>
      </c>
      <c r="O7">
        <v>18.9601996680722</v>
      </c>
      <c r="P7">
        <v>3.4253442304788</v>
      </c>
      <c r="Q7">
        <v>53.292999999999999</v>
      </c>
      <c r="R7">
        <v>18.33813</v>
      </c>
      <c r="T7">
        <v>49.473725731426512</v>
      </c>
      <c r="U7">
        <f t="shared" si="4"/>
        <v>49.473725731426512</v>
      </c>
      <c r="V7">
        <f t="shared" si="1"/>
        <v>31.107497731426513</v>
      </c>
      <c r="X7">
        <v>49.787692315316264</v>
      </c>
      <c r="Y7">
        <f t="shared" si="2"/>
        <v>49.787692315316264</v>
      </c>
      <c r="Z7">
        <f t="shared" si="0"/>
        <v>33.180674315316267</v>
      </c>
      <c r="AB7">
        <v>46.849311202413347</v>
      </c>
      <c r="AC7">
        <f t="shared" ref="AC7:AC49" si="5">AB7+$X$3</f>
        <v>46.849311202413347</v>
      </c>
      <c r="AD7">
        <f t="shared" si="3"/>
        <v>28.511181202413347</v>
      </c>
    </row>
    <row r="8" spans="1:30" x14ac:dyDescent="0.25">
      <c r="A8">
        <v>80.77</v>
      </c>
      <c r="B8">
        <v>40</v>
      </c>
      <c r="C8">
        <v>38.871148717589698</v>
      </c>
      <c r="D8">
        <v>7.4067396660382201</v>
      </c>
      <c r="E8">
        <v>80.770004</v>
      </c>
      <c r="F8">
        <v>26.516919999999999</v>
      </c>
      <c r="G8">
        <v>94.62</v>
      </c>
      <c r="H8">
        <v>40</v>
      </c>
      <c r="I8">
        <v>47.620349505450598</v>
      </c>
      <c r="J8">
        <v>12.4665708867155</v>
      </c>
      <c r="K8">
        <v>94.619995000000003</v>
      </c>
      <c r="L8">
        <v>23.923815000000001</v>
      </c>
      <c r="M8">
        <v>65.756</v>
      </c>
      <c r="N8">
        <v>40</v>
      </c>
      <c r="O8">
        <v>31.148898415267499</v>
      </c>
      <c r="P8">
        <v>8.0000841506944198</v>
      </c>
      <c r="Q8">
        <v>65.756004000000004</v>
      </c>
      <c r="R8">
        <v>27.91808</v>
      </c>
      <c r="T8">
        <v>65.085969733943514</v>
      </c>
      <c r="U8">
        <f t="shared" si="4"/>
        <v>65.085969733943514</v>
      </c>
      <c r="V8">
        <f t="shared" si="1"/>
        <v>38.569049733943515</v>
      </c>
      <c r="X8">
        <v>67.389994622421014</v>
      </c>
      <c r="Y8">
        <f t="shared" si="2"/>
        <v>67.389994622421014</v>
      </c>
      <c r="Z8">
        <f t="shared" si="0"/>
        <v>43.466179622421009</v>
      </c>
      <c r="AB8">
        <v>68.528576074828052</v>
      </c>
      <c r="AC8">
        <f t="shared" si="5"/>
        <v>68.528576074828052</v>
      </c>
      <c r="AD8">
        <f t="shared" si="3"/>
        <v>40.610496074828049</v>
      </c>
    </row>
    <row r="9" spans="1:30" x14ac:dyDescent="0.25">
      <c r="A9">
        <v>93.242999999999995</v>
      </c>
      <c r="B9">
        <v>50</v>
      </c>
      <c r="C9">
        <v>61.686827393714303</v>
      </c>
      <c r="D9">
        <v>18.286796077404698</v>
      </c>
      <c r="E9">
        <v>93.243003999999999</v>
      </c>
      <c r="F9">
        <v>35.339095999999998</v>
      </c>
      <c r="G9">
        <v>109.9</v>
      </c>
      <c r="H9">
        <v>50</v>
      </c>
      <c r="I9">
        <v>75.5714281694964</v>
      </c>
      <c r="J9">
        <v>28.330632062534299</v>
      </c>
      <c r="K9">
        <v>109.89999400000001</v>
      </c>
      <c r="L9">
        <v>32.274532000000001</v>
      </c>
      <c r="M9">
        <v>76.736000000000004</v>
      </c>
      <c r="N9">
        <v>50</v>
      </c>
      <c r="O9">
        <v>49.431950174039201</v>
      </c>
      <c r="P9">
        <v>21.404582994932799</v>
      </c>
      <c r="Q9">
        <v>76.736000000000004</v>
      </c>
      <c r="R9">
        <v>38.020083999999997</v>
      </c>
      <c r="T9">
        <v>79.457295339706775</v>
      </c>
      <c r="U9">
        <f t="shared" si="4"/>
        <v>79.457295339706775</v>
      </c>
      <c r="V9">
        <f t="shared" si="1"/>
        <v>44.118199339706777</v>
      </c>
      <c r="X9">
        <v>84.428081968214443</v>
      </c>
      <c r="Y9">
        <f t="shared" si="2"/>
        <v>84.428081968214443</v>
      </c>
      <c r="Z9">
        <f t="shared" si="0"/>
        <v>52.153549968214442</v>
      </c>
      <c r="AB9">
        <v>87.628164069989879</v>
      </c>
      <c r="AC9">
        <f t="shared" si="5"/>
        <v>87.628164069989879</v>
      </c>
      <c r="AD9">
        <f t="shared" si="3"/>
        <v>49.608080069989882</v>
      </c>
    </row>
    <row r="10" spans="1:30" x14ac:dyDescent="0.25">
      <c r="A10">
        <v>104.65</v>
      </c>
      <c r="B10">
        <v>60</v>
      </c>
      <c r="C10">
        <v>95.487826911266893</v>
      </c>
      <c r="D10">
        <v>42.839626956947498</v>
      </c>
      <c r="E10">
        <v>104.65</v>
      </c>
      <c r="F10">
        <v>44.514484000000003</v>
      </c>
      <c r="G10">
        <v>124.41</v>
      </c>
      <c r="H10">
        <v>60</v>
      </c>
      <c r="I10">
        <v>116.980423626956</v>
      </c>
      <c r="J10">
        <v>61.578873555845398</v>
      </c>
      <c r="K10">
        <v>124.41</v>
      </c>
      <c r="L10">
        <v>41.359493000000001</v>
      </c>
      <c r="M10">
        <v>84.602999999999994</v>
      </c>
      <c r="N10">
        <v>60</v>
      </c>
      <c r="O10">
        <v>76.517950219567894</v>
      </c>
      <c r="P10">
        <v>48.791743978426901</v>
      </c>
      <c r="Q10">
        <v>84.602999999999994</v>
      </c>
      <c r="R10">
        <v>46.215347000000001</v>
      </c>
      <c r="T10">
        <v>92.600376691397557</v>
      </c>
      <c r="U10">
        <f t="shared" si="4"/>
        <v>92.600376691397557</v>
      </c>
      <c r="V10">
        <f t="shared" si="1"/>
        <v>48.085892691397554</v>
      </c>
      <c r="X10">
        <v>100.60758234750023</v>
      </c>
      <c r="Y10">
        <f t="shared" si="2"/>
        <v>100.60758234750023</v>
      </c>
      <c r="Z10">
        <f t="shared" si="0"/>
        <v>59.248089347500226</v>
      </c>
      <c r="AB10">
        <v>101.31272814068154</v>
      </c>
      <c r="AC10">
        <f t="shared" si="5"/>
        <v>101.31272814068154</v>
      </c>
      <c r="AD10">
        <f t="shared" si="3"/>
        <v>55.097381140681541</v>
      </c>
    </row>
    <row r="11" spans="1:30" x14ac:dyDescent="0.25">
      <c r="A11">
        <v>115.29</v>
      </c>
      <c r="B11">
        <v>70</v>
      </c>
      <c r="C11">
        <v>129.288819152862</v>
      </c>
      <c r="D11">
        <v>75.708896929427297</v>
      </c>
      <c r="E11">
        <v>115.29</v>
      </c>
      <c r="F11">
        <v>54.026420000000002</v>
      </c>
      <c r="G11">
        <v>138.28</v>
      </c>
      <c r="H11">
        <v>70</v>
      </c>
      <c r="I11">
        <v>158.38941908441501</v>
      </c>
      <c r="J11">
        <v>102.058052675602</v>
      </c>
      <c r="K11">
        <v>138.28</v>
      </c>
      <c r="L11">
        <v>51.095579999999998</v>
      </c>
      <c r="M11">
        <v>91.25</v>
      </c>
      <c r="N11">
        <v>70</v>
      </c>
      <c r="O11">
        <v>103.60394662711801</v>
      </c>
      <c r="P11">
        <v>86.942996802008594</v>
      </c>
      <c r="Q11">
        <v>91.25</v>
      </c>
      <c r="R11">
        <v>53.762630000000001</v>
      </c>
      <c r="T11">
        <v>104.8597292485467</v>
      </c>
      <c r="U11">
        <f t="shared" si="4"/>
        <v>104.8597292485467</v>
      </c>
      <c r="V11">
        <f t="shared" si="1"/>
        <v>50.833309248546698</v>
      </c>
      <c r="X11">
        <v>116.07343882341721</v>
      </c>
      <c r="Y11">
        <f t="shared" si="2"/>
        <v>116.07343882341721</v>
      </c>
      <c r="Z11">
        <f t="shared" si="0"/>
        <v>64.977858823417208</v>
      </c>
      <c r="AB11">
        <v>112.87511499435988</v>
      </c>
      <c r="AC11">
        <f t="shared" si="5"/>
        <v>112.87511499435988</v>
      </c>
      <c r="AD11">
        <f t="shared" si="3"/>
        <v>59.112484994359875</v>
      </c>
    </row>
    <row r="12" spans="1:30" x14ac:dyDescent="0.25">
      <c r="A12">
        <v>125.52</v>
      </c>
      <c r="B12">
        <v>80</v>
      </c>
      <c r="C12">
        <v>163.08981867041399</v>
      </c>
      <c r="D12">
        <v>115.941560352439</v>
      </c>
      <c r="E12">
        <v>125.520004</v>
      </c>
      <c r="F12">
        <v>64.039630000000002</v>
      </c>
      <c r="G12">
        <v>153.18</v>
      </c>
      <c r="H12">
        <v>80</v>
      </c>
      <c r="I12">
        <v>199.79842181783201</v>
      </c>
      <c r="J12">
        <v>149.748160538365</v>
      </c>
      <c r="K12">
        <v>153.18001000000001</v>
      </c>
      <c r="L12">
        <v>62.700175999999999</v>
      </c>
      <c r="M12">
        <v>97.843999999999994</v>
      </c>
      <c r="N12">
        <v>80</v>
      </c>
      <c r="O12">
        <v>130.68995031062499</v>
      </c>
      <c r="P12">
        <v>133.094559373603</v>
      </c>
      <c r="Q12">
        <v>97.843993999999995</v>
      </c>
      <c r="R12">
        <v>61.813465000000001</v>
      </c>
      <c r="T12">
        <v>116.64668655090063</v>
      </c>
      <c r="U12">
        <f t="shared" si="4"/>
        <v>116.64668655090063</v>
      </c>
      <c r="V12">
        <f t="shared" si="1"/>
        <v>52.607056550900623</v>
      </c>
      <c r="X12">
        <v>132.68781633961964</v>
      </c>
      <c r="Y12">
        <f t="shared" si="2"/>
        <v>132.68781633961964</v>
      </c>
      <c r="Z12">
        <f t="shared" si="0"/>
        <v>69.987640339619645</v>
      </c>
      <c r="AB12">
        <v>124.34529846642752</v>
      </c>
      <c r="AC12">
        <f t="shared" si="5"/>
        <v>124.34529846642752</v>
      </c>
      <c r="AD12">
        <f t="shared" si="3"/>
        <v>62.531833466427521</v>
      </c>
    </row>
    <row r="13" spans="1:30" x14ac:dyDescent="0.25">
      <c r="A13">
        <v>135.15</v>
      </c>
      <c r="B13">
        <v>90</v>
      </c>
      <c r="C13">
        <v>196.890818187967</v>
      </c>
      <c r="D13">
        <v>161.99354035961699</v>
      </c>
      <c r="E13">
        <v>135.15</v>
      </c>
      <c r="F13">
        <v>74.242909999999995</v>
      </c>
      <c r="G13">
        <v>165.58</v>
      </c>
      <c r="H13">
        <v>90</v>
      </c>
      <c r="I13">
        <v>241.20742455124901</v>
      </c>
      <c r="J13">
        <v>201.39862044743501</v>
      </c>
      <c r="K13">
        <v>165.58</v>
      </c>
      <c r="L13">
        <v>73.262270000000001</v>
      </c>
      <c r="M13">
        <v>104.15</v>
      </c>
      <c r="N13">
        <v>90</v>
      </c>
      <c r="O13">
        <v>157.775953994133</v>
      </c>
      <c r="P13">
        <v>186.51880395737001</v>
      </c>
      <c r="Q13">
        <v>104.14999400000001</v>
      </c>
      <c r="R13">
        <v>70.037925999999999</v>
      </c>
      <c r="T13">
        <v>127.74231776217277</v>
      </c>
      <c r="U13">
        <f t="shared" si="4"/>
        <v>127.74231776217277</v>
      </c>
      <c r="V13">
        <f t="shared" si="1"/>
        <v>53.49940776217278</v>
      </c>
      <c r="X13">
        <v>146.51452619129995</v>
      </c>
      <c r="Y13">
        <f t="shared" si="2"/>
        <v>146.51452619129995</v>
      </c>
      <c r="Z13">
        <f t="shared" si="0"/>
        <v>73.252256191299949</v>
      </c>
      <c r="AB13">
        <v>135.31451939305543</v>
      </c>
      <c r="AC13">
        <f t="shared" si="5"/>
        <v>135.31451939305543</v>
      </c>
      <c r="AD13">
        <f t="shared" si="3"/>
        <v>65.276593393055435</v>
      </c>
    </row>
    <row r="14" spans="1:30" x14ac:dyDescent="0.25">
      <c r="A14">
        <v>144.22</v>
      </c>
      <c r="B14">
        <v>100</v>
      </c>
      <c r="C14">
        <v>230.69183225743501</v>
      </c>
      <c r="D14">
        <v>213.502758583672</v>
      </c>
      <c r="E14">
        <v>144.22</v>
      </c>
      <c r="F14">
        <v>84.542270000000002</v>
      </c>
      <c r="G14">
        <v>177.01</v>
      </c>
      <c r="H14">
        <v>100</v>
      </c>
      <c r="I14">
        <v>282.61641273275001</v>
      </c>
      <c r="J14">
        <v>257.940342862639</v>
      </c>
      <c r="K14">
        <v>177.01</v>
      </c>
      <c r="L14">
        <v>83.725975000000005</v>
      </c>
      <c r="M14">
        <v>110.32</v>
      </c>
      <c r="N14">
        <v>100</v>
      </c>
      <c r="O14">
        <v>184.86194312572499</v>
      </c>
      <c r="P14">
        <v>247.61499162195801</v>
      </c>
      <c r="Q14">
        <v>110.32</v>
      </c>
      <c r="R14">
        <v>78.582030000000003</v>
      </c>
      <c r="T14">
        <v>138.19272450026889</v>
      </c>
      <c r="U14">
        <f t="shared" si="4"/>
        <v>138.19272450026889</v>
      </c>
      <c r="V14">
        <f t="shared" si="1"/>
        <v>53.650454500268893</v>
      </c>
      <c r="X14">
        <v>159.2596407925783</v>
      </c>
      <c r="Y14">
        <f t="shared" si="2"/>
        <v>159.2596407925783</v>
      </c>
      <c r="Z14">
        <f t="shared" si="0"/>
        <v>75.53366579257829</v>
      </c>
      <c r="AB14">
        <v>146.04718018160912</v>
      </c>
      <c r="AC14">
        <f t="shared" si="5"/>
        <v>146.04718018160912</v>
      </c>
      <c r="AD14">
        <f t="shared" si="3"/>
        <v>67.465150181609118</v>
      </c>
    </row>
    <row r="15" spans="1:30" x14ac:dyDescent="0.25">
      <c r="A15">
        <v>152.77000000000001</v>
      </c>
      <c r="B15">
        <v>110</v>
      </c>
      <c r="C15">
        <v>264.492817223072</v>
      </c>
      <c r="D15">
        <v>269.911566874725</v>
      </c>
      <c r="E15">
        <v>152.77000000000001</v>
      </c>
      <c r="F15">
        <v>94.863470000000007</v>
      </c>
      <c r="G15">
        <v>188.35</v>
      </c>
      <c r="H15">
        <v>110</v>
      </c>
      <c r="I15">
        <v>324.02543001808198</v>
      </c>
      <c r="J15">
        <v>317.95917720955902</v>
      </c>
      <c r="K15">
        <v>188.35</v>
      </c>
      <c r="L15">
        <v>94.797269999999997</v>
      </c>
      <c r="M15">
        <v>116.21</v>
      </c>
      <c r="N15">
        <v>110</v>
      </c>
      <c r="O15">
        <v>211.94794680923201</v>
      </c>
      <c r="P15">
        <v>312.54830901161802</v>
      </c>
      <c r="Q15">
        <v>116.21</v>
      </c>
      <c r="R15">
        <v>87.197040000000001</v>
      </c>
      <c r="T15">
        <v>148.04398994797802</v>
      </c>
      <c r="U15">
        <f t="shared" si="4"/>
        <v>148.04398994797802</v>
      </c>
      <c r="V15">
        <f t="shared" si="1"/>
        <v>53.180519947978013</v>
      </c>
      <c r="X15">
        <v>171.90440016077574</v>
      </c>
      <c r="Y15">
        <f t="shared" si="2"/>
        <v>171.90440016077574</v>
      </c>
      <c r="Z15">
        <f t="shared" si="0"/>
        <v>77.107130160775739</v>
      </c>
      <c r="AB15">
        <v>156.29277346702591</v>
      </c>
      <c r="AC15">
        <f t="shared" si="5"/>
        <v>156.29277346702591</v>
      </c>
      <c r="AD15">
        <f t="shared" si="3"/>
        <v>69.095733467025909</v>
      </c>
    </row>
    <row r="16" spans="1:30" x14ac:dyDescent="0.25">
      <c r="A16">
        <v>160.94</v>
      </c>
      <c r="B16">
        <v>120</v>
      </c>
      <c r="C16">
        <v>298.29383129254001</v>
      </c>
      <c r="D16">
        <v>329.87813369800301</v>
      </c>
      <c r="E16">
        <v>160.94</v>
      </c>
      <c r="F16">
        <v>105.28122999999999</v>
      </c>
      <c r="G16">
        <v>197.92</v>
      </c>
      <c r="H16">
        <v>120</v>
      </c>
      <c r="I16">
        <v>365.434418199584</v>
      </c>
      <c r="J16">
        <v>380.40144545448101</v>
      </c>
      <c r="K16">
        <v>197.92</v>
      </c>
      <c r="L16">
        <v>104.67523</v>
      </c>
      <c r="M16">
        <v>122.21</v>
      </c>
      <c r="N16">
        <v>120</v>
      </c>
      <c r="O16">
        <v>239.03395049273999</v>
      </c>
      <c r="P16">
        <v>384.41223182417201</v>
      </c>
      <c r="Q16">
        <v>122.21001</v>
      </c>
      <c r="R16">
        <v>96.433570000000003</v>
      </c>
      <c r="T16">
        <v>157.45742137578895</v>
      </c>
      <c r="U16">
        <f t="shared" si="4"/>
        <v>157.45742137578895</v>
      </c>
      <c r="V16">
        <f t="shared" si="1"/>
        <v>52.17619137578896</v>
      </c>
      <c r="X16">
        <v>182.57550661171484</v>
      </c>
      <c r="Y16">
        <f t="shared" si="2"/>
        <v>182.57550661171484</v>
      </c>
      <c r="Z16">
        <f t="shared" si="0"/>
        <v>77.900276611714844</v>
      </c>
      <c r="AB16">
        <v>166.72972799477355</v>
      </c>
      <c r="AC16">
        <f t="shared" si="5"/>
        <v>166.72972799477355</v>
      </c>
      <c r="AD16">
        <f t="shared" si="3"/>
        <v>70.296157994773552</v>
      </c>
    </row>
    <row r="17" spans="1:30" x14ac:dyDescent="0.25">
      <c r="A17">
        <v>168.77</v>
      </c>
      <c r="B17">
        <v>130</v>
      </c>
      <c r="C17">
        <v>332.09481625817699</v>
      </c>
      <c r="D17">
        <v>394.35187204617301</v>
      </c>
      <c r="E17">
        <v>168.77</v>
      </c>
      <c r="F17">
        <v>115.77463</v>
      </c>
      <c r="G17">
        <v>207.91</v>
      </c>
      <c r="H17">
        <v>130</v>
      </c>
      <c r="I17">
        <v>406.84343548491597</v>
      </c>
      <c r="J17">
        <v>446.62681375484698</v>
      </c>
      <c r="K17">
        <v>207.91</v>
      </c>
      <c r="L17">
        <v>115.50887</v>
      </c>
      <c r="M17">
        <v>128.55000000000001</v>
      </c>
      <c r="N17">
        <v>130</v>
      </c>
      <c r="O17">
        <v>266.11995417624701</v>
      </c>
      <c r="P17">
        <v>460.46437773839</v>
      </c>
      <c r="Q17">
        <v>128.54999000000001</v>
      </c>
      <c r="R17">
        <v>106.69862999999999</v>
      </c>
      <c r="T17">
        <v>166.47910657526995</v>
      </c>
      <c r="U17">
        <f t="shared" si="4"/>
        <v>166.47910657526995</v>
      </c>
      <c r="V17">
        <f t="shared" si="1"/>
        <v>50.70447657526995</v>
      </c>
      <c r="X17">
        <v>193.71493748369829</v>
      </c>
      <c r="Y17">
        <f t="shared" si="2"/>
        <v>193.71493748369829</v>
      </c>
      <c r="Z17">
        <f t="shared" si="0"/>
        <v>78.206067483698291</v>
      </c>
      <c r="AB17">
        <v>177.75805677536385</v>
      </c>
      <c r="AC17">
        <f t="shared" si="5"/>
        <v>177.75805677536385</v>
      </c>
      <c r="AD17">
        <f t="shared" si="3"/>
        <v>71.05942677536386</v>
      </c>
    </row>
    <row r="18" spans="1:30" x14ac:dyDescent="0.25">
      <c r="A18">
        <v>176.25</v>
      </c>
      <c r="B18">
        <v>140</v>
      </c>
      <c r="C18">
        <v>338.009995175526</v>
      </c>
      <c r="D18">
        <v>406.18024854666101</v>
      </c>
      <c r="E18">
        <v>176.25</v>
      </c>
      <c r="F18">
        <v>126.264465</v>
      </c>
      <c r="G18">
        <v>217.51</v>
      </c>
      <c r="H18">
        <v>140</v>
      </c>
      <c r="I18">
        <v>414.08999823033798</v>
      </c>
      <c r="J18">
        <v>458.43685825275298</v>
      </c>
      <c r="K18">
        <v>217.51</v>
      </c>
      <c r="L18">
        <v>126.422104</v>
      </c>
      <c r="M18">
        <v>134</v>
      </c>
      <c r="N18">
        <v>140</v>
      </c>
      <c r="O18">
        <v>270.86000773124402</v>
      </c>
      <c r="P18">
        <v>474.43262474189402</v>
      </c>
      <c r="Q18">
        <v>134</v>
      </c>
      <c r="R18">
        <v>115.93762</v>
      </c>
      <c r="T18">
        <v>175.09752359852891</v>
      </c>
      <c r="U18">
        <f t="shared" si="4"/>
        <v>175.09752359852891</v>
      </c>
      <c r="V18">
        <f t="shared" si="1"/>
        <v>48.833058598528908</v>
      </c>
      <c r="X18">
        <v>204.41949567899772</v>
      </c>
      <c r="Y18">
        <f t="shared" si="2"/>
        <v>204.41949567899772</v>
      </c>
      <c r="Z18">
        <f t="shared" si="0"/>
        <v>77.997391678997715</v>
      </c>
      <c r="AB18">
        <v>187.23829206593334</v>
      </c>
      <c r="AC18">
        <f t="shared" si="5"/>
        <v>187.23829206593334</v>
      </c>
      <c r="AD18">
        <f t="shared" si="3"/>
        <v>71.300672065933341</v>
      </c>
    </row>
    <row r="19" spans="1:30" x14ac:dyDescent="0.25">
      <c r="A19">
        <v>183.45</v>
      </c>
      <c r="B19">
        <v>150</v>
      </c>
      <c r="E19">
        <v>183.45</v>
      </c>
      <c r="F19">
        <v>136.79125999999999</v>
      </c>
      <c r="G19">
        <v>227.54</v>
      </c>
      <c r="H19">
        <v>150</v>
      </c>
      <c r="K19">
        <v>227.54001</v>
      </c>
      <c r="L19">
        <v>138.3503</v>
      </c>
      <c r="M19">
        <v>139.58000000000001</v>
      </c>
      <c r="N19">
        <v>150</v>
      </c>
      <c r="Q19">
        <v>139.58000000000001</v>
      </c>
      <c r="R19">
        <v>125.79433400000001</v>
      </c>
      <c r="T19">
        <v>183.39332608081025</v>
      </c>
      <c r="U19">
        <f t="shared" si="4"/>
        <v>183.39332608081025</v>
      </c>
      <c r="V19">
        <f t="shared" si="1"/>
        <v>46.60206608081026</v>
      </c>
      <c r="X19">
        <v>215.60354002737637</v>
      </c>
      <c r="Y19">
        <f t="shared" si="2"/>
        <v>215.60354002737637</v>
      </c>
      <c r="Z19">
        <f t="shared" si="0"/>
        <v>77.253240027376364</v>
      </c>
      <c r="AB19">
        <v>196.94464359948608</v>
      </c>
      <c r="AC19">
        <f t="shared" si="5"/>
        <v>196.94464359948608</v>
      </c>
      <c r="AD19">
        <f t="shared" si="3"/>
        <v>71.150309599486079</v>
      </c>
    </row>
    <row r="20" spans="1:30" x14ac:dyDescent="0.25">
      <c r="A20">
        <v>190.36</v>
      </c>
      <c r="B20">
        <v>160</v>
      </c>
      <c r="E20">
        <v>190.36</v>
      </c>
      <c r="F20">
        <v>147.29033000000001</v>
      </c>
      <c r="G20">
        <v>236.48</v>
      </c>
      <c r="H20">
        <v>160</v>
      </c>
      <c r="K20">
        <v>236.48</v>
      </c>
      <c r="L20">
        <v>149.43536</v>
      </c>
      <c r="M20">
        <v>145.27000000000001</v>
      </c>
      <c r="N20">
        <v>160</v>
      </c>
      <c r="Q20">
        <v>145.27000000000001</v>
      </c>
      <c r="R20">
        <v>136.25944999999999</v>
      </c>
      <c r="T20">
        <v>191.354992074222</v>
      </c>
      <c r="U20">
        <f t="shared" si="4"/>
        <v>191.354992074222</v>
      </c>
      <c r="V20">
        <f t="shared" si="1"/>
        <v>44.064662074221985</v>
      </c>
      <c r="X20">
        <v>225.57214869616749</v>
      </c>
      <c r="Y20">
        <f t="shared" si="2"/>
        <v>225.57214869616749</v>
      </c>
      <c r="Z20">
        <f t="shared" si="0"/>
        <v>76.136788696167486</v>
      </c>
      <c r="AB20">
        <v>206.84233898047447</v>
      </c>
      <c r="AC20">
        <f t="shared" si="5"/>
        <v>206.84233898047447</v>
      </c>
      <c r="AD20">
        <f t="shared" si="3"/>
        <v>70.582888980474479</v>
      </c>
    </row>
    <row r="21" spans="1:30" x14ac:dyDescent="0.25">
      <c r="A21">
        <v>197.04</v>
      </c>
      <c r="B21">
        <v>170</v>
      </c>
      <c r="C21">
        <v>0</v>
      </c>
      <c r="D21">
        <v>0</v>
      </c>
      <c r="E21">
        <v>197.04001</v>
      </c>
      <c r="F21">
        <v>157.80898999999999</v>
      </c>
      <c r="G21">
        <v>244.74</v>
      </c>
      <c r="H21">
        <v>170</v>
      </c>
      <c r="K21">
        <v>244.73999000000001</v>
      </c>
      <c r="L21">
        <v>160.05691999999999</v>
      </c>
      <c r="M21">
        <v>150.91999999999999</v>
      </c>
      <c r="N21">
        <v>170</v>
      </c>
      <c r="Q21">
        <v>150.91999999999999</v>
      </c>
      <c r="R21">
        <v>147.06467000000001</v>
      </c>
      <c r="T21">
        <v>199.05166478806424</v>
      </c>
      <c r="U21">
        <f t="shared" si="4"/>
        <v>199.05166478806424</v>
      </c>
      <c r="V21">
        <f t="shared" si="1"/>
        <v>41.242674788064249</v>
      </c>
      <c r="X21">
        <v>234.78251782612492</v>
      </c>
      <c r="Y21">
        <f t="shared" si="2"/>
        <v>234.78251782612492</v>
      </c>
      <c r="Z21">
        <f t="shared" si="0"/>
        <v>74.725597826124925</v>
      </c>
      <c r="AB21">
        <v>216.6704547805771</v>
      </c>
      <c r="AC21">
        <f t="shared" si="5"/>
        <v>216.6704547805771</v>
      </c>
      <c r="AD21">
        <f t="shared" si="3"/>
        <v>69.605784780577096</v>
      </c>
    </row>
    <row r="22" spans="1:30" x14ac:dyDescent="0.25">
      <c r="A22">
        <v>203.51</v>
      </c>
      <c r="B22">
        <v>180</v>
      </c>
      <c r="C22">
        <v>6.7601999944599802</v>
      </c>
      <c r="D22">
        <v>0.294916091547748</v>
      </c>
      <c r="E22">
        <v>203.51</v>
      </c>
      <c r="F22">
        <v>168.34276</v>
      </c>
      <c r="G22">
        <v>252.64</v>
      </c>
      <c r="H22">
        <v>180</v>
      </c>
      <c r="K22">
        <v>252.64000999999999</v>
      </c>
      <c r="L22">
        <v>170.55670000000001</v>
      </c>
      <c r="M22">
        <v>156.66999999999999</v>
      </c>
      <c r="N22">
        <v>180</v>
      </c>
      <c r="Q22">
        <v>156.66999999999999</v>
      </c>
      <c r="R22">
        <v>158.48437999999999</v>
      </c>
      <c r="T22">
        <v>206.50635355227752</v>
      </c>
      <c r="U22">
        <f t="shared" si="4"/>
        <v>206.50635355227752</v>
      </c>
      <c r="V22">
        <f t="shared" si="1"/>
        <v>38.163593552277518</v>
      </c>
      <c r="X22">
        <v>243.59149947550296</v>
      </c>
      <c r="Y22">
        <f t="shared" si="2"/>
        <v>243.59149947550296</v>
      </c>
      <c r="Z22">
        <f t="shared" si="0"/>
        <v>73.03479947550295</v>
      </c>
      <c r="AB22">
        <v>226.67251953289403</v>
      </c>
      <c r="AC22">
        <f t="shared" si="5"/>
        <v>226.67251953289403</v>
      </c>
      <c r="AD22">
        <f t="shared" si="3"/>
        <v>68.188139532894041</v>
      </c>
    </row>
    <row r="23" spans="1:30" x14ac:dyDescent="0.25">
      <c r="A23">
        <v>209.8</v>
      </c>
      <c r="B23">
        <v>190</v>
      </c>
      <c r="C23">
        <v>13.52039998892</v>
      </c>
      <c r="D23">
        <v>1.2942756866252101</v>
      </c>
      <c r="E23">
        <v>209.8</v>
      </c>
      <c r="F23">
        <v>178.90969999999999</v>
      </c>
      <c r="G23">
        <v>260.63</v>
      </c>
      <c r="H23">
        <v>190</v>
      </c>
      <c r="K23">
        <v>260.63</v>
      </c>
      <c r="L23">
        <v>181.51536999999999</v>
      </c>
      <c r="M23">
        <v>161.76</v>
      </c>
      <c r="N23">
        <v>190</v>
      </c>
      <c r="Q23">
        <v>161.76000999999999</v>
      </c>
      <c r="R23">
        <v>168.94954000000001</v>
      </c>
      <c r="T23">
        <v>213.75365877638168</v>
      </c>
      <c r="U23">
        <f t="shared" si="4"/>
        <v>213.75365877638168</v>
      </c>
      <c r="V23">
        <f t="shared" si="1"/>
        <v>34.843958776381697</v>
      </c>
      <c r="X23">
        <v>252.50080290621761</v>
      </c>
      <c r="Y23">
        <f t="shared" si="2"/>
        <v>252.50080290621761</v>
      </c>
      <c r="Z23">
        <f t="shared" si="0"/>
        <v>70.985432906217625</v>
      </c>
      <c r="AB23">
        <v>235.52653859549238</v>
      </c>
      <c r="AC23">
        <f t="shared" si="5"/>
        <v>235.52653859549238</v>
      </c>
      <c r="AD23">
        <f t="shared" si="3"/>
        <v>66.57699859549237</v>
      </c>
    </row>
    <row r="24" spans="1:30" x14ac:dyDescent="0.25">
      <c r="A24">
        <v>215.84</v>
      </c>
      <c r="B24">
        <v>200</v>
      </c>
      <c r="C24">
        <v>23.6606992984889</v>
      </c>
      <c r="D24">
        <v>4.2046117698646404</v>
      </c>
      <c r="E24">
        <v>215.84</v>
      </c>
      <c r="F24">
        <v>189.35934</v>
      </c>
      <c r="G24">
        <v>268.36</v>
      </c>
      <c r="H24">
        <v>200</v>
      </c>
      <c r="K24">
        <v>268.36</v>
      </c>
      <c r="L24">
        <v>192.44211000000001</v>
      </c>
      <c r="M24">
        <v>166.71</v>
      </c>
      <c r="N24">
        <v>200</v>
      </c>
      <c r="Q24">
        <v>166.71</v>
      </c>
      <c r="R24">
        <v>179.44775000000001</v>
      </c>
      <c r="T24">
        <v>220.71291530318436</v>
      </c>
      <c r="U24">
        <f t="shared" si="4"/>
        <v>220.71291530318436</v>
      </c>
      <c r="V24">
        <f t="shared" si="1"/>
        <v>31.353575303184357</v>
      </c>
      <c r="X24">
        <v>261.12020236972432</v>
      </c>
      <c r="Y24">
        <f t="shared" si="2"/>
        <v>261.12020236972432</v>
      </c>
      <c r="Z24">
        <f t="shared" si="0"/>
        <v>68.678092369724311</v>
      </c>
      <c r="AB24">
        <v>244.13699433520046</v>
      </c>
      <c r="AC24">
        <f t="shared" si="5"/>
        <v>244.13699433520046</v>
      </c>
      <c r="AD24">
        <f t="shared" si="3"/>
        <v>64.689244335200442</v>
      </c>
    </row>
    <row r="25" spans="1:30" x14ac:dyDescent="0.25">
      <c r="A25">
        <v>221.73</v>
      </c>
      <c r="B25">
        <v>210</v>
      </c>
      <c r="C25">
        <v>38.871148717589698</v>
      </c>
      <c r="D25">
        <v>9.9200407888133704</v>
      </c>
      <c r="E25">
        <v>221.73</v>
      </c>
      <c r="F25">
        <v>199.83510999999999</v>
      </c>
      <c r="G25">
        <v>276.14</v>
      </c>
      <c r="H25">
        <v>210</v>
      </c>
      <c r="K25">
        <v>276.14</v>
      </c>
      <c r="L25">
        <v>203.76202000000001</v>
      </c>
      <c r="M25">
        <v>171.33</v>
      </c>
      <c r="N25">
        <v>210</v>
      </c>
      <c r="Q25">
        <v>171.33</v>
      </c>
      <c r="R25">
        <v>189.53158999999999</v>
      </c>
      <c r="T25">
        <v>227.49934261160618</v>
      </c>
      <c r="U25">
        <f t="shared" si="4"/>
        <v>227.49934261160618</v>
      </c>
      <c r="V25">
        <f t="shared" si="1"/>
        <v>27.664232611606195</v>
      </c>
      <c r="X25">
        <v>269.79535474049817</v>
      </c>
      <c r="Y25">
        <f t="shared" si="2"/>
        <v>269.79535474049817</v>
      </c>
      <c r="Z25">
        <f t="shared" si="0"/>
        <v>66.033334740498162</v>
      </c>
      <c r="AB25">
        <v>252.1734359274968</v>
      </c>
      <c r="AC25">
        <f t="shared" si="5"/>
        <v>252.1734359274968</v>
      </c>
      <c r="AD25">
        <f t="shared" si="3"/>
        <v>62.641845927496803</v>
      </c>
    </row>
    <row r="26" spans="1:30" x14ac:dyDescent="0.25">
      <c r="A26">
        <v>227.65</v>
      </c>
      <c r="B26">
        <v>220</v>
      </c>
      <c r="C26">
        <v>61.686827393714303</v>
      </c>
      <c r="D26">
        <v>23.7613253517566</v>
      </c>
      <c r="E26">
        <v>227.65001000000001</v>
      </c>
      <c r="F26">
        <v>210.64843999999999</v>
      </c>
      <c r="G26">
        <v>283.8</v>
      </c>
      <c r="H26">
        <v>220</v>
      </c>
      <c r="I26">
        <v>0</v>
      </c>
      <c r="J26">
        <v>0</v>
      </c>
      <c r="K26">
        <v>283.80002000000002</v>
      </c>
      <c r="L26">
        <v>215.22334000000001</v>
      </c>
      <c r="M26">
        <v>176.8</v>
      </c>
      <c r="N26">
        <v>220</v>
      </c>
      <c r="Q26">
        <v>176.8</v>
      </c>
      <c r="R26">
        <v>201.82701</v>
      </c>
      <c r="T26">
        <v>234.3203472856521</v>
      </c>
      <c r="U26">
        <f t="shared" si="4"/>
        <v>234.3203472856521</v>
      </c>
      <c r="V26">
        <f t="shared" si="1"/>
        <v>23.671907285652111</v>
      </c>
      <c r="X26">
        <v>278.33672243499382</v>
      </c>
      <c r="Y26">
        <f t="shared" si="2"/>
        <v>278.33672243499382</v>
      </c>
      <c r="Z26">
        <f t="shared" si="0"/>
        <v>63.11338243499381</v>
      </c>
      <c r="AB26">
        <v>261.68844361361391</v>
      </c>
      <c r="AC26">
        <f t="shared" si="5"/>
        <v>261.68844361361391</v>
      </c>
      <c r="AD26">
        <f t="shared" si="3"/>
        <v>59.861433613613912</v>
      </c>
    </row>
    <row r="27" spans="1:30" x14ac:dyDescent="0.25">
      <c r="A27">
        <v>233.29</v>
      </c>
      <c r="B27">
        <v>230</v>
      </c>
      <c r="C27">
        <v>95.487826911266893</v>
      </c>
      <c r="D27">
        <v>52.791524041140299</v>
      </c>
      <c r="E27">
        <v>233.29001</v>
      </c>
      <c r="F27">
        <v>221.21530000000001</v>
      </c>
      <c r="G27">
        <v>290.27</v>
      </c>
      <c r="H27">
        <v>230</v>
      </c>
      <c r="I27">
        <v>8.2817996371886693</v>
      </c>
      <c r="J27">
        <v>0.46063797576323401</v>
      </c>
      <c r="K27">
        <v>290.27</v>
      </c>
      <c r="L27">
        <v>225.14840000000001</v>
      </c>
      <c r="M27">
        <v>182.01</v>
      </c>
      <c r="N27">
        <v>230</v>
      </c>
      <c r="Q27">
        <v>182.01</v>
      </c>
      <c r="R27">
        <v>213.89725999999999</v>
      </c>
      <c r="T27">
        <v>240.81872589677252</v>
      </c>
      <c r="U27">
        <f t="shared" si="4"/>
        <v>240.81872589677252</v>
      </c>
      <c r="V27">
        <f t="shared" si="1"/>
        <v>19.603425896772507</v>
      </c>
      <c r="X27">
        <v>285.55112633420458</v>
      </c>
      <c r="Y27">
        <f t="shared" si="2"/>
        <v>285.55112633420458</v>
      </c>
      <c r="Z27">
        <f t="shared" si="0"/>
        <v>60.402726334204573</v>
      </c>
      <c r="AB27">
        <v>270.75118402397402</v>
      </c>
      <c r="AC27">
        <f t="shared" si="5"/>
        <v>270.75118402397402</v>
      </c>
      <c r="AD27">
        <f t="shared" si="3"/>
        <v>56.853924023974031</v>
      </c>
    </row>
    <row r="28" spans="1:30" x14ac:dyDescent="0.25">
      <c r="A28">
        <v>238.84</v>
      </c>
      <c r="B28">
        <v>240</v>
      </c>
      <c r="C28">
        <v>129.288819152862</v>
      </c>
      <c r="D28">
        <v>90.582076950340706</v>
      </c>
      <c r="E28">
        <v>238.84</v>
      </c>
      <c r="F28">
        <v>231.86597</v>
      </c>
      <c r="G28">
        <v>296.16000000000003</v>
      </c>
      <c r="H28">
        <v>240</v>
      </c>
      <c r="I28">
        <v>16.5635992743773</v>
      </c>
      <c r="J28">
        <v>1.80244082059744</v>
      </c>
      <c r="K28">
        <v>296.16000000000003</v>
      </c>
      <c r="L28">
        <v>234.37831</v>
      </c>
      <c r="M28">
        <v>186.68</v>
      </c>
      <c r="N28">
        <v>240</v>
      </c>
      <c r="Q28">
        <v>186.68001000000001</v>
      </c>
      <c r="R28">
        <v>225.01442</v>
      </c>
      <c r="T28">
        <v>247.21339545491648</v>
      </c>
      <c r="U28">
        <f t="shared" si="4"/>
        <v>247.21339545491648</v>
      </c>
      <c r="V28">
        <f t="shared" si="1"/>
        <v>15.347425454916475</v>
      </c>
      <c r="X28">
        <v>292.11881881027898</v>
      </c>
      <c r="Y28">
        <f t="shared" si="2"/>
        <v>292.11881881027898</v>
      </c>
      <c r="Z28">
        <f t="shared" si="0"/>
        <v>57.740508810278982</v>
      </c>
      <c r="AB28">
        <v>278.87461748727276</v>
      </c>
      <c r="AC28">
        <f t="shared" si="5"/>
        <v>278.87461748727276</v>
      </c>
      <c r="AD28">
        <f t="shared" si="3"/>
        <v>53.860197487272757</v>
      </c>
    </row>
    <row r="29" spans="1:30" x14ac:dyDescent="0.25">
      <c r="A29">
        <v>244.27</v>
      </c>
      <c r="B29">
        <v>250</v>
      </c>
      <c r="C29">
        <v>163.08981867041399</v>
      </c>
      <c r="D29">
        <v>135.102226295203</v>
      </c>
      <c r="E29">
        <v>244.27</v>
      </c>
      <c r="F29">
        <v>242.52871999999999</v>
      </c>
      <c r="G29">
        <v>302.45</v>
      </c>
      <c r="H29">
        <v>250</v>
      </c>
      <c r="I29">
        <v>28.986300094402399</v>
      </c>
      <c r="J29">
        <v>4.7932573750131304</v>
      </c>
      <c r="K29">
        <v>302.45</v>
      </c>
      <c r="L29">
        <v>244.43970999999999</v>
      </c>
      <c r="M29">
        <v>191</v>
      </c>
      <c r="N29">
        <v>250</v>
      </c>
      <c r="Q29">
        <v>191</v>
      </c>
      <c r="R29">
        <v>235.54910000000001</v>
      </c>
      <c r="T29">
        <v>253.46981316030369</v>
      </c>
      <c r="U29">
        <f t="shared" si="4"/>
        <v>253.46981316030369</v>
      </c>
      <c r="V29">
        <f t="shared" si="1"/>
        <v>10.941093160303694</v>
      </c>
      <c r="X29">
        <v>299.13253454449068</v>
      </c>
      <c r="Y29">
        <f t="shared" si="2"/>
        <v>299.13253454449068</v>
      </c>
      <c r="Z29">
        <f t="shared" si="0"/>
        <v>54.692824544490691</v>
      </c>
      <c r="AB29">
        <v>286.38919482803124</v>
      </c>
      <c r="AC29">
        <f t="shared" si="5"/>
        <v>286.38919482803124</v>
      </c>
      <c r="AD29">
        <f t="shared" si="3"/>
        <v>50.840094828031226</v>
      </c>
    </row>
    <row r="30" spans="1:30" x14ac:dyDescent="0.25">
      <c r="A30">
        <v>249.52</v>
      </c>
      <c r="B30">
        <v>260</v>
      </c>
      <c r="C30">
        <v>196.890818187967</v>
      </c>
      <c r="D30">
        <v>187.81811661483499</v>
      </c>
      <c r="E30">
        <v>249.52</v>
      </c>
      <c r="F30">
        <v>253.06592000000001</v>
      </c>
      <c r="G30">
        <v>308.83999999999997</v>
      </c>
      <c r="H30">
        <v>260</v>
      </c>
      <c r="I30">
        <v>47.620349505450598</v>
      </c>
      <c r="J30">
        <v>11.5541035938804</v>
      </c>
      <c r="K30">
        <v>308.83999999999997</v>
      </c>
      <c r="L30">
        <v>254.8776</v>
      </c>
      <c r="M30">
        <v>195.56</v>
      </c>
      <c r="N30">
        <v>260</v>
      </c>
      <c r="Q30">
        <v>195.56</v>
      </c>
      <c r="R30">
        <v>246.93051</v>
      </c>
      <c r="T30">
        <v>259.51883580363392</v>
      </c>
      <c r="U30">
        <f t="shared" si="4"/>
        <v>259.51883580363392</v>
      </c>
      <c r="V30">
        <f t="shared" si="1"/>
        <v>6.452915803633914</v>
      </c>
      <c r="X30">
        <v>306.25775609323682</v>
      </c>
      <c r="Y30">
        <f t="shared" si="2"/>
        <v>306.25775609323682</v>
      </c>
      <c r="Z30">
        <f t="shared" si="0"/>
        <v>51.38015609323682</v>
      </c>
      <c r="AB30">
        <v>294.32126704899906</v>
      </c>
      <c r="AC30">
        <f t="shared" si="5"/>
        <v>294.32126704899906</v>
      </c>
      <c r="AD30">
        <f t="shared" si="3"/>
        <v>47.390757048999063</v>
      </c>
    </row>
    <row r="31" spans="1:30" x14ac:dyDescent="0.25">
      <c r="A31">
        <v>254.77</v>
      </c>
      <c r="B31">
        <v>270</v>
      </c>
      <c r="C31">
        <v>230.69183225743501</v>
      </c>
      <c r="D31">
        <v>245.01932216480799</v>
      </c>
      <c r="E31">
        <v>254.77</v>
      </c>
      <c r="F31">
        <v>263.82718</v>
      </c>
      <c r="G31">
        <v>315.42</v>
      </c>
      <c r="H31">
        <v>270</v>
      </c>
      <c r="I31">
        <v>75.5714281694964</v>
      </c>
      <c r="J31">
        <v>25.2898599342188</v>
      </c>
      <c r="K31">
        <v>315.42</v>
      </c>
      <c r="L31">
        <v>265.85390000000001</v>
      </c>
      <c r="M31">
        <v>200.32</v>
      </c>
      <c r="N31">
        <v>270</v>
      </c>
      <c r="Q31">
        <v>200.32</v>
      </c>
      <c r="R31">
        <v>259.0976</v>
      </c>
      <c r="T31">
        <v>265.56785844696401</v>
      </c>
      <c r="U31">
        <f t="shared" si="4"/>
        <v>265.56785844696401</v>
      </c>
      <c r="V31">
        <f t="shared" si="1"/>
        <v>1.7406784469640115</v>
      </c>
      <c r="X31">
        <v>313.59483868959842</v>
      </c>
      <c r="Y31">
        <f t="shared" si="2"/>
        <v>313.59483868959842</v>
      </c>
      <c r="Z31">
        <f t="shared" si="0"/>
        <v>47.740938689598408</v>
      </c>
      <c r="AB31">
        <v>302.60123717439535</v>
      </c>
      <c r="AC31">
        <f t="shared" si="5"/>
        <v>302.60123717439535</v>
      </c>
      <c r="AD31">
        <f t="shared" si="3"/>
        <v>43.503637174395351</v>
      </c>
    </row>
    <row r="32" spans="1:30" x14ac:dyDescent="0.25">
      <c r="A32">
        <v>259.94</v>
      </c>
      <c r="B32">
        <v>280</v>
      </c>
      <c r="C32">
        <v>264.492817223072</v>
      </c>
      <c r="D32">
        <v>308.333000020866</v>
      </c>
      <c r="E32">
        <v>259.94</v>
      </c>
      <c r="F32">
        <v>274.64337</v>
      </c>
      <c r="G32">
        <v>321.76</v>
      </c>
      <c r="H32">
        <v>280</v>
      </c>
      <c r="I32">
        <v>116.980423626956</v>
      </c>
      <c r="J32">
        <v>53.249754046191804</v>
      </c>
      <c r="K32">
        <v>321.76</v>
      </c>
      <c r="L32">
        <v>276.64873999999998</v>
      </c>
      <c r="M32">
        <v>204.83</v>
      </c>
      <c r="N32">
        <v>280</v>
      </c>
      <c r="Q32">
        <v>204.83</v>
      </c>
      <c r="R32">
        <v>270.89553999999998</v>
      </c>
      <c r="T32">
        <v>271.52470550715771</v>
      </c>
      <c r="U32">
        <f t="shared" si="4"/>
        <v>271.52470550715771</v>
      </c>
      <c r="V32">
        <f t="shared" si="1"/>
        <v>-3.1186644928422993</v>
      </c>
      <c r="X32">
        <v>320.66430733107734</v>
      </c>
      <c r="Y32">
        <f t="shared" si="2"/>
        <v>320.66430733107734</v>
      </c>
      <c r="Z32">
        <f t="shared" si="0"/>
        <v>44.015567331077364</v>
      </c>
      <c r="AB32">
        <v>310.44633491925606</v>
      </c>
      <c r="AC32">
        <f t="shared" si="5"/>
        <v>310.44633491925606</v>
      </c>
      <c r="AD32">
        <f t="shared" si="3"/>
        <v>39.550794919256077</v>
      </c>
    </row>
    <row r="33" spans="1:30" x14ac:dyDescent="0.25">
      <c r="A33">
        <v>264.97000000000003</v>
      </c>
      <c r="B33">
        <v>290</v>
      </c>
      <c r="C33">
        <v>298.29383129254001</v>
      </c>
      <c r="D33">
        <v>376.041953131789</v>
      </c>
      <c r="E33">
        <v>264.97000000000003</v>
      </c>
      <c r="F33">
        <v>285.37527</v>
      </c>
      <c r="G33">
        <v>327.57</v>
      </c>
      <c r="H33">
        <v>290</v>
      </c>
      <c r="I33">
        <v>158.38941908441501</v>
      </c>
      <c r="J33">
        <v>88.137547436417705</v>
      </c>
      <c r="K33">
        <v>327.56997999999999</v>
      </c>
      <c r="L33">
        <v>286.72980000000001</v>
      </c>
      <c r="M33">
        <v>209.13</v>
      </c>
      <c r="N33">
        <v>290</v>
      </c>
      <c r="Q33">
        <v>209.13</v>
      </c>
      <c r="R33">
        <v>282.38875999999999</v>
      </c>
      <c r="T33">
        <v>277.32024529686259</v>
      </c>
      <c r="U33">
        <f t="shared" si="4"/>
        <v>277.32024529686259</v>
      </c>
      <c r="V33">
        <f t="shared" si="1"/>
        <v>-8.0550247031374056</v>
      </c>
      <c r="X33">
        <v>327.14277285436128</v>
      </c>
      <c r="Y33">
        <f t="shared" si="2"/>
        <v>327.14277285436128</v>
      </c>
      <c r="Z33">
        <f t="shared" si="0"/>
        <v>40.412972854361271</v>
      </c>
      <c r="AB33">
        <v>317.92613986446702</v>
      </c>
      <c r="AC33">
        <f t="shared" si="5"/>
        <v>317.92613986446702</v>
      </c>
      <c r="AD33">
        <f t="shared" si="3"/>
        <v>35.537379864467027</v>
      </c>
    </row>
    <row r="34" spans="1:30" x14ac:dyDescent="0.25">
      <c r="A34">
        <v>269.97000000000003</v>
      </c>
      <c r="B34">
        <v>300</v>
      </c>
      <c r="C34">
        <v>332.09481625817699</v>
      </c>
      <c r="D34">
        <v>448.57367242911999</v>
      </c>
      <c r="E34">
        <v>269.97000000000003</v>
      </c>
      <c r="F34">
        <v>296.24698000000001</v>
      </c>
      <c r="G34">
        <v>333.21</v>
      </c>
      <c r="H34">
        <v>300</v>
      </c>
      <c r="I34">
        <v>199.79842181783201</v>
      </c>
      <c r="J34">
        <v>129.320737414673</v>
      </c>
      <c r="K34">
        <v>333.21</v>
      </c>
      <c r="L34">
        <v>296.68842000000001</v>
      </c>
      <c r="M34">
        <v>212.69</v>
      </c>
      <c r="N34">
        <v>300</v>
      </c>
      <c r="Q34">
        <v>212.69</v>
      </c>
      <c r="R34">
        <v>292.08472</v>
      </c>
      <c r="T34">
        <v>283.08121924289139</v>
      </c>
      <c r="U34">
        <f t="shared" si="4"/>
        <v>283.08121924289139</v>
      </c>
      <c r="V34">
        <f t="shared" si="1"/>
        <v>-13.165760757108615</v>
      </c>
      <c r="X34">
        <v>333.43172309526256</v>
      </c>
      <c r="Y34">
        <f t="shared" si="2"/>
        <v>333.43172309526256</v>
      </c>
      <c r="Z34">
        <f t="shared" si="0"/>
        <v>36.743303095262547</v>
      </c>
      <c r="AB34">
        <v>324.11872256329275</v>
      </c>
      <c r="AC34">
        <f t="shared" si="5"/>
        <v>324.11872256329275</v>
      </c>
      <c r="AD34">
        <f t="shared" si="3"/>
        <v>32.034002563292745</v>
      </c>
    </row>
    <row r="35" spans="1:30" x14ac:dyDescent="0.25">
      <c r="A35">
        <v>274.92</v>
      </c>
      <c r="B35">
        <v>310</v>
      </c>
      <c r="C35">
        <v>338.009995175526</v>
      </c>
      <c r="D35">
        <v>461.80619506230897</v>
      </c>
      <c r="E35">
        <v>274.91998000000001</v>
      </c>
      <c r="F35">
        <v>307.21014000000002</v>
      </c>
      <c r="G35">
        <v>338.97</v>
      </c>
      <c r="H35">
        <v>310</v>
      </c>
      <c r="I35">
        <v>241.20742455124901</v>
      </c>
      <c r="J35">
        <v>174.979427811195</v>
      </c>
      <c r="K35">
        <v>338.97</v>
      </c>
      <c r="L35">
        <v>307.03444999999999</v>
      </c>
      <c r="M35">
        <v>217.21</v>
      </c>
      <c r="N35">
        <v>310</v>
      </c>
      <c r="Q35">
        <v>217.20999</v>
      </c>
      <c r="R35">
        <v>304.63116000000002</v>
      </c>
      <c r="T35">
        <v>288.78456040556398</v>
      </c>
      <c r="U35">
        <f t="shared" si="4"/>
        <v>288.78456040556398</v>
      </c>
      <c r="V35">
        <f t="shared" si="1"/>
        <v>-18.425579594436044</v>
      </c>
      <c r="X35">
        <v>339.85445801244225</v>
      </c>
      <c r="Y35">
        <f t="shared" si="2"/>
        <v>339.85445801244225</v>
      </c>
      <c r="Z35">
        <f t="shared" si="0"/>
        <v>32.820008012442258</v>
      </c>
      <c r="AB35">
        <v>331.98119780847969</v>
      </c>
      <c r="AC35">
        <f t="shared" si="5"/>
        <v>331.98119780847969</v>
      </c>
      <c r="AD35">
        <f t="shared" si="3"/>
        <v>27.350037808479669</v>
      </c>
    </row>
    <row r="36" spans="1:30" x14ac:dyDescent="0.25">
      <c r="A36">
        <v>279.77999999999997</v>
      </c>
      <c r="B36">
        <v>320</v>
      </c>
      <c r="E36">
        <v>279.77999999999997</v>
      </c>
      <c r="F36">
        <v>318.16782000000001</v>
      </c>
      <c r="G36">
        <v>345.48</v>
      </c>
      <c r="H36">
        <v>320</v>
      </c>
      <c r="I36">
        <v>282.61641273275001</v>
      </c>
      <c r="J36">
        <v>226.066976210859</v>
      </c>
      <c r="K36">
        <v>345.47998000000001</v>
      </c>
      <c r="L36">
        <v>318.94103999999999</v>
      </c>
      <c r="M36">
        <v>221.11</v>
      </c>
      <c r="N36">
        <v>320</v>
      </c>
      <c r="Q36">
        <v>221.11</v>
      </c>
      <c r="R36">
        <v>315.6687</v>
      </c>
      <c r="T36">
        <v>294.38425012499965</v>
      </c>
      <c r="U36">
        <f t="shared" si="4"/>
        <v>294.38425012499965</v>
      </c>
      <c r="V36">
        <f t="shared" si="1"/>
        <v>-23.783569875000353</v>
      </c>
      <c r="X36">
        <v>347.11346423746681</v>
      </c>
      <c r="Y36">
        <f t="shared" si="2"/>
        <v>347.11346423746681</v>
      </c>
      <c r="Z36">
        <f t="shared" si="0"/>
        <v>28.172424237466828</v>
      </c>
      <c r="AB36">
        <v>338.765224339729</v>
      </c>
      <c r="AC36">
        <f t="shared" si="5"/>
        <v>338.765224339729</v>
      </c>
      <c r="AD36">
        <f t="shared" si="3"/>
        <v>23.096524339729001</v>
      </c>
    </row>
    <row r="37" spans="1:30" x14ac:dyDescent="0.25">
      <c r="A37">
        <v>284.64999999999998</v>
      </c>
      <c r="B37">
        <v>330</v>
      </c>
      <c r="E37">
        <v>284.64999999999998</v>
      </c>
      <c r="F37">
        <v>329.34059999999999</v>
      </c>
      <c r="G37">
        <v>352.25</v>
      </c>
      <c r="H37">
        <v>330</v>
      </c>
      <c r="I37">
        <v>324.02543001808198</v>
      </c>
      <c r="J37">
        <v>280.74362035113199</v>
      </c>
      <c r="K37">
        <v>352.25</v>
      </c>
      <c r="L37">
        <v>331.56342000000001</v>
      </c>
      <c r="M37">
        <v>225.58</v>
      </c>
      <c r="N37">
        <v>330</v>
      </c>
      <c r="Q37">
        <v>225.58</v>
      </c>
      <c r="R37">
        <v>328.56094000000002</v>
      </c>
      <c r="T37">
        <v>299.99543874843164</v>
      </c>
      <c r="U37">
        <f t="shared" si="4"/>
        <v>299.99543874843164</v>
      </c>
      <c r="V37">
        <f t="shared" si="1"/>
        <v>-29.345161251568356</v>
      </c>
      <c r="X37">
        <v>354.66243018260639</v>
      </c>
      <c r="Y37">
        <f t="shared" si="2"/>
        <v>354.66243018260639</v>
      </c>
      <c r="Z37">
        <f t="shared" si="0"/>
        <v>23.099010182606378</v>
      </c>
      <c r="AB37">
        <v>346.540742503704</v>
      </c>
      <c r="AC37">
        <f t="shared" si="5"/>
        <v>346.540742503704</v>
      </c>
      <c r="AD37">
        <f t="shared" si="3"/>
        <v>17.979802503703979</v>
      </c>
    </row>
    <row r="38" spans="1:30" x14ac:dyDescent="0.25">
      <c r="A38">
        <v>289.45</v>
      </c>
      <c r="B38">
        <v>340</v>
      </c>
      <c r="E38">
        <v>289.44997999999998</v>
      </c>
      <c r="F38">
        <v>340.54144000000002</v>
      </c>
      <c r="G38">
        <v>358.54</v>
      </c>
      <c r="H38">
        <v>340</v>
      </c>
      <c r="I38">
        <v>365.434418199584</v>
      </c>
      <c r="J38">
        <v>339.91815416811698</v>
      </c>
      <c r="K38">
        <v>358.54</v>
      </c>
      <c r="L38">
        <v>343.51029999999997</v>
      </c>
      <c r="M38">
        <v>229.71</v>
      </c>
      <c r="N38">
        <v>340</v>
      </c>
      <c r="Q38">
        <v>229.70999</v>
      </c>
      <c r="R38">
        <v>340.70186999999999</v>
      </c>
      <c r="T38">
        <v>305.52595069272343</v>
      </c>
      <c r="U38">
        <f t="shared" si="4"/>
        <v>305.52595069272343</v>
      </c>
      <c r="V38">
        <f t="shared" si="1"/>
        <v>-35.015489307276596</v>
      </c>
      <c r="X38">
        <v>361.67614591681831</v>
      </c>
      <c r="Y38">
        <f t="shared" si="2"/>
        <v>361.67614591681831</v>
      </c>
      <c r="Z38">
        <f t="shared" si="0"/>
        <v>18.165845916818341</v>
      </c>
      <c r="AB38">
        <v>353.72481683525552</v>
      </c>
      <c r="AC38">
        <f t="shared" si="5"/>
        <v>353.72481683525552</v>
      </c>
      <c r="AD38">
        <f t="shared" si="3"/>
        <v>13.022946835255539</v>
      </c>
    </row>
    <row r="39" spans="1:30" x14ac:dyDescent="0.25">
      <c r="A39">
        <v>294.19</v>
      </c>
      <c r="B39">
        <v>350</v>
      </c>
      <c r="E39">
        <v>294.19</v>
      </c>
      <c r="F39">
        <v>351.78609999999998</v>
      </c>
      <c r="G39">
        <v>363.85</v>
      </c>
      <c r="H39">
        <v>350</v>
      </c>
      <c r="I39">
        <v>406.84343548491597</v>
      </c>
      <c r="J39">
        <v>402.53674160339898</v>
      </c>
      <c r="K39">
        <v>363.85</v>
      </c>
      <c r="L39">
        <v>353.76047</v>
      </c>
      <c r="M39">
        <v>234.14</v>
      </c>
      <c r="N39">
        <v>350</v>
      </c>
      <c r="Q39">
        <v>234.14</v>
      </c>
      <c r="R39">
        <v>353.96956999999998</v>
      </c>
      <c r="T39">
        <v>310.98737703745451</v>
      </c>
      <c r="U39">
        <f t="shared" si="4"/>
        <v>310.98737703745451</v>
      </c>
      <c r="V39">
        <f t="shared" si="1"/>
        <v>-40.798722962545469</v>
      </c>
      <c r="X39">
        <v>367.59710466859326</v>
      </c>
      <c r="Y39">
        <f t="shared" si="2"/>
        <v>367.59710466859326</v>
      </c>
      <c r="Z39">
        <f t="shared" si="0"/>
        <v>13.836634668593263</v>
      </c>
      <c r="AB39">
        <v>361.43077281324008</v>
      </c>
      <c r="AC39">
        <f t="shared" si="5"/>
        <v>361.43077281324008</v>
      </c>
      <c r="AD39">
        <f t="shared" si="3"/>
        <v>7.4612028132401065</v>
      </c>
    </row>
    <row r="40" spans="1:30" x14ac:dyDescent="0.25">
      <c r="A40">
        <v>298.83</v>
      </c>
      <c r="B40">
        <v>360</v>
      </c>
      <c r="E40">
        <v>298.83001999999999</v>
      </c>
      <c r="F40">
        <v>362.97050000000002</v>
      </c>
      <c r="G40">
        <v>369.27</v>
      </c>
      <c r="H40">
        <v>360</v>
      </c>
      <c r="I40">
        <v>414.08999823033798</v>
      </c>
      <c r="J40">
        <v>413.78787500434601</v>
      </c>
      <c r="K40">
        <v>369.27</v>
      </c>
      <c r="L40">
        <v>364.3784</v>
      </c>
      <c r="M40">
        <v>237.71</v>
      </c>
      <c r="N40">
        <v>360</v>
      </c>
      <c r="Q40">
        <v>237.70999</v>
      </c>
      <c r="R40">
        <v>364.84604000000002</v>
      </c>
      <c r="T40">
        <v>316.33358390326487</v>
      </c>
      <c r="U40">
        <f t="shared" si="4"/>
        <v>316.33358390326487</v>
      </c>
      <c r="V40">
        <f t="shared" si="1"/>
        <v>-46.636916096735149</v>
      </c>
      <c r="X40">
        <v>373.64071981635595</v>
      </c>
      <c r="Y40">
        <f t="shared" si="2"/>
        <v>373.64071981635595</v>
      </c>
      <c r="Z40">
        <f t="shared" si="0"/>
        <v>9.262319816355955</v>
      </c>
      <c r="AB40">
        <v>367.64073301239216</v>
      </c>
      <c r="AC40">
        <f t="shared" si="5"/>
        <v>367.64073301239216</v>
      </c>
      <c r="AD40">
        <f t="shared" si="3"/>
        <v>2.7946930123921447</v>
      </c>
    </row>
    <row r="41" spans="1:30" x14ac:dyDescent="0.25">
      <c r="A41">
        <v>303.52</v>
      </c>
      <c r="B41">
        <v>370</v>
      </c>
      <c r="E41">
        <v>303.52</v>
      </c>
      <c r="F41">
        <v>374.45319999999998</v>
      </c>
      <c r="G41">
        <v>374.77</v>
      </c>
      <c r="H41">
        <v>370</v>
      </c>
      <c r="K41">
        <v>374.77</v>
      </c>
      <c r="L41">
        <v>375.31349999999998</v>
      </c>
      <c r="M41">
        <v>242.25</v>
      </c>
      <c r="N41">
        <v>370</v>
      </c>
      <c r="Q41">
        <v>242.25</v>
      </c>
      <c r="R41">
        <v>378.91543999999999</v>
      </c>
      <c r="T41">
        <v>321.73735442074405</v>
      </c>
      <c r="U41">
        <f t="shared" si="4"/>
        <v>321.73735442074405</v>
      </c>
      <c r="V41">
        <f t="shared" si="1"/>
        <v>-52.715845579255927</v>
      </c>
      <c r="X41">
        <v>379.77353961574636</v>
      </c>
      <c r="Y41">
        <f t="shared" si="2"/>
        <v>379.77353961574636</v>
      </c>
      <c r="Z41">
        <f t="shared" si="0"/>
        <v>4.460039615746382</v>
      </c>
      <c r="AB41">
        <v>375.53803283781235</v>
      </c>
      <c r="AC41">
        <f t="shared" si="5"/>
        <v>375.53803283781235</v>
      </c>
      <c r="AD41">
        <f t="shared" si="3"/>
        <v>-3.3774071621876374</v>
      </c>
    </row>
    <row r="42" spans="1:30" x14ac:dyDescent="0.25">
      <c r="A42">
        <v>308.02999999999997</v>
      </c>
      <c r="B42">
        <v>380</v>
      </c>
      <c r="E42">
        <v>308.02999999999997</v>
      </c>
      <c r="F42">
        <v>385.66390000000001</v>
      </c>
      <c r="G42">
        <v>379.77</v>
      </c>
      <c r="H42">
        <v>380</v>
      </c>
      <c r="K42">
        <v>379.77001999999999</v>
      </c>
      <c r="L42">
        <v>385.39483999999999</v>
      </c>
      <c r="M42">
        <v>245.94</v>
      </c>
      <c r="N42">
        <v>380</v>
      </c>
      <c r="Q42">
        <v>245.94</v>
      </c>
      <c r="R42">
        <v>390.54680000000002</v>
      </c>
      <c r="T42">
        <v>326.93375292006192</v>
      </c>
      <c r="U42">
        <f t="shared" si="4"/>
        <v>326.93375292006192</v>
      </c>
      <c r="V42">
        <f t="shared" si="1"/>
        <v>-58.730147079938092</v>
      </c>
      <c r="X42">
        <v>385.34885264362765</v>
      </c>
      <c r="Y42">
        <f t="shared" si="2"/>
        <v>385.34885264362765</v>
      </c>
      <c r="Z42">
        <f t="shared" si="0"/>
        <v>-4.5987356372336308E-2</v>
      </c>
      <c r="AB42">
        <v>381.95674917451652</v>
      </c>
      <c r="AC42">
        <f t="shared" si="5"/>
        <v>381.95674917451652</v>
      </c>
      <c r="AD42">
        <f t="shared" si="3"/>
        <v>-8.5900508254835017</v>
      </c>
    </row>
    <row r="43" spans="1:30" x14ac:dyDescent="0.25">
      <c r="A43">
        <v>312.66000000000003</v>
      </c>
      <c r="B43">
        <v>390</v>
      </c>
      <c r="E43">
        <v>312.66000000000003</v>
      </c>
      <c r="F43">
        <v>397.34482000000003</v>
      </c>
      <c r="G43">
        <v>385.17</v>
      </c>
      <c r="H43">
        <v>390</v>
      </c>
      <c r="K43">
        <v>385.17</v>
      </c>
      <c r="L43">
        <v>396.43277</v>
      </c>
      <c r="M43">
        <v>249.68</v>
      </c>
      <c r="N43">
        <v>390</v>
      </c>
      <c r="Q43">
        <v>249.68</v>
      </c>
      <c r="R43">
        <v>402.51513999999997</v>
      </c>
      <c r="T43">
        <v>332.26841479408461</v>
      </c>
      <c r="U43">
        <f t="shared" si="4"/>
        <v>332.26841479408461</v>
      </c>
      <c r="V43">
        <f t="shared" si="1"/>
        <v>-65.076405205915421</v>
      </c>
      <c r="X43">
        <v>391.37014432732076</v>
      </c>
      <c r="Y43">
        <f t="shared" si="2"/>
        <v>391.37014432732076</v>
      </c>
      <c r="Z43">
        <f t="shared" si="0"/>
        <v>-5.0626256726792462</v>
      </c>
      <c r="AB43">
        <v>388.46243998732791</v>
      </c>
      <c r="AC43">
        <f t="shared" si="5"/>
        <v>388.46243998732791</v>
      </c>
      <c r="AD43">
        <f t="shared" si="3"/>
        <v>-14.052700012672062</v>
      </c>
    </row>
    <row r="44" spans="1:30" x14ac:dyDescent="0.25">
      <c r="A44">
        <v>317.11</v>
      </c>
      <c r="B44">
        <v>400</v>
      </c>
      <c r="E44">
        <v>317.11002000000002</v>
      </c>
      <c r="F44">
        <v>408.73590000000002</v>
      </c>
      <c r="G44">
        <v>390.34</v>
      </c>
      <c r="H44">
        <v>400</v>
      </c>
      <c r="K44">
        <v>390.34</v>
      </c>
      <c r="L44">
        <v>407.14648</v>
      </c>
      <c r="M44">
        <v>253.52</v>
      </c>
      <c r="N44">
        <v>400</v>
      </c>
      <c r="Q44">
        <v>253.52001999999999</v>
      </c>
      <c r="R44">
        <v>414.99151999999998</v>
      </c>
      <c r="T44">
        <v>337.39570464994597</v>
      </c>
      <c r="U44">
        <f t="shared" si="4"/>
        <v>337.39570464994597</v>
      </c>
      <c r="V44">
        <f t="shared" si="1"/>
        <v>-71.340195350054046</v>
      </c>
      <c r="X44">
        <v>397.13499493874758</v>
      </c>
      <c r="Y44">
        <f t="shared" si="2"/>
        <v>397.13499493874758</v>
      </c>
      <c r="Z44">
        <f t="shared" si="0"/>
        <v>-10.011485061252415</v>
      </c>
      <c r="AB44">
        <v>395.14211454214387</v>
      </c>
      <c r="AC44">
        <f t="shared" si="5"/>
        <v>395.14211454214387</v>
      </c>
      <c r="AD44">
        <f t="shared" si="3"/>
        <v>-19.849405457856108</v>
      </c>
    </row>
    <row r="45" spans="1:30" x14ac:dyDescent="0.25">
      <c r="A45">
        <v>321.58</v>
      </c>
      <c r="B45">
        <v>410</v>
      </c>
      <c r="E45">
        <v>321.58</v>
      </c>
      <c r="F45">
        <v>420.34023999999999</v>
      </c>
      <c r="G45">
        <v>395.56</v>
      </c>
      <c r="H45">
        <v>410</v>
      </c>
      <c r="K45">
        <v>395.56</v>
      </c>
      <c r="L45">
        <v>418.10879999999997</v>
      </c>
      <c r="M45">
        <v>257.26</v>
      </c>
      <c r="N45">
        <v>410</v>
      </c>
      <c r="Q45">
        <v>257.26</v>
      </c>
      <c r="R45">
        <v>427.32589999999999</v>
      </c>
      <c r="T45">
        <v>342.54599231379984</v>
      </c>
      <c r="U45">
        <f t="shared" si="4"/>
        <v>342.54599231379984</v>
      </c>
      <c r="V45">
        <f t="shared" si="1"/>
        <v>-77.794247686200151</v>
      </c>
      <c r="X45">
        <v>402.95559845744162</v>
      </c>
      <c r="Y45">
        <f t="shared" si="2"/>
        <v>402.95559845744162</v>
      </c>
      <c r="Z45">
        <f t="shared" si="0"/>
        <v>-15.15320154255835</v>
      </c>
      <c r="AB45">
        <v>401.64777056516482</v>
      </c>
      <c r="AC45">
        <f t="shared" si="5"/>
        <v>401.64777056516482</v>
      </c>
      <c r="AD45">
        <f t="shared" si="3"/>
        <v>-25.678129434835171</v>
      </c>
    </row>
    <row r="46" spans="1:30" x14ac:dyDescent="0.25">
      <c r="A46">
        <v>326.08</v>
      </c>
      <c r="B46">
        <v>420</v>
      </c>
      <c r="E46">
        <v>326.08</v>
      </c>
      <c r="F46">
        <v>432.18651999999997</v>
      </c>
      <c r="G46">
        <v>400.8</v>
      </c>
      <c r="H46">
        <v>420</v>
      </c>
      <c r="K46">
        <v>400.8</v>
      </c>
      <c r="L46">
        <v>429.25954999999999</v>
      </c>
      <c r="M46">
        <v>260.45</v>
      </c>
      <c r="N46">
        <v>420</v>
      </c>
      <c r="Q46">
        <v>260.45</v>
      </c>
      <c r="R46">
        <v>437.98930000000001</v>
      </c>
      <c r="T46">
        <v>347.73086886522572</v>
      </c>
      <c r="U46">
        <f t="shared" si="4"/>
        <v>347.73086886522572</v>
      </c>
      <c r="V46">
        <f t="shared" si="1"/>
        <v>-84.455651134774257</v>
      </c>
      <c r="X46">
        <v>408.79850313904262</v>
      </c>
      <c r="Y46">
        <f t="shared" si="2"/>
        <v>408.79850313904262</v>
      </c>
      <c r="Z46">
        <f t="shared" si="0"/>
        <v>-20.461046860957367</v>
      </c>
      <c r="AB46">
        <v>407.19674214079794</v>
      </c>
      <c r="AC46">
        <f t="shared" si="5"/>
        <v>407.19674214079794</v>
      </c>
      <c r="AD46">
        <f t="shared" si="3"/>
        <v>-30.792557859202077</v>
      </c>
    </row>
    <row r="47" spans="1:30" x14ac:dyDescent="0.25">
      <c r="A47">
        <v>330.44</v>
      </c>
      <c r="B47">
        <v>430</v>
      </c>
      <c r="E47">
        <v>330.44</v>
      </c>
      <c r="F47">
        <v>443.82135</v>
      </c>
      <c r="G47">
        <v>406.05</v>
      </c>
      <c r="H47">
        <v>430</v>
      </c>
      <c r="K47">
        <v>406.05</v>
      </c>
      <c r="L47">
        <v>440.5788</v>
      </c>
      <c r="M47">
        <v>264.27</v>
      </c>
      <c r="N47">
        <v>430</v>
      </c>
      <c r="Q47">
        <v>264.27001999999999</v>
      </c>
      <c r="R47">
        <v>450.9314</v>
      </c>
      <c r="T47">
        <v>352.75443814616278</v>
      </c>
      <c r="U47">
        <f t="shared" si="4"/>
        <v>352.75443814616278</v>
      </c>
      <c r="V47">
        <f t="shared" si="1"/>
        <v>-91.066911853837212</v>
      </c>
      <c r="X47">
        <v>414.65255840209693</v>
      </c>
      <c r="Y47">
        <f t="shared" si="2"/>
        <v>414.65255840209693</v>
      </c>
      <c r="Z47">
        <f t="shared" si="0"/>
        <v>-25.926241597903072</v>
      </c>
      <c r="AB47">
        <v>413.8416269051711</v>
      </c>
      <c r="AC47">
        <f t="shared" si="5"/>
        <v>413.8416269051711</v>
      </c>
      <c r="AD47">
        <f t="shared" si="3"/>
        <v>-37.0897730948289</v>
      </c>
    </row>
    <row r="48" spans="1:30" x14ac:dyDescent="0.25">
      <c r="A48">
        <v>334.68</v>
      </c>
      <c r="B48">
        <v>440</v>
      </c>
      <c r="E48">
        <v>334.68</v>
      </c>
      <c r="F48">
        <v>455.28399999999999</v>
      </c>
      <c r="G48">
        <v>411.38</v>
      </c>
      <c r="H48">
        <v>440</v>
      </c>
      <c r="K48">
        <v>411.38</v>
      </c>
      <c r="L48">
        <v>452.22120000000001</v>
      </c>
      <c r="M48">
        <v>268.06</v>
      </c>
      <c r="N48">
        <v>440</v>
      </c>
      <c r="Q48">
        <v>268.06</v>
      </c>
      <c r="R48">
        <v>463.9581</v>
      </c>
      <c r="T48">
        <v>357.63974405239514</v>
      </c>
      <c r="U48">
        <f t="shared" si="4"/>
        <v>357.63974405239514</v>
      </c>
      <c r="V48">
        <f t="shared" si="1"/>
        <v>-97.644255947604847</v>
      </c>
      <c r="X48">
        <v>420.59581831677883</v>
      </c>
      <c r="Y48">
        <f t="shared" si="2"/>
        <v>420.59581831677883</v>
      </c>
      <c r="Z48">
        <f t="shared" si="0"/>
        <v>-31.625381683221178</v>
      </c>
      <c r="AB48">
        <v>420.43425740429916</v>
      </c>
      <c r="AC48">
        <f t="shared" si="5"/>
        <v>420.43425740429916</v>
      </c>
      <c r="AD48">
        <f t="shared" si="3"/>
        <v>-43.523842595700842</v>
      </c>
    </row>
    <row r="49" spans="1:30" x14ac:dyDescent="0.25">
      <c r="A49">
        <v>338.01</v>
      </c>
      <c r="B49">
        <v>450</v>
      </c>
      <c r="E49">
        <v>338.01</v>
      </c>
      <c r="F49">
        <v>464.38916</v>
      </c>
      <c r="G49">
        <v>414.09</v>
      </c>
      <c r="H49">
        <v>450</v>
      </c>
      <c r="K49">
        <v>414.09</v>
      </c>
      <c r="L49">
        <v>458.19893999999999</v>
      </c>
      <c r="M49">
        <v>270.86</v>
      </c>
      <c r="N49">
        <v>450</v>
      </c>
      <c r="Q49">
        <v>270.86</v>
      </c>
      <c r="R49">
        <v>473.7011</v>
      </c>
      <c r="T49">
        <v>361.47655270045027</v>
      </c>
      <c r="U49">
        <f t="shared" si="4"/>
        <v>361.47655270045027</v>
      </c>
      <c r="V49">
        <f t="shared" si="1"/>
        <v>-102.91260729954973</v>
      </c>
      <c r="X49">
        <v>423.61762589066018</v>
      </c>
      <c r="Y49">
        <f t="shared" si="2"/>
        <v>423.61762589066018</v>
      </c>
      <c r="Z49">
        <f t="shared" si="0"/>
        <v>-34.581314109339814</v>
      </c>
      <c r="AB49">
        <v>425.30482806629698</v>
      </c>
      <c r="AC49">
        <f t="shared" si="5"/>
        <v>425.30482806629698</v>
      </c>
      <c r="AD49">
        <f t="shared" si="3"/>
        <v>-48.396271933703019</v>
      </c>
    </row>
  </sheetData>
  <mergeCells count="13">
    <mergeCell ref="M3:N3"/>
    <mergeCell ref="O3:P3"/>
    <mergeCell ref="Q3:R3"/>
    <mergeCell ref="A1:R1"/>
    <mergeCell ref="A2:F2"/>
    <mergeCell ref="G2:L2"/>
    <mergeCell ref="M2:R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E1C-94C3-4DB5-9C2B-83A76D7A437A}">
  <dimension ref="A1:AD49"/>
  <sheetViews>
    <sheetView zoomScaleNormal="100" workbookViewId="0">
      <selection activeCell="A4" sqref="A4:B49"/>
    </sheetView>
  </sheetViews>
  <sheetFormatPr defaultRowHeight="15" x14ac:dyDescent="0.25"/>
  <sheetData>
    <row r="1" spans="1:30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V1" t="s">
        <v>16</v>
      </c>
      <c r="Z1" t="s">
        <v>16</v>
      </c>
      <c r="AD1" t="s">
        <v>16</v>
      </c>
    </row>
    <row r="2" spans="1:30" x14ac:dyDescent="0.25">
      <c r="A2" s="2" t="s">
        <v>22</v>
      </c>
      <c r="B2" s="2"/>
      <c r="C2" s="2"/>
      <c r="D2" s="2"/>
      <c r="E2" s="2"/>
      <c r="F2" s="2"/>
      <c r="G2" s="2" t="s">
        <v>23</v>
      </c>
      <c r="H2" s="2"/>
      <c r="I2" s="2"/>
      <c r="J2" s="2"/>
      <c r="K2" s="2"/>
      <c r="L2" s="2"/>
      <c r="M2" s="2" t="s">
        <v>24</v>
      </c>
      <c r="N2" s="2"/>
      <c r="O2" s="2"/>
      <c r="P2" s="2"/>
      <c r="Q2" s="2"/>
      <c r="R2" s="2"/>
      <c r="V2">
        <f>ABS(SUM(V4:V49)/COUNT(V4:V49))</f>
        <v>28.601888607755399</v>
      </c>
      <c r="Z2">
        <f>ABS(SUM(Z4:Z49)/COUNT(Z4:Z49))</f>
        <v>37.200677799641582</v>
      </c>
      <c r="AD2">
        <f>ABS(SUM(AD4:AD49)/COUNT(AD4:AD49))</f>
        <v>45.179369552146547</v>
      </c>
    </row>
    <row r="3" spans="1:30" x14ac:dyDescent="0.25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1</v>
      </c>
      <c r="H3" s="2"/>
      <c r="I3" s="2" t="s">
        <v>2</v>
      </c>
      <c r="J3" s="2"/>
      <c r="K3" s="2" t="s">
        <v>3</v>
      </c>
      <c r="L3" s="2"/>
      <c r="M3" s="2" t="s">
        <v>1</v>
      </c>
      <c r="N3" s="2"/>
      <c r="O3" s="2" t="s">
        <v>2</v>
      </c>
      <c r="P3" s="2"/>
      <c r="Q3" s="2" t="s">
        <v>3</v>
      </c>
      <c r="R3" s="2"/>
      <c r="T3">
        <v>0</v>
      </c>
      <c r="U3" t="s">
        <v>15</v>
      </c>
      <c r="V3" t="s">
        <v>17</v>
      </c>
      <c r="X3">
        <v>0</v>
      </c>
      <c r="Y3" t="s">
        <v>15</v>
      </c>
      <c r="Z3" t="s">
        <v>17</v>
      </c>
      <c r="AB3">
        <v>0</v>
      </c>
      <c r="AC3" t="s">
        <v>15</v>
      </c>
      <c r="AD3" t="s">
        <v>17</v>
      </c>
    </row>
    <row r="4" spans="1:30" x14ac:dyDescent="0.25">
      <c r="A4">
        <v>2.7206000000000001</v>
      </c>
      <c r="B4">
        <v>0</v>
      </c>
      <c r="C4" s="1">
        <v>0</v>
      </c>
      <c r="D4" s="1">
        <v>0</v>
      </c>
      <c r="E4">
        <v>2.7206000000000001</v>
      </c>
      <c r="F4">
        <v>8.6834869999999995E-2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6.8700999999999998E-2</v>
      </c>
      <c r="N4">
        <v>0</v>
      </c>
      <c r="O4">
        <v>0</v>
      </c>
      <c r="P4">
        <v>0</v>
      </c>
      <c r="Q4">
        <v>6.8700999999999998E-2</v>
      </c>
      <c r="R4">
        <v>0</v>
      </c>
      <c r="T4" cm="1">
        <f t="array" ref="T4:T49">FORECAST(E4:E49,D4:D18,C4:C18)</f>
        <v>-34.953896073985931</v>
      </c>
      <c r="U4">
        <v>1.8494449999999999E-3</v>
      </c>
      <c r="V4">
        <f>U4-F4</f>
        <v>-8.4985424999999989E-2</v>
      </c>
      <c r="X4" cm="1">
        <f t="array" ref="X4:X49">FORECAST(K4:K49,J4:J18,I4:I18)</f>
        <v>-19.293586571856963</v>
      </c>
      <c r="Y4">
        <v>1.8494449999999999E-3</v>
      </c>
      <c r="Z4">
        <f>Y4-L4</f>
        <v>1.8494449999999999E-3</v>
      </c>
      <c r="AB4" cm="1">
        <f t="array" ref="AB4:AB49">FORECAST(Q4:Q49,P4:P24,O4:O24)</f>
        <v>-40.562064936847833</v>
      </c>
      <c r="AC4">
        <v>1.8494449999999999E-3</v>
      </c>
      <c r="AD4">
        <f>AC4-R4</f>
        <v>1.8494449999999999E-3</v>
      </c>
    </row>
    <row r="5" spans="1:30" x14ac:dyDescent="0.25">
      <c r="A5">
        <v>61.845999999999997</v>
      </c>
      <c r="B5">
        <v>10</v>
      </c>
      <c r="C5" s="1">
        <v>16.800200683064801</v>
      </c>
      <c r="D5" s="1">
        <v>0.62237093256811704</v>
      </c>
      <c r="E5">
        <v>61.845999999999997</v>
      </c>
      <c r="F5">
        <v>9.4116230000000005</v>
      </c>
      <c r="G5">
        <v>57.411000000000001</v>
      </c>
      <c r="H5">
        <v>10</v>
      </c>
      <c r="I5">
        <v>29.181999707361701</v>
      </c>
      <c r="J5">
        <v>3.3004827759697299</v>
      </c>
      <c r="K5">
        <v>57.411000000000001</v>
      </c>
      <c r="L5">
        <v>3.6682380000000001</v>
      </c>
      <c r="M5">
        <v>25.388999999999999</v>
      </c>
      <c r="N5">
        <v>10</v>
      </c>
      <c r="O5">
        <v>8.7314001575578004</v>
      </c>
      <c r="P5">
        <v>0.60231553078438105</v>
      </c>
      <c r="Q5">
        <v>25.388999999999999</v>
      </c>
      <c r="R5">
        <v>10</v>
      </c>
      <c r="T5">
        <v>0.32945520194476074</v>
      </c>
      <c r="U5">
        <f>T5+$T$3</f>
        <v>0.32945520194476074</v>
      </c>
      <c r="V5">
        <f t="shared" ref="V5:V49" si="0">U5-F5</f>
        <v>-9.0821677980552398</v>
      </c>
      <c r="X5">
        <v>-5.4200683225491986E-2</v>
      </c>
      <c r="Y5">
        <f t="shared" ref="Y5:Y49" si="1">X5+$X$3</f>
        <v>-5.4200683225491986E-2</v>
      </c>
      <c r="Z5">
        <f t="shared" ref="Z5:Z49" si="2">Y5-L5</f>
        <v>-3.7224386832254921</v>
      </c>
      <c r="AB5">
        <v>-9.9712669320564657</v>
      </c>
      <c r="AC5">
        <f>AB5+$AB$3</f>
        <v>-9.9712669320564657</v>
      </c>
      <c r="AD5">
        <f t="shared" ref="AD5:AD49" si="3">AC5-R5</f>
        <v>-19.971266932056466</v>
      </c>
    </row>
    <row r="6" spans="1:30" x14ac:dyDescent="0.25">
      <c r="A6">
        <v>98.986999999999995</v>
      </c>
      <c r="B6">
        <v>20</v>
      </c>
      <c r="C6" s="1">
        <v>33.600401366129503</v>
      </c>
      <c r="D6" s="1">
        <v>2.1141561834525602</v>
      </c>
      <c r="E6">
        <v>98.986999999999995</v>
      </c>
      <c r="F6">
        <v>19.05743</v>
      </c>
      <c r="G6">
        <v>106.54</v>
      </c>
      <c r="H6">
        <v>20</v>
      </c>
      <c r="I6">
        <v>58.363999414723402</v>
      </c>
      <c r="J6">
        <v>8.4112619092024907</v>
      </c>
      <c r="K6">
        <v>106.54</v>
      </c>
      <c r="L6">
        <v>9.2732910000000004</v>
      </c>
      <c r="M6">
        <v>46.893000000000001</v>
      </c>
      <c r="N6">
        <v>20</v>
      </c>
      <c r="O6">
        <v>17.462800315115601</v>
      </c>
      <c r="P6">
        <v>2.4825530520189401</v>
      </c>
      <c r="Q6">
        <v>46.893000000000001</v>
      </c>
      <c r="R6">
        <v>20</v>
      </c>
      <c r="T6">
        <v>22.49351582122754</v>
      </c>
      <c r="U6">
        <f t="shared" ref="U6:U49" si="4">T6+$T$3</f>
        <v>22.49351582122754</v>
      </c>
      <c r="V6">
        <f t="shared" si="0"/>
        <v>3.4360858212275396</v>
      </c>
      <c r="X6">
        <v>16.409748548151349</v>
      </c>
      <c r="Y6">
        <f t="shared" si="1"/>
        <v>16.409748548151349</v>
      </c>
      <c r="Z6">
        <f t="shared" si="2"/>
        <v>7.1364575481513484</v>
      </c>
      <c r="AB6">
        <v>16.008857563907569</v>
      </c>
      <c r="AC6">
        <f t="shared" ref="AC6:AC49" si="5">AB6+$AB$3</f>
        <v>16.008857563907569</v>
      </c>
      <c r="AD6">
        <f t="shared" si="3"/>
        <v>-3.9911424360924315</v>
      </c>
    </row>
    <row r="7" spans="1:30" x14ac:dyDescent="0.25">
      <c r="A7">
        <v>130.03</v>
      </c>
      <c r="B7">
        <v>30</v>
      </c>
      <c r="C7" s="1">
        <v>58.800698752747898</v>
      </c>
      <c r="D7" s="1">
        <v>6.4171583602501396</v>
      </c>
      <c r="E7">
        <v>130.03</v>
      </c>
      <c r="F7">
        <v>28.69211</v>
      </c>
      <c r="G7">
        <v>142.52000000000001</v>
      </c>
      <c r="H7">
        <v>30</v>
      </c>
      <c r="I7">
        <v>102.136997156776</v>
      </c>
      <c r="J7">
        <v>18.405648560815301</v>
      </c>
      <c r="K7">
        <v>142.51999000000001</v>
      </c>
      <c r="L7">
        <v>14.347576</v>
      </c>
      <c r="M7">
        <v>66.350999999999999</v>
      </c>
      <c r="N7">
        <v>30</v>
      </c>
      <c r="O7">
        <v>30.559898732462901</v>
      </c>
      <c r="P7">
        <v>6.4808616251354998</v>
      </c>
      <c r="Q7">
        <v>66.350999999999999</v>
      </c>
      <c r="R7">
        <v>30</v>
      </c>
      <c r="T7">
        <v>41.018567214684779</v>
      </c>
      <c r="U7">
        <f t="shared" si="4"/>
        <v>41.018567214684779</v>
      </c>
      <c r="V7">
        <f t="shared" si="0"/>
        <v>12.32645721468478</v>
      </c>
      <c r="X7">
        <v>28.467244705318123</v>
      </c>
      <c r="Y7">
        <f t="shared" si="1"/>
        <v>28.467244705318123</v>
      </c>
      <c r="Z7">
        <f t="shared" si="2"/>
        <v>14.119668705318123</v>
      </c>
      <c r="AB7">
        <v>39.517100795049132</v>
      </c>
      <c r="AC7">
        <f t="shared" si="5"/>
        <v>39.517100795049132</v>
      </c>
      <c r="AD7">
        <f t="shared" si="3"/>
        <v>9.5171007950491315</v>
      </c>
    </row>
    <row r="8" spans="1:30" x14ac:dyDescent="0.25">
      <c r="A8">
        <v>156.91</v>
      </c>
      <c r="B8">
        <v>40</v>
      </c>
      <c r="C8" s="1">
        <v>96.601150289643599</v>
      </c>
      <c r="D8" s="1">
        <v>16.072183584015001</v>
      </c>
      <c r="E8">
        <v>156.91</v>
      </c>
      <c r="F8">
        <v>38.034092000000001</v>
      </c>
      <c r="G8">
        <v>171.84</v>
      </c>
      <c r="H8">
        <v>40</v>
      </c>
      <c r="I8">
        <v>167.79650468379299</v>
      </c>
      <c r="J8">
        <v>34.8068134314872</v>
      </c>
      <c r="K8">
        <v>171.84</v>
      </c>
      <c r="L8">
        <v>18.995522000000001</v>
      </c>
      <c r="M8">
        <v>84.058999999999997</v>
      </c>
      <c r="N8">
        <v>40</v>
      </c>
      <c r="O8">
        <v>50.205551815452097</v>
      </c>
      <c r="P8">
        <v>16.622976772851001</v>
      </c>
      <c r="Q8">
        <v>84.058999999999997</v>
      </c>
      <c r="R8">
        <v>40</v>
      </c>
      <c r="T8">
        <v>57.059329430196513</v>
      </c>
      <c r="U8">
        <f t="shared" si="4"/>
        <v>57.059329430196513</v>
      </c>
      <c r="V8">
        <f t="shared" si="0"/>
        <v>19.025237430196512</v>
      </c>
      <c r="X8">
        <v>38.292870223921412</v>
      </c>
      <c r="Y8">
        <f t="shared" si="1"/>
        <v>38.292870223921412</v>
      </c>
      <c r="Z8">
        <f t="shared" si="2"/>
        <v>19.297348223921411</v>
      </c>
      <c r="AB8">
        <v>60.9110760821832</v>
      </c>
      <c r="AC8">
        <f t="shared" si="5"/>
        <v>60.9110760821832</v>
      </c>
      <c r="AD8">
        <f t="shared" si="3"/>
        <v>20.9110760821832</v>
      </c>
    </row>
    <row r="9" spans="1:30" x14ac:dyDescent="0.25">
      <c r="A9">
        <v>182.3</v>
      </c>
      <c r="B9">
        <v>50</v>
      </c>
      <c r="C9" s="1">
        <v>153.30182213801899</v>
      </c>
      <c r="D9" s="1">
        <v>36.096594158152598</v>
      </c>
      <c r="E9">
        <v>182.3</v>
      </c>
      <c r="F9">
        <v>47.629620000000003</v>
      </c>
      <c r="G9">
        <v>219.84</v>
      </c>
      <c r="H9">
        <v>50</v>
      </c>
      <c r="I9">
        <v>266.28575869835902</v>
      </c>
      <c r="J9">
        <v>62.210141038576701</v>
      </c>
      <c r="K9">
        <v>219.84001000000001</v>
      </c>
      <c r="L9">
        <v>27.486844999999999</v>
      </c>
      <c r="M9">
        <v>97.924000000000007</v>
      </c>
      <c r="N9">
        <v>50</v>
      </c>
      <c r="O9">
        <v>79.674027801956996</v>
      </c>
      <c r="P9">
        <v>36.4053676094045</v>
      </c>
      <c r="Q9">
        <v>97.924000000000007</v>
      </c>
      <c r="R9">
        <v>50</v>
      </c>
      <c r="T9">
        <v>72.210927371113286</v>
      </c>
      <c r="U9">
        <f t="shared" si="4"/>
        <v>72.210927371113286</v>
      </c>
      <c r="V9">
        <f t="shared" si="0"/>
        <v>24.581307371113283</v>
      </c>
      <c r="X9">
        <v>54.378476032009928</v>
      </c>
      <c r="Y9">
        <f t="shared" si="1"/>
        <v>54.378476032009928</v>
      </c>
      <c r="Z9">
        <f t="shared" si="2"/>
        <v>26.891631032009929</v>
      </c>
      <c r="AB9">
        <v>77.662118964276843</v>
      </c>
      <c r="AC9">
        <f t="shared" si="5"/>
        <v>77.662118964276843</v>
      </c>
      <c r="AD9">
        <f t="shared" si="3"/>
        <v>27.662118964276843</v>
      </c>
    </row>
    <row r="10" spans="1:30" x14ac:dyDescent="0.25">
      <c r="A10">
        <v>206.77</v>
      </c>
      <c r="B10">
        <v>60</v>
      </c>
      <c r="C10" s="1">
        <v>237.30282555334301</v>
      </c>
      <c r="D10" s="1">
        <v>75.289058543148698</v>
      </c>
      <c r="E10">
        <v>206.77</v>
      </c>
      <c r="F10">
        <v>57.534508000000002</v>
      </c>
      <c r="G10">
        <v>289.94</v>
      </c>
      <c r="H10">
        <v>60</v>
      </c>
      <c r="I10">
        <v>412.19574632123101</v>
      </c>
      <c r="J10">
        <v>106.059928839386</v>
      </c>
      <c r="K10">
        <v>289.94</v>
      </c>
      <c r="L10">
        <v>41.631973000000002</v>
      </c>
      <c r="M10">
        <v>111.17</v>
      </c>
      <c r="N10">
        <v>60</v>
      </c>
      <c r="O10">
        <v>123.331032227725</v>
      </c>
      <c r="P10">
        <v>76.133439108616599</v>
      </c>
      <c r="Q10">
        <v>111.17</v>
      </c>
      <c r="R10">
        <v>60</v>
      </c>
      <c r="T10">
        <v>86.813511129058682</v>
      </c>
      <c r="U10">
        <f t="shared" si="4"/>
        <v>86.813511129058682</v>
      </c>
      <c r="V10">
        <f t="shared" si="0"/>
        <v>29.27900312905868</v>
      </c>
      <c r="X10">
        <v>77.870154602304936</v>
      </c>
      <c r="Y10">
        <f t="shared" si="1"/>
        <v>77.870154602304936</v>
      </c>
      <c r="Z10">
        <f t="shared" si="2"/>
        <v>36.238181602304934</v>
      </c>
      <c r="AB10">
        <v>93.665315070747255</v>
      </c>
      <c r="AC10">
        <f t="shared" si="5"/>
        <v>93.665315070747255</v>
      </c>
      <c r="AD10">
        <f t="shared" si="3"/>
        <v>33.665315070747255</v>
      </c>
    </row>
    <row r="11" spans="1:30" x14ac:dyDescent="0.25">
      <c r="A11">
        <v>229.53</v>
      </c>
      <c r="B11">
        <v>70</v>
      </c>
      <c r="C11" s="1">
        <v>321.30381441675098</v>
      </c>
      <c r="D11" s="1">
        <v>122.34295354574</v>
      </c>
      <c r="E11">
        <v>229.53001</v>
      </c>
      <c r="F11">
        <v>67.290890000000005</v>
      </c>
      <c r="G11">
        <v>330.65</v>
      </c>
      <c r="H11">
        <v>70</v>
      </c>
      <c r="I11">
        <v>558.10576304793403</v>
      </c>
      <c r="J11">
        <v>152.705553091437</v>
      </c>
      <c r="K11">
        <v>330.65</v>
      </c>
      <c r="L11">
        <v>50.701126000000002</v>
      </c>
      <c r="M11">
        <v>123.2</v>
      </c>
      <c r="N11">
        <v>70</v>
      </c>
      <c r="O11">
        <v>166.98802937753501</v>
      </c>
      <c r="P11">
        <v>123.65327961561</v>
      </c>
      <c r="Q11">
        <v>123.2</v>
      </c>
      <c r="R11">
        <v>70</v>
      </c>
      <c r="T11">
        <v>100.3956505796788</v>
      </c>
      <c r="U11">
        <f t="shared" si="4"/>
        <v>100.3956505796788</v>
      </c>
      <c r="V11">
        <f t="shared" si="0"/>
        <v>33.104760579678796</v>
      </c>
      <c r="X11">
        <v>91.512756186081333</v>
      </c>
      <c r="Y11">
        <f t="shared" si="1"/>
        <v>91.512756186081333</v>
      </c>
      <c r="Z11">
        <f t="shared" si="2"/>
        <v>40.811630186081331</v>
      </c>
      <c r="AB11">
        <v>108.19939699441017</v>
      </c>
      <c r="AC11">
        <f t="shared" si="5"/>
        <v>108.19939699441017</v>
      </c>
      <c r="AD11">
        <f t="shared" si="3"/>
        <v>38.199396994410165</v>
      </c>
    </row>
    <row r="12" spans="1:30" x14ac:dyDescent="0.25">
      <c r="A12">
        <v>250.98</v>
      </c>
      <c r="B12">
        <v>80</v>
      </c>
      <c r="C12" s="1">
        <v>405.30483238399</v>
      </c>
      <c r="D12" s="1">
        <v>175.56847353716901</v>
      </c>
      <c r="E12">
        <v>250.98</v>
      </c>
      <c r="F12">
        <v>76.940635999999998</v>
      </c>
      <c r="G12">
        <v>364.17</v>
      </c>
      <c r="H12">
        <v>80</v>
      </c>
      <c r="I12">
        <v>704.015721566975</v>
      </c>
      <c r="J12">
        <v>201.41023071573699</v>
      </c>
      <c r="K12">
        <v>364.17</v>
      </c>
      <c r="L12">
        <v>58.603169999999999</v>
      </c>
      <c r="M12">
        <v>133.49</v>
      </c>
      <c r="N12">
        <v>80</v>
      </c>
      <c r="O12">
        <v>210.64502652734501</v>
      </c>
      <c r="P12">
        <v>178.00330454065301</v>
      </c>
      <c r="Q12">
        <v>133.49</v>
      </c>
      <c r="R12">
        <v>80</v>
      </c>
      <c r="T12">
        <v>113.19602963902048</v>
      </c>
      <c r="U12">
        <f t="shared" si="4"/>
        <v>113.19602963902048</v>
      </c>
      <c r="V12">
        <f t="shared" si="0"/>
        <v>36.255393639020483</v>
      </c>
      <c r="X12">
        <v>102.74586856849808</v>
      </c>
      <c r="Y12">
        <f t="shared" si="1"/>
        <v>102.74586856849808</v>
      </c>
      <c r="Z12">
        <f t="shared" si="2"/>
        <v>44.142698568498083</v>
      </c>
      <c r="AB12">
        <v>120.6312925051742</v>
      </c>
      <c r="AC12">
        <f t="shared" si="5"/>
        <v>120.6312925051742</v>
      </c>
      <c r="AD12">
        <f t="shared" si="3"/>
        <v>40.631292505174201</v>
      </c>
    </row>
    <row r="13" spans="1:30" x14ac:dyDescent="0.25">
      <c r="A13">
        <v>271.82</v>
      </c>
      <c r="B13">
        <v>90</v>
      </c>
      <c r="C13" s="1">
        <v>489.30582124739902</v>
      </c>
      <c r="D13" s="1">
        <v>233.234416668893</v>
      </c>
      <c r="E13">
        <v>271.82</v>
      </c>
      <c r="F13">
        <v>86.719989999999996</v>
      </c>
      <c r="G13">
        <v>407.12</v>
      </c>
      <c r="H13">
        <v>90</v>
      </c>
      <c r="I13">
        <v>849.92573829367802</v>
      </c>
      <c r="J13">
        <v>252.55769742216199</v>
      </c>
      <c r="K13">
        <v>407.12</v>
      </c>
      <c r="L13">
        <v>69.270520000000005</v>
      </c>
      <c r="M13">
        <v>143.49</v>
      </c>
      <c r="N13">
        <v>90</v>
      </c>
      <c r="O13">
        <v>254.30202367715501</v>
      </c>
      <c r="P13">
        <v>236.71474025377401</v>
      </c>
      <c r="Q13">
        <v>143.49</v>
      </c>
      <c r="R13">
        <v>90</v>
      </c>
      <c r="T13">
        <v>125.63239439241573</v>
      </c>
      <c r="U13">
        <f t="shared" si="4"/>
        <v>125.63239439241573</v>
      </c>
      <c r="V13">
        <f t="shared" si="0"/>
        <v>38.912404392415738</v>
      </c>
      <c r="X13">
        <v>117.13913160026414</v>
      </c>
      <c r="Y13">
        <f t="shared" si="1"/>
        <v>117.13913160026414</v>
      </c>
      <c r="Z13">
        <f t="shared" si="2"/>
        <v>47.868611600264131</v>
      </c>
      <c r="AB13">
        <v>132.71282361378843</v>
      </c>
      <c r="AC13">
        <f t="shared" si="5"/>
        <v>132.71282361378843</v>
      </c>
      <c r="AD13">
        <f t="shared" si="3"/>
        <v>42.71282361378843</v>
      </c>
    </row>
    <row r="14" spans="1:30" x14ac:dyDescent="0.25">
      <c r="A14">
        <v>292.48</v>
      </c>
      <c r="B14">
        <v>100</v>
      </c>
      <c r="C14" s="1">
        <v>573.30681011080696</v>
      </c>
      <c r="D14" s="1">
        <v>295.31815926020499</v>
      </c>
      <c r="E14">
        <v>292.47998000000001</v>
      </c>
      <c r="F14">
        <v>96.792420000000007</v>
      </c>
      <c r="G14">
        <v>451.87</v>
      </c>
      <c r="H14">
        <v>100</v>
      </c>
      <c r="I14">
        <v>995.83575502038002</v>
      </c>
      <c r="J14">
        <v>305.07985115946201</v>
      </c>
      <c r="K14">
        <v>451.87</v>
      </c>
      <c r="L14">
        <v>81.000015000000005</v>
      </c>
      <c r="M14">
        <v>153.51</v>
      </c>
      <c r="N14">
        <v>100</v>
      </c>
      <c r="O14">
        <v>297.95902082696603</v>
      </c>
      <c r="P14">
        <v>299.96061812198599</v>
      </c>
      <c r="Q14">
        <v>153.51</v>
      </c>
      <c r="R14">
        <v>100</v>
      </c>
      <c r="T14">
        <v>137.96133139231262</v>
      </c>
      <c r="U14">
        <f t="shared" si="4"/>
        <v>137.96133139231262</v>
      </c>
      <c r="V14">
        <f t="shared" si="0"/>
        <v>41.168911392312609</v>
      </c>
      <c r="X14">
        <v>132.13560472416478</v>
      </c>
      <c r="Y14">
        <f t="shared" si="1"/>
        <v>132.13560472416478</v>
      </c>
      <c r="Z14">
        <f t="shared" si="2"/>
        <v>51.135589724164774</v>
      </c>
      <c r="AB14">
        <v>144.81851778461987</v>
      </c>
      <c r="AC14">
        <f t="shared" si="5"/>
        <v>144.81851778461987</v>
      </c>
      <c r="AD14">
        <f t="shared" si="3"/>
        <v>44.818517784619871</v>
      </c>
    </row>
    <row r="15" spans="1:30" x14ac:dyDescent="0.25">
      <c r="A15">
        <v>312.48</v>
      </c>
      <c r="B15">
        <v>110</v>
      </c>
      <c r="C15" s="1">
        <v>657.30779897421598</v>
      </c>
      <c r="D15" s="1">
        <v>350.68280451217998</v>
      </c>
      <c r="E15">
        <v>312.48</v>
      </c>
      <c r="F15">
        <v>106.88836999999999</v>
      </c>
      <c r="G15">
        <v>488.92</v>
      </c>
      <c r="H15">
        <v>110</v>
      </c>
      <c r="I15">
        <v>1141.74571353942</v>
      </c>
      <c r="J15">
        <v>359.94420954921202</v>
      </c>
      <c r="K15">
        <v>488.92</v>
      </c>
      <c r="L15">
        <v>91.163619999999995</v>
      </c>
      <c r="M15">
        <v>164.07</v>
      </c>
      <c r="N15">
        <v>110</v>
      </c>
      <c r="O15">
        <v>341.61601797677599</v>
      </c>
      <c r="P15">
        <v>366.85284499071702</v>
      </c>
      <c r="Q15">
        <v>164.07</v>
      </c>
      <c r="R15">
        <v>110</v>
      </c>
      <c r="T15">
        <v>149.89643426156408</v>
      </c>
      <c r="U15">
        <f t="shared" si="4"/>
        <v>149.89643426156408</v>
      </c>
      <c r="V15">
        <f t="shared" si="0"/>
        <v>43.008064261564087</v>
      </c>
      <c r="X15">
        <v>144.55167912060094</v>
      </c>
      <c r="Y15">
        <f t="shared" si="1"/>
        <v>144.55167912060094</v>
      </c>
      <c r="Z15">
        <f t="shared" si="2"/>
        <v>53.388059120600943</v>
      </c>
      <c r="AB15">
        <v>157.5766146353165</v>
      </c>
      <c r="AC15">
        <f t="shared" si="5"/>
        <v>157.5766146353165</v>
      </c>
      <c r="AD15">
        <f t="shared" si="3"/>
        <v>47.576614635316503</v>
      </c>
    </row>
    <row r="16" spans="1:30" x14ac:dyDescent="0.25">
      <c r="A16">
        <v>331.51</v>
      </c>
      <c r="B16">
        <v>120</v>
      </c>
      <c r="C16" s="1">
        <v>741.30884604528603</v>
      </c>
      <c r="D16" s="1">
        <v>418.62356508521799</v>
      </c>
      <c r="E16">
        <v>331.51</v>
      </c>
      <c r="F16">
        <v>116.7998</v>
      </c>
      <c r="G16">
        <v>521.05999999999995</v>
      </c>
      <c r="H16">
        <v>120</v>
      </c>
      <c r="I16">
        <v>1287.6557884737899</v>
      </c>
      <c r="J16">
        <v>416.52981508377701</v>
      </c>
      <c r="K16">
        <v>521.05999999999995</v>
      </c>
      <c r="L16">
        <v>100.29895999999999</v>
      </c>
      <c r="M16">
        <v>175.57</v>
      </c>
      <c r="N16">
        <v>120</v>
      </c>
      <c r="O16">
        <v>385.27301512658602</v>
      </c>
      <c r="P16">
        <v>436.139316661865</v>
      </c>
      <c r="Q16">
        <v>175.57</v>
      </c>
      <c r="R16">
        <v>120</v>
      </c>
      <c r="T16">
        <v>161.25267328541779</v>
      </c>
      <c r="U16">
        <f t="shared" si="4"/>
        <v>161.25267328541779</v>
      </c>
      <c r="V16">
        <f t="shared" si="0"/>
        <v>44.45287328541778</v>
      </c>
      <c r="X16">
        <v>155.32233043238114</v>
      </c>
      <c r="Y16">
        <f t="shared" si="1"/>
        <v>155.32233043238114</v>
      </c>
      <c r="Z16">
        <f t="shared" si="2"/>
        <v>55.023370432381142</v>
      </c>
      <c r="AB16">
        <v>171.47037541022286</v>
      </c>
      <c r="AC16">
        <f t="shared" si="5"/>
        <v>171.47037541022286</v>
      </c>
      <c r="AD16">
        <f t="shared" si="3"/>
        <v>51.470375410222857</v>
      </c>
    </row>
    <row r="17" spans="1:30" x14ac:dyDescent="0.25">
      <c r="A17">
        <v>350.19</v>
      </c>
      <c r="B17">
        <v>130</v>
      </c>
      <c r="C17" s="1">
        <v>825.30983490869403</v>
      </c>
      <c r="D17" s="1">
        <v>480.04173238246602</v>
      </c>
      <c r="E17">
        <v>350.19</v>
      </c>
      <c r="F17">
        <v>126.80978</v>
      </c>
      <c r="G17">
        <v>559.69000000000005</v>
      </c>
      <c r="H17">
        <v>130</v>
      </c>
      <c r="I17">
        <v>1433.5657469928301</v>
      </c>
      <c r="J17">
        <v>475.41092840219801</v>
      </c>
      <c r="K17">
        <v>559.69000000000005</v>
      </c>
      <c r="L17">
        <v>111.65705</v>
      </c>
      <c r="M17">
        <v>186.91</v>
      </c>
      <c r="N17">
        <v>130</v>
      </c>
      <c r="O17">
        <v>428.93001227639598</v>
      </c>
      <c r="P17">
        <v>509.46090368597697</v>
      </c>
      <c r="Q17">
        <v>186.91</v>
      </c>
      <c r="R17">
        <v>130</v>
      </c>
      <c r="T17">
        <v>172.40004821792371</v>
      </c>
      <c r="U17">
        <f t="shared" si="4"/>
        <v>172.40004821792371</v>
      </c>
      <c r="V17">
        <f t="shared" si="0"/>
        <v>45.590268217923708</v>
      </c>
      <c r="X17">
        <v>168.26788924302431</v>
      </c>
      <c r="Y17">
        <f t="shared" si="1"/>
        <v>168.26788924302431</v>
      </c>
      <c r="Z17">
        <f t="shared" si="2"/>
        <v>56.610839243024316</v>
      </c>
      <c r="AB17">
        <v>185.1708316873914</v>
      </c>
      <c r="AC17">
        <f t="shared" si="5"/>
        <v>185.1708316873914</v>
      </c>
      <c r="AD17">
        <f t="shared" si="3"/>
        <v>55.170831687391399</v>
      </c>
    </row>
    <row r="18" spans="1:30" x14ac:dyDescent="0.25">
      <c r="A18">
        <v>368.3</v>
      </c>
      <c r="B18">
        <v>140</v>
      </c>
      <c r="C18" s="1">
        <v>840.01000504940805</v>
      </c>
      <c r="D18" s="1">
        <v>490.96758477089998</v>
      </c>
      <c r="E18">
        <v>368.3</v>
      </c>
      <c r="F18">
        <v>136.77278000000001</v>
      </c>
      <c r="G18">
        <v>596.53</v>
      </c>
      <c r="H18">
        <v>140</v>
      </c>
      <c r="I18">
        <v>1459.1000508517</v>
      </c>
      <c r="J18">
        <v>485.94876034258101</v>
      </c>
      <c r="K18">
        <v>596.53</v>
      </c>
      <c r="L18">
        <v>122.86078000000001</v>
      </c>
      <c r="M18">
        <v>196.92</v>
      </c>
      <c r="N18">
        <v>140</v>
      </c>
      <c r="O18">
        <v>436.57000060193201</v>
      </c>
      <c r="P18">
        <v>522.60054417274705</v>
      </c>
      <c r="Q18">
        <v>196.92</v>
      </c>
      <c r="R18">
        <v>140</v>
      </c>
      <c r="T18">
        <v>183.20727305880607</v>
      </c>
      <c r="U18">
        <f t="shared" si="4"/>
        <v>183.20727305880607</v>
      </c>
      <c r="V18">
        <f t="shared" si="0"/>
        <v>46.434493058806055</v>
      </c>
      <c r="X18">
        <v>180.61358912871142</v>
      </c>
      <c r="Y18">
        <f t="shared" si="1"/>
        <v>180.61358912871142</v>
      </c>
      <c r="Z18">
        <f t="shared" si="2"/>
        <v>57.752809128711419</v>
      </c>
      <c r="AB18">
        <v>197.26444432711423</v>
      </c>
      <c r="AC18">
        <f t="shared" si="5"/>
        <v>197.26444432711423</v>
      </c>
      <c r="AD18">
        <f t="shared" si="3"/>
        <v>57.264444327114234</v>
      </c>
    </row>
    <row r="19" spans="1:30" x14ac:dyDescent="0.25">
      <c r="A19">
        <v>385.85</v>
      </c>
      <c r="B19">
        <v>150</v>
      </c>
      <c r="C19" s="1"/>
      <c r="D19" s="1"/>
      <c r="E19">
        <v>385.85</v>
      </c>
      <c r="F19">
        <v>146.66445999999999</v>
      </c>
      <c r="G19">
        <v>629.52</v>
      </c>
      <c r="H19">
        <v>150</v>
      </c>
      <c r="K19">
        <v>629.52</v>
      </c>
      <c r="L19">
        <v>133.19229999999999</v>
      </c>
      <c r="M19">
        <v>206.22</v>
      </c>
      <c r="N19">
        <v>150</v>
      </c>
      <c r="Q19">
        <v>206.22</v>
      </c>
      <c r="R19">
        <v>150</v>
      </c>
      <c r="T19">
        <v>193.68031535353191</v>
      </c>
      <c r="U19">
        <f t="shared" si="4"/>
        <v>193.68031535353191</v>
      </c>
      <c r="V19">
        <f t="shared" si="0"/>
        <v>47.015855353531919</v>
      </c>
      <c r="X19">
        <v>191.66908965066631</v>
      </c>
      <c r="Y19">
        <f t="shared" si="1"/>
        <v>191.66908965066631</v>
      </c>
      <c r="Z19">
        <f t="shared" si="2"/>
        <v>58.476789650666319</v>
      </c>
      <c r="AB19">
        <v>208.50026825812546</v>
      </c>
      <c r="AC19">
        <f t="shared" si="5"/>
        <v>208.50026825812546</v>
      </c>
      <c r="AD19">
        <f t="shared" si="3"/>
        <v>58.500268258125459</v>
      </c>
    </row>
    <row r="20" spans="1:30" x14ac:dyDescent="0.25">
      <c r="A20">
        <v>403.45</v>
      </c>
      <c r="B20">
        <v>160</v>
      </c>
      <c r="C20" s="1"/>
      <c r="D20" s="1"/>
      <c r="E20">
        <v>403.45</v>
      </c>
      <c r="F20">
        <v>156.81288000000001</v>
      </c>
      <c r="G20">
        <v>659.84</v>
      </c>
      <c r="H20">
        <v>160</v>
      </c>
      <c r="K20">
        <v>659.83996999999999</v>
      </c>
      <c r="L20">
        <v>142.9298</v>
      </c>
      <c r="M20">
        <v>214.66</v>
      </c>
      <c r="N20">
        <v>160</v>
      </c>
      <c r="Q20">
        <v>214.66</v>
      </c>
      <c r="R20">
        <v>160</v>
      </c>
      <c r="T20">
        <v>204.18319537559316</v>
      </c>
      <c r="U20">
        <f t="shared" si="4"/>
        <v>204.18319537559316</v>
      </c>
      <c r="V20">
        <f t="shared" si="0"/>
        <v>47.370315375593151</v>
      </c>
      <c r="X20">
        <v>201.82981848245342</v>
      </c>
      <c r="Y20">
        <f t="shared" si="1"/>
        <v>201.82981848245342</v>
      </c>
      <c r="Z20">
        <f t="shared" si="2"/>
        <v>58.900018482453419</v>
      </c>
      <c r="AB20">
        <v>218.69708051379587</v>
      </c>
      <c r="AC20">
        <f t="shared" si="5"/>
        <v>218.69708051379587</v>
      </c>
      <c r="AD20">
        <f t="shared" si="3"/>
        <v>58.697080513795868</v>
      </c>
    </row>
    <row r="21" spans="1:30" x14ac:dyDescent="0.25">
      <c r="A21">
        <v>420.54</v>
      </c>
      <c r="B21">
        <v>170</v>
      </c>
      <c r="C21" s="1"/>
      <c r="D21" s="1"/>
      <c r="E21">
        <v>420.54</v>
      </c>
      <c r="F21">
        <v>166.88145</v>
      </c>
      <c r="G21">
        <v>689.05</v>
      </c>
      <c r="H21">
        <v>170</v>
      </c>
      <c r="K21">
        <v>689.05005000000006</v>
      </c>
      <c r="L21">
        <v>152.52498</v>
      </c>
      <c r="M21">
        <v>222.68</v>
      </c>
      <c r="N21">
        <v>170</v>
      </c>
      <c r="Q21">
        <v>222.68</v>
      </c>
      <c r="R21">
        <v>170</v>
      </c>
      <c r="T21">
        <v>214.38173057883333</v>
      </c>
      <c r="U21">
        <f t="shared" si="4"/>
        <v>214.38173057883333</v>
      </c>
      <c r="V21">
        <f t="shared" si="0"/>
        <v>47.500280578833326</v>
      </c>
      <c r="X21">
        <v>211.61860462026323</v>
      </c>
      <c r="Y21">
        <f t="shared" si="1"/>
        <v>211.61860462026323</v>
      </c>
      <c r="Z21">
        <f t="shared" si="2"/>
        <v>59.093624620263228</v>
      </c>
      <c r="AB21">
        <v>228.38646846290447</v>
      </c>
      <c r="AC21">
        <f t="shared" si="5"/>
        <v>228.38646846290447</v>
      </c>
      <c r="AD21">
        <f t="shared" si="3"/>
        <v>58.386468462904475</v>
      </c>
    </row>
    <row r="22" spans="1:30" x14ac:dyDescent="0.25">
      <c r="A22">
        <v>437.4</v>
      </c>
      <c r="B22">
        <v>180</v>
      </c>
      <c r="C22" s="1"/>
      <c r="D22" s="1"/>
      <c r="E22">
        <v>437.40001999999998</v>
      </c>
      <c r="F22">
        <v>177.01712000000001</v>
      </c>
      <c r="G22">
        <v>719.59</v>
      </c>
      <c r="H22">
        <v>180</v>
      </c>
      <c r="K22">
        <v>719.59</v>
      </c>
      <c r="L22">
        <v>162.77680000000001</v>
      </c>
      <c r="M22">
        <v>230.64</v>
      </c>
      <c r="N22">
        <v>180</v>
      </c>
      <c r="Q22">
        <v>230.64</v>
      </c>
      <c r="R22">
        <v>180</v>
      </c>
      <c r="T22">
        <v>224.44302417142154</v>
      </c>
      <c r="U22">
        <f t="shared" si="4"/>
        <v>224.44302417142154</v>
      </c>
      <c r="V22">
        <f t="shared" si="0"/>
        <v>47.425904171421536</v>
      </c>
      <c r="X22">
        <v>221.85305242764352</v>
      </c>
      <c r="Y22">
        <f t="shared" si="1"/>
        <v>221.85305242764352</v>
      </c>
      <c r="Z22">
        <f t="shared" si="2"/>
        <v>59.07625242764351</v>
      </c>
      <c r="AB22">
        <v>238.00336722536139</v>
      </c>
      <c r="AC22">
        <f t="shared" si="5"/>
        <v>238.00336722536139</v>
      </c>
      <c r="AD22">
        <f t="shared" si="3"/>
        <v>58.003367225361387</v>
      </c>
    </row>
    <row r="23" spans="1:30" x14ac:dyDescent="0.25">
      <c r="A23">
        <v>454</v>
      </c>
      <c r="B23">
        <v>190</v>
      </c>
      <c r="C23" s="1"/>
      <c r="D23" s="1"/>
      <c r="E23">
        <v>454</v>
      </c>
      <c r="F23">
        <v>187.18924000000001</v>
      </c>
      <c r="G23">
        <v>747.8</v>
      </c>
      <c r="H23">
        <v>190</v>
      </c>
      <c r="K23">
        <v>747.8</v>
      </c>
      <c r="L23">
        <v>172.44197</v>
      </c>
      <c r="M23">
        <v>238.83</v>
      </c>
      <c r="N23">
        <v>190</v>
      </c>
      <c r="Q23">
        <v>238.83</v>
      </c>
      <c r="R23">
        <v>190</v>
      </c>
      <c r="T23">
        <v>234.34913771168385</v>
      </c>
      <c r="U23">
        <f t="shared" si="4"/>
        <v>234.34913771168385</v>
      </c>
      <c r="V23">
        <f t="shared" si="0"/>
        <v>47.15989771168384</v>
      </c>
      <c r="X23">
        <v>231.30669503826329</v>
      </c>
      <c r="Y23">
        <f t="shared" si="1"/>
        <v>231.30669503826329</v>
      </c>
      <c r="Z23">
        <f t="shared" si="2"/>
        <v>58.864725038263288</v>
      </c>
      <c r="AB23">
        <v>247.89814120331647</v>
      </c>
      <c r="AC23">
        <f t="shared" si="5"/>
        <v>247.89814120331647</v>
      </c>
      <c r="AD23">
        <f t="shared" si="3"/>
        <v>57.89814120331647</v>
      </c>
    </row>
    <row r="24" spans="1:30" x14ac:dyDescent="0.25">
      <c r="A24">
        <v>470.08</v>
      </c>
      <c r="B24">
        <v>200</v>
      </c>
      <c r="C24" s="1"/>
      <c r="D24" s="1"/>
      <c r="E24">
        <v>470.08</v>
      </c>
      <c r="F24">
        <v>197.22171</v>
      </c>
      <c r="G24">
        <v>775.72</v>
      </c>
      <c r="H24">
        <v>200</v>
      </c>
      <c r="K24">
        <v>775.72</v>
      </c>
      <c r="L24">
        <v>182.18906000000001</v>
      </c>
      <c r="M24">
        <v>247.14</v>
      </c>
      <c r="N24">
        <v>200</v>
      </c>
      <c r="Q24">
        <v>247.14</v>
      </c>
      <c r="R24">
        <v>200</v>
      </c>
      <c r="T24">
        <v>243.94495082274886</v>
      </c>
      <c r="U24">
        <f t="shared" si="4"/>
        <v>243.94495082274886</v>
      </c>
      <c r="V24">
        <f t="shared" si="0"/>
        <v>46.723240822748863</v>
      </c>
      <c r="X24">
        <v>240.66315380070591</v>
      </c>
      <c r="Y24">
        <f t="shared" si="1"/>
        <v>240.66315380070591</v>
      </c>
      <c r="Z24">
        <f t="shared" si="2"/>
        <v>58.474093800705901</v>
      </c>
      <c r="AB24">
        <v>257.93789355457488</v>
      </c>
      <c r="AC24">
        <f t="shared" si="5"/>
        <v>257.93789355457488</v>
      </c>
      <c r="AD24">
        <f t="shared" si="3"/>
        <v>57.937893554574885</v>
      </c>
    </row>
    <row r="25" spans="1:30" x14ac:dyDescent="0.25">
      <c r="A25">
        <v>486.1</v>
      </c>
      <c r="B25">
        <v>210</v>
      </c>
      <c r="E25">
        <v>486.09998000000002</v>
      </c>
      <c r="F25">
        <v>207.38890000000001</v>
      </c>
      <c r="G25">
        <v>804.21</v>
      </c>
      <c r="H25">
        <v>210</v>
      </c>
      <c r="K25">
        <v>804.21</v>
      </c>
      <c r="L25">
        <v>192.31761</v>
      </c>
      <c r="M25">
        <v>255.76</v>
      </c>
      <c r="N25">
        <v>210</v>
      </c>
      <c r="Q25">
        <v>255.76</v>
      </c>
      <c r="R25">
        <v>210</v>
      </c>
      <c r="T25">
        <v>253.50494672592055</v>
      </c>
      <c r="U25">
        <f t="shared" si="4"/>
        <v>253.50494672592055</v>
      </c>
      <c r="V25">
        <f t="shared" si="0"/>
        <v>46.11604672592054</v>
      </c>
      <c r="X25">
        <v>250.21062909232444</v>
      </c>
      <c r="Y25">
        <f t="shared" si="1"/>
        <v>250.21062909232444</v>
      </c>
      <c r="Z25">
        <f t="shared" si="2"/>
        <v>57.893019092324437</v>
      </c>
      <c r="AB25">
        <v>268.35217337020032</v>
      </c>
      <c r="AC25">
        <f t="shared" si="5"/>
        <v>268.35217337020032</v>
      </c>
      <c r="AD25">
        <f t="shared" si="3"/>
        <v>58.352173370200319</v>
      </c>
    </row>
    <row r="26" spans="1:30" x14ac:dyDescent="0.25">
      <c r="A26">
        <v>501.67</v>
      </c>
      <c r="B26">
        <v>220</v>
      </c>
      <c r="E26">
        <v>501.67</v>
      </c>
      <c r="F26">
        <v>217.43242000000001</v>
      </c>
      <c r="G26">
        <v>833.96</v>
      </c>
      <c r="H26">
        <v>220</v>
      </c>
      <c r="K26">
        <v>833.96</v>
      </c>
      <c r="L26">
        <v>203.08725000000001</v>
      </c>
      <c r="M26">
        <v>263.70999999999998</v>
      </c>
      <c r="N26">
        <v>220</v>
      </c>
      <c r="Q26">
        <v>263.70999999999998</v>
      </c>
      <c r="R26">
        <v>220</v>
      </c>
      <c r="T26">
        <v>262.79642695325543</v>
      </c>
      <c r="U26">
        <f t="shared" si="4"/>
        <v>262.79642695325543</v>
      </c>
      <c r="V26">
        <f t="shared" si="0"/>
        <v>45.364006953255426</v>
      </c>
      <c r="X26">
        <v>260.18035144843714</v>
      </c>
      <c r="Y26">
        <f t="shared" si="1"/>
        <v>260.18035144843714</v>
      </c>
      <c r="Z26">
        <f t="shared" si="2"/>
        <v>57.093101448437125</v>
      </c>
      <c r="AB26">
        <v>277.95699060154863</v>
      </c>
      <c r="AC26">
        <f t="shared" si="5"/>
        <v>277.95699060154863</v>
      </c>
      <c r="AD26">
        <f t="shared" si="3"/>
        <v>57.956990601548625</v>
      </c>
    </row>
    <row r="27" spans="1:30" x14ac:dyDescent="0.25">
      <c r="A27">
        <v>516.72</v>
      </c>
      <c r="B27">
        <v>230</v>
      </c>
      <c r="E27">
        <v>516.72</v>
      </c>
      <c r="F27">
        <v>227.28984</v>
      </c>
      <c r="G27">
        <v>858.9</v>
      </c>
      <c r="H27">
        <v>230</v>
      </c>
      <c r="K27">
        <v>858.9</v>
      </c>
      <c r="L27">
        <v>212.26517000000001</v>
      </c>
      <c r="M27">
        <v>272.60000000000002</v>
      </c>
      <c r="N27">
        <v>230</v>
      </c>
      <c r="Q27">
        <v>272.60000000000002</v>
      </c>
      <c r="R27">
        <v>230</v>
      </c>
      <c r="T27">
        <v>271.77758288121123</v>
      </c>
      <c r="U27">
        <f t="shared" si="4"/>
        <v>271.77758288121123</v>
      </c>
      <c r="V27">
        <f t="shared" si="0"/>
        <v>44.487742881211233</v>
      </c>
      <c r="X27">
        <v>268.53816239167912</v>
      </c>
      <c r="Y27">
        <f t="shared" si="1"/>
        <v>268.53816239167912</v>
      </c>
      <c r="Z27">
        <f t="shared" si="2"/>
        <v>56.272992391679111</v>
      </c>
      <c r="AB27">
        <v>288.69747175710677</v>
      </c>
      <c r="AC27">
        <f t="shared" si="5"/>
        <v>288.69747175710677</v>
      </c>
      <c r="AD27">
        <f t="shared" si="3"/>
        <v>58.697471757106769</v>
      </c>
    </row>
    <row r="28" spans="1:30" x14ac:dyDescent="0.25">
      <c r="A28">
        <v>531.88</v>
      </c>
      <c r="B28">
        <v>240</v>
      </c>
      <c r="E28">
        <v>531.88</v>
      </c>
      <c r="F28">
        <v>237.36551</v>
      </c>
      <c r="G28">
        <v>886.4</v>
      </c>
      <c r="H28">
        <v>240</v>
      </c>
      <c r="K28">
        <v>886.39995999999996</v>
      </c>
      <c r="L28">
        <v>222.54069999999999</v>
      </c>
      <c r="M28">
        <v>281.06</v>
      </c>
      <c r="N28">
        <v>240</v>
      </c>
      <c r="Q28">
        <v>281.06</v>
      </c>
      <c r="R28">
        <v>240</v>
      </c>
      <c r="T28">
        <v>280.8243818093049</v>
      </c>
      <c r="U28">
        <f t="shared" si="4"/>
        <v>280.8243818093049</v>
      </c>
      <c r="V28">
        <f t="shared" si="0"/>
        <v>43.458871809304895</v>
      </c>
      <c r="X28">
        <v>277.75385872795493</v>
      </c>
      <c r="Y28">
        <f t="shared" si="1"/>
        <v>277.75385872795493</v>
      </c>
      <c r="Z28">
        <f t="shared" si="2"/>
        <v>55.213158727954948</v>
      </c>
      <c r="AB28">
        <v>298.91844707499433</v>
      </c>
      <c r="AC28">
        <f t="shared" si="5"/>
        <v>298.91844707499433</v>
      </c>
      <c r="AD28">
        <f t="shared" si="3"/>
        <v>58.918447074994333</v>
      </c>
    </row>
    <row r="29" spans="1:30" x14ac:dyDescent="0.25">
      <c r="A29">
        <v>547.55999999999995</v>
      </c>
      <c r="B29">
        <v>250</v>
      </c>
      <c r="E29">
        <v>547.55999999999995</v>
      </c>
      <c r="F29">
        <v>247.93887000000001</v>
      </c>
      <c r="G29">
        <v>912.98</v>
      </c>
      <c r="H29">
        <v>250</v>
      </c>
      <c r="K29">
        <v>912.98004000000003</v>
      </c>
      <c r="L29">
        <v>232.62518</v>
      </c>
      <c r="M29">
        <v>288.64999999999998</v>
      </c>
      <c r="N29">
        <v>250</v>
      </c>
      <c r="Q29">
        <v>288.64999999999998</v>
      </c>
      <c r="R29">
        <v>250</v>
      </c>
      <c r="T29">
        <v>290.18149310168667</v>
      </c>
      <c r="U29">
        <f t="shared" si="4"/>
        <v>290.18149310168667</v>
      </c>
      <c r="V29">
        <f t="shared" si="0"/>
        <v>42.242623101686661</v>
      </c>
      <c r="X29">
        <v>286.6612878978126</v>
      </c>
      <c r="Y29">
        <f t="shared" si="1"/>
        <v>286.6612878978126</v>
      </c>
      <c r="Z29">
        <f t="shared" si="2"/>
        <v>54.036107897812599</v>
      </c>
      <c r="AB29">
        <v>308.08832918643253</v>
      </c>
      <c r="AC29">
        <f t="shared" si="5"/>
        <v>308.08832918643253</v>
      </c>
      <c r="AD29">
        <f t="shared" si="3"/>
        <v>58.088329186432532</v>
      </c>
    </row>
    <row r="30" spans="1:30" x14ac:dyDescent="0.25">
      <c r="A30">
        <v>563.54999999999995</v>
      </c>
      <c r="B30">
        <v>260</v>
      </c>
      <c r="E30">
        <v>563.54999999999995</v>
      </c>
      <c r="F30">
        <v>258.8784</v>
      </c>
      <c r="G30">
        <v>941.74</v>
      </c>
      <c r="H30">
        <v>260</v>
      </c>
      <c r="K30">
        <v>941.74</v>
      </c>
      <c r="L30">
        <v>243.70326</v>
      </c>
      <c r="M30">
        <v>296.36</v>
      </c>
      <c r="N30">
        <v>260</v>
      </c>
      <c r="Q30">
        <v>296.36</v>
      </c>
      <c r="R30">
        <v>260</v>
      </c>
      <c r="T30">
        <v>299.72359830354804</v>
      </c>
      <c r="U30">
        <f t="shared" si="4"/>
        <v>299.72359830354804</v>
      </c>
      <c r="V30">
        <f t="shared" si="0"/>
        <v>40.845198303548045</v>
      </c>
      <c r="X30">
        <v>296.29923129858253</v>
      </c>
      <c r="Y30">
        <f t="shared" si="1"/>
        <v>296.29923129858253</v>
      </c>
      <c r="Z30">
        <f t="shared" si="2"/>
        <v>52.595971298582526</v>
      </c>
      <c r="AB30">
        <v>317.40318967117412</v>
      </c>
      <c r="AC30">
        <f t="shared" si="5"/>
        <v>317.40318967117412</v>
      </c>
      <c r="AD30">
        <f t="shared" si="3"/>
        <v>57.403189671174118</v>
      </c>
    </row>
    <row r="31" spans="1:30" x14ac:dyDescent="0.25">
      <c r="A31">
        <v>578.83000000000004</v>
      </c>
      <c r="B31">
        <v>270</v>
      </c>
      <c r="E31">
        <v>578.83000000000004</v>
      </c>
      <c r="F31">
        <v>269.47824000000003</v>
      </c>
      <c r="G31">
        <v>970.97</v>
      </c>
      <c r="H31">
        <v>270</v>
      </c>
      <c r="K31">
        <v>970.97</v>
      </c>
      <c r="L31">
        <v>255.13704999999999</v>
      </c>
      <c r="M31">
        <v>304.19</v>
      </c>
      <c r="N31">
        <v>270</v>
      </c>
      <c r="Q31">
        <v>304.19</v>
      </c>
      <c r="R31">
        <v>270</v>
      </c>
      <c r="T31">
        <v>308.84200777724669</v>
      </c>
      <c r="U31">
        <f t="shared" si="4"/>
        <v>308.84200777724669</v>
      </c>
      <c r="V31">
        <f t="shared" si="0"/>
        <v>39.363767777246665</v>
      </c>
      <c r="X31">
        <v>306.09469296141197</v>
      </c>
      <c r="Y31">
        <f t="shared" si="1"/>
        <v>306.09469296141197</v>
      </c>
      <c r="Z31">
        <f t="shared" si="2"/>
        <v>50.957642961411977</v>
      </c>
      <c r="AB31">
        <v>326.86302852921904</v>
      </c>
      <c r="AC31">
        <f t="shared" si="5"/>
        <v>326.86302852921904</v>
      </c>
      <c r="AD31">
        <f t="shared" si="3"/>
        <v>56.863028529219036</v>
      </c>
    </row>
    <row r="32" spans="1:30" x14ac:dyDescent="0.25">
      <c r="A32">
        <v>594.03</v>
      </c>
      <c r="B32">
        <v>280</v>
      </c>
      <c r="E32">
        <v>594.03</v>
      </c>
      <c r="F32">
        <v>280.16230000000002</v>
      </c>
      <c r="G32">
        <v>1001.6</v>
      </c>
      <c r="H32">
        <v>280</v>
      </c>
      <c r="K32">
        <v>1001.60004</v>
      </c>
      <c r="L32">
        <v>267.30453</v>
      </c>
      <c r="M32">
        <v>312.04000000000002</v>
      </c>
      <c r="N32">
        <v>280</v>
      </c>
      <c r="Q32">
        <v>312.04000000000002</v>
      </c>
      <c r="R32">
        <v>280</v>
      </c>
      <c r="T32">
        <v>317.91267688720865</v>
      </c>
      <c r="U32">
        <f t="shared" si="4"/>
        <v>317.91267688720865</v>
      </c>
      <c r="V32">
        <f t="shared" si="0"/>
        <v>37.750376887208631</v>
      </c>
      <c r="X32">
        <v>316.35933143390361</v>
      </c>
      <c r="Y32">
        <f t="shared" si="1"/>
        <v>316.35933143390361</v>
      </c>
      <c r="Z32">
        <f t="shared" si="2"/>
        <v>49.054801433903606</v>
      </c>
      <c r="AB32">
        <v>336.34703044948122</v>
      </c>
      <c r="AC32">
        <f t="shared" si="5"/>
        <v>336.34703044948122</v>
      </c>
      <c r="AD32">
        <f t="shared" si="3"/>
        <v>56.347030449481224</v>
      </c>
    </row>
    <row r="33" spans="1:30" x14ac:dyDescent="0.25">
      <c r="A33">
        <v>609.35</v>
      </c>
      <c r="B33">
        <v>290</v>
      </c>
      <c r="E33">
        <v>609.35004000000004</v>
      </c>
      <c r="F33">
        <v>291.06992000000002</v>
      </c>
      <c r="G33">
        <v>1033.5</v>
      </c>
      <c r="H33">
        <v>290</v>
      </c>
      <c r="K33">
        <v>1033.5</v>
      </c>
      <c r="L33">
        <v>280.17574999999999</v>
      </c>
      <c r="M33">
        <v>319.86</v>
      </c>
      <c r="N33">
        <v>290</v>
      </c>
      <c r="Q33">
        <v>319.86</v>
      </c>
      <c r="R33">
        <v>290</v>
      </c>
      <c r="T33">
        <v>327.05498041295755</v>
      </c>
      <c r="U33">
        <f t="shared" si="4"/>
        <v>327.05498041295755</v>
      </c>
      <c r="V33">
        <f t="shared" si="0"/>
        <v>35.985060412957523</v>
      </c>
      <c r="X33">
        <v>327.04954132873047</v>
      </c>
      <c r="Y33">
        <f t="shared" si="1"/>
        <v>327.04954132873047</v>
      </c>
      <c r="Z33">
        <f t="shared" si="2"/>
        <v>46.873791328730476</v>
      </c>
      <c r="AB33">
        <v>345.79478777641759</v>
      </c>
      <c r="AC33">
        <f t="shared" si="5"/>
        <v>345.79478777641759</v>
      </c>
      <c r="AD33">
        <f t="shared" si="3"/>
        <v>55.794787776417593</v>
      </c>
    </row>
    <row r="34" spans="1:30" x14ac:dyDescent="0.25">
      <c r="A34">
        <v>624.35</v>
      </c>
      <c r="B34">
        <v>300</v>
      </c>
      <c r="E34">
        <v>624.35004000000004</v>
      </c>
      <c r="F34">
        <v>301.88344999999998</v>
      </c>
      <c r="G34">
        <v>1065.5</v>
      </c>
      <c r="H34">
        <v>300</v>
      </c>
      <c r="K34">
        <v>1065.5</v>
      </c>
      <c r="L34">
        <v>293.28847999999999</v>
      </c>
      <c r="M34">
        <v>327.95</v>
      </c>
      <c r="N34">
        <v>300</v>
      </c>
      <c r="Q34">
        <v>327.95</v>
      </c>
      <c r="R34">
        <v>300</v>
      </c>
      <c r="T34">
        <v>336.00629861357788</v>
      </c>
      <c r="U34">
        <f t="shared" si="4"/>
        <v>336.00629861357788</v>
      </c>
      <c r="V34">
        <f t="shared" si="0"/>
        <v>34.122848613577901</v>
      </c>
      <c r="X34">
        <v>337.77327630001139</v>
      </c>
      <c r="Y34">
        <f t="shared" si="1"/>
        <v>337.77327630001139</v>
      </c>
      <c r="Z34">
        <f t="shared" si="2"/>
        <v>44.484796300011396</v>
      </c>
      <c r="AB34">
        <v>355.56874644328644</v>
      </c>
      <c r="AC34">
        <f t="shared" si="5"/>
        <v>355.56874644328644</v>
      </c>
      <c r="AD34">
        <f t="shared" si="3"/>
        <v>55.568746443286443</v>
      </c>
    </row>
    <row r="35" spans="1:30" x14ac:dyDescent="0.25">
      <c r="A35">
        <v>638.91999999999996</v>
      </c>
      <c r="B35">
        <v>310</v>
      </c>
      <c r="E35">
        <v>638.91999999999996</v>
      </c>
      <c r="F35">
        <v>312.51209999999998</v>
      </c>
      <c r="G35">
        <v>1096.3</v>
      </c>
      <c r="H35">
        <v>310</v>
      </c>
      <c r="K35">
        <v>1096.3</v>
      </c>
      <c r="L35">
        <v>306.09692000000001</v>
      </c>
      <c r="M35">
        <v>335.49</v>
      </c>
      <c r="N35">
        <v>310</v>
      </c>
      <c r="Q35">
        <v>335.49</v>
      </c>
      <c r="R35">
        <v>310</v>
      </c>
      <c r="T35">
        <v>344.7009884889319</v>
      </c>
      <c r="U35">
        <f t="shared" si="4"/>
        <v>344.7009884889319</v>
      </c>
      <c r="V35">
        <f t="shared" si="0"/>
        <v>32.188888488931923</v>
      </c>
      <c r="X35">
        <v>348.09487120986921</v>
      </c>
      <c r="Y35">
        <f t="shared" si="1"/>
        <v>348.09487120986921</v>
      </c>
      <c r="Z35">
        <f t="shared" si="2"/>
        <v>41.9979512098692</v>
      </c>
      <c r="AB35">
        <v>364.67822089918161</v>
      </c>
      <c r="AC35">
        <f t="shared" si="5"/>
        <v>364.67822089918161</v>
      </c>
      <c r="AD35">
        <f t="shared" si="3"/>
        <v>54.678220899181611</v>
      </c>
    </row>
    <row r="36" spans="1:30" x14ac:dyDescent="0.25">
      <c r="A36">
        <v>653.34</v>
      </c>
      <c r="B36">
        <v>320</v>
      </c>
      <c r="E36">
        <v>653.33996999999999</v>
      </c>
      <c r="F36">
        <v>323.15134</v>
      </c>
      <c r="G36">
        <v>1126.5999999999999</v>
      </c>
      <c r="H36">
        <v>320</v>
      </c>
      <c r="K36">
        <v>1126.5999999999999</v>
      </c>
      <c r="L36">
        <v>318.87423999999999</v>
      </c>
      <c r="M36">
        <v>343.17</v>
      </c>
      <c r="N36">
        <v>320</v>
      </c>
      <c r="Q36">
        <v>343.17</v>
      </c>
      <c r="R36">
        <v>320</v>
      </c>
      <c r="T36">
        <v>353.30617114982527</v>
      </c>
      <c r="U36">
        <f t="shared" si="4"/>
        <v>353.30617114982527</v>
      </c>
      <c r="V36">
        <f t="shared" si="0"/>
        <v>30.15483114982527</v>
      </c>
      <c r="X36">
        <v>358.24890776080082</v>
      </c>
      <c r="Y36">
        <f t="shared" si="1"/>
        <v>358.24890776080082</v>
      </c>
      <c r="Z36">
        <f t="shared" si="2"/>
        <v>39.374667760800833</v>
      </c>
      <c r="AB36">
        <v>373.95683679059732</v>
      </c>
      <c r="AC36">
        <f t="shared" si="5"/>
        <v>373.95683679059732</v>
      </c>
      <c r="AD36">
        <f t="shared" si="3"/>
        <v>53.956836790597322</v>
      </c>
    </row>
    <row r="37" spans="1:30" x14ac:dyDescent="0.25">
      <c r="A37">
        <v>667.9</v>
      </c>
      <c r="B37">
        <v>330</v>
      </c>
      <c r="E37">
        <v>667.9</v>
      </c>
      <c r="F37">
        <v>334.01369999999997</v>
      </c>
      <c r="G37">
        <v>1154.9000000000001</v>
      </c>
      <c r="H37">
        <v>330</v>
      </c>
      <c r="K37">
        <v>1154.8998999999999</v>
      </c>
      <c r="L37">
        <v>330.96447999999998</v>
      </c>
      <c r="M37">
        <v>350.85</v>
      </c>
      <c r="N37">
        <v>330</v>
      </c>
      <c r="Q37">
        <v>350.85</v>
      </c>
      <c r="R37">
        <v>330</v>
      </c>
      <c r="T37">
        <v>361.99493525253052</v>
      </c>
      <c r="U37">
        <f t="shared" si="4"/>
        <v>361.99493525253052</v>
      </c>
      <c r="V37">
        <f t="shared" si="0"/>
        <v>27.981235252530553</v>
      </c>
      <c r="X37">
        <v>367.73267736435554</v>
      </c>
      <c r="Y37">
        <f t="shared" si="1"/>
        <v>367.73267736435554</v>
      </c>
      <c r="Z37">
        <f t="shared" si="2"/>
        <v>36.768197364355558</v>
      </c>
      <c r="AB37">
        <v>383.23545268201309</v>
      </c>
      <c r="AC37">
        <f t="shared" si="5"/>
        <v>383.23545268201309</v>
      </c>
      <c r="AD37">
        <f t="shared" si="3"/>
        <v>53.23545268201309</v>
      </c>
    </row>
    <row r="38" spans="1:30" x14ac:dyDescent="0.25">
      <c r="A38">
        <v>682.84</v>
      </c>
      <c r="B38">
        <v>340</v>
      </c>
      <c r="E38">
        <v>682.83996999999999</v>
      </c>
      <c r="F38">
        <v>345.28325999999998</v>
      </c>
      <c r="G38">
        <v>1182</v>
      </c>
      <c r="H38">
        <v>340</v>
      </c>
      <c r="K38">
        <v>1182</v>
      </c>
      <c r="L38">
        <v>342.68182000000002</v>
      </c>
      <c r="M38">
        <v>358.03</v>
      </c>
      <c r="N38">
        <v>340</v>
      </c>
      <c r="Q38">
        <v>358.03</v>
      </c>
      <c r="R38">
        <v>340</v>
      </c>
      <c r="T38">
        <v>370.91043027771201</v>
      </c>
      <c r="U38">
        <f t="shared" si="4"/>
        <v>370.91043027771201</v>
      </c>
      <c r="V38">
        <f t="shared" si="0"/>
        <v>25.627170277712025</v>
      </c>
      <c r="X38">
        <v>376.81437392983088</v>
      </c>
      <c r="Y38">
        <f t="shared" si="1"/>
        <v>376.81437392983088</v>
      </c>
      <c r="Z38">
        <f t="shared" si="2"/>
        <v>34.132553929830863</v>
      </c>
      <c r="AB38">
        <v>391.90999201799804</v>
      </c>
      <c r="AC38">
        <f t="shared" si="5"/>
        <v>391.90999201799804</v>
      </c>
      <c r="AD38">
        <f t="shared" si="3"/>
        <v>51.909992017998036</v>
      </c>
    </row>
    <row r="39" spans="1:30" x14ac:dyDescent="0.25">
      <c r="A39">
        <v>698.18</v>
      </c>
      <c r="B39">
        <v>350</v>
      </c>
      <c r="E39">
        <v>698.18</v>
      </c>
      <c r="F39">
        <v>356.98358000000002</v>
      </c>
      <c r="G39">
        <v>1208.4000000000001</v>
      </c>
      <c r="H39">
        <v>350</v>
      </c>
      <c r="K39">
        <v>1208.4000000000001</v>
      </c>
      <c r="L39">
        <v>354.22638000000001</v>
      </c>
      <c r="M39">
        <v>364.71</v>
      </c>
      <c r="N39">
        <v>350</v>
      </c>
      <c r="Q39">
        <v>364.71</v>
      </c>
      <c r="R39">
        <v>350</v>
      </c>
      <c r="T39">
        <v>380.06466292684951</v>
      </c>
      <c r="U39">
        <f t="shared" si="4"/>
        <v>380.06466292684951</v>
      </c>
      <c r="V39">
        <f t="shared" si="0"/>
        <v>23.08108292684949</v>
      </c>
      <c r="X39">
        <v>385.66145528113765</v>
      </c>
      <c r="Y39">
        <f t="shared" si="1"/>
        <v>385.66145528113765</v>
      </c>
      <c r="Z39">
        <f t="shared" si="2"/>
        <v>31.435075281137642</v>
      </c>
      <c r="AB39">
        <v>399.98045479855233</v>
      </c>
      <c r="AC39">
        <f t="shared" si="5"/>
        <v>399.98045479855233</v>
      </c>
      <c r="AD39">
        <f t="shared" si="3"/>
        <v>49.98045479855233</v>
      </c>
    </row>
    <row r="40" spans="1:30" x14ac:dyDescent="0.25">
      <c r="A40">
        <v>713.56</v>
      </c>
      <c r="B40">
        <v>360</v>
      </c>
      <c r="E40">
        <v>713.56</v>
      </c>
      <c r="F40">
        <v>368.84410000000003</v>
      </c>
      <c r="G40">
        <v>1235.7</v>
      </c>
      <c r="H40">
        <v>360</v>
      </c>
      <c r="K40">
        <v>1235.7</v>
      </c>
      <c r="L40">
        <v>366.29790000000003</v>
      </c>
      <c r="M40">
        <v>372.32</v>
      </c>
      <c r="N40">
        <v>360</v>
      </c>
      <c r="Q40">
        <v>372.32</v>
      </c>
      <c r="R40">
        <v>360</v>
      </c>
      <c r="T40">
        <v>389.24274785521897</v>
      </c>
      <c r="U40">
        <f t="shared" si="4"/>
        <v>389.24274785521897</v>
      </c>
      <c r="V40">
        <f t="shared" si="0"/>
        <v>20.39864785521894</v>
      </c>
      <c r="X40">
        <v>394.81014167851163</v>
      </c>
      <c r="Y40">
        <f t="shared" si="1"/>
        <v>394.81014167851163</v>
      </c>
      <c r="Z40">
        <f t="shared" si="2"/>
        <v>28.5122416785116</v>
      </c>
      <c r="AB40">
        <v>409.1744999722078</v>
      </c>
      <c r="AC40">
        <f t="shared" si="5"/>
        <v>409.1744999722078</v>
      </c>
      <c r="AD40">
        <f t="shared" si="3"/>
        <v>49.174499972207798</v>
      </c>
    </row>
    <row r="41" spans="1:30" x14ac:dyDescent="0.25">
      <c r="A41">
        <v>728.41</v>
      </c>
      <c r="B41">
        <v>370</v>
      </c>
      <c r="E41">
        <v>728.41003000000001</v>
      </c>
      <c r="F41">
        <v>380.41789999999997</v>
      </c>
      <c r="G41">
        <v>1261.0999999999999</v>
      </c>
      <c r="H41">
        <v>370</v>
      </c>
      <c r="K41">
        <v>1261.1001000000001</v>
      </c>
      <c r="L41">
        <v>377.6497</v>
      </c>
      <c r="M41">
        <v>379.84</v>
      </c>
      <c r="N41">
        <v>370</v>
      </c>
      <c r="Q41">
        <v>379.84</v>
      </c>
      <c r="R41">
        <v>370</v>
      </c>
      <c r="T41">
        <v>398.10457077646959</v>
      </c>
      <c r="U41">
        <f t="shared" si="4"/>
        <v>398.10457077646959</v>
      </c>
      <c r="V41">
        <f t="shared" si="0"/>
        <v>17.686670776469612</v>
      </c>
      <c r="X41">
        <v>403.32213982363766</v>
      </c>
      <c r="Y41">
        <f t="shared" si="1"/>
        <v>403.32213982363766</v>
      </c>
      <c r="Z41">
        <f t="shared" si="2"/>
        <v>25.67243982363766</v>
      </c>
      <c r="AB41">
        <v>418.25981136588564</v>
      </c>
      <c r="AC41">
        <f t="shared" si="5"/>
        <v>418.25981136588564</v>
      </c>
      <c r="AD41">
        <f t="shared" si="3"/>
        <v>48.259811365885639</v>
      </c>
    </row>
    <row r="42" spans="1:30" x14ac:dyDescent="0.25">
      <c r="A42">
        <v>742.84</v>
      </c>
      <c r="B42">
        <v>380</v>
      </c>
      <c r="E42">
        <v>742.83996999999999</v>
      </c>
      <c r="F42">
        <v>391.77798000000001</v>
      </c>
      <c r="G42">
        <v>1286.7</v>
      </c>
      <c r="H42">
        <v>380</v>
      </c>
      <c r="K42">
        <v>1286.7</v>
      </c>
      <c r="L42">
        <v>389.20711999999997</v>
      </c>
      <c r="M42">
        <v>387.09</v>
      </c>
      <c r="N42">
        <v>380</v>
      </c>
      <c r="Q42">
        <v>387.09</v>
      </c>
      <c r="R42">
        <v>380</v>
      </c>
      <c r="T42">
        <v>406.71570308019358</v>
      </c>
      <c r="U42">
        <f t="shared" si="4"/>
        <v>406.71570308019358</v>
      </c>
      <c r="V42">
        <f t="shared" si="0"/>
        <v>14.937723080193564</v>
      </c>
      <c r="X42">
        <v>411.90109428899052</v>
      </c>
      <c r="Y42">
        <f t="shared" si="1"/>
        <v>411.90109428899052</v>
      </c>
      <c r="Z42">
        <f t="shared" si="2"/>
        <v>22.693974288990546</v>
      </c>
      <c r="AB42">
        <v>427.018921419631</v>
      </c>
      <c r="AC42">
        <f t="shared" si="5"/>
        <v>427.018921419631</v>
      </c>
      <c r="AD42">
        <f t="shared" si="3"/>
        <v>47.018921419630999</v>
      </c>
    </row>
    <row r="43" spans="1:30" x14ac:dyDescent="0.25">
      <c r="A43">
        <v>757.03</v>
      </c>
      <c r="B43">
        <v>390</v>
      </c>
      <c r="E43">
        <v>757.03</v>
      </c>
      <c r="F43">
        <v>403.05727999999999</v>
      </c>
      <c r="G43">
        <v>1312.9</v>
      </c>
      <c r="H43">
        <v>390</v>
      </c>
      <c r="K43">
        <v>1312.8998999999999</v>
      </c>
      <c r="L43">
        <v>401.15505999999999</v>
      </c>
      <c r="M43">
        <v>394.97</v>
      </c>
      <c r="N43">
        <v>390</v>
      </c>
      <c r="Q43">
        <v>394.97</v>
      </c>
      <c r="R43">
        <v>390</v>
      </c>
      <c r="T43">
        <v>415.18366800061682</v>
      </c>
      <c r="U43">
        <f t="shared" si="4"/>
        <v>415.18366800061682</v>
      </c>
      <c r="V43">
        <f t="shared" si="0"/>
        <v>12.126388000616828</v>
      </c>
      <c r="X43">
        <v>420.68111878505493</v>
      </c>
      <c r="Y43">
        <f t="shared" si="1"/>
        <v>420.68111878505493</v>
      </c>
      <c r="Z43">
        <f t="shared" si="2"/>
        <v>19.526058785054943</v>
      </c>
      <c r="AB43">
        <v>436.53916793321906</v>
      </c>
      <c r="AC43">
        <f t="shared" si="5"/>
        <v>436.53916793321906</v>
      </c>
      <c r="AD43">
        <f t="shared" si="3"/>
        <v>46.539167933219062</v>
      </c>
    </row>
    <row r="44" spans="1:30" x14ac:dyDescent="0.25">
      <c r="A44">
        <v>770.64</v>
      </c>
      <c r="B44">
        <v>400</v>
      </c>
      <c r="E44">
        <v>770.64</v>
      </c>
      <c r="F44">
        <v>413.97534000000002</v>
      </c>
      <c r="G44">
        <v>1340.4</v>
      </c>
      <c r="H44">
        <v>400</v>
      </c>
      <c r="K44">
        <v>1340.4</v>
      </c>
      <c r="L44">
        <v>413.82474000000002</v>
      </c>
      <c r="M44">
        <v>402.49</v>
      </c>
      <c r="N44">
        <v>400</v>
      </c>
      <c r="Q44">
        <v>402.49</v>
      </c>
      <c r="R44">
        <v>400</v>
      </c>
      <c r="T44">
        <v>423.3054973813131</v>
      </c>
      <c r="U44">
        <f t="shared" si="4"/>
        <v>423.3054973813131</v>
      </c>
      <c r="V44">
        <f t="shared" si="0"/>
        <v>9.3301573813130858</v>
      </c>
      <c r="X44">
        <v>429.89686203767133</v>
      </c>
      <c r="Y44">
        <f t="shared" si="1"/>
        <v>429.89686203767133</v>
      </c>
      <c r="Z44">
        <f t="shared" si="2"/>
        <v>16.072122037671306</v>
      </c>
      <c r="AB44">
        <v>445.6244793268969</v>
      </c>
      <c r="AC44">
        <f t="shared" si="5"/>
        <v>445.6244793268969</v>
      </c>
      <c r="AD44">
        <f t="shared" si="3"/>
        <v>45.624479326896903</v>
      </c>
    </row>
    <row r="45" spans="1:30" x14ac:dyDescent="0.25">
      <c r="A45">
        <v>784.04</v>
      </c>
      <c r="B45">
        <v>410</v>
      </c>
      <c r="E45">
        <v>784.04</v>
      </c>
      <c r="F45">
        <v>424.81945999999999</v>
      </c>
      <c r="G45">
        <v>1366.5</v>
      </c>
      <c r="H45">
        <v>410</v>
      </c>
      <c r="K45">
        <v>1366.5</v>
      </c>
      <c r="L45">
        <v>425.97028</v>
      </c>
      <c r="M45">
        <v>410.17</v>
      </c>
      <c r="N45">
        <v>410</v>
      </c>
      <c r="Q45">
        <v>410.17</v>
      </c>
      <c r="R45">
        <v>410</v>
      </c>
      <c r="T45">
        <v>431.30200830720059</v>
      </c>
      <c r="U45">
        <f t="shared" si="4"/>
        <v>431.30200830720059</v>
      </c>
      <c r="V45">
        <f t="shared" si="0"/>
        <v>6.4825483072006023</v>
      </c>
      <c r="X45">
        <v>438.64340837362226</v>
      </c>
      <c r="Y45">
        <f t="shared" si="1"/>
        <v>438.64340837362226</v>
      </c>
      <c r="Z45">
        <f t="shared" si="2"/>
        <v>12.673128373622262</v>
      </c>
      <c r="AB45">
        <v>454.90309521831267</v>
      </c>
      <c r="AC45">
        <f t="shared" si="5"/>
        <v>454.90309521831267</v>
      </c>
      <c r="AD45">
        <f t="shared" si="3"/>
        <v>44.903095218312671</v>
      </c>
    </row>
    <row r="46" spans="1:30" x14ac:dyDescent="0.25">
      <c r="A46">
        <v>797.5</v>
      </c>
      <c r="B46">
        <v>420</v>
      </c>
      <c r="E46">
        <v>797.5</v>
      </c>
      <c r="F46">
        <v>435.80594000000002</v>
      </c>
      <c r="G46">
        <v>1390.5</v>
      </c>
      <c r="H46">
        <v>420</v>
      </c>
      <c r="K46">
        <v>1390.5</v>
      </c>
      <c r="L46">
        <v>437.2414</v>
      </c>
      <c r="M46">
        <v>418.14</v>
      </c>
      <c r="N46">
        <v>420</v>
      </c>
      <c r="Q46">
        <v>418.14</v>
      </c>
      <c r="R46">
        <v>420</v>
      </c>
      <c r="T46">
        <v>439.33432450589066</v>
      </c>
      <c r="U46">
        <f t="shared" si="4"/>
        <v>439.33432450589066</v>
      </c>
      <c r="V46">
        <f t="shared" si="0"/>
        <v>3.5283845058906422</v>
      </c>
      <c r="X46">
        <v>446.6862096020829</v>
      </c>
      <c r="Y46">
        <f t="shared" si="1"/>
        <v>446.6862096020829</v>
      </c>
      <c r="Z46">
        <f t="shared" si="2"/>
        <v>9.4448096020828984</v>
      </c>
      <c r="AB46">
        <v>464.53207551187819</v>
      </c>
      <c r="AC46">
        <f t="shared" si="5"/>
        <v>464.53207551187819</v>
      </c>
      <c r="AD46">
        <f t="shared" si="3"/>
        <v>44.53207551187819</v>
      </c>
    </row>
    <row r="47" spans="1:30" x14ac:dyDescent="0.25">
      <c r="A47">
        <v>811.61</v>
      </c>
      <c r="B47">
        <v>430</v>
      </c>
      <c r="E47">
        <v>811.61</v>
      </c>
      <c r="F47">
        <v>447.42282</v>
      </c>
      <c r="G47">
        <v>1414.4</v>
      </c>
      <c r="H47">
        <v>430</v>
      </c>
      <c r="K47">
        <v>1414.4</v>
      </c>
      <c r="L47">
        <v>448.56270000000001</v>
      </c>
      <c r="M47">
        <v>425.01</v>
      </c>
      <c r="N47">
        <v>430</v>
      </c>
      <c r="Q47">
        <v>425.01</v>
      </c>
      <c r="R47">
        <v>430</v>
      </c>
      <c r="T47">
        <v>447.75453115994088</v>
      </c>
      <c r="U47">
        <f t="shared" si="4"/>
        <v>447.75453115994088</v>
      </c>
      <c r="V47">
        <f t="shared" si="0"/>
        <v>0.33171115994088041</v>
      </c>
      <c r="X47">
        <v>454.69549915875837</v>
      </c>
      <c r="Y47">
        <f t="shared" si="1"/>
        <v>454.69549915875837</v>
      </c>
      <c r="Z47">
        <f t="shared" si="2"/>
        <v>6.1327991587583597</v>
      </c>
      <c r="AB47">
        <v>472.83208738349617</v>
      </c>
      <c r="AC47">
        <f t="shared" si="5"/>
        <v>472.83208738349617</v>
      </c>
      <c r="AD47">
        <f t="shared" si="3"/>
        <v>42.832087383496173</v>
      </c>
    </row>
    <row r="48" spans="1:30" x14ac:dyDescent="0.25">
      <c r="A48">
        <v>826.28</v>
      </c>
      <c r="B48">
        <v>440</v>
      </c>
      <c r="E48">
        <v>826.27997000000005</v>
      </c>
      <c r="F48">
        <v>459.60840000000002</v>
      </c>
      <c r="G48">
        <v>1436</v>
      </c>
      <c r="H48">
        <v>440</v>
      </c>
      <c r="K48">
        <v>1436</v>
      </c>
      <c r="L48">
        <v>458.87716999999998</v>
      </c>
      <c r="M48">
        <v>430.74</v>
      </c>
      <c r="N48">
        <v>440</v>
      </c>
      <c r="Q48">
        <v>430.74</v>
      </c>
      <c r="R48">
        <v>440</v>
      </c>
      <c r="T48">
        <v>456.50890245751128</v>
      </c>
      <c r="U48">
        <f t="shared" si="4"/>
        <v>456.50890245751128</v>
      </c>
      <c r="V48">
        <f t="shared" si="0"/>
        <v>-3.0994975424887343</v>
      </c>
      <c r="X48">
        <v>461.93402026437292</v>
      </c>
      <c r="Y48">
        <f t="shared" si="1"/>
        <v>461.93402026437292</v>
      </c>
      <c r="Z48">
        <f t="shared" si="2"/>
        <v>3.0568502643729403</v>
      </c>
      <c r="AB48">
        <v>479.75480470873208</v>
      </c>
      <c r="AC48">
        <f t="shared" si="5"/>
        <v>479.75480470873208</v>
      </c>
      <c r="AD48">
        <f t="shared" si="3"/>
        <v>39.754804708732081</v>
      </c>
    </row>
    <row r="49" spans="1:30" x14ac:dyDescent="0.25">
      <c r="A49">
        <v>840.01</v>
      </c>
      <c r="B49">
        <v>450</v>
      </c>
      <c r="E49">
        <v>840.01</v>
      </c>
      <c r="F49">
        <v>471.11156999999997</v>
      </c>
      <c r="G49">
        <v>1459.1</v>
      </c>
      <c r="H49">
        <v>450</v>
      </c>
      <c r="K49">
        <v>1459.1</v>
      </c>
      <c r="L49">
        <v>469.9941</v>
      </c>
      <c r="M49">
        <v>436.57</v>
      </c>
      <c r="N49">
        <v>450</v>
      </c>
      <c r="Q49">
        <v>436.57</v>
      </c>
      <c r="R49">
        <v>450</v>
      </c>
      <c r="T49">
        <v>464.70236028644882</v>
      </c>
      <c r="U49">
        <f t="shared" si="4"/>
        <v>464.70236028644882</v>
      </c>
      <c r="V49">
        <f t="shared" si="0"/>
        <v>-6.4092097135511494</v>
      </c>
      <c r="X49">
        <v>469.67521644676629</v>
      </c>
      <c r="Y49">
        <f t="shared" si="1"/>
        <v>469.67521644676629</v>
      </c>
      <c r="Z49">
        <f t="shared" si="2"/>
        <v>-0.31888355323371798</v>
      </c>
      <c r="AB49">
        <v>486.79833734505416</v>
      </c>
      <c r="AC49">
        <f t="shared" si="5"/>
        <v>486.79833734505416</v>
      </c>
      <c r="AD49">
        <f t="shared" si="3"/>
        <v>36.798337345054165</v>
      </c>
    </row>
  </sheetData>
  <mergeCells count="13">
    <mergeCell ref="M3:N3"/>
    <mergeCell ref="O3:P3"/>
    <mergeCell ref="Q3:R3"/>
    <mergeCell ref="A1:R1"/>
    <mergeCell ref="A2:F2"/>
    <mergeCell ref="G2:L2"/>
    <mergeCell ref="M2:R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1167-4362-4B54-9D73-2CC541D393D1}">
  <dimension ref="A1:AD49"/>
  <sheetViews>
    <sheetView zoomScaleNormal="100" workbookViewId="0">
      <selection activeCell="A4" sqref="A4:B49"/>
    </sheetView>
  </sheetViews>
  <sheetFormatPr defaultRowHeight="15" x14ac:dyDescent="0.25"/>
  <sheetData>
    <row r="1" spans="1:30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V1" t="s">
        <v>18</v>
      </c>
      <c r="Z1" t="s">
        <v>18</v>
      </c>
      <c r="AD1" t="s">
        <v>18</v>
      </c>
    </row>
    <row r="2" spans="1:30" x14ac:dyDescent="0.25">
      <c r="A2" s="2" t="s">
        <v>25</v>
      </c>
      <c r="B2" s="2"/>
      <c r="C2" s="2"/>
      <c r="D2" s="2"/>
      <c r="E2" s="2"/>
      <c r="F2" s="2"/>
      <c r="G2" s="2" t="s">
        <v>26</v>
      </c>
      <c r="H2" s="2"/>
      <c r="I2" s="2"/>
      <c r="J2" s="2"/>
      <c r="K2" s="2"/>
      <c r="L2" s="2"/>
      <c r="M2" s="2" t="s">
        <v>27</v>
      </c>
      <c r="N2" s="2"/>
      <c r="O2" s="2"/>
      <c r="P2" s="2"/>
      <c r="Q2" s="2"/>
      <c r="R2" s="2"/>
      <c r="V2">
        <f>ABS(SUM(V4:V49)/COUNT(V4:V49))</f>
        <v>5.2861936137492469</v>
      </c>
      <c r="Z2">
        <f>ABS(SUM(Z4:Z49)/COUNT(Z4:Z49))</f>
        <v>10.374547350019171</v>
      </c>
      <c r="AD2">
        <f>ABS(SUM(AD4:AD49)/COUNT(AD4:AD49))</f>
        <v>16.258312546243499</v>
      </c>
    </row>
    <row r="3" spans="1:30" x14ac:dyDescent="0.25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1</v>
      </c>
      <c r="H3" s="2"/>
      <c r="I3" s="2" t="s">
        <v>2</v>
      </c>
      <c r="J3" s="2"/>
      <c r="K3" s="2" t="s">
        <v>3</v>
      </c>
      <c r="L3" s="2"/>
      <c r="M3" s="2" t="s">
        <v>1</v>
      </c>
      <c r="N3" s="2"/>
      <c r="O3" s="2" t="s">
        <v>2</v>
      </c>
      <c r="P3" s="2"/>
      <c r="Q3" s="2" t="s">
        <v>3</v>
      </c>
      <c r="R3" s="2"/>
      <c r="T3">
        <v>0</v>
      </c>
      <c r="U3" t="s">
        <v>15</v>
      </c>
      <c r="V3" t="s">
        <v>17</v>
      </c>
      <c r="X3">
        <v>-10</v>
      </c>
      <c r="Y3" t="s">
        <v>15</v>
      </c>
      <c r="Z3" t="s">
        <v>17</v>
      </c>
      <c r="AB3">
        <v>0</v>
      </c>
      <c r="AC3" t="s">
        <v>15</v>
      </c>
      <c r="AD3" t="s">
        <v>17</v>
      </c>
    </row>
    <row r="4" spans="1:30" x14ac:dyDescent="0.25">
      <c r="A4">
        <v>0.222</v>
      </c>
      <c r="B4">
        <v>0</v>
      </c>
      <c r="C4" s="1">
        <v>0</v>
      </c>
      <c r="D4" s="1">
        <v>0</v>
      </c>
      <c r="E4">
        <v>0.222</v>
      </c>
      <c r="F4">
        <v>1.3997445E-3</v>
      </c>
      <c r="G4">
        <v>0.34820000000000001</v>
      </c>
      <c r="H4">
        <v>0</v>
      </c>
      <c r="I4">
        <v>0</v>
      </c>
      <c r="J4">
        <v>0</v>
      </c>
      <c r="K4">
        <v>0.34820000000000001</v>
      </c>
      <c r="L4">
        <v>1.7804574E-3</v>
      </c>
      <c r="M4">
        <v>0.7944</v>
      </c>
      <c r="N4">
        <v>0</v>
      </c>
      <c r="O4">
        <v>0</v>
      </c>
      <c r="P4">
        <v>0</v>
      </c>
      <c r="Q4">
        <v>0.7944</v>
      </c>
      <c r="R4">
        <v>2.0993893999999999E-2</v>
      </c>
      <c r="T4" cm="1">
        <f t="array" ref="T4:T49">FORECAST(E4:E49,D4:D18,C4:C18)</f>
        <v>-21.702593700014631</v>
      </c>
      <c r="U4">
        <v>1.8494449999999999E-3</v>
      </c>
      <c r="V4">
        <f>U4-F4</f>
        <v>4.4970049999999988E-4</v>
      </c>
      <c r="X4" cm="1">
        <f t="array" ref="X4:X49">FORECAST(K4:K49,J4:J18,I4:I18)</f>
        <v>-21.765613334088037</v>
      </c>
      <c r="Y4">
        <v>1.8494449999999999E-3</v>
      </c>
      <c r="Z4">
        <f t="shared" ref="Z4:Z49" si="0">Y4-L4</f>
        <v>6.8987599999999942E-5</v>
      </c>
      <c r="AB4" cm="1">
        <f t="array" ref="AB4:AB49">FORECAST(Q4:Q49,P4:P18,O4:O18)</f>
        <v>-31.519058897569515</v>
      </c>
      <c r="AC4">
        <v>1.8494449999999999E-3</v>
      </c>
      <c r="AD4">
        <f>AC4-R4</f>
        <v>-1.9144449000000001E-2</v>
      </c>
    </row>
    <row r="5" spans="1:30" x14ac:dyDescent="0.25">
      <c r="A5">
        <v>72.275999999999996</v>
      </c>
      <c r="B5">
        <v>10</v>
      </c>
      <c r="C5" s="1">
        <v>21.257999833324</v>
      </c>
      <c r="D5" s="1">
        <v>1.21300726130258</v>
      </c>
      <c r="E5">
        <v>72.275999999999996</v>
      </c>
      <c r="F5">
        <v>8.222626</v>
      </c>
      <c r="G5">
        <v>55.54</v>
      </c>
      <c r="H5">
        <v>10</v>
      </c>
      <c r="I5">
        <v>28.931999622727702</v>
      </c>
      <c r="J5">
        <v>1.3928656006356701</v>
      </c>
      <c r="K5">
        <v>55.54</v>
      </c>
      <c r="L5">
        <v>3.5867178000000002</v>
      </c>
      <c r="M5">
        <v>38.445999999999998</v>
      </c>
      <c r="N5">
        <v>10</v>
      </c>
      <c r="O5">
        <v>12.171200069133199</v>
      </c>
      <c r="P5">
        <v>0.82632511944069598</v>
      </c>
      <c r="Q5">
        <v>38.446002999999997</v>
      </c>
      <c r="R5">
        <v>7.0682343999999997</v>
      </c>
      <c r="T5">
        <v>6.2167334219599297</v>
      </c>
      <c r="U5">
        <f>T5+$T$3</f>
        <v>6.2167334219599297</v>
      </c>
      <c r="V5">
        <f t="shared" ref="V5:V49" si="1">U5-F5</f>
        <v>-2.0058925780400703</v>
      </c>
      <c r="X5">
        <v>-5.3812259963170774</v>
      </c>
      <c r="Y5">
        <f t="shared" ref="Y5:Y49" si="2">X5+$X$3</f>
        <v>-15.381225996317077</v>
      </c>
      <c r="Z5">
        <f t="shared" si="0"/>
        <v>-18.967943796317076</v>
      </c>
      <c r="AB5">
        <v>-2.4481591252460468</v>
      </c>
      <c r="AC5">
        <f>AB5+$AB$3</f>
        <v>-2.4481591252460468</v>
      </c>
      <c r="AD5">
        <f t="shared" ref="AD5:AD49" si="3">AC5-R5</f>
        <v>-9.5163935252460465</v>
      </c>
    </row>
    <row r="6" spans="1:30" x14ac:dyDescent="0.25">
      <c r="A6">
        <v>119.69</v>
      </c>
      <c r="B6">
        <v>20</v>
      </c>
      <c r="C6" s="1">
        <v>42.515999666648</v>
      </c>
      <c r="D6" s="1">
        <v>3.8349164177553501</v>
      </c>
      <c r="E6">
        <v>119.69</v>
      </c>
      <c r="F6">
        <v>17.522905000000002</v>
      </c>
      <c r="G6">
        <v>105.78999</v>
      </c>
      <c r="H6">
        <v>20</v>
      </c>
      <c r="I6">
        <v>57.863999245455503</v>
      </c>
      <c r="J6">
        <v>4.6965529243436803</v>
      </c>
      <c r="K6">
        <v>105.789986</v>
      </c>
      <c r="L6">
        <v>9.4287749999999999</v>
      </c>
      <c r="M6">
        <v>62.837000000000003</v>
      </c>
      <c r="N6">
        <v>20</v>
      </c>
      <c r="O6">
        <v>24.342400138266399</v>
      </c>
      <c r="P6">
        <v>3.1481042217507098</v>
      </c>
      <c r="Q6">
        <v>62.836998000000001</v>
      </c>
      <c r="R6">
        <v>14.769212</v>
      </c>
      <c r="T6">
        <v>24.58860696348853</v>
      </c>
      <c r="U6">
        <f t="shared" ref="U6:U49" si="4">T6+$T$3</f>
        <v>24.58860696348853</v>
      </c>
      <c r="V6">
        <f t="shared" si="1"/>
        <v>7.0657019634885287</v>
      </c>
      <c r="X6">
        <v>9.5361210433077943</v>
      </c>
      <c r="Y6">
        <f t="shared" si="2"/>
        <v>-0.46387895669220569</v>
      </c>
      <c r="Z6">
        <f t="shared" si="0"/>
        <v>-9.8926539566922056</v>
      </c>
      <c r="AB6">
        <v>16.384191013796986</v>
      </c>
      <c r="AC6">
        <f t="shared" ref="AC6:AC49" si="5">AB6+$X$3</f>
        <v>6.3841910137969862</v>
      </c>
      <c r="AD6">
        <f t="shared" si="3"/>
        <v>-8.3850209862030134</v>
      </c>
    </row>
    <row r="7" spans="1:30" x14ac:dyDescent="0.25">
      <c r="A7">
        <v>158.30000000000001</v>
      </c>
      <c r="B7">
        <v>30</v>
      </c>
      <c r="C7" s="1">
        <v>74.402996688149898</v>
      </c>
      <c r="D7" s="1">
        <v>9.9588819857388007</v>
      </c>
      <c r="E7">
        <v>158.30000000000001</v>
      </c>
      <c r="F7">
        <v>26.652667999999998</v>
      </c>
      <c r="G7">
        <v>162.61000000000001</v>
      </c>
      <c r="H7">
        <v>30</v>
      </c>
      <c r="I7">
        <v>101.26199777005201</v>
      </c>
      <c r="J7">
        <v>11.396092070015101</v>
      </c>
      <c r="K7">
        <v>162.61000000000001</v>
      </c>
      <c r="L7">
        <v>17.968395000000001</v>
      </c>
      <c r="M7">
        <v>85.441000000000003</v>
      </c>
      <c r="N7">
        <v>30</v>
      </c>
      <c r="O7">
        <v>42.599200241966201</v>
      </c>
      <c r="P7">
        <v>7.8120478974597098</v>
      </c>
      <c r="Q7">
        <v>85.441000000000003</v>
      </c>
      <c r="R7">
        <v>23.41713</v>
      </c>
      <c r="T7">
        <v>39.549125743562342</v>
      </c>
      <c r="U7">
        <f t="shared" si="4"/>
        <v>39.549125743562342</v>
      </c>
      <c r="V7">
        <f t="shared" si="1"/>
        <v>12.896457743562344</v>
      </c>
      <c r="X7">
        <v>26.403864402168509</v>
      </c>
      <c r="Y7">
        <f t="shared" si="2"/>
        <v>16.403864402168509</v>
      </c>
      <c r="Z7">
        <f t="shared" si="0"/>
        <v>-1.5645305978314923</v>
      </c>
      <c r="AB7">
        <v>33.836799249239164</v>
      </c>
      <c r="AC7">
        <f t="shared" si="5"/>
        <v>23.836799249239164</v>
      </c>
      <c r="AD7">
        <f t="shared" si="3"/>
        <v>0.41966924923916338</v>
      </c>
    </row>
    <row r="8" spans="1:30" x14ac:dyDescent="0.25">
      <c r="A8">
        <v>192.54</v>
      </c>
      <c r="B8">
        <v>40</v>
      </c>
      <c r="C8" s="1">
        <v>122.23349767737101</v>
      </c>
      <c r="D8" s="1">
        <v>21.821987949977</v>
      </c>
      <c r="E8">
        <v>192.54001</v>
      </c>
      <c r="F8">
        <v>35.752037000000001</v>
      </c>
      <c r="G8">
        <v>210.74</v>
      </c>
      <c r="H8">
        <v>40</v>
      </c>
      <c r="I8">
        <v>166.358993737958</v>
      </c>
      <c r="J8">
        <v>24.239410478799101</v>
      </c>
      <c r="K8">
        <v>210.74</v>
      </c>
      <c r="L8">
        <v>26.50995</v>
      </c>
      <c r="M8">
        <v>108.85</v>
      </c>
      <c r="N8">
        <v>40</v>
      </c>
      <c r="O8">
        <v>69.984402216505302</v>
      </c>
      <c r="P8">
        <v>18.3421544619478</v>
      </c>
      <c r="Q8">
        <v>108.85000599999999</v>
      </c>
      <c r="R8">
        <v>33.672609999999999</v>
      </c>
      <c r="T8">
        <v>52.816370308051191</v>
      </c>
      <c r="U8">
        <f t="shared" si="4"/>
        <v>52.816370308051191</v>
      </c>
      <c r="V8">
        <f t="shared" si="1"/>
        <v>17.064333308051189</v>
      </c>
      <c r="X8">
        <v>40.691866651903368</v>
      </c>
      <c r="Y8">
        <f t="shared" si="2"/>
        <v>30.691866651903368</v>
      </c>
      <c r="Z8">
        <f t="shared" si="0"/>
        <v>4.1819166519033679</v>
      </c>
      <c r="AB8">
        <v>51.910953149027137</v>
      </c>
      <c r="AC8">
        <f t="shared" si="5"/>
        <v>41.910953149027137</v>
      </c>
      <c r="AD8">
        <f t="shared" si="3"/>
        <v>8.2383431490271377</v>
      </c>
    </row>
    <row r="9" spans="1:30" x14ac:dyDescent="0.25">
      <c r="A9">
        <v>223.21</v>
      </c>
      <c r="B9">
        <v>50</v>
      </c>
      <c r="C9" s="1">
        <v>193.97925643715999</v>
      </c>
      <c r="D9" s="1">
        <v>43.183826115011897</v>
      </c>
      <c r="E9">
        <v>223.21</v>
      </c>
      <c r="F9">
        <v>44.626190000000001</v>
      </c>
      <c r="G9">
        <v>256.02001999999999</v>
      </c>
      <c r="H9">
        <v>50</v>
      </c>
      <c r="I9">
        <v>264.00451315566897</v>
      </c>
      <c r="J9">
        <v>46.788422025656502</v>
      </c>
      <c r="K9">
        <v>256.02001999999999</v>
      </c>
      <c r="L9">
        <v>35.497622999999997</v>
      </c>
      <c r="M9">
        <v>131.65</v>
      </c>
      <c r="N9">
        <v>50</v>
      </c>
      <c r="O9">
        <v>111.062203359324</v>
      </c>
      <c r="P9">
        <v>38.782321354346998</v>
      </c>
      <c r="Q9">
        <v>131.65</v>
      </c>
      <c r="R9">
        <v>44.788395000000001</v>
      </c>
      <c r="T9">
        <v>64.700311291725782</v>
      </c>
      <c r="U9">
        <f t="shared" si="4"/>
        <v>64.700311291725782</v>
      </c>
      <c r="V9">
        <f t="shared" si="1"/>
        <v>20.074121291725781</v>
      </c>
      <c r="X9">
        <v>54.13381611436003</v>
      </c>
      <c r="Y9">
        <f t="shared" si="2"/>
        <v>44.13381611436003</v>
      </c>
      <c r="Z9">
        <f t="shared" si="0"/>
        <v>8.636193114360033</v>
      </c>
      <c r="AB9">
        <v>69.514887313093851</v>
      </c>
      <c r="AC9">
        <f t="shared" si="5"/>
        <v>59.514887313093851</v>
      </c>
      <c r="AD9">
        <f t="shared" si="3"/>
        <v>14.72649231309385</v>
      </c>
    </row>
    <row r="10" spans="1:30" x14ac:dyDescent="0.25">
      <c r="A10">
        <v>252.2</v>
      </c>
      <c r="B10">
        <v>60</v>
      </c>
      <c r="C10" s="1">
        <v>300.26925378479098</v>
      </c>
      <c r="D10" s="1">
        <v>79.564166455270396</v>
      </c>
      <c r="E10">
        <v>252.20000999999999</v>
      </c>
      <c r="F10">
        <v>53.596564999999998</v>
      </c>
      <c r="G10">
        <v>297.27</v>
      </c>
      <c r="H10">
        <v>60</v>
      </c>
      <c r="I10">
        <v>408.66449126042397</v>
      </c>
      <c r="J10">
        <v>84.531059485470905</v>
      </c>
      <c r="K10">
        <v>297.27</v>
      </c>
      <c r="L10">
        <v>44.413499999999999</v>
      </c>
      <c r="M10">
        <v>151.88</v>
      </c>
      <c r="N10">
        <v>60</v>
      </c>
      <c r="O10">
        <v>171.91820370498999</v>
      </c>
      <c r="P10">
        <v>76.148587879743005</v>
      </c>
      <c r="Q10">
        <v>151.87998999999999</v>
      </c>
      <c r="R10">
        <v>55.498984999999998</v>
      </c>
      <c r="T10">
        <v>75.933297280835532</v>
      </c>
      <c r="U10">
        <f t="shared" si="4"/>
        <v>75.933297280835532</v>
      </c>
      <c r="V10">
        <f t="shared" si="1"/>
        <v>22.336732280835534</v>
      </c>
      <c r="X10">
        <v>66.379396979548432</v>
      </c>
      <c r="Y10">
        <f t="shared" si="2"/>
        <v>56.379396979548432</v>
      </c>
      <c r="Z10">
        <f t="shared" si="0"/>
        <v>11.965896979548432</v>
      </c>
      <c r="AB10">
        <v>85.134514761229468</v>
      </c>
      <c r="AC10">
        <f t="shared" si="5"/>
        <v>75.134514761229468</v>
      </c>
      <c r="AD10">
        <f t="shared" si="3"/>
        <v>19.635529761229471</v>
      </c>
    </row>
    <row r="11" spans="1:30" x14ac:dyDescent="0.25">
      <c r="A11">
        <v>279.91000000000003</v>
      </c>
      <c r="B11">
        <v>70</v>
      </c>
      <c r="C11" s="1">
        <v>406.55923658050602</v>
      </c>
      <c r="D11" s="1">
        <v>119.344940330279</v>
      </c>
      <c r="E11">
        <v>279.91000000000003</v>
      </c>
      <c r="F11">
        <v>62.66816</v>
      </c>
      <c r="G11">
        <v>334.21001999999999</v>
      </c>
      <c r="H11">
        <v>70</v>
      </c>
      <c r="I11">
        <v>553.32452757284102</v>
      </c>
      <c r="J11">
        <v>125.701347997165</v>
      </c>
      <c r="K11">
        <v>334.21001999999999</v>
      </c>
      <c r="L11">
        <v>52.944102999999998</v>
      </c>
      <c r="M11">
        <v>170.09</v>
      </c>
      <c r="N11">
        <v>70</v>
      </c>
      <c r="O11">
        <v>232.77419677469899</v>
      </c>
      <c r="P11">
        <v>119.653208230375</v>
      </c>
      <c r="Q11">
        <v>170.09001000000001</v>
      </c>
      <c r="R11">
        <v>65.773709999999994</v>
      </c>
      <c r="T11">
        <v>86.670303905820191</v>
      </c>
      <c r="U11">
        <f t="shared" si="4"/>
        <v>86.670303905820191</v>
      </c>
      <c r="V11">
        <f t="shared" si="1"/>
        <v>24.002143905820191</v>
      </c>
      <c r="X11">
        <v>77.345511437583966</v>
      </c>
      <c r="Y11">
        <f t="shared" si="2"/>
        <v>67.345511437583966</v>
      </c>
      <c r="Z11">
        <f t="shared" si="0"/>
        <v>14.401408437583967</v>
      </c>
      <c r="AB11">
        <v>99.194518163262757</v>
      </c>
      <c r="AC11">
        <f t="shared" si="5"/>
        <v>89.194518163262757</v>
      </c>
      <c r="AD11">
        <f t="shared" si="3"/>
        <v>23.420808163262762</v>
      </c>
    </row>
    <row r="12" spans="1:30" x14ac:dyDescent="0.25">
      <c r="A12">
        <v>306.75</v>
      </c>
      <c r="B12">
        <v>80</v>
      </c>
      <c r="C12" s="1">
        <v>512.84924848005198</v>
      </c>
      <c r="D12" s="1">
        <v>161.44720760280501</v>
      </c>
      <c r="E12">
        <v>306.75</v>
      </c>
      <c r="F12">
        <v>71.894580000000005</v>
      </c>
      <c r="G12">
        <v>368.13</v>
      </c>
      <c r="H12">
        <v>80</v>
      </c>
      <c r="I12">
        <v>697.98447657376505</v>
      </c>
      <c r="J12">
        <v>169.23004864111101</v>
      </c>
      <c r="K12">
        <v>368.13</v>
      </c>
      <c r="L12">
        <v>61.205466999999999</v>
      </c>
      <c r="M12">
        <v>187.44</v>
      </c>
      <c r="N12">
        <v>80</v>
      </c>
      <c r="O12">
        <v>293.63020439632197</v>
      </c>
      <c r="P12">
        <v>167.336040135524</v>
      </c>
      <c r="Q12">
        <v>187.43998999999999</v>
      </c>
      <c r="R12">
        <v>76.090003999999993</v>
      </c>
      <c r="T12">
        <v>97.070208698805956</v>
      </c>
      <c r="U12">
        <f t="shared" si="4"/>
        <v>97.070208698805956</v>
      </c>
      <c r="V12">
        <f t="shared" si="1"/>
        <v>25.175628698805951</v>
      </c>
      <c r="X12">
        <v>87.415088635817114</v>
      </c>
      <c r="Y12">
        <f t="shared" si="2"/>
        <v>77.415088635817114</v>
      </c>
      <c r="Z12">
        <f t="shared" si="0"/>
        <v>16.209621635817115</v>
      </c>
      <c r="AB12">
        <v>112.59048246342326</v>
      </c>
      <c r="AC12">
        <f t="shared" si="5"/>
        <v>102.59048246342326</v>
      </c>
      <c r="AD12">
        <f t="shared" si="3"/>
        <v>26.500478463423264</v>
      </c>
    </row>
    <row r="13" spans="1:30" x14ac:dyDescent="0.25">
      <c r="A13">
        <v>333.58</v>
      </c>
      <c r="B13">
        <v>90</v>
      </c>
      <c r="C13" s="1">
        <v>619.13923127576697</v>
      </c>
      <c r="D13" s="1">
        <v>205.81704234246001</v>
      </c>
      <c r="E13">
        <v>333.58</v>
      </c>
      <c r="F13">
        <v>81.530349999999999</v>
      </c>
      <c r="G13">
        <v>402.00997999999998</v>
      </c>
      <c r="H13">
        <v>90</v>
      </c>
      <c r="I13">
        <v>842.64448378235102</v>
      </c>
      <c r="J13">
        <v>214.966831890706</v>
      </c>
      <c r="K13">
        <v>402.00997999999998</v>
      </c>
      <c r="L13">
        <v>69.846344000000002</v>
      </c>
      <c r="M13">
        <v>203.93</v>
      </c>
      <c r="N13">
        <v>90</v>
      </c>
      <c r="O13">
        <v>354.486197466031</v>
      </c>
      <c r="P13">
        <v>219.22167547927501</v>
      </c>
      <c r="Q13">
        <v>203.93001000000001</v>
      </c>
      <c r="R13">
        <v>86.348709999999997</v>
      </c>
      <c r="T13">
        <v>107.46623871355291</v>
      </c>
      <c r="U13">
        <f t="shared" si="4"/>
        <v>107.46623871355291</v>
      </c>
      <c r="V13">
        <f t="shared" si="1"/>
        <v>25.935888713552913</v>
      </c>
      <c r="X13">
        <v>97.472791325635768</v>
      </c>
      <c r="Y13">
        <f t="shared" si="2"/>
        <v>87.472791325635768</v>
      </c>
      <c r="Z13">
        <f t="shared" si="0"/>
        <v>17.626447325635766</v>
      </c>
      <c r="AB13">
        <v>125.32246942991736</v>
      </c>
      <c r="AC13">
        <f t="shared" si="5"/>
        <v>115.32246942991736</v>
      </c>
      <c r="AD13">
        <f t="shared" si="3"/>
        <v>28.973759429917365</v>
      </c>
    </row>
    <row r="14" spans="1:30" x14ac:dyDescent="0.25">
      <c r="A14">
        <v>359.32</v>
      </c>
      <c r="B14">
        <v>100</v>
      </c>
      <c r="C14" s="1">
        <v>725.42927227914299</v>
      </c>
      <c r="D14" s="1">
        <v>251.33410872513201</v>
      </c>
      <c r="E14">
        <v>359.32</v>
      </c>
      <c r="F14">
        <v>91.146799999999999</v>
      </c>
      <c r="G14">
        <v>436.53</v>
      </c>
      <c r="H14">
        <v>100</v>
      </c>
      <c r="I14">
        <v>987.30449099093698</v>
      </c>
      <c r="J14">
        <v>262.45228923471598</v>
      </c>
      <c r="K14">
        <v>436.53</v>
      </c>
      <c r="L14">
        <v>79.033199999999994</v>
      </c>
      <c r="M14">
        <v>218.24</v>
      </c>
      <c r="N14">
        <v>100</v>
      </c>
      <c r="O14">
        <v>415.34219053573901</v>
      </c>
      <c r="P14">
        <v>273.62102628103497</v>
      </c>
      <c r="Q14">
        <v>218.23999000000001</v>
      </c>
      <c r="R14">
        <v>95.595110000000005</v>
      </c>
      <c r="T14">
        <v>117.4399179002688</v>
      </c>
      <c r="U14">
        <f t="shared" si="4"/>
        <v>117.4399179002688</v>
      </c>
      <c r="V14">
        <f t="shared" si="1"/>
        <v>26.293117900268797</v>
      </c>
      <c r="X14">
        <v>107.72049802459466</v>
      </c>
      <c r="Y14">
        <f t="shared" si="2"/>
        <v>97.720498024594662</v>
      </c>
      <c r="Z14">
        <f t="shared" si="0"/>
        <v>18.687298024594668</v>
      </c>
      <c r="AB14">
        <v>136.37124189052025</v>
      </c>
      <c r="AC14">
        <f t="shared" si="5"/>
        <v>126.37124189052025</v>
      </c>
      <c r="AD14">
        <f t="shared" si="3"/>
        <v>30.776131890520247</v>
      </c>
    </row>
    <row r="15" spans="1:30" x14ac:dyDescent="0.25">
      <c r="A15">
        <v>384.11</v>
      </c>
      <c r="B15">
        <v>110</v>
      </c>
      <c r="C15" s="1">
        <v>831.71925507485901</v>
      </c>
      <c r="D15" s="1">
        <v>298.598858705645</v>
      </c>
      <c r="E15">
        <v>384.11002000000002</v>
      </c>
      <c r="F15">
        <v>100.74019</v>
      </c>
      <c r="G15">
        <v>472.29</v>
      </c>
      <c r="H15">
        <v>110</v>
      </c>
      <c r="I15">
        <v>1131.96449819952</v>
      </c>
      <c r="J15">
        <v>311.44980994213302</v>
      </c>
      <c r="K15">
        <v>472.29</v>
      </c>
      <c r="L15">
        <v>88.940899999999999</v>
      </c>
      <c r="M15">
        <v>233.36</v>
      </c>
      <c r="N15">
        <v>110</v>
      </c>
      <c r="O15">
        <v>476.19821270927798</v>
      </c>
      <c r="P15">
        <v>331.65699164783302</v>
      </c>
      <c r="Q15">
        <v>233.36</v>
      </c>
      <c r="R15">
        <v>105.69971</v>
      </c>
      <c r="T15">
        <v>127.04550090385351</v>
      </c>
      <c r="U15">
        <f t="shared" si="4"/>
        <v>127.04550090385351</v>
      </c>
      <c r="V15">
        <f t="shared" si="1"/>
        <v>26.30531090385351</v>
      </c>
      <c r="X15">
        <v>118.33630854714858</v>
      </c>
      <c r="Y15">
        <f t="shared" si="2"/>
        <v>108.33630854714858</v>
      </c>
      <c r="Z15">
        <f t="shared" si="0"/>
        <v>19.395408547148577</v>
      </c>
      <c r="AB15">
        <v>148.04544060303002</v>
      </c>
      <c r="AC15">
        <f t="shared" si="5"/>
        <v>138.04544060303002</v>
      </c>
      <c r="AD15">
        <f t="shared" si="3"/>
        <v>32.34573060303002</v>
      </c>
    </row>
    <row r="16" spans="1:30" x14ac:dyDescent="0.25">
      <c r="A16">
        <v>408.53</v>
      </c>
      <c r="B16">
        <v>120</v>
      </c>
      <c r="C16" s="1">
        <v>938.009237870574</v>
      </c>
      <c r="D16" s="1">
        <v>347.00061917192198</v>
      </c>
      <c r="E16">
        <v>408.53</v>
      </c>
      <c r="F16">
        <v>110.49821</v>
      </c>
      <c r="G16">
        <v>508.33</v>
      </c>
      <c r="H16">
        <v>120</v>
      </c>
      <c r="I16">
        <v>1276.6245054081101</v>
      </c>
      <c r="J16">
        <v>362.460326641667</v>
      </c>
      <c r="K16">
        <v>508.33</v>
      </c>
      <c r="L16">
        <v>99.313220000000001</v>
      </c>
      <c r="M16">
        <v>247.59</v>
      </c>
      <c r="N16">
        <v>120</v>
      </c>
      <c r="O16">
        <v>537.05420577898599</v>
      </c>
      <c r="P16">
        <v>391.61815834631898</v>
      </c>
      <c r="Q16">
        <v>247.59001000000001</v>
      </c>
      <c r="R16">
        <v>115.513794</v>
      </c>
      <c r="T16">
        <v>136.50770161348899</v>
      </c>
      <c r="U16">
        <f t="shared" si="4"/>
        <v>136.50770161348899</v>
      </c>
      <c r="V16">
        <f t="shared" si="1"/>
        <v>26.00949161348899</v>
      </c>
      <c r="X16">
        <v>129.03524062860387</v>
      </c>
      <c r="Y16">
        <f t="shared" si="2"/>
        <v>119.03524062860387</v>
      </c>
      <c r="Z16">
        <f t="shared" si="0"/>
        <v>19.722020628603872</v>
      </c>
      <c r="AB16">
        <v>159.03246802040613</v>
      </c>
      <c r="AC16">
        <f t="shared" si="5"/>
        <v>149.03246802040613</v>
      </c>
      <c r="AD16">
        <f t="shared" si="3"/>
        <v>33.518674020406124</v>
      </c>
    </row>
    <row r="17" spans="1:30" x14ac:dyDescent="0.25">
      <c r="A17">
        <v>431.88</v>
      </c>
      <c r="B17">
        <v>130</v>
      </c>
      <c r="C17" s="1">
        <v>1044.29922066629</v>
      </c>
      <c r="D17" s="1">
        <v>396.54995447335801</v>
      </c>
      <c r="E17">
        <v>431.88</v>
      </c>
      <c r="F17">
        <v>120.10579</v>
      </c>
      <c r="G17">
        <v>541.54999999999995</v>
      </c>
      <c r="H17">
        <v>130</v>
      </c>
      <c r="I17">
        <v>1421.2845126166901</v>
      </c>
      <c r="J17">
        <v>414.58898181190301</v>
      </c>
      <c r="K17">
        <v>541.54999999999995</v>
      </c>
      <c r="L17">
        <v>109.20593</v>
      </c>
      <c r="M17">
        <v>262.99</v>
      </c>
      <c r="N17">
        <v>130</v>
      </c>
      <c r="O17">
        <v>597.91019884869502</v>
      </c>
      <c r="P17">
        <v>453.45925059336901</v>
      </c>
      <c r="Q17">
        <v>262.99</v>
      </c>
      <c r="R17">
        <v>126.457054</v>
      </c>
      <c r="T17">
        <v>145.5553088011275</v>
      </c>
      <c r="U17">
        <f t="shared" si="4"/>
        <v>145.5553088011275</v>
      </c>
      <c r="V17">
        <f t="shared" si="1"/>
        <v>25.449518801127496</v>
      </c>
      <c r="X17">
        <v>138.89701986683764</v>
      </c>
      <c r="Y17">
        <f t="shared" si="2"/>
        <v>128.89701986683764</v>
      </c>
      <c r="Z17">
        <f t="shared" si="0"/>
        <v>19.691089866837643</v>
      </c>
      <c r="AB17">
        <v>170.92284001292882</v>
      </c>
      <c r="AC17">
        <f t="shared" si="5"/>
        <v>160.92284001292882</v>
      </c>
      <c r="AD17">
        <f t="shared" si="3"/>
        <v>34.465786012928817</v>
      </c>
    </row>
    <row r="18" spans="1:30" x14ac:dyDescent="0.25">
      <c r="A18">
        <v>455.22</v>
      </c>
      <c r="B18">
        <v>140</v>
      </c>
      <c r="C18" s="1">
        <v>1062.8999443724799</v>
      </c>
      <c r="D18" s="1">
        <v>405.37927361583598</v>
      </c>
      <c r="E18">
        <v>455.22</v>
      </c>
      <c r="F18">
        <v>129.97246000000001</v>
      </c>
      <c r="G18">
        <v>572.61005</v>
      </c>
      <c r="H18">
        <v>140</v>
      </c>
      <c r="I18">
        <v>1446.5999556705401</v>
      </c>
      <c r="J18">
        <v>424.07359046592302</v>
      </c>
      <c r="K18">
        <v>572.61005</v>
      </c>
      <c r="L18">
        <v>118.73447400000001</v>
      </c>
      <c r="M18">
        <v>279.20999999999998</v>
      </c>
      <c r="N18">
        <v>140</v>
      </c>
      <c r="O18">
        <v>608.55998890474405</v>
      </c>
      <c r="P18">
        <v>464.67431502605899</v>
      </c>
      <c r="Q18">
        <v>279.20999999999998</v>
      </c>
      <c r="R18">
        <v>138.33455000000001</v>
      </c>
      <c r="T18">
        <v>154.59904121052722</v>
      </c>
      <c r="U18">
        <f t="shared" si="4"/>
        <v>154.59904121052722</v>
      </c>
      <c r="V18">
        <f t="shared" si="1"/>
        <v>24.626581210527206</v>
      </c>
      <c r="X18">
        <v>148.11759049382451</v>
      </c>
      <c r="Y18">
        <f t="shared" si="2"/>
        <v>138.11759049382451</v>
      </c>
      <c r="Z18">
        <f t="shared" si="0"/>
        <v>19.383116493824502</v>
      </c>
      <c r="AB18">
        <v>183.4463438410948</v>
      </c>
      <c r="AC18">
        <f t="shared" si="5"/>
        <v>173.4463438410948</v>
      </c>
      <c r="AD18">
        <f t="shared" si="3"/>
        <v>35.111793841094794</v>
      </c>
    </row>
    <row r="19" spans="1:30" x14ac:dyDescent="0.25">
      <c r="A19">
        <v>477.96</v>
      </c>
      <c r="B19">
        <v>150</v>
      </c>
      <c r="C19" s="1"/>
      <c r="D19" s="1"/>
      <c r="E19">
        <v>477.96</v>
      </c>
      <c r="F19">
        <v>139.83202</v>
      </c>
      <c r="G19">
        <v>602.57000000000005</v>
      </c>
      <c r="H19">
        <v>150</v>
      </c>
      <c r="K19">
        <v>602.57000000000005</v>
      </c>
      <c r="L19">
        <v>128.17393000000001</v>
      </c>
      <c r="M19">
        <v>293.45999999999998</v>
      </c>
      <c r="N19">
        <v>150</v>
      </c>
      <c r="Q19">
        <v>293.46001999999999</v>
      </c>
      <c r="R19">
        <v>149.05878000000001</v>
      </c>
      <c r="T19">
        <v>163.41028692559786</v>
      </c>
      <c r="U19">
        <f t="shared" si="4"/>
        <v>163.41028692559786</v>
      </c>
      <c r="V19">
        <f t="shared" si="1"/>
        <v>23.578266925597859</v>
      </c>
      <c r="X19">
        <v>157.01158245314187</v>
      </c>
      <c r="Y19">
        <f t="shared" si="2"/>
        <v>147.01158245314187</v>
      </c>
      <c r="Z19">
        <f t="shared" si="0"/>
        <v>18.837652453141857</v>
      </c>
      <c r="AB19">
        <v>194.44882103107275</v>
      </c>
      <c r="AC19">
        <f t="shared" si="5"/>
        <v>184.44882103107275</v>
      </c>
      <c r="AD19">
        <f t="shared" si="3"/>
        <v>35.390041031072741</v>
      </c>
    </row>
    <row r="20" spans="1:30" x14ac:dyDescent="0.25">
      <c r="A20">
        <v>500.4</v>
      </c>
      <c r="B20">
        <v>160</v>
      </c>
      <c r="C20" s="1"/>
      <c r="D20" s="1"/>
      <c r="E20">
        <v>500.4</v>
      </c>
      <c r="F20">
        <v>149.79429999999999</v>
      </c>
      <c r="G20">
        <v>633.82000000000005</v>
      </c>
      <c r="H20">
        <v>160</v>
      </c>
      <c r="K20">
        <v>633.82000000000005</v>
      </c>
      <c r="L20">
        <v>138.27297999999999</v>
      </c>
      <c r="M20">
        <v>307.10000000000002</v>
      </c>
      <c r="N20">
        <v>160</v>
      </c>
      <c r="Q20">
        <v>307.10000000000002</v>
      </c>
      <c r="R20">
        <v>159.57097999999999</v>
      </c>
      <c r="T20">
        <v>172.105289293504</v>
      </c>
      <c r="U20">
        <f t="shared" si="4"/>
        <v>172.105289293504</v>
      </c>
      <c r="V20">
        <f t="shared" si="1"/>
        <v>22.310989293504008</v>
      </c>
      <c r="X20">
        <v>166.28854215196202</v>
      </c>
      <c r="Y20">
        <f t="shared" si="2"/>
        <v>156.28854215196202</v>
      </c>
      <c r="Z20">
        <f t="shared" si="0"/>
        <v>18.01556215196203</v>
      </c>
      <c r="AB20">
        <v>204.98028476387844</v>
      </c>
      <c r="AC20">
        <f t="shared" si="5"/>
        <v>194.98028476387844</v>
      </c>
      <c r="AD20">
        <f t="shared" si="3"/>
        <v>35.409304763878453</v>
      </c>
    </row>
    <row r="21" spans="1:30" x14ac:dyDescent="0.25">
      <c r="A21">
        <v>522.51</v>
      </c>
      <c r="B21">
        <v>170</v>
      </c>
      <c r="C21" s="1"/>
      <c r="D21" s="1"/>
      <c r="E21">
        <v>522.51</v>
      </c>
      <c r="F21">
        <v>159.83107000000001</v>
      </c>
      <c r="G21">
        <v>664.52</v>
      </c>
      <c r="H21">
        <v>170</v>
      </c>
      <c r="K21">
        <v>664.52</v>
      </c>
      <c r="L21">
        <v>148.43985000000001</v>
      </c>
      <c r="M21">
        <v>320.52</v>
      </c>
      <c r="N21">
        <v>170</v>
      </c>
      <c r="Q21">
        <v>320.52001999999999</v>
      </c>
      <c r="R21">
        <v>170.14410000000001</v>
      </c>
      <c r="T21">
        <v>180.67242397952919</v>
      </c>
      <c r="U21">
        <f t="shared" si="4"/>
        <v>180.67242397952919</v>
      </c>
      <c r="V21">
        <f t="shared" si="1"/>
        <v>20.841353979529174</v>
      </c>
      <c r="X21">
        <v>175.40222736008295</v>
      </c>
      <c r="Y21">
        <f t="shared" si="2"/>
        <v>165.40222736008295</v>
      </c>
      <c r="Z21">
        <f t="shared" si="0"/>
        <v>16.96237736008294</v>
      </c>
      <c r="AB21">
        <v>215.34191681345081</v>
      </c>
      <c r="AC21">
        <f t="shared" si="5"/>
        <v>205.34191681345081</v>
      </c>
      <c r="AD21">
        <f t="shared" si="3"/>
        <v>35.1978168134508</v>
      </c>
    </row>
    <row r="22" spans="1:30" x14ac:dyDescent="0.25">
      <c r="A22">
        <v>544.63</v>
      </c>
      <c r="B22">
        <v>180</v>
      </c>
      <c r="C22" s="1"/>
      <c r="D22" s="1"/>
      <c r="E22">
        <v>544.63</v>
      </c>
      <c r="F22">
        <v>170.0872</v>
      </c>
      <c r="G22">
        <v>693.69</v>
      </c>
      <c r="H22">
        <v>180</v>
      </c>
      <c r="K22">
        <v>693.69</v>
      </c>
      <c r="L22">
        <v>158.3203</v>
      </c>
      <c r="M22">
        <v>333.78</v>
      </c>
      <c r="N22">
        <v>180</v>
      </c>
      <c r="Q22">
        <v>333.78</v>
      </c>
      <c r="R22">
        <v>180.8109</v>
      </c>
      <c r="T22">
        <v>189.24343344379318</v>
      </c>
      <c r="U22">
        <f t="shared" si="4"/>
        <v>189.24343344379318</v>
      </c>
      <c r="V22">
        <f t="shared" si="1"/>
        <v>19.156233443793184</v>
      </c>
      <c r="X22">
        <v>184.06171262134964</v>
      </c>
      <c r="Y22">
        <f t="shared" si="2"/>
        <v>174.06171262134964</v>
      </c>
      <c r="Z22">
        <f t="shared" si="0"/>
        <v>15.741412621349639</v>
      </c>
      <c r="AB22">
        <v>225.57998156631177</v>
      </c>
      <c r="AC22">
        <f t="shared" si="5"/>
        <v>215.57998156631177</v>
      </c>
      <c r="AD22">
        <f t="shared" si="3"/>
        <v>34.769081566311769</v>
      </c>
    </row>
    <row r="23" spans="1:30" x14ac:dyDescent="0.25">
      <c r="A23">
        <v>566.21</v>
      </c>
      <c r="B23">
        <v>190</v>
      </c>
      <c r="C23" s="1"/>
      <c r="D23" s="1"/>
      <c r="E23">
        <v>566.20996000000002</v>
      </c>
      <c r="F23">
        <v>180.29578000000001</v>
      </c>
      <c r="G23">
        <v>722.94994999999994</v>
      </c>
      <c r="H23">
        <v>190</v>
      </c>
      <c r="K23">
        <v>722.94994999999994</v>
      </c>
      <c r="L23">
        <v>168.44213999999999</v>
      </c>
      <c r="M23">
        <v>346.39</v>
      </c>
      <c r="N23">
        <v>190</v>
      </c>
      <c r="Q23">
        <v>346.39</v>
      </c>
      <c r="R23">
        <v>191.15349000000001</v>
      </c>
      <c r="T23">
        <v>197.60518938404809</v>
      </c>
      <c r="U23">
        <f t="shared" si="4"/>
        <v>197.60518938404809</v>
      </c>
      <c r="V23">
        <f t="shared" si="1"/>
        <v>17.309409384048081</v>
      </c>
      <c r="X23">
        <v>192.74790068341338</v>
      </c>
      <c r="Y23">
        <f t="shared" si="2"/>
        <v>182.74790068341338</v>
      </c>
      <c r="Z23">
        <f t="shared" si="0"/>
        <v>14.305760683413382</v>
      </c>
      <c r="AB23">
        <v>235.3161950850031</v>
      </c>
      <c r="AC23">
        <f t="shared" si="5"/>
        <v>225.3161950850031</v>
      </c>
      <c r="AD23">
        <f t="shared" si="3"/>
        <v>34.162705085003097</v>
      </c>
    </row>
    <row r="24" spans="1:30" x14ac:dyDescent="0.25">
      <c r="A24">
        <v>587.21</v>
      </c>
      <c r="B24">
        <v>200</v>
      </c>
      <c r="C24" s="1"/>
      <c r="D24" s="1"/>
      <c r="E24">
        <v>587.21</v>
      </c>
      <c r="F24">
        <v>190.41864000000001</v>
      </c>
      <c r="G24">
        <v>752.83996999999999</v>
      </c>
      <c r="H24">
        <v>200</v>
      </c>
      <c r="K24">
        <v>752.83996999999999</v>
      </c>
      <c r="L24">
        <v>178.99562</v>
      </c>
      <c r="M24">
        <v>358.33</v>
      </c>
      <c r="N24">
        <v>200</v>
      </c>
      <c r="Q24">
        <v>358.33001999999999</v>
      </c>
      <c r="R24">
        <v>201.12172000000001</v>
      </c>
      <c r="T24">
        <v>205.74223918467749</v>
      </c>
      <c r="U24">
        <f t="shared" si="4"/>
        <v>205.74223918467749</v>
      </c>
      <c r="V24">
        <f t="shared" si="1"/>
        <v>15.323599184677477</v>
      </c>
      <c r="X24">
        <v>201.62113303339513</v>
      </c>
      <c r="Y24">
        <f t="shared" si="2"/>
        <v>191.62113303339513</v>
      </c>
      <c r="Z24">
        <f t="shared" si="0"/>
        <v>12.625513033395123</v>
      </c>
      <c r="AB24">
        <v>244.53511531794877</v>
      </c>
      <c r="AC24">
        <f t="shared" si="5"/>
        <v>234.53511531794877</v>
      </c>
      <c r="AD24">
        <f t="shared" si="3"/>
        <v>33.413395317948755</v>
      </c>
    </row>
    <row r="25" spans="1:30" x14ac:dyDescent="0.25">
      <c r="A25">
        <v>608.17999999999995</v>
      </c>
      <c r="B25">
        <v>210</v>
      </c>
      <c r="E25">
        <v>608.17999999999995</v>
      </c>
      <c r="F25">
        <v>200.70930000000001</v>
      </c>
      <c r="G25">
        <v>781.18005000000005</v>
      </c>
      <c r="H25">
        <v>210</v>
      </c>
      <c r="K25">
        <v>781.18005000000005</v>
      </c>
      <c r="L25">
        <v>189.19737000000001</v>
      </c>
      <c r="M25">
        <v>370.02</v>
      </c>
      <c r="N25">
        <v>210</v>
      </c>
      <c r="Q25">
        <v>370.02</v>
      </c>
      <c r="R25">
        <v>211.04348999999999</v>
      </c>
      <c r="T25">
        <v>213.86764915147745</v>
      </c>
      <c r="U25">
        <f t="shared" si="4"/>
        <v>213.86764915147745</v>
      </c>
      <c r="V25">
        <f t="shared" si="1"/>
        <v>13.158349151477438</v>
      </c>
      <c r="X25">
        <v>210.03424599407799</v>
      </c>
      <c r="Y25">
        <f t="shared" si="2"/>
        <v>200.03424599407799</v>
      </c>
      <c r="Z25">
        <f t="shared" si="0"/>
        <v>10.836875994077985</v>
      </c>
      <c r="AB25">
        <v>253.56097902209078</v>
      </c>
      <c r="AC25">
        <f t="shared" si="5"/>
        <v>243.56097902209078</v>
      </c>
      <c r="AD25">
        <f t="shared" si="3"/>
        <v>32.517489022090786</v>
      </c>
    </row>
    <row r="26" spans="1:30" x14ac:dyDescent="0.25">
      <c r="A26">
        <v>629.12</v>
      </c>
      <c r="B26">
        <v>220</v>
      </c>
      <c r="E26">
        <v>629.12</v>
      </c>
      <c r="F26">
        <v>211.16382999999999</v>
      </c>
      <c r="G26">
        <v>810.63</v>
      </c>
      <c r="H26">
        <v>220</v>
      </c>
      <c r="K26">
        <v>810.63</v>
      </c>
      <c r="L26">
        <v>199.99654000000001</v>
      </c>
      <c r="M26">
        <v>381.14</v>
      </c>
      <c r="N26">
        <v>220</v>
      </c>
      <c r="Q26">
        <v>381.13997999999998</v>
      </c>
      <c r="R26">
        <v>220.62816000000001</v>
      </c>
      <c r="T26">
        <v>221.98143478356101</v>
      </c>
      <c r="U26">
        <f t="shared" si="4"/>
        <v>221.98143478356101</v>
      </c>
      <c r="V26">
        <f t="shared" si="1"/>
        <v>10.817604783561023</v>
      </c>
      <c r="X26">
        <v>218.77683797111058</v>
      </c>
      <c r="Y26">
        <f t="shared" si="2"/>
        <v>208.77683797111058</v>
      </c>
      <c r="Z26">
        <f t="shared" si="0"/>
        <v>8.7802979711105706</v>
      </c>
      <c r="AB26">
        <v>262.14674425631574</v>
      </c>
      <c r="AC26">
        <f t="shared" si="5"/>
        <v>252.14674425631574</v>
      </c>
      <c r="AD26">
        <f t="shared" si="3"/>
        <v>31.518584256315734</v>
      </c>
    </row>
    <row r="27" spans="1:30" x14ac:dyDescent="0.25">
      <c r="A27">
        <v>649.97</v>
      </c>
      <c r="B27">
        <v>230</v>
      </c>
      <c r="E27">
        <v>649.97</v>
      </c>
      <c r="F27">
        <v>221.74779000000001</v>
      </c>
      <c r="G27">
        <v>840.11</v>
      </c>
      <c r="H27">
        <v>230</v>
      </c>
      <c r="K27">
        <v>840.11</v>
      </c>
      <c r="L27">
        <v>211.00496000000001</v>
      </c>
      <c r="M27">
        <v>392.12</v>
      </c>
      <c r="N27">
        <v>230</v>
      </c>
      <c r="Q27">
        <v>392.12</v>
      </c>
      <c r="R27">
        <v>230.2304</v>
      </c>
      <c r="T27">
        <v>230.0603474114952</v>
      </c>
      <c r="U27">
        <f t="shared" si="4"/>
        <v>230.0603474114952</v>
      </c>
      <c r="V27">
        <f t="shared" si="1"/>
        <v>8.3125574114951917</v>
      </c>
      <c r="X27">
        <v>227.52835067258957</v>
      </c>
      <c r="Y27">
        <f t="shared" si="2"/>
        <v>217.52835067258957</v>
      </c>
      <c r="Z27">
        <f t="shared" si="0"/>
        <v>6.5233906725895565</v>
      </c>
      <c r="AB27">
        <v>270.62444601361176</v>
      </c>
      <c r="AC27">
        <f t="shared" si="5"/>
        <v>260.62444601361176</v>
      </c>
      <c r="AD27">
        <f t="shared" si="3"/>
        <v>30.394046013611757</v>
      </c>
    </row>
    <row r="28" spans="1:30" x14ac:dyDescent="0.25">
      <c r="A28">
        <v>670.45</v>
      </c>
      <c r="B28">
        <v>240</v>
      </c>
      <c r="E28">
        <v>670.44994999999994</v>
      </c>
      <c r="F28">
        <v>232.31049999999999</v>
      </c>
      <c r="G28">
        <v>868</v>
      </c>
      <c r="H28">
        <v>240</v>
      </c>
      <c r="K28">
        <v>868</v>
      </c>
      <c r="L28">
        <v>221.59908999999999</v>
      </c>
      <c r="M28">
        <v>402.64</v>
      </c>
      <c r="N28">
        <v>240</v>
      </c>
      <c r="Q28">
        <v>402.64</v>
      </c>
      <c r="R28">
        <v>239.55739</v>
      </c>
      <c r="T28">
        <v>237.9958738707019</v>
      </c>
      <c r="U28">
        <f t="shared" si="4"/>
        <v>237.9958738707019</v>
      </c>
      <c r="V28">
        <f t="shared" si="1"/>
        <v>5.685373870701909</v>
      </c>
      <c r="X28">
        <v>235.80785166459256</v>
      </c>
      <c r="Y28">
        <f t="shared" si="2"/>
        <v>225.80785166459256</v>
      </c>
      <c r="Z28">
        <f t="shared" si="0"/>
        <v>4.2087616645925721</v>
      </c>
      <c r="AB28">
        <v>278.74696514260711</v>
      </c>
      <c r="AC28">
        <f t="shared" si="5"/>
        <v>268.74696514260711</v>
      </c>
      <c r="AD28">
        <f t="shared" si="3"/>
        <v>29.189575142607112</v>
      </c>
    </row>
    <row r="29" spans="1:30" x14ac:dyDescent="0.25">
      <c r="A29">
        <v>690.94</v>
      </c>
      <c r="B29">
        <v>250</v>
      </c>
      <c r="E29">
        <v>690.94</v>
      </c>
      <c r="F29">
        <v>243.04116999999999</v>
      </c>
      <c r="G29">
        <v>898.04</v>
      </c>
      <c r="H29">
        <v>250</v>
      </c>
      <c r="K29">
        <v>898.04</v>
      </c>
      <c r="L29">
        <v>233.20183</v>
      </c>
      <c r="M29">
        <v>413.4</v>
      </c>
      <c r="N29">
        <v>250</v>
      </c>
      <c r="Q29">
        <v>413.4</v>
      </c>
      <c r="R29">
        <v>249.22400999999999</v>
      </c>
      <c r="T29">
        <v>245.93531385592988</v>
      </c>
      <c r="U29">
        <f t="shared" si="4"/>
        <v>245.93531385592988</v>
      </c>
      <c r="V29">
        <f t="shared" si="1"/>
        <v>2.8941438559298831</v>
      </c>
      <c r="X29">
        <v>244.72560748387443</v>
      </c>
      <c r="Y29">
        <f t="shared" si="2"/>
        <v>234.72560748387443</v>
      </c>
      <c r="Z29">
        <f t="shared" si="0"/>
        <v>1.5237774838744258</v>
      </c>
      <c r="AB29">
        <v>287.05478889051506</v>
      </c>
      <c r="AC29">
        <f t="shared" si="5"/>
        <v>277.05478889051506</v>
      </c>
      <c r="AD29">
        <f t="shared" si="3"/>
        <v>27.830778890515063</v>
      </c>
    </row>
    <row r="30" spans="1:30" x14ac:dyDescent="0.25">
      <c r="A30">
        <v>711.04</v>
      </c>
      <c r="B30">
        <v>260</v>
      </c>
      <c r="E30">
        <v>711.04003999999998</v>
      </c>
      <c r="F30">
        <v>253.72333</v>
      </c>
      <c r="G30">
        <v>928.12994000000003</v>
      </c>
      <c r="H30">
        <v>260</v>
      </c>
      <c r="K30">
        <v>928.12990000000002</v>
      </c>
      <c r="L30">
        <v>245.02001999999999</v>
      </c>
      <c r="M30">
        <v>423.9</v>
      </c>
      <c r="N30">
        <v>260</v>
      </c>
      <c r="Q30">
        <v>423.9</v>
      </c>
      <c r="R30">
        <v>258.77917000000002</v>
      </c>
      <c r="T30">
        <v>253.72363361506572</v>
      </c>
      <c r="U30">
        <f t="shared" si="4"/>
        <v>253.72363361506572</v>
      </c>
      <c r="V30">
        <f t="shared" si="1"/>
        <v>3.0361506571807695E-4</v>
      </c>
      <c r="X30">
        <v>253.65817675240336</v>
      </c>
      <c r="Y30">
        <f t="shared" si="2"/>
        <v>243.65817675240336</v>
      </c>
      <c r="Z30">
        <f t="shared" si="0"/>
        <v>-1.3618432475966245</v>
      </c>
      <c r="AB30">
        <v>295.16186596793443</v>
      </c>
      <c r="AC30">
        <f t="shared" si="5"/>
        <v>285.16186596793443</v>
      </c>
      <c r="AD30">
        <f t="shared" si="3"/>
        <v>26.38269596793441</v>
      </c>
    </row>
    <row r="31" spans="1:30" x14ac:dyDescent="0.25">
      <c r="A31">
        <v>730.78</v>
      </c>
      <c r="B31">
        <v>270</v>
      </c>
      <c r="E31">
        <v>730.78</v>
      </c>
      <c r="F31">
        <v>264.36214999999999</v>
      </c>
      <c r="G31">
        <v>956.8</v>
      </c>
      <c r="H31">
        <v>270</v>
      </c>
      <c r="K31">
        <v>956.8</v>
      </c>
      <c r="L31">
        <v>256.46030000000002</v>
      </c>
      <c r="M31">
        <v>434.18</v>
      </c>
      <c r="N31">
        <v>270</v>
      </c>
      <c r="Q31">
        <v>434.18</v>
      </c>
      <c r="R31">
        <v>268.24945000000002</v>
      </c>
      <c r="T31">
        <v>261.3724303593782</v>
      </c>
      <c r="U31">
        <f t="shared" si="4"/>
        <v>261.3724303593782</v>
      </c>
      <c r="V31">
        <f t="shared" si="1"/>
        <v>-2.9897196406217859</v>
      </c>
      <c r="X31">
        <v>262.16926034475989</v>
      </c>
      <c r="Y31">
        <f t="shared" si="2"/>
        <v>252.16926034475989</v>
      </c>
      <c r="Z31">
        <f t="shared" si="0"/>
        <v>-4.2910396552401266</v>
      </c>
      <c r="AB31">
        <v>303.09908047801753</v>
      </c>
      <c r="AC31">
        <f t="shared" si="5"/>
        <v>293.09908047801753</v>
      </c>
      <c r="AD31">
        <f t="shared" si="3"/>
        <v>24.849630478017502</v>
      </c>
    </row>
    <row r="32" spans="1:30" x14ac:dyDescent="0.25">
      <c r="A32">
        <v>750.01</v>
      </c>
      <c r="B32">
        <v>280</v>
      </c>
      <c r="E32">
        <v>750.01</v>
      </c>
      <c r="F32">
        <v>274.86529999999999</v>
      </c>
      <c r="G32">
        <v>984.48004000000003</v>
      </c>
      <c r="H32">
        <v>280</v>
      </c>
      <c r="K32">
        <v>984.48004000000003</v>
      </c>
      <c r="L32">
        <v>267.66942999999998</v>
      </c>
      <c r="M32">
        <v>444.56</v>
      </c>
      <c r="N32">
        <v>280</v>
      </c>
      <c r="Q32">
        <v>444.56</v>
      </c>
      <c r="R32">
        <v>277.92635999999999</v>
      </c>
      <c r="T32">
        <v>268.82362891262403</v>
      </c>
      <c r="U32">
        <f t="shared" si="4"/>
        <v>268.82362891262403</v>
      </c>
      <c r="V32">
        <f t="shared" si="1"/>
        <v>-6.0416710873759598</v>
      </c>
      <c r="X32">
        <v>270.38643204209529</v>
      </c>
      <c r="Y32">
        <f t="shared" si="2"/>
        <v>260.38643204209529</v>
      </c>
      <c r="Z32">
        <f t="shared" si="0"/>
        <v>-7.2829979579046835</v>
      </c>
      <c r="AB32">
        <v>311.11350524598072</v>
      </c>
      <c r="AC32">
        <f t="shared" si="5"/>
        <v>301.11350524598072</v>
      </c>
      <c r="AD32">
        <f t="shared" si="3"/>
        <v>23.18714524598073</v>
      </c>
    </row>
    <row r="33" spans="1:30" x14ac:dyDescent="0.25">
      <c r="A33">
        <v>769.3</v>
      </c>
      <c r="B33">
        <v>290</v>
      </c>
      <c r="E33">
        <v>769.3</v>
      </c>
      <c r="F33">
        <v>285.53732000000002</v>
      </c>
      <c r="G33">
        <v>1014.7999</v>
      </c>
      <c r="H33">
        <v>290</v>
      </c>
      <c r="K33">
        <v>1014.7999</v>
      </c>
      <c r="L33">
        <v>280.12966999999998</v>
      </c>
      <c r="M33">
        <v>455.58</v>
      </c>
      <c r="N33">
        <v>290</v>
      </c>
      <c r="Q33">
        <v>455.58</v>
      </c>
      <c r="R33">
        <v>288.32425000000001</v>
      </c>
      <c r="T33">
        <v>276.29807613530261</v>
      </c>
      <c r="U33">
        <f t="shared" si="4"/>
        <v>276.29807613530261</v>
      </c>
      <c r="V33">
        <f t="shared" si="1"/>
        <v>-9.2392438646974142</v>
      </c>
      <c r="X33">
        <v>279.38726785949916</v>
      </c>
      <c r="Y33">
        <f t="shared" si="2"/>
        <v>269.38726785949916</v>
      </c>
      <c r="Z33">
        <f t="shared" si="0"/>
        <v>-10.742402140500815</v>
      </c>
      <c r="AB33">
        <v>319.62207566437712</v>
      </c>
      <c r="AC33">
        <f t="shared" si="5"/>
        <v>309.62207566437712</v>
      </c>
      <c r="AD33">
        <f t="shared" si="3"/>
        <v>21.297825664377115</v>
      </c>
    </row>
    <row r="34" spans="1:30" x14ac:dyDescent="0.25">
      <c r="A34">
        <v>788.7</v>
      </c>
      <c r="B34">
        <v>300</v>
      </c>
      <c r="E34">
        <v>788.7</v>
      </c>
      <c r="F34">
        <v>296.40607</v>
      </c>
      <c r="G34">
        <v>1042.9000000000001</v>
      </c>
      <c r="H34">
        <v>300</v>
      </c>
      <c r="K34">
        <v>1042.9000000000001</v>
      </c>
      <c r="L34">
        <v>291.8451</v>
      </c>
      <c r="M34">
        <v>467.06</v>
      </c>
      <c r="N34">
        <v>300</v>
      </c>
      <c r="Q34">
        <v>467.06</v>
      </c>
      <c r="R34">
        <v>299.29065000000003</v>
      </c>
      <c r="T34">
        <v>283.81514591860832</v>
      </c>
      <c r="U34">
        <f t="shared" si="4"/>
        <v>283.81514591860832</v>
      </c>
      <c r="V34">
        <f t="shared" si="1"/>
        <v>-12.590924081391677</v>
      </c>
      <c r="X34">
        <v>287.72913970694924</v>
      </c>
      <c r="Y34">
        <f t="shared" si="2"/>
        <v>277.72913970694924</v>
      </c>
      <c r="Z34">
        <f t="shared" si="0"/>
        <v>-14.115960293050762</v>
      </c>
      <c r="AB34">
        <v>328.48581326902229</v>
      </c>
      <c r="AC34">
        <f t="shared" si="5"/>
        <v>318.48581326902229</v>
      </c>
      <c r="AD34">
        <f t="shared" si="3"/>
        <v>19.19516326902226</v>
      </c>
    </row>
    <row r="35" spans="1:30" x14ac:dyDescent="0.25">
      <c r="A35">
        <v>807.63</v>
      </c>
      <c r="B35">
        <v>310</v>
      </c>
      <c r="E35">
        <v>807.63</v>
      </c>
      <c r="F35">
        <v>307.14109999999999</v>
      </c>
      <c r="G35">
        <v>1070.8998999999999</v>
      </c>
      <c r="H35">
        <v>310</v>
      </c>
      <c r="K35">
        <v>1070.8998999999999</v>
      </c>
      <c r="L35">
        <v>303.67685</v>
      </c>
      <c r="M35">
        <v>478.07</v>
      </c>
      <c r="N35">
        <v>310</v>
      </c>
      <c r="Q35">
        <v>478.06997999999999</v>
      </c>
      <c r="R35">
        <v>309.93554999999998</v>
      </c>
      <c r="T35">
        <v>291.15010112468963</v>
      </c>
      <c r="U35">
        <f t="shared" si="4"/>
        <v>291.15010112468963</v>
      </c>
      <c r="V35">
        <f t="shared" si="1"/>
        <v>-15.990998875310368</v>
      </c>
      <c r="X35">
        <v>296.04126591082104</v>
      </c>
      <c r="Y35">
        <f t="shared" si="2"/>
        <v>286.04126591082104</v>
      </c>
      <c r="Z35">
        <f t="shared" si="0"/>
        <v>-17.635584089178963</v>
      </c>
      <c r="AB35">
        <v>336.98664721957914</v>
      </c>
      <c r="AC35">
        <f t="shared" si="5"/>
        <v>326.98664721957914</v>
      </c>
      <c r="AD35">
        <f t="shared" si="3"/>
        <v>17.051097219579162</v>
      </c>
    </row>
    <row r="36" spans="1:30" x14ac:dyDescent="0.25">
      <c r="A36">
        <v>826.61</v>
      </c>
      <c r="B36">
        <v>320</v>
      </c>
      <c r="E36">
        <v>826.61005</v>
      </c>
      <c r="F36">
        <v>318.03165000000001</v>
      </c>
      <c r="G36">
        <v>1097.9000000000001</v>
      </c>
      <c r="H36">
        <v>320</v>
      </c>
      <c r="K36">
        <v>1097.9000000000001</v>
      </c>
      <c r="L36">
        <v>315.2337</v>
      </c>
      <c r="M36">
        <v>488.65</v>
      </c>
      <c r="N36">
        <v>320</v>
      </c>
      <c r="Q36">
        <v>488.65</v>
      </c>
      <c r="R36">
        <v>320.28088000000002</v>
      </c>
      <c r="T36">
        <v>298.50444959585616</v>
      </c>
      <c r="U36">
        <f t="shared" si="4"/>
        <v>298.50444959585616</v>
      </c>
      <c r="V36">
        <f t="shared" si="1"/>
        <v>-19.527200404143855</v>
      </c>
      <c r="X36">
        <v>304.05658877687279</v>
      </c>
      <c r="Y36">
        <f t="shared" si="2"/>
        <v>294.05658877687279</v>
      </c>
      <c r="Z36">
        <f t="shared" si="0"/>
        <v>-21.177111223127213</v>
      </c>
      <c r="AB36">
        <v>345.15550794535432</v>
      </c>
      <c r="AC36">
        <f t="shared" si="5"/>
        <v>335.15550794535432</v>
      </c>
      <c r="AD36">
        <f t="shared" si="3"/>
        <v>14.874627945354291</v>
      </c>
    </row>
    <row r="37" spans="1:30" x14ac:dyDescent="0.25">
      <c r="A37">
        <v>845.65</v>
      </c>
      <c r="B37">
        <v>330</v>
      </c>
      <c r="E37">
        <v>845.65</v>
      </c>
      <c r="F37">
        <v>329.08292</v>
      </c>
      <c r="G37">
        <v>1126.0999999999999</v>
      </c>
      <c r="H37">
        <v>330</v>
      </c>
      <c r="K37">
        <v>1126.0999999999999</v>
      </c>
      <c r="L37">
        <v>327.45670000000001</v>
      </c>
      <c r="M37">
        <v>499.16</v>
      </c>
      <c r="N37">
        <v>330</v>
      </c>
      <c r="Q37">
        <v>499.16</v>
      </c>
      <c r="R37">
        <v>330.66924999999998</v>
      </c>
      <c r="T37">
        <v>305.88200798867319</v>
      </c>
      <c r="U37">
        <f t="shared" si="4"/>
        <v>305.88200798867319</v>
      </c>
      <c r="V37">
        <f t="shared" si="1"/>
        <v>-23.200912011326807</v>
      </c>
      <c r="X37">
        <v>312.42811720908799</v>
      </c>
      <c r="Y37">
        <f t="shared" si="2"/>
        <v>302.42811720908799</v>
      </c>
      <c r="Z37">
        <f t="shared" si="0"/>
        <v>-25.028582790912026</v>
      </c>
      <c r="AB37">
        <v>353.27030604856179</v>
      </c>
      <c r="AC37">
        <f t="shared" si="5"/>
        <v>343.27030604856179</v>
      </c>
      <c r="AD37">
        <f t="shared" si="3"/>
        <v>12.601056048561816</v>
      </c>
    </row>
    <row r="38" spans="1:30" x14ac:dyDescent="0.25">
      <c r="A38">
        <v>864.22</v>
      </c>
      <c r="B38">
        <v>340</v>
      </c>
      <c r="E38">
        <v>864.22002999999995</v>
      </c>
      <c r="F38">
        <v>339.9819</v>
      </c>
      <c r="G38">
        <v>1153.3998999999999</v>
      </c>
      <c r="H38">
        <v>340</v>
      </c>
      <c r="K38">
        <v>1153.3998999999999</v>
      </c>
      <c r="L38">
        <v>339.43630000000002</v>
      </c>
      <c r="M38">
        <v>509.68</v>
      </c>
      <c r="N38">
        <v>340</v>
      </c>
      <c r="Q38">
        <v>509.67995999999999</v>
      </c>
      <c r="R38">
        <v>341.17759999999998</v>
      </c>
      <c r="T38">
        <v>313.07748280249166</v>
      </c>
      <c r="U38">
        <f t="shared" si="4"/>
        <v>313.07748280249166</v>
      </c>
      <c r="V38">
        <f t="shared" si="1"/>
        <v>-26.904417197508337</v>
      </c>
      <c r="X38">
        <v>320.5324395157063</v>
      </c>
      <c r="Y38">
        <f t="shared" si="2"/>
        <v>310.5324395157063</v>
      </c>
      <c r="Z38">
        <f t="shared" si="0"/>
        <v>-28.903860484293716</v>
      </c>
      <c r="AB38">
        <v>361.39279429345402</v>
      </c>
      <c r="AC38">
        <f t="shared" si="5"/>
        <v>351.39279429345402</v>
      </c>
      <c r="AD38">
        <f t="shared" si="3"/>
        <v>10.215194293454033</v>
      </c>
    </row>
    <row r="39" spans="1:30" x14ac:dyDescent="0.25">
      <c r="A39">
        <v>882.72</v>
      </c>
      <c r="B39">
        <v>350</v>
      </c>
      <c r="E39">
        <v>882.72</v>
      </c>
      <c r="F39">
        <v>350.95684999999997</v>
      </c>
      <c r="G39">
        <v>1180.7</v>
      </c>
      <c r="H39">
        <v>350</v>
      </c>
      <c r="K39">
        <v>1180.7</v>
      </c>
      <c r="L39">
        <v>351.55860000000001</v>
      </c>
      <c r="M39">
        <v>520.09</v>
      </c>
      <c r="N39">
        <v>350</v>
      </c>
      <c r="Q39">
        <v>520.08996999999999</v>
      </c>
      <c r="R39">
        <v>351.68340000000001</v>
      </c>
      <c r="T39">
        <v>320.24581091996913</v>
      </c>
      <c r="U39">
        <f t="shared" si="4"/>
        <v>320.24581091996913</v>
      </c>
      <c r="V39">
        <f t="shared" si="1"/>
        <v>-30.711039080030844</v>
      </c>
      <c r="X39">
        <v>328.63682119486668</v>
      </c>
      <c r="Y39">
        <f t="shared" si="2"/>
        <v>318.63682119486668</v>
      </c>
      <c r="Z39">
        <f t="shared" si="0"/>
        <v>-32.921778805133329</v>
      </c>
      <c r="AB39">
        <v>369.43038985980706</v>
      </c>
      <c r="AC39">
        <f t="shared" si="5"/>
        <v>359.43038985980706</v>
      </c>
      <c r="AD39">
        <f t="shared" si="3"/>
        <v>7.7469898598070586</v>
      </c>
    </row>
    <row r="40" spans="1:30" x14ac:dyDescent="0.25">
      <c r="A40">
        <v>900.94</v>
      </c>
      <c r="B40">
        <v>360</v>
      </c>
      <c r="E40">
        <v>900.94</v>
      </c>
      <c r="F40">
        <v>361.87878000000001</v>
      </c>
      <c r="G40">
        <v>1211</v>
      </c>
      <c r="H40">
        <v>360</v>
      </c>
      <c r="K40">
        <v>1211</v>
      </c>
      <c r="L40">
        <v>365.178</v>
      </c>
      <c r="M40">
        <v>530.37</v>
      </c>
      <c r="N40">
        <v>360</v>
      </c>
      <c r="Q40">
        <v>530.37</v>
      </c>
      <c r="R40">
        <v>362.16174000000001</v>
      </c>
      <c r="T40">
        <v>327.30565687109436</v>
      </c>
      <c r="U40">
        <f t="shared" si="4"/>
        <v>327.30565687109436</v>
      </c>
      <c r="V40">
        <f t="shared" si="1"/>
        <v>-34.57312312890565</v>
      </c>
      <c r="X40">
        <v>337.63176131884268</v>
      </c>
      <c r="Y40">
        <f t="shared" si="2"/>
        <v>327.63176131884268</v>
      </c>
      <c r="Z40">
        <f t="shared" si="0"/>
        <v>-37.54623868115732</v>
      </c>
      <c r="AB40">
        <v>377.3676275329675</v>
      </c>
      <c r="AC40">
        <f t="shared" si="5"/>
        <v>367.3676275329675</v>
      </c>
      <c r="AD40">
        <f t="shared" si="3"/>
        <v>5.2058875329674947</v>
      </c>
    </row>
    <row r="41" spans="1:30" x14ac:dyDescent="0.25">
      <c r="A41">
        <v>919</v>
      </c>
      <c r="B41">
        <v>370</v>
      </c>
      <c r="E41">
        <v>919</v>
      </c>
      <c r="F41">
        <v>372.81432999999998</v>
      </c>
      <c r="G41">
        <v>1239.3</v>
      </c>
      <c r="H41">
        <v>370</v>
      </c>
      <c r="K41">
        <v>1239.3</v>
      </c>
      <c r="L41">
        <v>378.05338</v>
      </c>
      <c r="M41">
        <v>540.41</v>
      </c>
      <c r="N41">
        <v>370</v>
      </c>
      <c r="Q41">
        <v>540.41</v>
      </c>
      <c r="R41">
        <v>372.49396000000002</v>
      </c>
      <c r="T41">
        <v>334.30350637039851</v>
      </c>
      <c r="U41">
        <f t="shared" si="4"/>
        <v>334.30350637039851</v>
      </c>
      <c r="V41">
        <f t="shared" si="1"/>
        <v>-38.510823629601475</v>
      </c>
      <c r="X41">
        <v>346.0329760220942</v>
      </c>
      <c r="Y41">
        <f t="shared" si="2"/>
        <v>336.0329760220942</v>
      </c>
      <c r="Z41">
        <f t="shared" si="0"/>
        <v>-42.020403977905801</v>
      </c>
      <c r="AB41">
        <v>385.119537424138</v>
      </c>
      <c r="AC41">
        <f t="shared" si="5"/>
        <v>375.119537424138</v>
      </c>
      <c r="AD41">
        <f t="shared" si="3"/>
        <v>2.6255774241379868</v>
      </c>
    </row>
    <row r="42" spans="1:30" x14ac:dyDescent="0.25">
      <c r="A42">
        <v>937.28</v>
      </c>
      <c r="B42">
        <v>380</v>
      </c>
      <c r="E42">
        <v>937.28</v>
      </c>
      <c r="F42">
        <v>383.99304000000001</v>
      </c>
      <c r="G42">
        <v>1266.8</v>
      </c>
      <c r="H42">
        <v>380</v>
      </c>
      <c r="K42">
        <v>1266.8</v>
      </c>
      <c r="L42">
        <v>390.70641999999998</v>
      </c>
      <c r="M42">
        <v>549.9</v>
      </c>
      <c r="N42">
        <v>380</v>
      </c>
      <c r="Q42">
        <v>549.9</v>
      </c>
      <c r="R42">
        <v>382.34881999999999</v>
      </c>
      <c r="T42">
        <v>341.38660099095659</v>
      </c>
      <c r="U42">
        <f t="shared" si="4"/>
        <v>341.38660099095659</v>
      </c>
      <c r="V42">
        <f t="shared" si="1"/>
        <v>-42.606439009043413</v>
      </c>
      <c r="X42">
        <v>354.19670055705592</v>
      </c>
      <c r="Y42">
        <f t="shared" si="2"/>
        <v>344.19670055705592</v>
      </c>
      <c r="Z42">
        <f t="shared" si="0"/>
        <v>-46.509719442944061</v>
      </c>
      <c r="AB42">
        <v>392.44679089696763</v>
      </c>
      <c r="AC42">
        <f t="shared" si="5"/>
        <v>382.44679089696763</v>
      </c>
      <c r="AD42">
        <f t="shared" si="3"/>
        <v>9.7970896967638055E-2</v>
      </c>
    </row>
    <row r="43" spans="1:30" x14ac:dyDescent="0.25">
      <c r="A43">
        <v>955.84</v>
      </c>
      <c r="B43">
        <v>390</v>
      </c>
      <c r="E43">
        <v>955.83996999999999</v>
      </c>
      <c r="F43">
        <v>395.45505000000003</v>
      </c>
      <c r="G43">
        <v>1293.8</v>
      </c>
      <c r="H43">
        <v>390</v>
      </c>
      <c r="K43">
        <v>1293.8</v>
      </c>
      <c r="L43">
        <v>403.26369999999997</v>
      </c>
      <c r="M43">
        <v>558.26</v>
      </c>
      <c r="N43">
        <v>390</v>
      </c>
      <c r="Q43">
        <v>558.26</v>
      </c>
      <c r="R43">
        <v>391.10104000000001</v>
      </c>
      <c r="T43">
        <v>348.57817777786693</v>
      </c>
      <c r="U43">
        <f t="shared" si="4"/>
        <v>348.57817777786693</v>
      </c>
      <c r="V43">
        <f t="shared" si="1"/>
        <v>-46.876872222133102</v>
      </c>
      <c r="X43">
        <v>362.21199373683658</v>
      </c>
      <c r="Y43">
        <f t="shared" si="2"/>
        <v>352.21199373683658</v>
      </c>
      <c r="Z43">
        <f t="shared" si="0"/>
        <v>-51.051706263163396</v>
      </c>
      <c r="AB43">
        <v>398.90156845575109</v>
      </c>
      <c r="AC43">
        <f t="shared" si="5"/>
        <v>388.90156845575109</v>
      </c>
      <c r="AD43">
        <f t="shared" si="3"/>
        <v>-2.1994715442489223</v>
      </c>
    </row>
    <row r="44" spans="1:30" x14ac:dyDescent="0.25">
      <c r="A44">
        <v>974.25</v>
      </c>
      <c r="B44">
        <v>400</v>
      </c>
      <c r="E44">
        <v>974.25</v>
      </c>
      <c r="F44">
        <v>406.93488000000002</v>
      </c>
      <c r="G44">
        <v>1319.2001</v>
      </c>
      <c r="H44">
        <v>400</v>
      </c>
      <c r="K44">
        <v>1319.2002</v>
      </c>
      <c r="L44">
        <v>415.19727</v>
      </c>
      <c r="M44">
        <v>566.6</v>
      </c>
      <c r="N44">
        <v>400</v>
      </c>
      <c r="Q44">
        <v>566.60004000000004</v>
      </c>
      <c r="R44">
        <v>399.89783</v>
      </c>
      <c r="T44">
        <v>355.71165613986432</v>
      </c>
      <c r="U44">
        <f t="shared" si="4"/>
        <v>355.71165613986432</v>
      </c>
      <c r="V44">
        <f t="shared" si="1"/>
        <v>-51.223223860135704</v>
      </c>
      <c r="X44">
        <v>369.75236595257968</v>
      </c>
      <c r="Y44">
        <f t="shared" si="2"/>
        <v>359.75236595257968</v>
      </c>
      <c r="Z44">
        <f t="shared" si="0"/>
        <v>-55.444904047420323</v>
      </c>
      <c r="AB44">
        <v>405.3409348470617</v>
      </c>
      <c r="AC44">
        <f t="shared" si="5"/>
        <v>395.3409348470617</v>
      </c>
      <c r="AD44">
        <f t="shared" si="3"/>
        <v>-4.5568951529382957</v>
      </c>
    </row>
    <row r="45" spans="1:30" x14ac:dyDescent="0.25">
      <c r="A45">
        <v>992.53</v>
      </c>
      <c r="B45">
        <v>410</v>
      </c>
      <c r="E45">
        <v>992.52997000000005</v>
      </c>
      <c r="F45">
        <v>418.44153</v>
      </c>
      <c r="G45">
        <v>1346.7</v>
      </c>
      <c r="H45">
        <v>410</v>
      </c>
      <c r="K45">
        <v>1346.7</v>
      </c>
      <c r="L45">
        <v>428.24738000000002</v>
      </c>
      <c r="M45">
        <v>574.66</v>
      </c>
      <c r="N45">
        <v>410</v>
      </c>
      <c r="Q45">
        <v>574.66</v>
      </c>
      <c r="R45">
        <v>408.46102999999999</v>
      </c>
      <c r="T45">
        <v>362.79473913608774</v>
      </c>
      <c r="U45">
        <f t="shared" si="4"/>
        <v>362.79473913608774</v>
      </c>
      <c r="V45">
        <f t="shared" si="1"/>
        <v>-55.646790863912258</v>
      </c>
      <c r="X45">
        <v>377.91603111499933</v>
      </c>
      <c r="Y45">
        <f t="shared" si="2"/>
        <v>367.91603111499933</v>
      </c>
      <c r="Z45">
        <f t="shared" si="0"/>
        <v>-60.331348885000693</v>
      </c>
      <c r="AB45">
        <v>411.56405074810141</v>
      </c>
      <c r="AC45">
        <f t="shared" si="5"/>
        <v>401.56405074810141</v>
      </c>
      <c r="AD45">
        <f t="shared" si="3"/>
        <v>-6.8969792518985855</v>
      </c>
    </row>
    <row r="46" spans="1:30" x14ac:dyDescent="0.25">
      <c r="A46">
        <v>1010.3</v>
      </c>
      <c r="B46">
        <v>420</v>
      </c>
      <c r="E46">
        <v>1010.3000500000001</v>
      </c>
      <c r="F46">
        <v>429.72922</v>
      </c>
      <c r="G46">
        <v>1373.2001</v>
      </c>
      <c r="H46">
        <v>420</v>
      </c>
      <c r="K46">
        <v>1373.2001</v>
      </c>
      <c r="L46">
        <v>440.94979999999998</v>
      </c>
      <c r="M46">
        <v>583.08000000000004</v>
      </c>
      <c r="N46">
        <v>420</v>
      </c>
      <c r="Q46">
        <v>583.08000000000004</v>
      </c>
      <c r="R46">
        <v>417.47107</v>
      </c>
      <c r="T46">
        <v>369.68025106469213</v>
      </c>
      <c r="U46">
        <f t="shared" si="4"/>
        <v>369.68025106469213</v>
      </c>
      <c r="V46">
        <f t="shared" si="1"/>
        <v>-60.048968935307869</v>
      </c>
      <c r="X46">
        <v>385.78292262586979</v>
      </c>
      <c r="Y46">
        <f t="shared" si="2"/>
        <v>375.78292262586979</v>
      </c>
      <c r="Z46">
        <f t="shared" si="0"/>
        <v>-65.166877374130195</v>
      </c>
      <c r="AB46">
        <v>418.06515446161302</v>
      </c>
      <c r="AC46">
        <f t="shared" si="5"/>
        <v>408.06515446161302</v>
      </c>
      <c r="AD46">
        <f t="shared" si="3"/>
        <v>-9.4059155383869779</v>
      </c>
    </row>
    <row r="47" spans="1:30" x14ac:dyDescent="0.25">
      <c r="A47">
        <v>1027.8</v>
      </c>
      <c r="B47">
        <v>430</v>
      </c>
      <c r="E47">
        <v>1027.7999</v>
      </c>
      <c r="F47">
        <v>440.94274999999999</v>
      </c>
      <c r="G47">
        <v>1397.6001000000001</v>
      </c>
      <c r="H47">
        <v>430</v>
      </c>
      <c r="K47">
        <v>1397.6001000000001</v>
      </c>
      <c r="L47">
        <v>452.75452000000001</v>
      </c>
      <c r="M47">
        <v>592.20000000000005</v>
      </c>
      <c r="N47">
        <v>430</v>
      </c>
      <c r="Q47">
        <v>592.19994999999994</v>
      </c>
      <c r="R47">
        <v>427.30380000000002</v>
      </c>
      <c r="T47">
        <v>376.46105486094882</v>
      </c>
      <c r="U47">
        <f t="shared" si="4"/>
        <v>376.46105486094882</v>
      </c>
      <c r="V47">
        <f t="shared" si="1"/>
        <v>-64.481695139051169</v>
      </c>
      <c r="X47">
        <v>393.0263727587087</v>
      </c>
      <c r="Y47">
        <f t="shared" si="2"/>
        <v>383.0263727587087</v>
      </c>
      <c r="Z47">
        <f t="shared" si="0"/>
        <v>-69.72814724129131</v>
      </c>
      <c r="AB47">
        <v>425.10669137515686</v>
      </c>
      <c r="AC47">
        <f t="shared" si="5"/>
        <v>415.10669137515686</v>
      </c>
      <c r="AD47">
        <f t="shared" si="3"/>
        <v>-12.197108624843167</v>
      </c>
    </row>
    <row r="48" spans="1:30" x14ac:dyDescent="0.25">
      <c r="A48">
        <v>1045.0999999999999</v>
      </c>
      <c r="B48">
        <v>440</v>
      </c>
      <c r="E48">
        <v>1045.0999999999999</v>
      </c>
      <c r="F48">
        <v>452.12240000000003</v>
      </c>
      <c r="G48">
        <v>1423.1</v>
      </c>
      <c r="H48">
        <v>440</v>
      </c>
      <c r="K48">
        <v>1423.1</v>
      </c>
      <c r="L48">
        <v>465.20197000000002</v>
      </c>
      <c r="M48">
        <v>600.5</v>
      </c>
      <c r="N48">
        <v>440</v>
      </c>
      <c r="Q48">
        <v>600.5</v>
      </c>
      <c r="R48">
        <v>436.31853999999998</v>
      </c>
      <c r="T48">
        <v>383.16445996188531</v>
      </c>
      <c r="U48">
        <f t="shared" si="4"/>
        <v>383.16445996188531</v>
      </c>
      <c r="V48">
        <f t="shared" si="1"/>
        <v>-68.957940038114714</v>
      </c>
      <c r="X48">
        <v>400.59634218667475</v>
      </c>
      <c r="Y48">
        <f t="shared" si="2"/>
        <v>390.59634218667475</v>
      </c>
      <c r="Z48">
        <f t="shared" si="0"/>
        <v>-74.60562781332527</v>
      </c>
      <c r="AB48">
        <v>431.51518138434119</v>
      </c>
      <c r="AC48">
        <f t="shared" si="5"/>
        <v>421.51518138434119</v>
      </c>
      <c r="AD48">
        <f t="shared" si="3"/>
        <v>-14.803358615658794</v>
      </c>
    </row>
    <row r="49" spans="1:30" x14ac:dyDescent="0.25">
      <c r="A49">
        <v>1062.9000000000001</v>
      </c>
      <c r="B49">
        <v>450</v>
      </c>
      <c r="E49">
        <v>1062.8998999999999</v>
      </c>
      <c r="F49">
        <v>463.72219999999999</v>
      </c>
      <c r="G49">
        <v>1446.6</v>
      </c>
      <c r="H49">
        <v>450</v>
      </c>
      <c r="K49">
        <v>1446.6</v>
      </c>
      <c r="L49">
        <v>476.7724</v>
      </c>
      <c r="M49">
        <v>608.55999999999995</v>
      </c>
      <c r="N49">
        <v>450</v>
      </c>
      <c r="Q49">
        <v>608.55999999999995</v>
      </c>
      <c r="R49">
        <v>445.13254000000001</v>
      </c>
      <c r="T49">
        <v>390.06152647919771</v>
      </c>
      <c r="U49">
        <f t="shared" si="4"/>
        <v>390.06152647919771</v>
      </c>
      <c r="V49">
        <f t="shared" si="1"/>
        <v>-73.660673520802277</v>
      </c>
      <c r="X49">
        <v>407.57261588018753</v>
      </c>
      <c r="Y49">
        <f t="shared" si="2"/>
        <v>397.57261588018753</v>
      </c>
      <c r="Z49">
        <f t="shared" si="0"/>
        <v>-79.199784119812477</v>
      </c>
      <c r="AB49">
        <v>437.73832816948402</v>
      </c>
      <c r="AC49">
        <f t="shared" si="5"/>
        <v>427.73832816948402</v>
      </c>
      <c r="AD49">
        <f t="shared" si="3"/>
        <v>-17.394211830515985</v>
      </c>
    </row>
  </sheetData>
  <mergeCells count="13">
    <mergeCell ref="M3:N3"/>
    <mergeCell ref="O3:P3"/>
    <mergeCell ref="Q3:R3"/>
    <mergeCell ref="A1:R1"/>
    <mergeCell ref="A2:F2"/>
    <mergeCell ref="G2:L2"/>
    <mergeCell ref="M2:R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BDM</vt:lpstr>
      <vt:lpstr>Aldicarb</vt:lpstr>
      <vt:lpstr>Salt</vt:lpstr>
      <vt:lpstr>BDM_Opt</vt:lpstr>
      <vt:lpstr>Aldicarb_Opt</vt:lpstr>
      <vt:lpstr>Salt_Opt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 Rekatsinas</dc:creator>
  <cp:lastModifiedBy>Ρεκατσίνας Χριστόφορος</cp:lastModifiedBy>
  <dcterms:created xsi:type="dcterms:W3CDTF">2025-02-02T13:56:23Z</dcterms:created>
  <dcterms:modified xsi:type="dcterms:W3CDTF">2025-04-29T10:59:02Z</dcterms:modified>
</cp:coreProperties>
</file>