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 tabRatio="407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" i="1" l="1"/>
  <c r="V5" i="1"/>
  <c r="V4" i="1"/>
  <c r="U6" i="1"/>
  <c r="U5" i="1"/>
  <c r="U4" i="1"/>
  <c r="O33" i="1"/>
  <c r="N33" i="1"/>
  <c r="O32" i="1"/>
  <c r="N32" i="1"/>
  <c r="O31" i="1"/>
  <c r="N31" i="1"/>
  <c r="O30" i="1"/>
  <c r="N30" i="1"/>
  <c r="O29" i="1"/>
  <c r="N29" i="1"/>
  <c r="O28" i="1"/>
  <c r="N28" i="1"/>
  <c r="O7" i="1"/>
  <c r="N7" i="1"/>
  <c r="O6" i="1"/>
  <c r="N6" i="1"/>
  <c r="O5" i="1"/>
  <c r="N5" i="1"/>
  <c r="F64" i="1" l="1"/>
  <c r="F65" i="1" s="1"/>
  <c r="F63" i="1"/>
  <c r="F62" i="1"/>
  <c r="F61" i="1"/>
  <c r="F60" i="1"/>
  <c r="F59" i="1"/>
  <c r="F58" i="1"/>
  <c r="F57" i="1"/>
  <c r="F56" i="1"/>
  <c r="F54" i="1"/>
  <c r="F55" i="1" s="1"/>
  <c r="F53" i="1"/>
  <c r="F52" i="1"/>
  <c r="F51" i="1"/>
  <c r="F50" i="1"/>
  <c r="F49" i="1"/>
  <c r="F48" i="1"/>
  <c r="F47" i="1"/>
  <c r="F46" i="1"/>
  <c r="F44" i="1" l="1"/>
  <c r="F45" i="1" s="1"/>
  <c r="F43" i="1"/>
  <c r="F42" i="1"/>
  <c r="F41" i="1"/>
  <c r="F40" i="1"/>
  <c r="F39" i="1"/>
  <c r="F38" i="1"/>
  <c r="F37" i="1"/>
  <c r="F36" i="1"/>
  <c r="F35" i="1"/>
  <c r="F32" i="1"/>
  <c r="F31" i="1"/>
  <c r="F30" i="1"/>
  <c r="F29" i="1"/>
  <c r="F28" i="1"/>
  <c r="F27" i="1"/>
  <c r="F26" i="1"/>
  <c r="F25" i="1"/>
  <c r="F33" i="1"/>
  <c r="F34" i="1" s="1"/>
  <c r="F22" i="1"/>
  <c r="F21" i="1"/>
  <c r="F20" i="1"/>
  <c r="F19" i="1"/>
  <c r="F18" i="1"/>
  <c r="F17" i="1"/>
  <c r="F16" i="1"/>
  <c r="F15" i="1"/>
  <c r="F23" i="1"/>
  <c r="F24" i="1" s="1"/>
  <c r="F13" i="1"/>
  <c r="F14" i="1" s="1"/>
  <c r="F12" i="1"/>
  <c r="F11" i="1"/>
  <c r="F10" i="1"/>
  <c r="F9" i="1"/>
  <c r="F8" i="1"/>
  <c r="F7" i="1"/>
  <c r="F6" i="1"/>
  <c r="F5" i="1"/>
  <c r="F4" i="1"/>
  <c r="K14" i="1" l="1"/>
  <c r="K24" i="1"/>
  <c r="K34" i="1"/>
  <c r="K33" i="1"/>
  <c r="K23" i="1"/>
  <c r="K13" i="1"/>
  <c r="C33" i="1"/>
  <c r="C34" i="1" s="1"/>
  <c r="C23" i="1"/>
  <c r="C24" i="1" s="1"/>
  <c r="G65" i="1"/>
  <c r="G64" i="1"/>
  <c r="G58" i="1"/>
  <c r="G59" i="1"/>
  <c r="G57" i="1"/>
  <c r="G56" i="1"/>
  <c r="G62" i="1"/>
  <c r="G61" i="1"/>
  <c r="G60" i="1"/>
  <c r="G63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43" i="1"/>
  <c r="G14" i="1"/>
  <c r="G34" i="1"/>
  <c r="G24" i="1"/>
  <c r="G33" i="1"/>
  <c r="G32" i="1"/>
  <c r="G31" i="1"/>
  <c r="G30" i="1"/>
  <c r="G29" i="1"/>
  <c r="G28" i="1"/>
  <c r="G27" i="1"/>
  <c r="G26" i="1"/>
  <c r="G25" i="1"/>
  <c r="G15" i="1"/>
  <c r="G55" i="1" l="1"/>
  <c r="G23" i="1"/>
  <c r="G22" i="1"/>
  <c r="G21" i="1"/>
  <c r="G20" i="1"/>
  <c r="G19" i="1"/>
  <c r="G18" i="1"/>
  <c r="G17" i="1"/>
  <c r="G16" i="1"/>
  <c r="E16" i="1"/>
  <c r="G13" i="1"/>
  <c r="G12" i="1"/>
  <c r="G11" i="1"/>
  <c r="G10" i="1"/>
  <c r="G9" i="1"/>
  <c r="G8" i="1"/>
  <c r="G7" i="1"/>
  <c r="G6" i="1"/>
  <c r="G5" i="1"/>
  <c r="G4" i="1"/>
  <c r="B34" i="1"/>
  <c r="B24" i="1"/>
  <c r="C14" i="1"/>
  <c r="B14" i="1"/>
  <c r="C13" i="1"/>
  <c r="B33" i="1"/>
  <c r="B23" i="1"/>
  <c r="B13" i="1"/>
</calcChain>
</file>

<file path=xl/sharedStrings.xml><?xml version="1.0" encoding="utf-8"?>
<sst xmlns="http://schemas.openxmlformats.org/spreadsheetml/2006/main" count="64" uniqueCount="33">
  <si>
    <t>Laptop on Campus</t>
  </si>
  <si>
    <t>Latency</t>
  </si>
  <si>
    <t>Size 1byte</t>
  </si>
  <si>
    <t>TCP</t>
  </si>
  <si>
    <t>UDP</t>
  </si>
  <si>
    <t>Average</t>
  </si>
  <si>
    <t>Size 256 bytes</t>
  </si>
  <si>
    <t>Size 16 byte</t>
  </si>
  <si>
    <t>ms</t>
  </si>
  <si>
    <t>Throughput</t>
  </si>
  <si>
    <t>Size (Bytes)</t>
  </si>
  <si>
    <t>Size (bytes)</t>
  </si>
  <si>
    <t>MB/s</t>
  </si>
  <si>
    <t>Measurements (UDP)</t>
  </si>
  <si>
    <t>MB/2</t>
  </si>
  <si>
    <t>Measurements (TCP)</t>
  </si>
  <si>
    <t xml:space="preserve">Average  </t>
  </si>
  <si>
    <t>Message Sizes</t>
  </si>
  <si>
    <t>Size</t>
  </si>
  <si>
    <t>1024 x 1KB</t>
  </si>
  <si>
    <t>time</t>
  </si>
  <si>
    <t>512 x 2KB</t>
  </si>
  <si>
    <t>256 x 4KB</t>
  </si>
  <si>
    <t>UPD</t>
  </si>
  <si>
    <t>1 Byte</t>
  </si>
  <si>
    <t>16 Bytes</t>
  </si>
  <si>
    <t>256 Bytes</t>
  </si>
  <si>
    <t>1KB</t>
  </si>
  <si>
    <t>4KB</t>
  </si>
  <si>
    <t>16KB</t>
  </si>
  <si>
    <t>64KB</t>
  </si>
  <si>
    <t>256KB</t>
  </si>
  <si>
    <t>1024KB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</si>
</sst>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Sheet1!$N$3:$N$4</c:f>
              <c:strCache>
                <c:ptCount val="1"/>
                <c:pt idx="0">
                  <c:v>Latency TCP</c:v>
                </c:pt>
              </c:strCache>
            </c:strRef>
          </c:tx>
          <c:cat>
            <c:strRef>
              <c:f>Sheet1!$M$5:$M$7</c:f>
              <c:strCache>
                <c:ptCount val="3"/>
                <c:pt idx="0">
                  <c:v>1 Byte</c:v>
                </c:pt>
                <c:pt idx="1">
                  <c:v>16 Bytes</c:v>
                </c:pt>
                <c:pt idx="2">
                  <c:v>256 Bytes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3"/>
                <c:pt idx="0">
                  <c:v>10.785042444444445</c:v>
                </c:pt>
                <c:pt idx="1">
                  <c:v>12.73063775</c:v>
                </c:pt>
                <c:pt idx="2">
                  <c:v>13.75352125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Sheet1!$O$3:$O$4</c:f>
              <c:strCache>
                <c:ptCount val="1"/>
                <c:pt idx="0">
                  <c:v>Latency UPD</c:v>
                </c:pt>
              </c:strCache>
            </c:strRef>
          </c:tx>
          <c:cat>
            <c:strRef>
              <c:f>Sheet1!$M$5:$M$7</c:f>
              <c:strCache>
                <c:ptCount val="3"/>
                <c:pt idx="0">
                  <c:v>1 Byte</c:v>
                </c:pt>
                <c:pt idx="1">
                  <c:v>16 Bytes</c:v>
                </c:pt>
                <c:pt idx="2">
                  <c:v>256 Bytes</c:v>
                </c:pt>
              </c:strCache>
            </c:strRef>
          </c:cat>
          <c:val>
            <c:numRef>
              <c:f>Sheet1!$O$5:$O$7</c:f>
              <c:numCache>
                <c:formatCode>General</c:formatCode>
                <c:ptCount val="3"/>
                <c:pt idx="0">
                  <c:v>3.8665913333333335</c:v>
                </c:pt>
                <c:pt idx="1">
                  <c:v>3.2542689999999999</c:v>
                </c:pt>
                <c:pt idx="2">
                  <c:v>3.8726047499999998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832"/>
        <c:axId val="40826368"/>
      </c:lineChart>
      <c:catAx>
        <c:axId val="408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0826368"/>
        <c:crosses val="autoZero"/>
        <c:auto val="1"/>
        <c:lblAlgn val="ctr"/>
        <c:lblOffset val="100"/>
        <c:noMultiLvlLbl val="0"/>
      </c:catAx>
      <c:valAx>
        <c:axId val="408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2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>
        <c:manualLayout>
          <c:xMode val="edge"/>
          <c:yMode val="edge"/>
          <c:x val="0.39160560832202623"/>
          <c:y val="1.80790939004885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Sheet1!$N$26:$N$27</c:f>
              <c:strCache>
                <c:ptCount val="1"/>
                <c:pt idx="0">
                  <c:v>Throughput TCP</c:v>
                </c:pt>
              </c:strCache>
            </c:strRef>
          </c:tx>
          <c:cat>
            <c:strRef>
              <c:f>Sheet1!$M$28:$M$33</c:f>
              <c:strCache>
                <c:ptCount val="6"/>
                <c:pt idx="0">
                  <c:v>1KB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1024KB</c:v>
                </c:pt>
              </c:strCache>
            </c:strRef>
          </c:cat>
          <c:val>
            <c:numRef>
              <c:f>Sheet1!$N$28:$N$33</c:f>
              <c:numCache>
                <c:formatCode>General</c:formatCode>
                <c:ptCount val="6"/>
                <c:pt idx="0">
                  <c:v>493.10181872706778</c:v>
                </c:pt>
                <c:pt idx="1">
                  <c:v>0.17748489427844027</c:v>
                </c:pt>
                <c:pt idx="2">
                  <c:v>1.1767830150121776</c:v>
                </c:pt>
                <c:pt idx="3">
                  <c:v>2.426473613580014</c:v>
                </c:pt>
                <c:pt idx="4">
                  <c:v>6.7018906129523597</c:v>
                </c:pt>
                <c:pt idx="5">
                  <c:v>14.952246040752879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Sheet1!$O$26:$O$27</c:f>
              <c:strCache>
                <c:ptCount val="1"/>
                <c:pt idx="0">
                  <c:v>Throughput UDP</c:v>
                </c:pt>
              </c:strCache>
            </c:strRef>
          </c:tx>
          <c:cat>
            <c:strRef>
              <c:f>Sheet1!$M$28:$M$33</c:f>
              <c:strCache>
                <c:ptCount val="6"/>
                <c:pt idx="0">
                  <c:v>1KB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1024KB</c:v>
                </c:pt>
              </c:strCache>
            </c:strRef>
          </c:cat>
          <c:val>
            <c:numRef>
              <c:f>Sheet1!$O$28:$O$33</c:f>
              <c:numCache>
                <c:formatCode>General</c:formatCode>
                <c:ptCount val="6"/>
                <c:pt idx="0">
                  <c:v>1.8638689322281472</c:v>
                </c:pt>
                <c:pt idx="1">
                  <c:v>7.6394606039189679</c:v>
                </c:pt>
                <c:pt idx="2">
                  <c:v>12.635964742767584</c:v>
                </c:pt>
                <c:pt idx="3">
                  <c:v>15.325870322294836</c:v>
                </c:pt>
                <c:pt idx="4">
                  <c:v>14.097077706460173</c:v>
                </c:pt>
                <c:pt idx="5">
                  <c:v>19.126961788242767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6608"/>
        <c:axId val="49798144"/>
      </c:lineChart>
      <c:catAx>
        <c:axId val="4979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9798144"/>
        <c:crosses val="autoZero"/>
        <c:auto val="1"/>
        <c:lblAlgn val="ctr"/>
        <c:lblOffset val="100"/>
        <c:noMultiLvlLbl val="0"/>
      </c:catAx>
      <c:valAx>
        <c:axId val="4979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7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3285214348206"/>
          <c:y val="5.1400554097404488E-2"/>
          <c:w val="0.86928937007874019"/>
          <c:h val="0.8326195683872849"/>
        </c:manualLayout>
      </c:layout>
      <c:lineChart>
        <c:grouping val="standard"/>
        <c:varyColors val="0"/>
        <c:ser>
          <c:idx val="0"/>
          <c:order val="0"/>
          <c:cat>
            <c:strRef>
              <c:f>Sheet1!$U$3:$U$6</c:f>
              <c:strCache>
                <c:ptCount val="4"/>
                <c:pt idx="0">
                  <c:v>Message Sizes</c:v>
                </c:pt>
                <c:pt idx="1">
                  <c:v>1024 x 1KB</c:v>
                </c:pt>
                <c:pt idx="2">
                  <c:v>512 x 2KB</c:v>
                </c:pt>
                <c:pt idx="3">
                  <c:v>256 x 4KB</c:v>
                </c:pt>
              </c:strCache>
            </c:strRef>
          </c:cat>
          <c:val>
            <c:numRef>
              <c:f>Sheet1!$V$3:$V$6</c:f>
              <c:numCache>
                <c:formatCode>General</c:formatCode>
                <c:ptCount val="4"/>
                <c:pt idx="1">
                  <c:v>5325.1085191250004</c:v>
                </c:pt>
                <c:pt idx="2">
                  <c:v>2529.4967784999999</c:v>
                </c:pt>
                <c:pt idx="3">
                  <c:v>1259.2389605714286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7024"/>
        <c:axId val="52524544"/>
      </c:lineChart>
      <c:catAx>
        <c:axId val="524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24544"/>
        <c:crosses val="autoZero"/>
        <c:auto val="1"/>
        <c:lblAlgn val="ctr"/>
        <c:lblOffset val="100"/>
        <c:noMultiLvlLbl val="0"/>
      </c:catAx>
      <c:valAx>
        <c:axId val="525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9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42862</xdr:rowOff>
    </xdr:from>
    <xdr:to>
      <xdr:col>17</xdr:col>
      <xdr:colOff>447675</xdr:colOff>
      <xdr:row>22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33</xdr:row>
      <xdr:rowOff>119061</xdr:rowOff>
    </xdr:from>
    <xdr:to>
      <xdr:col>20</xdr:col>
      <xdr:colOff>552449</xdr:colOff>
      <xdr:row>55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390524</xdr:colOff>
      <xdr:row>7</xdr:row>
      <xdr:rowOff>147636</xdr:rowOff>
    </xdr:from>
    <xdr:to>
      <xdr:col>28</xdr:col>
      <xdr:colOff>371475</xdr:colOff>
      <xdr:row>25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R1" workbookViewId="0">
      <selection activeCell="U3" sqref="U3:V6"/>
    </sheetView>
  </sheetViews>
  <sheetFormatPr defaultRowHeight="15" x14ac:dyDescent="0.25"/>
  <cols>
    <col min="1" max="1" width="14.28515625" customWidth="1"/>
    <col min="2" max="2" width="14.42578125" customWidth="1"/>
    <col min="3" max="3" width="14.140625" customWidth="1"/>
    <col min="5" max="5" width="14" customWidth="1"/>
    <col min="6" max="6" width="15.5703125" customWidth="1"/>
    <col min="7" max="7" width="14.28515625" customWidth="1"/>
    <col min="8" max="9" width="20.85546875" customWidth="1"/>
    <col min="10" max="10" width="17.140625" customWidth="1"/>
    <col min="11" max="11" width="15.7109375" customWidth="1"/>
    <col min="12" max="12" width="13.42578125" customWidth="1"/>
    <col min="13" max="13" width="12.42578125" customWidth="1"/>
    <col min="14" max="14" width="14.7109375" customWidth="1"/>
    <col min="15" max="15" width="12.28515625" customWidth="1"/>
    <col min="21" max="21" width="11.5703125" customWidth="1"/>
  </cols>
  <sheetData>
    <row r="1" spans="1:23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3" x14ac:dyDescent="0.25">
      <c r="A2" s="5" t="s">
        <v>1</v>
      </c>
      <c r="B2" s="5"/>
      <c r="C2" s="5"/>
      <c r="D2" s="5"/>
      <c r="E2" s="5" t="s">
        <v>9</v>
      </c>
      <c r="F2" s="5"/>
      <c r="G2" s="5"/>
      <c r="H2" s="5"/>
      <c r="J2" s="5" t="s">
        <v>17</v>
      </c>
      <c r="K2" s="5"/>
      <c r="L2" s="5"/>
      <c r="M2" s="5"/>
    </row>
    <row r="3" spans="1:23" x14ac:dyDescent="0.25">
      <c r="B3" t="s">
        <v>3</v>
      </c>
      <c r="C3" t="s">
        <v>4</v>
      </c>
      <c r="F3" t="s">
        <v>3</v>
      </c>
      <c r="G3" t="s">
        <v>4</v>
      </c>
      <c r="H3" t="s">
        <v>13</v>
      </c>
      <c r="I3" t="s">
        <v>15</v>
      </c>
      <c r="M3" s="5" t="s">
        <v>1</v>
      </c>
      <c r="N3" s="5"/>
      <c r="O3" s="5"/>
      <c r="P3" s="6"/>
      <c r="U3" s="5" t="s">
        <v>17</v>
      </c>
      <c r="V3" s="5"/>
      <c r="W3" s="6"/>
    </row>
    <row r="4" spans="1:23" x14ac:dyDescent="0.25">
      <c r="A4" t="s">
        <v>2</v>
      </c>
      <c r="B4">
        <v>10378033</v>
      </c>
      <c r="C4">
        <v>4296129</v>
      </c>
      <c r="E4" t="s">
        <v>10</v>
      </c>
      <c r="F4">
        <f>(E5*8)/(I4/1000000)</f>
        <v>29.398459044887201</v>
      </c>
      <c r="G4">
        <f>(E5*8)/(H4/1000000)</f>
        <v>1798.3317575246419</v>
      </c>
      <c r="H4">
        <v>4555333</v>
      </c>
      <c r="I4">
        <v>278654061</v>
      </c>
      <c r="J4" t="s">
        <v>18</v>
      </c>
      <c r="K4" t="s">
        <v>20</v>
      </c>
      <c r="M4" s="4"/>
      <c r="N4" s="4" t="s">
        <v>3</v>
      </c>
      <c r="O4" s="4" t="s">
        <v>23</v>
      </c>
      <c r="U4" t="str">
        <f>J5</f>
        <v>1024 x 1KB</v>
      </c>
      <c r="V4">
        <f>K14</f>
        <v>5325.1085191250004</v>
      </c>
    </row>
    <row r="5" spans="1:23" x14ac:dyDescent="0.25">
      <c r="B5">
        <v>11811359</v>
      </c>
      <c r="C5">
        <v>3125429</v>
      </c>
      <c r="E5">
        <v>1024</v>
      </c>
      <c r="F5">
        <f>(E5*8)/(I5/1000000)</f>
        <v>26.178462290738356</v>
      </c>
      <c r="G5">
        <f>(E5*8)/(H5/1000000)</f>
        <v>1544.0368080884007</v>
      </c>
      <c r="H5">
        <v>5305573</v>
      </c>
      <c r="I5">
        <v>312928999</v>
      </c>
      <c r="J5" t="s">
        <v>19</v>
      </c>
      <c r="K5">
        <v>6503349767</v>
      </c>
      <c r="M5" s="4" t="s">
        <v>24</v>
      </c>
      <c r="N5" s="4">
        <f>B14</f>
        <v>10.785042444444445</v>
      </c>
      <c r="O5" s="4">
        <f>C14</f>
        <v>3.8665913333333335</v>
      </c>
      <c r="U5" t="str">
        <f>J16</f>
        <v>512 x 2KB</v>
      </c>
      <c r="V5">
        <f>K24</f>
        <v>2529.4967784999999</v>
      </c>
    </row>
    <row r="6" spans="1:23" x14ac:dyDescent="0.25">
      <c r="B6">
        <v>9710345</v>
      </c>
      <c r="C6">
        <v>3367525</v>
      </c>
      <c r="F6">
        <f>(E5*8)/(I6/1000000)</f>
        <v>24.256435722144946</v>
      </c>
      <c r="G6">
        <f>(E5*8)/(H6/1000000)</f>
        <v>1793.9521563120968</v>
      </c>
      <c r="H6">
        <v>4566454</v>
      </c>
      <c r="I6">
        <v>337724804</v>
      </c>
      <c r="K6">
        <v>5624768758</v>
      </c>
      <c r="M6" s="4" t="s">
        <v>25</v>
      </c>
      <c r="N6" s="4">
        <f>B24</f>
        <v>12.73063775</v>
      </c>
      <c r="O6" s="4">
        <f>C24</f>
        <v>3.2542689999999999</v>
      </c>
      <c r="U6" t="str">
        <f>J26</f>
        <v>256 x 4KB</v>
      </c>
      <c r="V6">
        <f>K34</f>
        <v>1259.2389605714286</v>
      </c>
    </row>
    <row r="7" spans="1:23" x14ac:dyDescent="0.25">
      <c r="B7">
        <v>10184271</v>
      </c>
      <c r="C7">
        <v>4544639</v>
      </c>
      <c r="F7">
        <f>(E5*8)/(I7/1000000)</f>
        <v>25.200402881597164</v>
      </c>
      <c r="G7">
        <f>(E5*8)/(H7/1000000)</f>
        <v>1971.0023023096962</v>
      </c>
      <c r="H7">
        <v>4156261</v>
      </c>
      <c r="I7">
        <v>325074168</v>
      </c>
      <c r="K7">
        <v>5173339749</v>
      </c>
      <c r="M7" s="4" t="s">
        <v>26</v>
      </c>
      <c r="N7" s="4">
        <f>B34</f>
        <v>13.75352125</v>
      </c>
      <c r="O7" s="4">
        <f>C34</f>
        <v>3.8726047499999998</v>
      </c>
    </row>
    <row r="8" spans="1:23" x14ac:dyDescent="0.25">
      <c r="B8">
        <v>11174467</v>
      </c>
      <c r="C8">
        <v>2893598</v>
      </c>
      <c r="F8">
        <f>(E5*8)/(I8/1000000)</f>
        <v>21.136577392879811</v>
      </c>
      <c r="G8">
        <f>(E5*8)/(H8/1000000)</f>
        <v>1898.1399526021107</v>
      </c>
      <c r="H8">
        <v>4315804</v>
      </c>
      <c r="I8">
        <v>387574575</v>
      </c>
      <c r="K8">
        <v>5581142535</v>
      </c>
    </row>
    <row r="9" spans="1:23" x14ac:dyDescent="0.25">
      <c r="B9">
        <v>10708241</v>
      </c>
      <c r="C9">
        <v>3184456</v>
      </c>
      <c r="F9">
        <f>(E5*8)/(I9/1000000)</f>
        <v>28.366899191672189</v>
      </c>
      <c r="G9">
        <f>(E5*8)/(H9/1000000)</f>
        <v>1894.5723231938716</v>
      </c>
      <c r="H9">
        <v>4323931</v>
      </c>
      <c r="I9">
        <v>288787292</v>
      </c>
      <c r="K9">
        <v>4842971293</v>
      </c>
    </row>
    <row r="10" spans="1:23" x14ac:dyDescent="0.25">
      <c r="B10">
        <v>10156468</v>
      </c>
      <c r="C10">
        <v>3101048</v>
      </c>
      <c r="F10">
        <f>(E5*8)/(I10/1000000)</f>
        <v>28.510448012490972</v>
      </c>
      <c r="G10">
        <f>(E5*8)/(H10/1000000)</f>
        <v>1953.1138241930532</v>
      </c>
      <c r="H10">
        <v>4194328</v>
      </c>
      <c r="I10">
        <v>287333261</v>
      </c>
      <c r="K10">
        <v>4769428392</v>
      </c>
    </row>
    <row r="11" spans="1:23" x14ac:dyDescent="0.25">
      <c r="B11">
        <v>11274129</v>
      </c>
      <c r="C11">
        <v>3396182</v>
      </c>
      <c r="F11">
        <f>(E5*8)/(I11/1000000)</f>
        <v>26.320859073256045</v>
      </c>
      <c r="G11">
        <f>(E5*8)/(H11/1000000)</f>
        <v>2075.672870712337</v>
      </c>
      <c r="H11">
        <v>3946672</v>
      </c>
      <c r="I11">
        <v>311236042</v>
      </c>
      <c r="K11">
        <v>4946542454</v>
      </c>
    </row>
    <row r="12" spans="1:23" x14ac:dyDescent="0.25">
      <c r="B12">
        <v>11668069</v>
      </c>
      <c r="C12">
        <v>6890316</v>
      </c>
      <c r="F12">
        <f>(E5*8)/(G12/1000000)</f>
        <v>4437707</v>
      </c>
      <c r="G12">
        <f>(E5*8)/(H12/1000000)</f>
        <v>1845.998395117118</v>
      </c>
      <c r="H12">
        <v>4437707</v>
      </c>
      <c r="I12">
        <v>359900806</v>
      </c>
      <c r="K12">
        <v>5159325205</v>
      </c>
    </row>
    <row r="13" spans="1:23" x14ac:dyDescent="0.25">
      <c r="A13" s="1" t="s">
        <v>5</v>
      </c>
      <c r="B13" s="1">
        <f>AVERAGE(B4:B12)</f>
        <v>10785042.444444444</v>
      </c>
      <c r="C13" s="1">
        <f>AVERAGE(C4:C12)</f>
        <v>3866591.3333333335</v>
      </c>
      <c r="E13" s="2" t="s">
        <v>5</v>
      </c>
      <c r="F13" s="2">
        <f>AVERAGE(F4:F12)</f>
        <v>493101.81872706779</v>
      </c>
      <c r="G13" s="2">
        <f>AVERAGE(G4:G12)</f>
        <v>1863.8689322281473</v>
      </c>
      <c r="J13" t="s">
        <v>5</v>
      </c>
      <c r="K13">
        <f>AVERAGE(K5:K12)</f>
        <v>5325108519.125</v>
      </c>
    </row>
    <row r="14" spans="1:23" x14ac:dyDescent="0.25">
      <c r="A14" s="3" t="s">
        <v>8</v>
      </c>
      <c r="B14" s="3">
        <f>B13/1000000</f>
        <v>10.785042444444445</v>
      </c>
      <c r="C14" s="3">
        <f>C13/1000000</f>
        <v>3.8665913333333335</v>
      </c>
      <c r="E14" s="3" t="s">
        <v>12</v>
      </c>
      <c r="F14" s="3">
        <f>F13/1000</f>
        <v>493.10181872706778</v>
      </c>
      <c r="G14" s="3">
        <f>G13/1000</f>
        <v>1.8638689322281472</v>
      </c>
      <c r="J14" s="3"/>
      <c r="K14" s="3">
        <f>K13/1000000</f>
        <v>5325.1085191250004</v>
      </c>
    </row>
    <row r="15" spans="1:23" x14ac:dyDescent="0.25">
      <c r="A15" s="1" t="s">
        <v>7</v>
      </c>
      <c r="B15" s="1">
        <v>11703143</v>
      </c>
      <c r="C15" s="1">
        <v>5834223</v>
      </c>
      <c r="E15" t="s">
        <v>11</v>
      </c>
      <c r="F15">
        <f>(E16*8)/(I15/1000000)</f>
        <v>91.834718671424255</v>
      </c>
      <c r="G15">
        <f>(E16*8)/(H15/1000000)</f>
        <v>6843.7489492000759</v>
      </c>
      <c r="H15">
        <v>4788019</v>
      </c>
      <c r="I15">
        <v>356814944</v>
      </c>
      <c r="J15" t="s">
        <v>18</v>
      </c>
      <c r="K15">
        <v>2509243436</v>
      </c>
    </row>
    <row r="16" spans="1:23" x14ac:dyDescent="0.25">
      <c r="B16">
        <v>12920823</v>
      </c>
      <c r="C16">
        <v>4352143</v>
      </c>
      <c r="E16">
        <f>4*E5</f>
        <v>4096</v>
      </c>
      <c r="F16">
        <f>(E16*8)/(I16/1000000)</f>
        <v>90.521913640326389</v>
      </c>
      <c r="G16">
        <f>(E16*8)/(H16/1000000)</f>
        <v>5058.0304336973986</v>
      </c>
      <c r="H16">
        <v>6478411</v>
      </c>
      <c r="I16">
        <v>361989696</v>
      </c>
      <c r="J16" t="s">
        <v>21</v>
      </c>
      <c r="K16">
        <v>2632376343</v>
      </c>
    </row>
    <row r="17" spans="1:15" x14ac:dyDescent="0.25">
      <c r="B17">
        <v>12529091</v>
      </c>
      <c r="C17">
        <v>2003055</v>
      </c>
      <c r="F17">
        <f>(E16*8)/(I17/1000000)</f>
        <v>97.587377825549638</v>
      </c>
      <c r="G17">
        <f>(E16*8)/(H17/1000000)</f>
        <v>8818.8006667926184</v>
      </c>
      <c r="H17">
        <v>3715698</v>
      </c>
      <c r="I17">
        <v>335781130</v>
      </c>
      <c r="K17">
        <v>2642256895</v>
      </c>
    </row>
    <row r="18" spans="1:15" x14ac:dyDescent="0.25">
      <c r="B18">
        <v>11232639</v>
      </c>
      <c r="C18">
        <v>2120680</v>
      </c>
      <c r="F18">
        <f>(E16*8)/(I18/1000000)</f>
        <v>92.738449237659268</v>
      </c>
      <c r="G18">
        <f>(E16*8)/(H18/1000000)</f>
        <v>8528.2119643776423</v>
      </c>
      <c r="H18">
        <v>3842306</v>
      </c>
      <c r="I18">
        <v>353337804</v>
      </c>
      <c r="K18">
        <v>2618800231</v>
      </c>
    </row>
    <row r="19" spans="1:15" x14ac:dyDescent="0.25">
      <c r="B19">
        <v>11446077</v>
      </c>
      <c r="C19">
        <v>2665607</v>
      </c>
      <c r="F19">
        <f>(E16*8)/(I19/1000000)</f>
        <v>290.57132238398731</v>
      </c>
      <c r="G19">
        <f>(E16*8)/(H19/1000000)</f>
        <v>8805.6243345664279</v>
      </c>
      <c r="H19">
        <v>3721258</v>
      </c>
      <c r="I19">
        <v>112770936</v>
      </c>
      <c r="K19">
        <v>2387475395</v>
      </c>
    </row>
    <row r="20" spans="1:15" x14ac:dyDescent="0.25">
      <c r="B20">
        <v>14388333</v>
      </c>
      <c r="C20">
        <v>4787143</v>
      </c>
      <c r="F20">
        <f>(E16*8)/(I20/1000000)</f>
        <v>279.1114674506864</v>
      </c>
      <c r="G20">
        <f>(E16*8)/(H20/1000000)</f>
        <v>7775.9774314405013</v>
      </c>
      <c r="H20">
        <v>4214004</v>
      </c>
      <c r="I20">
        <v>117401124</v>
      </c>
      <c r="K20">
        <v>2178838613</v>
      </c>
    </row>
    <row r="21" spans="1:15" x14ac:dyDescent="0.25">
      <c r="B21">
        <v>16252916</v>
      </c>
      <c r="C21">
        <v>2097155</v>
      </c>
      <c r="F21">
        <f>(E16*8)/(I21/1000000)</f>
        <v>270.14163606440962</v>
      </c>
      <c r="G21">
        <f>(E16*8)/(H21/1000000)</f>
        <v>7507.7355933523731</v>
      </c>
      <c r="H21">
        <v>4364565</v>
      </c>
      <c r="I21">
        <v>121299332</v>
      </c>
      <c r="K21">
        <v>2416238474</v>
      </c>
    </row>
    <row r="22" spans="1:15" x14ac:dyDescent="0.25">
      <c r="B22">
        <v>11372080</v>
      </c>
      <c r="C22">
        <v>2174146</v>
      </c>
      <c r="F22">
        <f>(E16*8)/(I22/1000000)</f>
        <v>207.37226895347922</v>
      </c>
      <c r="G22">
        <f>(E16*8)/(H22/1000000)</f>
        <v>7777.5554579247028</v>
      </c>
      <c r="H22">
        <v>4213149</v>
      </c>
      <c r="I22">
        <v>158015342</v>
      </c>
      <c r="K22">
        <v>2850744841</v>
      </c>
    </row>
    <row r="23" spans="1:15" x14ac:dyDescent="0.25">
      <c r="A23" s="1" t="s">
        <v>5</v>
      </c>
      <c r="B23" s="1">
        <f>AVERAGE(B15:B22)</f>
        <v>12730637.75</v>
      </c>
      <c r="C23" s="1">
        <f>AVERAGE(C15:C22)</f>
        <v>3254269</v>
      </c>
      <c r="E23" t="s">
        <v>5</v>
      </c>
      <c r="F23">
        <f>AVERAGE(F15:F22)</f>
        <v>177.48489427844027</v>
      </c>
      <c r="G23">
        <f>AVERAGE(G15:G22)</f>
        <v>7639.4606039189675</v>
      </c>
      <c r="J23" t="s">
        <v>5</v>
      </c>
      <c r="K23">
        <f>AVERAGE(K15:K22)</f>
        <v>2529496778.5</v>
      </c>
    </row>
    <row r="24" spans="1:15" x14ac:dyDescent="0.25">
      <c r="A24" s="3" t="s">
        <v>8</v>
      </c>
      <c r="B24" s="3">
        <f>B23/1000000</f>
        <v>12.73063775</v>
      </c>
      <c r="C24" s="3">
        <f>C23/1000000</f>
        <v>3.2542689999999999</v>
      </c>
      <c r="E24" s="3" t="s">
        <v>12</v>
      </c>
      <c r="F24" s="3">
        <f>F23/1000</f>
        <v>0.17748489427844027</v>
      </c>
      <c r="G24" s="3">
        <f>G23/1000</f>
        <v>7.6394606039189679</v>
      </c>
      <c r="J24" s="3"/>
      <c r="K24" s="3">
        <f>K23/1000000</f>
        <v>2529.4967784999999</v>
      </c>
    </row>
    <row r="25" spans="1:15" x14ac:dyDescent="0.25">
      <c r="A25" s="1" t="s">
        <v>6</v>
      </c>
      <c r="B25" s="1">
        <v>13077442</v>
      </c>
      <c r="C25" s="1">
        <v>6157159</v>
      </c>
      <c r="E25" t="s">
        <v>10</v>
      </c>
      <c r="F25">
        <f>(E26*8)/(I25/1000000)</f>
        <v>1292.3154762222264</v>
      </c>
      <c r="G25">
        <f>(E26*8)/(H25/1000000)</f>
        <v>9771.9007603954124</v>
      </c>
      <c r="H25">
        <v>13413153</v>
      </c>
      <c r="I25">
        <v>101424151</v>
      </c>
      <c r="J25" t="s">
        <v>18</v>
      </c>
      <c r="K25">
        <v>1609255453</v>
      </c>
    </row>
    <row r="26" spans="1:15" x14ac:dyDescent="0.25">
      <c r="B26">
        <v>12729269</v>
      </c>
      <c r="C26">
        <v>2650637</v>
      </c>
      <c r="E26">
        <v>16384</v>
      </c>
      <c r="F26">
        <f>(E26*8)/(I26/1000000)</f>
        <v>1236.1479181811771</v>
      </c>
      <c r="G26">
        <f>(E26*8)/(H26/1000000)</f>
        <v>16348.540016703768</v>
      </c>
      <c r="H26">
        <v>8017352</v>
      </c>
      <c r="I26">
        <v>106032618</v>
      </c>
      <c r="J26" t="s">
        <v>22</v>
      </c>
      <c r="K26">
        <v>1110630386</v>
      </c>
      <c r="M26" s="5" t="s">
        <v>9</v>
      </c>
      <c r="N26" s="5"/>
      <c r="O26" s="5"/>
    </row>
    <row r="27" spans="1:15" x14ac:dyDescent="0.25">
      <c r="B27">
        <v>14147128</v>
      </c>
      <c r="C27">
        <v>2788366</v>
      </c>
      <c r="F27">
        <f>(E26*8)/(I27/1000000)</f>
        <v>1057.7220463790522</v>
      </c>
      <c r="G27">
        <f>(E26*8)/(H27/1000000)</f>
        <v>8439.4667924894457</v>
      </c>
      <c r="H27">
        <v>15530839</v>
      </c>
      <c r="I27">
        <v>123919134</v>
      </c>
      <c r="K27">
        <v>2365858413</v>
      </c>
      <c r="M27" s="4"/>
      <c r="N27" s="4" t="s">
        <v>3</v>
      </c>
      <c r="O27" s="4" t="s">
        <v>4</v>
      </c>
    </row>
    <row r="28" spans="1:15" x14ac:dyDescent="0.25">
      <c r="B28">
        <v>15683467</v>
      </c>
      <c r="C28">
        <v>5415904</v>
      </c>
      <c r="F28">
        <f>(E26*8)/(I28/1000000)</f>
        <v>1047.4485264061764</v>
      </c>
      <c r="G28">
        <f>(E26*8)/(H28/1000000)</f>
        <v>14465.49397191991</v>
      </c>
      <c r="H28">
        <v>9061011</v>
      </c>
      <c r="I28">
        <v>125134550</v>
      </c>
      <c r="K28">
        <v>1191806936</v>
      </c>
      <c r="M28" s="4" t="s">
        <v>27</v>
      </c>
      <c r="N28" s="4">
        <f>F14</f>
        <v>493.10181872706778</v>
      </c>
      <c r="O28" s="4">
        <f>G14</f>
        <v>1.8638689322281472</v>
      </c>
    </row>
    <row r="29" spans="1:15" x14ac:dyDescent="0.25">
      <c r="B29">
        <v>11388333</v>
      </c>
      <c r="C29">
        <v>2797347</v>
      </c>
      <c r="F29">
        <f>(E26*8)/(I29/1000000)</f>
        <v>1104.1164957465883</v>
      </c>
      <c r="G29">
        <f>(E26*8)/(H29/1000000)</f>
        <v>15111.052493475841</v>
      </c>
      <c r="H29">
        <v>8673916</v>
      </c>
      <c r="I29">
        <v>118712111</v>
      </c>
      <c r="K29">
        <v>941593614</v>
      </c>
      <c r="M29" s="4" t="s">
        <v>28</v>
      </c>
      <c r="N29" s="4">
        <f>F24</f>
        <v>0.17748489427844027</v>
      </c>
      <c r="O29" s="4">
        <f>G24</f>
        <v>7.6394606039189679</v>
      </c>
    </row>
    <row r="30" spans="1:15" x14ac:dyDescent="0.25">
      <c r="B30">
        <v>16389223</v>
      </c>
      <c r="C30">
        <v>4631021</v>
      </c>
      <c r="F30">
        <f>(E26*8)/(I30/1000000)</f>
        <v>1224.0123026534402</v>
      </c>
      <c r="G30">
        <f>(E26*8)/(H30/1000000)</f>
        <v>11843.892523036819</v>
      </c>
      <c r="H30">
        <v>11066632</v>
      </c>
      <c r="I30">
        <v>107083891</v>
      </c>
      <c r="K30">
        <v>1333055872</v>
      </c>
      <c r="M30" s="4" t="s">
        <v>29</v>
      </c>
      <c r="N30" s="4">
        <f>F34</f>
        <v>1.1767830150121776</v>
      </c>
      <c r="O30" s="4">
        <f>G34</f>
        <v>12.635964742767584</v>
      </c>
    </row>
    <row r="31" spans="1:15" x14ac:dyDescent="0.25">
      <c r="B31">
        <v>12147128</v>
      </c>
      <c r="C31">
        <v>4437260</v>
      </c>
      <c r="F31">
        <f>(E26*8)/(I31/1000000)</f>
        <v>1298.5886111662571</v>
      </c>
      <c r="G31">
        <f>(E26*8)/(H31/1000000)</f>
        <v>11859.477425489426</v>
      </c>
      <c r="H31">
        <v>11052089</v>
      </c>
      <c r="I31">
        <v>100934198</v>
      </c>
      <c r="K31">
        <v>824939074</v>
      </c>
      <c r="M31" s="4" t="s">
        <v>30</v>
      </c>
      <c r="N31" s="4">
        <f>F45</f>
        <v>2.426473613580014</v>
      </c>
      <c r="O31" s="4">
        <f>G45</f>
        <v>15.325870322294836</v>
      </c>
    </row>
    <row r="32" spans="1:15" x14ac:dyDescent="0.25">
      <c r="B32">
        <v>14466180</v>
      </c>
      <c r="C32">
        <v>2103144</v>
      </c>
      <c r="F32">
        <f>(E26*8)/(I32/1000000)</f>
        <v>1153.912743342504</v>
      </c>
      <c r="G32">
        <f>(E26*8)/(H32/1000000)</f>
        <v>13247.893958630048</v>
      </c>
      <c r="H32">
        <v>9893799</v>
      </c>
      <c r="I32">
        <v>113589178</v>
      </c>
      <c r="K32">
        <v>1046788429</v>
      </c>
      <c r="M32" s="4" t="s">
        <v>31</v>
      </c>
      <c r="N32" s="4">
        <f>F55</f>
        <v>6.7018906129523597</v>
      </c>
      <c r="O32" s="4">
        <f>G55</f>
        <v>14.097077706460173</v>
      </c>
    </row>
    <row r="33" spans="1:15" x14ac:dyDescent="0.25">
      <c r="A33" t="s">
        <v>5</v>
      </c>
      <c r="B33">
        <f>AVERAGE(B25:B32)</f>
        <v>13753521.25</v>
      </c>
      <c r="C33">
        <f>AVERAGE(C25:C32)</f>
        <v>3872604.75</v>
      </c>
      <c r="E33" t="s">
        <v>5</v>
      </c>
      <c r="F33">
        <f>AVERAGE(F25:F32)</f>
        <v>1176.7830150121777</v>
      </c>
      <c r="G33">
        <f>AVERAGE(G25:G32)</f>
        <v>12635.964742767585</v>
      </c>
      <c r="J33" t="s">
        <v>5</v>
      </c>
      <c r="K33">
        <f>AVERAGE(K26:K32)</f>
        <v>1259238960.5714285</v>
      </c>
      <c r="M33" s="4" t="s">
        <v>32</v>
      </c>
      <c r="N33" s="4">
        <f>F65</f>
        <v>14.952246040752879</v>
      </c>
      <c r="O33" s="4">
        <f>G65</f>
        <v>19.126961788242767</v>
      </c>
    </row>
    <row r="34" spans="1:15" x14ac:dyDescent="0.25">
      <c r="A34" s="3" t="s">
        <v>8</v>
      </c>
      <c r="B34" s="3">
        <f>B33/1000000</f>
        <v>13.75352125</v>
      </c>
      <c r="C34" s="3">
        <f>C33/1000000</f>
        <v>3.8726047499999998</v>
      </c>
      <c r="E34" s="3" t="s">
        <v>12</v>
      </c>
      <c r="F34" s="3">
        <f>F33/1000</f>
        <v>1.1767830150121776</v>
      </c>
      <c r="G34" s="3">
        <f>G33/1000</f>
        <v>12.635964742767584</v>
      </c>
      <c r="J34" s="3" t="s">
        <v>8</v>
      </c>
      <c r="K34" s="3">
        <f>K33/1000000</f>
        <v>1259.2389605714286</v>
      </c>
      <c r="M34" s="4"/>
      <c r="N34" s="4"/>
      <c r="O34" s="4"/>
    </row>
    <row r="35" spans="1:15" x14ac:dyDescent="0.25">
      <c r="E35" t="s">
        <v>11</v>
      </c>
      <c r="F35">
        <f>(E36*8)/(I35/1000000)</f>
        <v>1335.0927217652818</v>
      </c>
      <c r="G35">
        <f>(E36*8)/(H35/1000000)</f>
        <v>8088.4510181553396</v>
      </c>
      <c r="H35">
        <v>64819333</v>
      </c>
      <c r="I35">
        <v>392697819</v>
      </c>
      <c r="M35" s="4"/>
      <c r="N35" s="4"/>
      <c r="O35" s="4"/>
    </row>
    <row r="36" spans="1:15" x14ac:dyDescent="0.25">
      <c r="E36">
        <v>65536</v>
      </c>
      <c r="F36">
        <f>(E36*8)/(I36/1000000)</f>
        <v>1377.5151626758761</v>
      </c>
      <c r="G36">
        <f>(E36*8)/(H36/1000000)</f>
        <v>30420.492427543548</v>
      </c>
      <c r="H36">
        <v>17234698</v>
      </c>
      <c r="I36">
        <v>380604159</v>
      </c>
    </row>
    <row r="37" spans="1:15" x14ac:dyDescent="0.25">
      <c r="F37">
        <f>(E36*8)/(I37/1000000)</f>
        <v>1415.6285092571384</v>
      </c>
      <c r="G37">
        <f>(E36*8)/(H37/1000000)</f>
        <v>13790.735386029879</v>
      </c>
      <c r="H37">
        <v>38017407</v>
      </c>
      <c r="I37">
        <v>370357051</v>
      </c>
    </row>
    <row r="38" spans="1:15" x14ac:dyDescent="0.25">
      <c r="F38">
        <f>(E36*8)/(I38/1000000)</f>
        <v>1338.3922467661725</v>
      </c>
      <c r="G38">
        <f>(E36*8)/(H38/1000000)</f>
        <v>12413.770797715142</v>
      </c>
      <c r="H38">
        <v>42234387</v>
      </c>
      <c r="I38">
        <v>391729705</v>
      </c>
    </row>
    <row r="39" spans="1:15" x14ac:dyDescent="0.25">
      <c r="F39">
        <f>(E36*8)/(I39/1000000)</f>
        <v>1425.2277617333364</v>
      </c>
      <c r="G39">
        <f>(E36*8)/(H39/1000000)</f>
        <v>15077.22357975299</v>
      </c>
      <c r="H39">
        <v>34773511</v>
      </c>
      <c r="I39">
        <v>367862607</v>
      </c>
    </row>
    <row r="40" spans="1:15" x14ac:dyDescent="0.25">
      <c r="F40">
        <f>(E36*8)/(I40/1000000)</f>
        <v>5958.0732956838419</v>
      </c>
      <c r="G40">
        <f>(E36*8)/(H40/1000000)</f>
        <v>15285.357746928099</v>
      </c>
      <c r="H40">
        <v>34300015</v>
      </c>
      <c r="I40">
        <v>87996232</v>
      </c>
    </row>
    <row r="41" spans="1:15" x14ac:dyDescent="0.25">
      <c r="F41">
        <f>(E36*8)/(I41/1000000)</f>
        <v>5488.4085675317283</v>
      </c>
      <c r="G41">
        <f>(E36*8)/(H41/1000000)</f>
        <v>9835.5703749291552</v>
      </c>
      <c r="H41">
        <v>53305297</v>
      </c>
      <c r="I41">
        <v>95526416</v>
      </c>
    </row>
    <row r="42" spans="1:15" x14ac:dyDescent="0.25">
      <c r="F42">
        <f>(E36*8)/(I42/1000000)</f>
        <v>2006.7149134382196</v>
      </c>
      <c r="G42">
        <f>(E36*8)/(H42/1000000)</f>
        <v>16510.615784799684</v>
      </c>
      <c r="H42">
        <v>31754600</v>
      </c>
      <c r="I42">
        <v>261266808</v>
      </c>
    </row>
    <row r="43" spans="1:15" x14ac:dyDescent="0.25">
      <c r="F43">
        <f>(E36*8)/(I43/1000000)</f>
        <v>1493.2093433685336</v>
      </c>
      <c r="G43">
        <f>(E36*8)/(H43/1000000)</f>
        <v>16510.615784799684</v>
      </c>
      <c r="H43">
        <v>31754600</v>
      </c>
      <c r="I43">
        <v>351114867</v>
      </c>
    </row>
    <row r="44" spans="1:15" x14ac:dyDescent="0.25">
      <c r="E44" t="s">
        <v>5</v>
      </c>
      <c r="F44">
        <f>AVERAGE(F35:F43)</f>
        <v>2426.473613580014</v>
      </c>
      <c r="G44">
        <f>AVERAGE(G35:G43)</f>
        <v>15325.870322294837</v>
      </c>
    </row>
    <row r="45" spans="1:15" x14ac:dyDescent="0.25">
      <c r="E45" s="3" t="s">
        <v>14</v>
      </c>
      <c r="F45" s="3">
        <f>F44/1000</f>
        <v>2.426473613580014</v>
      </c>
      <c r="G45" s="3">
        <f>G44/1000</f>
        <v>15.325870322294836</v>
      </c>
    </row>
    <row r="46" spans="1:15" x14ac:dyDescent="0.25">
      <c r="E46" t="s">
        <v>11</v>
      </c>
      <c r="F46">
        <f>(E47*8)/(I46/1000000)</f>
        <v>7180.6828881636047</v>
      </c>
      <c r="G46">
        <f>(E47*8)/(H46/1000000)</f>
        <v>17048.371993195484</v>
      </c>
      <c r="H46">
        <v>123011863</v>
      </c>
      <c r="I46">
        <v>292054674</v>
      </c>
    </row>
    <row r="47" spans="1:15" x14ac:dyDescent="0.25">
      <c r="E47">
        <v>262144</v>
      </c>
      <c r="F47">
        <f>(E47*8)/(I47/1000000)</f>
        <v>5716.4808489378784</v>
      </c>
      <c r="G47">
        <f>(E47*8)/(H47/1000000)</f>
        <v>14293.938717349596</v>
      </c>
      <c r="H47">
        <v>146716174</v>
      </c>
      <c r="I47">
        <v>366860671</v>
      </c>
    </row>
    <row r="48" spans="1:15" x14ac:dyDescent="0.25">
      <c r="F48">
        <f>(E47*8)/(I48/1000000)</f>
        <v>7809.9528194986497</v>
      </c>
      <c r="G48">
        <f>(E47*8)/(H48/1000000)</f>
        <v>16524.916874148872</v>
      </c>
      <c r="H48">
        <v>126908475</v>
      </c>
      <c r="I48">
        <v>268523005</v>
      </c>
    </row>
    <row r="49" spans="5:9" x14ac:dyDescent="0.25">
      <c r="F49">
        <f>(E47*8)/(I49/1000000)</f>
        <v>7606.7027611740668</v>
      </c>
      <c r="G49">
        <f>(E47*8)/(H49/1000000)</f>
        <v>13267.251646161865</v>
      </c>
      <c r="H49">
        <v>158069814</v>
      </c>
      <c r="I49">
        <v>275697903</v>
      </c>
    </row>
    <row r="50" spans="5:9" x14ac:dyDescent="0.25">
      <c r="F50">
        <f>(E47*8)/(I50/1000000)</f>
        <v>7824.836014405937</v>
      </c>
      <c r="G50">
        <f>(E47*8)/(H50/1000000)</f>
        <v>12648.151011137636</v>
      </c>
      <c r="H50">
        <v>165807002</v>
      </c>
      <c r="I50">
        <v>268012262</v>
      </c>
    </row>
    <row r="51" spans="5:9" x14ac:dyDescent="0.25">
      <c r="F51">
        <f>(E47*8)/(I51/1000000)</f>
        <v>7113.8317455413289</v>
      </c>
      <c r="G51">
        <f>(E47*8)/(H51/1000000)</f>
        <v>11430.299046892796</v>
      </c>
      <c r="H51">
        <v>183473065</v>
      </c>
      <c r="I51">
        <v>294799213</v>
      </c>
    </row>
    <row r="52" spans="5:9" x14ac:dyDescent="0.25">
      <c r="F52">
        <f>(E47*8)/(I52/1000000)</f>
        <v>5201.3460425373842</v>
      </c>
      <c r="G52">
        <f>(E47*8)/(H52/1000000)</f>
        <v>12278.477441209312</v>
      </c>
      <c r="H52">
        <v>170799027</v>
      </c>
      <c r="I52">
        <v>403194093</v>
      </c>
    </row>
    <row r="53" spans="5:9" x14ac:dyDescent="0.25">
      <c r="F53">
        <f>(E47*8)/(I53/1000000)</f>
        <v>5161.2917833600322</v>
      </c>
      <c r="G53">
        <f>(E47*8)/(H53/1000000)</f>
        <v>15285.214921585824</v>
      </c>
      <c r="H53">
        <v>137201342</v>
      </c>
      <c r="I53">
        <v>406323085</v>
      </c>
    </row>
    <row r="54" spans="5:9" x14ac:dyDescent="0.25">
      <c r="E54" t="s">
        <v>5</v>
      </c>
      <c r="F54">
        <f>AVERAGE(F46:F53)</f>
        <v>6701.8906129523593</v>
      </c>
      <c r="G54">
        <f>AVERAGE(G46:G53)</f>
        <v>14097.077706460173</v>
      </c>
    </row>
    <row r="55" spans="5:9" x14ac:dyDescent="0.25">
      <c r="E55" s="3" t="s">
        <v>12</v>
      </c>
      <c r="F55" s="3">
        <f>F54/1000</f>
        <v>6.7018906129523597</v>
      </c>
      <c r="G55" s="3">
        <f>G54/1000</f>
        <v>14.097077706460173</v>
      </c>
    </row>
    <row r="56" spans="5:9" x14ac:dyDescent="0.25">
      <c r="E56" t="s">
        <v>11</v>
      </c>
      <c r="F56">
        <f>(E57*8)/(I56/1000000)</f>
        <v>17141.142370533868</v>
      </c>
      <c r="G56">
        <f>(E57*8)/(H56/1000000)</f>
        <v>18462.373498165172</v>
      </c>
      <c r="H56">
        <v>454362382</v>
      </c>
      <c r="I56">
        <v>489384419</v>
      </c>
    </row>
    <row r="57" spans="5:9" x14ac:dyDescent="0.25">
      <c r="E57">
        <v>1048576</v>
      </c>
      <c r="F57">
        <f>(E57*8)/(I57/1000000)</f>
        <v>15454.888990546979</v>
      </c>
      <c r="G57">
        <f>(E57*8)/(H57/1000000)</f>
        <v>20082.729101187862</v>
      </c>
      <c r="H57">
        <v>417702592</v>
      </c>
      <c r="I57">
        <v>542780217</v>
      </c>
    </row>
    <row r="58" spans="5:9" x14ac:dyDescent="0.25">
      <c r="F58">
        <f>(E57*8)/(I58/1000000)</f>
        <v>9871.0533664754366</v>
      </c>
      <c r="G58">
        <f>(E57*8)/(H58/1000000)</f>
        <v>20573.578893459824</v>
      </c>
      <c r="H58">
        <v>407736935</v>
      </c>
      <c r="I58">
        <v>849818929</v>
      </c>
    </row>
    <row r="59" spans="5:9" x14ac:dyDescent="0.25">
      <c r="F59">
        <f>(E57*8)/(I59/1000000)</f>
        <v>11554.778401969748</v>
      </c>
      <c r="G59">
        <f>(E57*8)/(H59/1000000)</f>
        <v>19701.928931053473</v>
      </c>
      <c r="H59">
        <v>425775975</v>
      </c>
      <c r="I59">
        <v>725986056</v>
      </c>
    </row>
    <row r="60" spans="5:9" x14ac:dyDescent="0.25">
      <c r="F60">
        <f>(E57*8)/(I60/1000000)</f>
        <v>13815.906185280566</v>
      </c>
      <c r="G60">
        <f>(E57*8)/(H60/1000000)</f>
        <v>18936.852146228593</v>
      </c>
      <c r="H60">
        <v>442977953</v>
      </c>
      <c r="I60">
        <v>607170307</v>
      </c>
    </row>
    <row r="61" spans="5:9" x14ac:dyDescent="0.25">
      <c r="F61">
        <f>(E57*8)/(I61/1000000)</f>
        <v>15758.34433133008</v>
      </c>
      <c r="G61">
        <f>(E57*8)/(H61/1000000)</f>
        <v>20416.290059699568</v>
      </c>
      <c r="H61">
        <v>410878175</v>
      </c>
      <c r="I61">
        <v>532328005</v>
      </c>
    </row>
    <row r="62" spans="5:9" x14ac:dyDescent="0.25">
      <c r="F62">
        <f>(E57*8)/(I62/1000000)</f>
        <v>18653.137282434389</v>
      </c>
      <c r="G62">
        <f>(E57*8)/(H62/1000000)</f>
        <v>18856.194654150957</v>
      </c>
      <c r="H62">
        <v>444872794</v>
      </c>
      <c r="I62">
        <v>449715663</v>
      </c>
    </row>
    <row r="63" spans="5:9" x14ac:dyDescent="0.25">
      <c r="F63">
        <f>(E57*8)/(I63/1000000)</f>
        <v>17368.717397451968</v>
      </c>
      <c r="G63">
        <f>(E57*8)/(H63/1000000)</f>
        <v>15985.747021996673</v>
      </c>
      <c r="H63">
        <v>524755458</v>
      </c>
      <c r="I63">
        <v>482972220</v>
      </c>
    </row>
    <row r="64" spans="5:9" x14ac:dyDescent="0.25">
      <c r="E64" t="s">
        <v>16</v>
      </c>
      <c r="F64">
        <f>AVERAGE(F56:F63)</f>
        <v>14952.24604075288</v>
      </c>
      <c r="G64">
        <f>AVERAGE(G56:G63)</f>
        <v>19126.961788242766</v>
      </c>
    </row>
    <row r="65" spans="5:7" x14ac:dyDescent="0.25">
      <c r="E65" s="3" t="s">
        <v>12</v>
      </c>
      <c r="F65" s="3">
        <f>F64/1000</f>
        <v>14.952246040752879</v>
      </c>
      <c r="G65" s="3">
        <f>G64/1000</f>
        <v>19.126961788242767</v>
      </c>
    </row>
  </sheetData>
  <mergeCells count="7">
    <mergeCell ref="M26:O26"/>
    <mergeCell ref="U3:V3"/>
    <mergeCell ref="A2:D2"/>
    <mergeCell ref="E2:H2"/>
    <mergeCell ref="J2:M2"/>
    <mergeCell ref="A1:K1"/>
    <mergeCell ref="M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2014-02-25T16:10:13Z</dcterms:created>
  <dcterms:modified xsi:type="dcterms:W3CDTF">2014-02-26T03:51:05Z</dcterms:modified>
</cp:coreProperties>
</file>