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80" yWindow="3675" windowWidth="19755" windowHeight="9150" tabRatio="5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6" i="1" l="1"/>
  <c r="U6" i="1"/>
  <c r="V5" i="1"/>
  <c r="U5" i="1"/>
  <c r="V4" i="1"/>
  <c r="U4" i="1"/>
  <c r="N33" i="1"/>
  <c r="N32" i="1"/>
  <c r="O31" i="1"/>
  <c r="N31" i="1"/>
  <c r="O30" i="1"/>
  <c r="N30" i="1"/>
  <c r="O29" i="1"/>
  <c r="N29" i="1"/>
  <c r="O28" i="1"/>
  <c r="N28" i="1"/>
  <c r="O7" i="1"/>
  <c r="N7" i="1"/>
  <c r="O6" i="1"/>
  <c r="N6" i="1"/>
  <c r="O5" i="1"/>
  <c r="N5" i="1"/>
  <c r="F64" i="1" l="1"/>
  <c r="F65" i="1"/>
  <c r="F54" i="1"/>
  <c r="F55" i="1" s="1"/>
  <c r="F44" i="1"/>
  <c r="F45" i="1"/>
  <c r="F33" i="1"/>
  <c r="F34" i="1"/>
  <c r="F23" i="1"/>
  <c r="F24" i="1" s="1"/>
  <c r="F13" i="1"/>
  <c r="F14" i="1" s="1"/>
  <c r="F63" i="1"/>
  <c r="F62" i="1"/>
  <c r="F61" i="1"/>
  <c r="F60" i="1"/>
  <c r="F59" i="1"/>
  <c r="F58" i="1"/>
  <c r="F57" i="1"/>
  <c r="F56" i="1"/>
  <c r="F53" i="1"/>
  <c r="F52" i="1"/>
  <c r="F51" i="1"/>
  <c r="F50" i="1"/>
  <c r="F49" i="1"/>
  <c r="F48" i="1"/>
  <c r="F47" i="1"/>
  <c r="F46" i="1"/>
  <c r="F43" i="1"/>
  <c r="F42" i="1"/>
  <c r="F41" i="1"/>
  <c r="F40" i="1"/>
  <c r="F39" i="1"/>
  <c r="F38" i="1"/>
  <c r="F37" i="1"/>
  <c r="F36" i="1"/>
  <c r="F35" i="1"/>
  <c r="F32" i="1"/>
  <c r="F31" i="1"/>
  <c r="F30" i="1"/>
  <c r="F29" i="1"/>
  <c r="F28" i="1"/>
  <c r="F27" i="1"/>
  <c r="F26" i="1"/>
  <c r="F25" i="1"/>
  <c r="F22" i="1"/>
  <c r="F21" i="1"/>
  <c r="F20" i="1"/>
  <c r="F19" i="1"/>
  <c r="F18" i="1"/>
  <c r="F17" i="1"/>
  <c r="F16" i="1"/>
  <c r="F15" i="1"/>
  <c r="F12" i="1"/>
  <c r="F11" i="1"/>
  <c r="F10" i="1"/>
  <c r="F9" i="1"/>
  <c r="F8" i="1"/>
  <c r="F7" i="1"/>
  <c r="F6" i="1"/>
  <c r="F5" i="1"/>
  <c r="F4" i="1"/>
  <c r="G4" i="1" l="1"/>
  <c r="G5" i="1"/>
  <c r="G6" i="1"/>
  <c r="G7" i="1"/>
  <c r="G8" i="1"/>
  <c r="G9" i="1"/>
  <c r="G10" i="1"/>
  <c r="G11" i="1"/>
  <c r="G12" i="1"/>
  <c r="K33" i="1" l="1"/>
  <c r="K34" i="1" s="1"/>
  <c r="K23" i="1"/>
  <c r="K24" i="1" s="1"/>
  <c r="K13" i="1"/>
  <c r="K14" i="1" s="1"/>
  <c r="C33" i="1"/>
  <c r="C34" i="1" s="1"/>
  <c r="C23" i="1"/>
  <c r="C24" i="1" s="1"/>
  <c r="G58" i="1"/>
  <c r="G59" i="1"/>
  <c r="G57" i="1"/>
  <c r="G56" i="1"/>
  <c r="G64" i="1" s="1"/>
  <c r="G65" i="1" s="1"/>
  <c r="G62" i="1"/>
  <c r="G61" i="1"/>
  <c r="G60" i="1"/>
  <c r="G63" i="1"/>
  <c r="G53" i="1"/>
  <c r="G52" i="1"/>
  <c r="G51" i="1"/>
  <c r="G50" i="1"/>
  <c r="G49" i="1"/>
  <c r="G48" i="1"/>
  <c r="G47" i="1"/>
  <c r="G46" i="1"/>
  <c r="G42" i="1"/>
  <c r="G41" i="1"/>
  <c r="G40" i="1"/>
  <c r="G39" i="1"/>
  <c r="G38" i="1"/>
  <c r="G37" i="1"/>
  <c r="G36" i="1"/>
  <c r="G35" i="1"/>
  <c r="G43" i="1"/>
  <c r="G32" i="1"/>
  <c r="G31" i="1"/>
  <c r="G30" i="1"/>
  <c r="G29" i="1"/>
  <c r="G28" i="1"/>
  <c r="G27" i="1"/>
  <c r="G26" i="1"/>
  <c r="G25" i="1"/>
  <c r="G15" i="1"/>
  <c r="G54" i="1" l="1"/>
  <c r="G55" i="1" s="1"/>
  <c r="G44" i="1"/>
  <c r="G45" i="1" s="1"/>
  <c r="G33" i="1"/>
  <c r="G34" i="1" s="1"/>
  <c r="G22" i="1"/>
  <c r="G21" i="1"/>
  <c r="G20" i="1"/>
  <c r="G19" i="1"/>
  <c r="G18" i="1"/>
  <c r="G17" i="1"/>
  <c r="G16" i="1"/>
  <c r="E16" i="1"/>
  <c r="G13" i="1"/>
  <c r="G14" i="1" s="1"/>
  <c r="C13" i="1"/>
  <c r="C14" i="1" s="1"/>
  <c r="B33" i="1"/>
  <c r="B34" i="1" s="1"/>
  <c r="B23" i="1"/>
  <c r="B24" i="1" s="1"/>
  <c r="B13" i="1"/>
  <c r="B14" i="1" s="1"/>
  <c r="G23" i="1" l="1"/>
  <c r="G24" i="1" s="1"/>
</calcChain>
</file>

<file path=xl/sharedStrings.xml><?xml version="1.0" encoding="utf-8"?>
<sst xmlns="http://schemas.openxmlformats.org/spreadsheetml/2006/main" count="65" uniqueCount="34">
  <si>
    <t>Latency</t>
  </si>
  <si>
    <t>Size 1byte</t>
  </si>
  <si>
    <t>TCP</t>
  </si>
  <si>
    <t>UDP</t>
  </si>
  <si>
    <t>Average</t>
  </si>
  <si>
    <t>Size 256 bytes</t>
  </si>
  <si>
    <t>Size 16 byte</t>
  </si>
  <si>
    <t>ms</t>
  </si>
  <si>
    <t>Throughput</t>
  </si>
  <si>
    <t>Size (Bytes)</t>
  </si>
  <si>
    <t>Size (bytes)</t>
  </si>
  <si>
    <t>MB/s</t>
  </si>
  <si>
    <t>Measurements (UDP)</t>
  </si>
  <si>
    <t>MB/2</t>
  </si>
  <si>
    <t>Measurements (TCP)</t>
  </si>
  <si>
    <t xml:space="preserve">Average  </t>
  </si>
  <si>
    <t>Message Sizes</t>
  </si>
  <si>
    <t>Size</t>
  </si>
  <si>
    <t>1024 x 1KB</t>
  </si>
  <si>
    <t>time</t>
  </si>
  <si>
    <t>512 x 2KB</t>
  </si>
  <si>
    <t>256 x 4KB</t>
  </si>
  <si>
    <t>Desktop off Campus</t>
  </si>
  <si>
    <t>Due to the amount of dropped packets, The 2 above sections will no be measures</t>
  </si>
  <si>
    <t>UPD</t>
  </si>
  <si>
    <t>1 Byte</t>
  </si>
  <si>
    <t>16 Bytes</t>
  </si>
  <si>
    <t>256 Bytes</t>
  </si>
  <si>
    <t>1KB</t>
  </si>
  <si>
    <t>4KB</t>
  </si>
  <si>
    <t>16KB</t>
  </si>
  <si>
    <t>64KB</t>
  </si>
  <si>
    <t>256KB</t>
  </si>
  <si>
    <t>1024KB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</si>
</sst>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Sheet1!$N$3:$N$4</c:f>
              <c:strCache>
                <c:ptCount val="1"/>
                <c:pt idx="0">
                  <c:v>Latency TCP</c:v>
                </c:pt>
              </c:strCache>
            </c:strRef>
          </c:tx>
          <c:cat>
            <c:strRef>
              <c:f>Sheet1!$M$5:$M$7</c:f>
              <c:strCache>
                <c:ptCount val="3"/>
                <c:pt idx="0">
                  <c:v>1 Byte</c:v>
                </c:pt>
                <c:pt idx="1">
                  <c:v>16 Bytes</c:v>
                </c:pt>
                <c:pt idx="2">
                  <c:v>256 Bytes</c:v>
                </c:pt>
              </c:strCache>
            </c:strRef>
          </c:cat>
          <c:val>
            <c:numRef>
              <c:f>Sheet1!$N$5:$N$7</c:f>
              <c:numCache>
                <c:formatCode>General</c:formatCode>
                <c:ptCount val="3"/>
                <c:pt idx="0">
                  <c:v>32.965329333333329</c:v>
                </c:pt>
                <c:pt idx="1">
                  <c:v>35.894316625000002</c:v>
                </c:pt>
                <c:pt idx="2">
                  <c:v>34.271523999999999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Sheet1!$O$3:$O$4</c:f>
              <c:strCache>
                <c:ptCount val="1"/>
                <c:pt idx="0">
                  <c:v>Latency UPD</c:v>
                </c:pt>
              </c:strCache>
            </c:strRef>
          </c:tx>
          <c:cat>
            <c:strRef>
              <c:f>Sheet1!$M$5:$M$7</c:f>
              <c:strCache>
                <c:ptCount val="3"/>
                <c:pt idx="0">
                  <c:v>1 Byte</c:v>
                </c:pt>
                <c:pt idx="1">
                  <c:v>16 Bytes</c:v>
                </c:pt>
                <c:pt idx="2">
                  <c:v>256 Bytes</c:v>
                </c:pt>
              </c:strCache>
            </c:strRef>
          </c:cat>
          <c:val>
            <c:numRef>
              <c:f>Sheet1!$O$5:$O$7</c:f>
              <c:numCache>
                <c:formatCode>General</c:formatCode>
                <c:ptCount val="3"/>
                <c:pt idx="0">
                  <c:v>254.77065611111109</c:v>
                </c:pt>
                <c:pt idx="1">
                  <c:v>197.33447649999999</c:v>
                </c:pt>
                <c:pt idx="2">
                  <c:v>184.32250512499999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9872"/>
        <c:axId val="50481408"/>
      </c:lineChart>
      <c:catAx>
        <c:axId val="5047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50481408"/>
        <c:crosses val="autoZero"/>
        <c:auto val="1"/>
        <c:lblAlgn val="ctr"/>
        <c:lblOffset val="100"/>
        <c:noMultiLvlLbl val="0"/>
      </c:catAx>
      <c:valAx>
        <c:axId val="5048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47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Sheet1!$N$26:$N$27</c:f>
              <c:strCache>
                <c:ptCount val="1"/>
                <c:pt idx="0">
                  <c:v>Throughput TCP</c:v>
                </c:pt>
              </c:strCache>
            </c:strRef>
          </c:tx>
          <c:cat>
            <c:strRef>
              <c:f>Sheet1!$M$28:$M$33</c:f>
              <c:strCache>
                <c:ptCount val="6"/>
                <c:pt idx="0">
                  <c:v>1KB</c:v>
                </c:pt>
                <c:pt idx="1">
                  <c:v>4KB</c:v>
                </c:pt>
                <c:pt idx="2">
                  <c:v>16KB</c:v>
                </c:pt>
                <c:pt idx="3">
                  <c:v>64KB</c:v>
                </c:pt>
                <c:pt idx="4">
                  <c:v>256KB</c:v>
                </c:pt>
                <c:pt idx="5">
                  <c:v>1024KB</c:v>
                </c:pt>
              </c:strCache>
            </c:strRef>
          </c:cat>
          <c:val>
            <c:numRef>
              <c:f>Sheet1!$N$28:$N$33</c:f>
              <c:numCache>
                <c:formatCode>General</c:formatCode>
                <c:ptCount val="6"/>
                <c:pt idx="0">
                  <c:v>16359.029889073607</c:v>
                </c:pt>
                <c:pt idx="1">
                  <c:v>0.12402107813126478</c:v>
                </c:pt>
                <c:pt idx="2">
                  <c:v>0.67949245482920351</c:v>
                </c:pt>
                <c:pt idx="3">
                  <c:v>1.5787976196743958</c:v>
                </c:pt>
                <c:pt idx="4">
                  <c:v>6.0731202133986883</c:v>
                </c:pt>
                <c:pt idx="5">
                  <c:v>10.497790930115009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Sheet1!$O$26:$O$27</c:f>
              <c:strCache>
                <c:ptCount val="1"/>
                <c:pt idx="0">
                  <c:v>Throughput UDP</c:v>
                </c:pt>
              </c:strCache>
            </c:strRef>
          </c:tx>
          <c:cat>
            <c:strRef>
              <c:f>Sheet1!$M$28:$M$33</c:f>
              <c:strCache>
                <c:ptCount val="6"/>
                <c:pt idx="0">
                  <c:v>1KB</c:v>
                </c:pt>
                <c:pt idx="1">
                  <c:v>4KB</c:v>
                </c:pt>
                <c:pt idx="2">
                  <c:v>16KB</c:v>
                </c:pt>
                <c:pt idx="3">
                  <c:v>64KB</c:v>
                </c:pt>
                <c:pt idx="4">
                  <c:v>256KB</c:v>
                </c:pt>
                <c:pt idx="5">
                  <c:v>1024KB</c:v>
                </c:pt>
              </c:strCache>
            </c:strRef>
          </c:cat>
          <c:val>
            <c:numRef>
              <c:f>Sheet1!$O$28:$O$33</c:f>
              <c:numCache>
                <c:formatCode>General</c:formatCode>
                <c:ptCount val="6"/>
                <c:pt idx="0">
                  <c:v>2.7714645757441987E-2</c:v>
                </c:pt>
                <c:pt idx="1">
                  <c:v>0.12025893277854179</c:v>
                </c:pt>
                <c:pt idx="2">
                  <c:v>0.44856770702874904</c:v>
                </c:pt>
                <c:pt idx="3">
                  <c:v>1.0401997349750844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2544"/>
        <c:axId val="52574080"/>
      </c:lineChart>
      <c:catAx>
        <c:axId val="52572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52574080"/>
        <c:crosses val="autoZero"/>
        <c:auto val="1"/>
        <c:lblAlgn val="ctr"/>
        <c:lblOffset val="100"/>
        <c:noMultiLvlLbl val="0"/>
      </c:catAx>
      <c:valAx>
        <c:axId val="52574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5725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Sheet1!$U$3:$U$6</c:f>
              <c:strCache>
                <c:ptCount val="4"/>
                <c:pt idx="0">
                  <c:v>Message Sizes</c:v>
                </c:pt>
                <c:pt idx="1">
                  <c:v>1024 x 1KB</c:v>
                </c:pt>
                <c:pt idx="2">
                  <c:v>512 x 2KB</c:v>
                </c:pt>
                <c:pt idx="3">
                  <c:v>256 x 4KB</c:v>
                </c:pt>
              </c:strCache>
            </c:strRef>
          </c:cat>
          <c:val>
            <c:numRef>
              <c:f>Sheet1!$V$3:$V$6</c:f>
              <c:numCache>
                <c:formatCode>General</c:formatCode>
                <c:ptCount val="4"/>
                <c:pt idx="1">
                  <c:v>40725.001655</c:v>
                </c:pt>
                <c:pt idx="2">
                  <c:v>16162.0175795</c:v>
                </c:pt>
                <c:pt idx="3">
                  <c:v>8897.0466007142841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21824"/>
        <c:axId val="50636288"/>
      </c:lineChart>
      <c:catAx>
        <c:axId val="5062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50636288"/>
        <c:crosses val="autoZero"/>
        <c:auto val="1"/>
        <c:lblAlgn val="ctr"/>
        <c:lblOffset val="100"/>
        <c:noMultiLvlLbl val="0"/>
      </c:catAx>
      <c:valAx>
        <c:axId val="5063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621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423862</xdr:colOff>
      <xdr:row>8</xdr:row>
      <xdr:rowOff>142875</xdr:rowOff>
    </xdr:from>
    <xdr:to>
      <xdr:col>17</xdr:col>
      <xdr:colOff>90487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204787</xdr:colOff>
      <xdr:row>34</xdr:row>
      <xdr:rowOff>19049</xdr:rowOff>
    </xdr:from>
    <xdr:to>
      <xdr:col>19</xdr:col>
      <xdr:colOff>209550</xdr:colOff>
      <xdr:row>55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242887</xdr:colOff>
      <xdr:row>7</xdr:row>
      <xdr:rowOff>76200</xdr:rowOff>
    </xdr:from>
    <xdr:to>
      <xdr:col>26</xdr:col>
      <xdr:colOff>185737</xdr:colOff>
      <xdr:row>21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topLeftCell="D1" workbookViewId="0">
      <selection activeCell="X4" sqref="X4"/>
    </sheetView>
  </sheetViews>
  <sheetFormatPr defaultRowHeight="15" x14ac:dyDescent="0.25"/>
  <cols>
    <col min="1" max="1" width="14.28515625" customWidth="1"/>
    <col min="2" max="2" width="14.42578125" customWidth="1"/>
    <col min="3" max="3" width="14.140625" customWidth="1"/>
    <col min="5" max="5" width="14" customWidth="1"/>
    <col min="6" max="6" width="15.5703125" customWidth="1"/>
    <col min="7" max="7" width="14.28515625" customWidth="1"/>
    <col min="8" max="9" width="20.85546875" customWidth="1"/>
    <col min="10" max="10" width="17.140625" customWidth="1"/>
    <col min="11" max="11" width="15.7109375" customWidth="1"/>
    <col min="12" max="12" width="13.42578125" customWidth="1"/>
    <col min="13" max="13" width="16.140625" customWidth="1"/>
    <col min="14" max="14" width="16.5703125" customWidth="1"/>
    <col min="21" max="21" width="14.5703125" customWidth="1"/>
  </cols>
  <sheetData>
    <row r="1" spans="1:22" x14ac:dyDescent="0.25">
      <c r="A1" s="7" t="s">
        <v>22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22" x14ac:dyDescent="0.25">
      <c r="A2" s="7" t="s">
        <v>0</v>
      </c>
      <c r="B2" s="7"/>
      <c r="C2" s="7"/>
      <c r="D2" s="7"/>
      <c r="E2" s="7" t="s">
        <v>8</v>
      </c>
      <c r="F2" s="7"/>
      <c r="G2" s="7"/>
      <c r="H2" s="7"/>
      <c r="J2" s="7" t="s">
        <v>16</v>
      </c>
      <c r="K2" s="7"/>
      <c r="L2" s="7"/>
      <c r="M2" s="7"/>
    </row>
    <row r="3" spans="1:22" x14ac:dyDescent="0.25">
      <c r="B3" t="s">
        <v>2</v>
      </c>
      <c r="C3" t="s">
        <v>3</v>
      </c>
      <c r="F3" t="s">
        <v>2</v>
      </c>
      <c r="G3" t="s">
        <v>3</v>
      </c>
      <c r="H3" t="s">
        <v>12</v>
      </c>
      <c r="I3" t="s">
        <v>14</v>
      </c>
      <c r="M3" s="7" t="s">
        <v>0</v>
      </c>
      <c r="N3" s="7"/>
      <c r="O3" s="7"/>
      <c r="U3" s="7" t="s">
        <v>16</v>
      </c>
      <c r="V3" s="7"/>
    </row>
    <row r="4" spans="1:22" x14ac:dyDescent="0.25">
      <c r="A4" t="s">
        <v>1</v>
      </c>
      <c r="B4">
        <v>32887308</v>
      </c>
      <c r="C4">
        <v>195341078</v>
      </c>
      <c r="E4" t="s">
        <v>9</v>
      </c>
      <c r="F4">
        <f>(E5*8)/(I4/1000000)</f>
        <v>20.274584448917057</v>
      </c>
      <c r="G4">
        <f>(E5*8)/(H4/1000000)</f>
        <v>32.894637908599073</v>
      </c>
      <c r="H4">
        <v>249037549</v>
      </c>
      <c r="I4">
        <v>404052671</v>
      </c>
      <c r="J4" t="s">
        <v>17</v>
      </c>
      <c r="K4" t="s">
        <v>19</v>
      </c>
      <c r="M4" s="4"/>
      <c r="N4" s="4" t="s">
        <v>2</v>
      </c>
      <c r="O4" s="4" t="s">
        <v>24</v>
      </c>
      <c r="U4" t="str">
        <f>J5</f>
        <v>1024 x 1KB</v>
      </c>
      <c r="V4">
        <f>K14</f>
        <v>40725.001655</v>
      </c>
    </row>
    <row r="5" spans="1:22" x14ac:dyDescent="0.25">
      <c r="B5">
        <v>29860713</v>
      </c>
      <c r="C5">
        <v>234799766</v>
      </c>
      <c r="E5">
        <v>1024</v>
      </c>
      <c r="F5">
        <f>(E5*8)/(I5/1000000)</f>
        <v>19.66227767522167</v>
      </c>
      <c r="G5">
        <f>(E5*8)/(H5/1000000)</f>
        <v>23.988756980301478</v>
      </c>
      <c r="H5">
        <v>341493309</v>
      </c>
      <c r="I5" s="5">
        <v>416635353</v>
      </c>
      <c r="J5" t="s">
        <v>18</v>
      </c>
      <c r="K5">
        <v>33732446272</v>
      </c>
      <c r="M5" s="4" t="s">
        <v>25</v>
      </c>
      <c r="N5" s="4">
        <f>B14</f>
        <v>32.965329333333329</v>
      </c>
      <c r="O5" s="4">
        <f>C14</f>
        <v>254.77065611111109</v>
      </c>
      <c r="U5" t="str">
        <f>J16</f>
        <v>512 x 2KB</v>
      </c>
      <c r="V5">
        <f>K24</f>
        <v>16162.0175795</v>
      </c>
    </row>
    <row r="6" spans="1:22" x14ac:dyDescent="0.25">
      <c r="B6">
        <v>30898021</v>
      </c>
      <c r="C6">
        <v>309361874</v>
      </c>
      <c r="F6">
        <f>(E5*8)/(I6/1000000)</f>
        <v>15.507740959035768</v>
      </c>
      <c r="G6">
        <f>(E5*8)/(H6/1000000)</f>
        <v>19.016952972867422</v>
      </c>
      <c r="H6">
        <v>430773532</v>
      </c>
      <c r="I6">
        <v>528252311</v>
      </c>
      <c r="K6">
        <v>36501672664</v>
      </c>
      <c r="M6" s="4" t="s">
        <v>26</v>
      </c>
      <c r="N6" s="4">
        <f>B24</f>
        <v>35.894316625000002</v>
      </c>
      <c r="O6" s="4">
        <f>C24</f>
        <v>197.33447649999999</v>
      </c>
      <c r="U6" t="str">
        <f>J26</f>
        <v>256 x 4KB</v>
      </c>
      <c r="V6">
        <f>K34</f>
        <v>8897.0466007142841</v>
      </c>
    </row>
    <row r="7" spans="1:22" x14ac:dyDescent="0.25">
      <c r="B7">
        <v>32492305</v>
      </c>
      <c r="C7">
        <v>319640010</v>
      </c>
      <c r="F7">
        <f>(E5*8)/(I7/1000000)</f>
        <v>19.751346603870598</v>
      </c>
      <c r="G7">
        <f>(E5*8)/(H7/1000000)</f>
        <v>11.186043370316524</v>
      </c>
      <c r="H7">
        <v>732341162</v>
      </c>
      <c r="I7">
        <v>414756531</v>
      </c>
      <c r="K7">
        <v>39348556448</v>
      </c>
      <c r="M7" s="4" t="s">
        <v>27</v>
      </c>
      <c r="N7" s="4">
        <f>B34</f>
        <v>34.271523999999999</v>
      </c>
      <c r="O7" s="4">
        <f>C34</f>
        <v>184.32250512499999</v>
      </c>
    </row>
    <row r="8" spans="1:22" x14ac:dyDescent="0.25">
      <c r="B8">
        <v>31746051</v>
      </c>
      <c r="C8">
        <v>337323285</v>
      </c>
      <c r="F8">
        <f>(E5*8)/(I8/1000000)</f>
        <v>19.520156104060877</v>
      </c>
      <c r="G8">
        <f>(E5*8)/(H8/1000000)</f>
        <v>14.241252045819657</v>
      </c>
      <c r="H8">
        <v>575230322</v>
      </c>
      <c r="I8">
        <v>419668775</v>
      </c>
      <c r="K8">
        <v>36618079744</v>
      </c>
    </row>
    <row r="9" spans="1:22" x14ac:dyDescent="0.25">
      <c r="B9">
        <v>33849215</v>
      </c>
      <c r="C9">
        <v>217080189</v>
      </c>
      <c r="F9">
        <f>(E5*8)/(I9/1000000)</f>
        <v>17.369202089790647</v>
      </c>
      <c r="G9">
        <f>(E5*8)/(H9/1000000)</f>
        <v>20.990341155640706</v>
      </c>
      <c r="H9">
        <v>390274743</v>
      </c>
      <c r="I9">
        <v>471639397</v>
      </c>
      <c r="K9">
        <v>76135097728</v>
      </c>
    </row>
    <row r="10" spans="1:22" x14ac:dyDescent="0.25">
      <c r="B10">
        <v>29658091</v>
      </c>
      <c r="C10">
        <v>282857907</v>
      </c>
      <c r="F10">
        <f>(E5*8)/(I10/1000000)</f>
        <v>18.967739759906109</v>
      </c>
      <c r="G10">
        <f>(E5*8)/(H10/1000000)</f>
        <v>31.801309270616983</v>
      </c>
      <c r="H10">
        <v>257599457</v>
      </c>
      <c r="I10">
        <v>431891206</v>
      </c>
      <c r="K10">
        <v>32624731040</v>
      </c>
    </row>
    <row r="11" spans="1:22" x14ac:dyDescent="0.25">
      <c r="B11">
        <v>39607629</v>
      </c>
      <c r="C11">
        <v>148672739</v>
      </c>
      <c r="F11">
        <f>(E5*8)/(I11/1000000)</f>
        <v>19.948614783969067</v>
      </c>
      <c r="G11">
        <f>(E5*8)/(H11/1000000)</f>
        <v>39.672106552537038</v>
      </c>
      <c r="H11">
        <v>206492690</v>
      </c>
      <c r="I11">
        <v>410655080</v>
      </c>
      <c r="K11">
        <v>37829498488</v>
      </c>
    </row>
    <row r="12" spans="1:22" x14ac:dyDescent="0.25">
      <c r="B12">
        <v>35688631</v>
      </c>
      <c r="C12">
        <v>247859057</v>
      </c>
      <c r="F12">
        <f>(E5*8)/(G12/1000000)</f>
        <v>147231118.00000003</v>
      </c>
      <c r="G12">
        <f>(E5*8)/(H12/1000000)</f>
        <v>55.640411560278984</v>
      </c>
      <c r="H12">
        <v>147231118</v>
      </c>
      <c r="I12">
        <v>462276314</v>
      </c>
      <c r="K12">
        <v>33009930856</v>
      </c>
    </row>
    <row r="13" spans="1:22" x14ac:dyDescent="0.25">
      <c r="A13" s="1" t="s">
        <v>4</v>
      </c>
      <c r="B13" s="1">
        <f>AVERAGE(B4:B12)</f>
        <v>32965329.333333332</v>
      </c>
      <c r="C13" s="1">
        <f>AVERAGE(C4:C12)</f>
        <v>254770656.1111111</v>
      </c>
      <c r="E13" s="2" t="s">
        <v>4</v>
      </c>
      <c r="F13" s="2">
        <f>AVERAGE(F4:F12)</f>
        <v>16359029.889073607</v>
      </c>
      <c r="G13" s="2">
        <f>AVERAGE(G4:G12)</f>
        <v>27.714645757441986</v>
      </c>
      <c r="J13" t="s">
        <v>4</v>
      </c>
      <c r="K13">
        <f>AVERAGE(K5:K12)</f>
        <v>40725001655</v>
      </c>
    </row>
    <row r="14" spans="1:22" x14ac:dyDescent="0.25">
      <c r="A14" s="3" t="s">
        <v>7</v>
      </c>
      <c r="B14" s="3">
        <f>B13/1000000</f>
        <v>32.965329333333329</v>
      </c>
      <c r="C14" s="3">
        <f>C13/1000000</f>
        <v>254.77065611111109</v>
      </c>
      <c r="E14" s="3" t="s">
        <v>11</v>
      </c>
      <c r="F14" s="3">
        <f>F13/1000</f>
        <v>16359.029889073607</v>
      </c>
      <c r="G14" s="3">
        <f>G13/1000</f>
        <v>2.7714645757441987E-2</v>
      </c>
      <c r="J14" s="3"/>
      <c r="K14" s="3">
        <f>K13/1000000</f>
        <v>40725.001655</v>
      </c>
    </row>
    <row r="15" spans="1:22" x14ac:dyDescent="0.25">
      <c r="A15" s="1" t="s">
        <v>6</v>
      </c>
      <c r="B15" s="1">
        <v>34267801</v>
      </c>
      <c r="C15" s="1">
        <v>164157277</v>
      </c>
      <c r="E15" t="s">
        <v>10</v>
      </c>
      <c r="F15">
        <f>(E16*8)/(I15/1000000)</f>
        <v>65.767970075718125</v>
      </c>
      <c r="G15">
        <f>(E16*8)/(H15/1000000)</f>
        <v>117.23444432408228</v>
      </c>
      <c r="H15">
        <v>279508298</v>
      </c>
      <c r="I15">
        <v>498236451</v>
      </c>
      <c r="J15" t="s">
        <v>17</v>
      </c>
      <c r="K15">
        <v>16939472112</v>
      </c>
    </row>
    <row r="16" spans="1:22" x14ac:dyDescent="0.25">
      <c r="B16">
        <v>30307224</v>
      </c>
      <c r="C16">
        <v>208881633</v>
      </c>
      <c r="E16">
        <f>4*E5</f>
        <v>4096</v>
      </c>
      <c r="F16">
        <f>(E16*8)/(I16/1000000)</f>
        <v>80.110617193972985</v>
      </c>
      <c r="G16">
        <f>(E16*8)/(H16/1000000)</f>
        <v>93.602945122059822</v>
      </c>
      <c r="H16">
        <v>350074455</v>
      </c>
      <c r="I16">
        <v>409034422</v>
      </c>
      <c r="J16" t="s">
        <v>20</v>
      </c>
      <c r="K16">
        <v>16123776388</v>
      </c>
    </row>
    <row r="17" spans="1:15" x14ac:dyDescent="0.25">
      <c r="B17">
        <v>38523466</v>
      </c>
      <c r="C17">
        <v>156863226</v>
      </c>
      <c r="F17">
        <f>(E16*8)/(I17/1000000)</f>
        <v>75.922887555015365</v>
      </c>
      <c r="G17">
        <f>(E16*8)/(H17/1000000)</f>
        <v>128.92767440360848</v>
      </c>
      <c r="H17">
        <v>254158001</v>
      </c>
      <c r="I17">
        <v>431595808</v>
      </c>
      <c r="K17">
        <v>16090287760</v>
      </c>
    </row>
    <row r="18" spans="1:15" x14ac:dyDescent="0.25">
      <c r="B18">
        <v>29055193</v>
      </c>
      <c r="C18">
        <v>152901408</v>
      </c>
      <c r="F18">
        <f>(E16*8)/(I18/1000000)</f>
        <v>71.914942882223798</v>
      </c>
      <c r="G18">
        <f>(E16*8)/(H18/1000000)</f>
        <v>105.7353499111635</v>
      </c>
      <c r="H18">
        <v>309905817</v>
      </c>
      <c r="I18">
        <v>455649392</v>
      </c>
      <c r="K18">
        <v>15645567480</v>
      </c>
    </row>
    <row r="19" spans="1:15" x14ac:dyDescent="0.25">
      <c r="B19">
        <v>31591836</v>
      </c>
      <c r="C19">
        <v>157368382</v>
      </c>
      <c r="F19">
        <f>(E16*8)/(I19/1000000)</f>
        <v>70.190823654678567</v>
      </c>
      <c r="G19">
        <f>(E16*8)/(H19/1000000)</f>
        <v>115.93072280304354</v>
      </c>
      <c r="H19">
        <v>282651563</v>
      </c>
      <c r="I19">
        <v>466841651</v>
      </c>
      <c r="K19">
        <v>16253814512</v>
      </c>
    </row>
    <row r="20" spans="1:15" x14ac:dyDescent="0.25">
      <c r="B20">
        <v>48636527</v>
      </c>
      <c r="C20">
        <v>237674628</v>
      </c>
      <c r="F20">
        <f>(E16*8)/(I20/1000000)</f>
        <v>325.51977589759508</v>
      </c>
      <c r="G20">
        <f>(E16*8)/(H20/1000000)</f>
        <v>125.20689055458141</v>
      </c>
      <c r="H20">
        <v>261710836</v>
      </c>
      <c r="I20">
        <v>100663623</v>
      </c>
      <c r="K20">
        <v>16080144872</v>
      </c>
    </row>
    <row r="21" spans="1:15" x14ac:dyDescent="0.25">
      <c r="B21">
        <v>37629202</v>
      </c>
      <c r="C21">
        <v>274659663</v>
      </c>
      <c r="F21">
        <f>(E16*8)/(I21/1000000)</f>
        <v>124.75958328014768</v>
      </c>
      <c r="G21">
        <f>(E16*8)/(H21/1000000)</f>
        <v>128.68180799306847</v>
      </c>
      <c r="H21">
        <v>254643609</v>
      </c>
      <c r="I21">
        <v>262649162</v>
      </c>
      <c r="K21">
        <v>15908535616</v>
      </c>
    </row>
    <row r="22" spans="1:15" x14ac:dyDescent="0.25">
      <c r="B22">
        <v>37143284</v>
      </c>
      <c r="C22">
        <v>226169595</v>
      </c>
      <c r="F22">
        <f>(E16*8)/(I22/1000000)</f>
        <v>177.98202451076671</v>
      </c>
      <c r="G22">
        <f>(E16*8)/(H22/1000000)</f>
        <v>146.75162711672695</v>
      </c>
      <c r="H22">
        <v>223288836</v>
      </c>
      <c r="I22">
        <v>184108480</v>
      </c>
      <c r="K22">
        <v>16254541896</v>
      </c>
    </row>
    <row r="23" spans="1:15" x14ac:dyDescent="0.25">
      <c r="A23" s="1" t="s">
        <v>4</v>
      </c>
      <c r="B23" s="1">
        <f>AVERAGE(B15:B22)</f>
        <v>35894316.625</v>
      </c>
      <c r="C23" s="1">
        <f>AVERAGE(C15:C22)</f>
        <v>197334476.5</v>
      </c>
      <c r="E23" t="s">
        <v>4</v>
      </c>
      <c r="F23">
        <f>AVERAGE(F15:F22)</f>
        <v>124.02107813126479</v>
      </c>
      <c r="G23">
        <f>AVERAGE(G15:G22)</f>
        <v>120.25893277854179</v>
      </c>
      <c r="J23" t="s">
        <v>4</v>
      </c>
      <c r="K23">
        <f>AVERAGE(K15:K22)</f>
        <v>16162017579.5</v>
      </c>
    </row>
    <row r="24" spans="1:15" x14ac:dyDescent="0.25">
      <c r="A24" s="3" t="s">
        <v>7</v>
      </c>
      <c r="B24" s="3">
        <f>B23/1000000</f>
        <v>35.894316625000002</v>
      </c>
      <c r="C24" s="3">
        <f>C23/1000000</f>
        <v>197.33447649999999</v>
      </c>
      <c r="E24" s="3" t="s">
        <v>11</v>
      </c>
      <c r="F24" s="3">
        <f>F23/1000</f>
        <v>0.12402107813126478</v>
      </c>
      <c r="G24" s="3">
        <f>G23/1000</f>
        <v>0.12025893277854179</v>
      </c>
      <c r="J24" s="3"/>
      <c r="K24" s="3">
        <f>K23/1000000</f>
        <v>16162.0175795</v>
      </c>
    </row>
    <row r="25" spans="1:15" x14ac:dyDescent="0.25">
      <c r="A25" s="1" t="s">
        <v>5</v>
      </c>
      <c r="B25" s="1">
        <v>36476154</v>
      </c>
      <c r="C25" s="1">
        <v>225367487</v>
      </c>
      <c r="E25" t="s">
        <v>9</v>
      </c>
      <c r="F25">
        <f>(E26*8)/(I25/1000000)</f>
        <v>490.68324216062183</v>
      </c>
      <c r="G25">
        <f>(E26*8)/(H25/1000000)</f>
        <v>438.62331697686312</v>
      </c>
      <c r="H25">
        <v>298825883</v>
      </c>
      <c r="I25">
        <v>267121411</v>
      </c>
      <c r="J25" t="s">
        <v>17</v>
      </c>
      <c r="K25">
        <v>7923135528</v>
      </c>
    </row>
    <row r="26" spans="1:15" x14ac:dyDescent="0.25">
      <c r="B26">
        <v>25973986</v>
      </c>
      <c r="C26">
        <v>200143169</v>
      </c>
      <c r="E26">
        <v>16384</v>
      </c>
      <c r="F26">
        <f>(E26*8)/(I26/1000000)</f>
        <v>537.66385293817245</v>
      </c>
      <c r="G26">
        <f>(E26*8)/(H26/1000000)</f>
        <v>341.9982357940433</v>
      </c>
      <c r="H26">
        <v>383253439</v>
      </c>
      <c r="I26">
        <v>243780569</v>
      </c>
      <c r="J26" t="s">
        <v>21</v>
      </c>
      <c r="K26">
        <v>10500955247</v>
      </c>
      <c r="M26" s="7" t="s">
        <v>8</v>
      </c>
      <c r="N26" s="7"/>
      <c r="O26" s="7"/>
    </row>
    <row r="27" spans="1:15" x14ac:dyDescent="0.25">
      <c r="B27">
        <v>39005350</v>
      </c>
      <c r="C27">
        <v>190994808</v>
      </c>
      <c r="F27">
        <f>(E26*8)/(I27/1000000)</f>
        <v>564.2094061110148</v>
      </c>
      <c r="G27">
        <f>(E26*8)/(H27/1000000)</f>
        <v>358.77486507689702</v>
      </c>
      <c r="H27">
        <v>365332170</v>
      </c>
      <c r="I27">
        <v>232310909</v>
      </c>
      <c r="K27">
        <v>9971684560</v>
      </c>
      <c r="M27" s="4"/>
      <c r="N27" s="4" t="s">
        <v>2</v>
      </c>
      <c r="O27" s="4" t="s">
        <v>3</v>
      </c>
    </row>
    <row r="28" spans="1:15" x14ac:dyDescent="0.25">
      <c r="B28">
        <v>30008722</v>
      </c>
      <c r="C28">
        <v>266240800</v>
      </c>
      <c r="F28">
        <f>(E26*8)/(I28/1000000)</f>
        <v>778.83711689368715</v>
      </c>
      <c r="G28">
        <f>(E26*8)/(H28/1000000)</f>
        <v>427.94691751293453</v>
      </c>
      <c r="H28">
        <v>306280977</v>
      </c>
      <c r="I28">
        <v>168291928</v>
      </c>
      <c r="K28">
        <v>8109456416</v>
      </c>
      <c r="M28" s="4" t="s">
        <v>28</v>
      </c>
      <c r="N28" s="4">
        <f>F14</f>
        <v>16359.029889073607</v>
      </c>
      <c r="O28" s="4">
        <f>G14</f>
        <v>2.7714645757441987E-2</v>
      </c>
    </row>
    <row r="29" spans="1:15" x14ac:dyDescent="0.25">
      <c r="B29">
        <v>38395625</v>
      </c>
      <c r="C29">
        <v>186131590</v>
      </c>
      <c r="F29">
        <f>(E26*8)/(I29/1000000)</f>
        <v>775.47564428029591</v>
      </c>
      <c r="G29">
        <f>(E26*8)/(H29/1000000)</f>
        <v>421.89126949912935</v>
      </c>
      <c r="H29">
        <v>310677204</v>
      </c>
      <c r="I29">
        <v>169021427</v>
      </c>
      <c r="K29">
        <v>8519894272</v>
      </c>
      <c r="M29" s="4" t="s">
        <v>29</v>
      </c>
      <c r="N29" s="4">
        <f>F24</f>
        <v>0.12402107813126478</v>
      </c>
      <c r="O29" s="4">
        <f>G24</f>
        <v>0.12025893277854179</v>
      </c>
    </row>
    <row r="30" spans="1:15" x14ac:dyDescent="0.25">
      <c r="B30">
        <v>35897458</v>
      </c>
      <c r="C30">
        <v>220103060</v>
      </c>
      <c r="F30">
        <f>(E26*8)/(I30/1000000)</f>
        <v>861.23450388803633</v>
      </c>
      <c r="G30">
        <f>(E26*8)/(H30/1000000)</f>
        <v>496.76185531441826</v>
      </c>
      <c r="H30">
        <v>263852787</v>
      </c>
      <c r="I30">
        <v>152190837</v>
      </c>
      <c r="K30">
        <v>8282049280</v>
      </c>
      <c r="M30" s="4" t="s">
        <v>30</v>
      </c>
      <c r="N30" s="4">
        <f>F34</f>
        <v>0.67949245482920351</v>
      </c>
      <c r="O30" s="4">
        <f>G34</f>
        <v>0.44856770702874904</v>
      </c>
    </row>
    <row r="31" spans="1:15" x14ac:dyDescent="0.25">
      <c r="B31">
        <v>35056254</v>
      </c>
      <c r="C31">
        <v>149881949</v>
      </c>
      <c r="F31">
        <f>(E26*8)/(I31/1000000)</f>
        <v>676.92705854782787</v>
      </c>
      <c r="G31">
        <f>(E26*8)/(H31/1000000)</f>
        <v>523.93472967343143</v>
      </c>
      <c r="H31">
        <v>250168566</v>
      </c>
      <c r="I31">
        <v>193627952</v>
      </c>
      <c r="K31">
        <v>8720550036</v>
      </c>
      <c r="M31" s="4" t="s">
        <v>31</v>
      </c>
      <c r="N31" s="4">
        <f>F45</f>
        <v>1.5787976196743958</v>
      </c>
      <c r="O31" s="4">
        <f>G45</f>
        <v>1.0401997349750844</v>
      </c>
    </row>
    <row r="32" spans="1:15" x14ac:dyDescent="0.25">
      <c r="B32">
        <v>33358643</v>
      </c>
      <c r="C32">
        <v>35717178</v>
      </c>
      <c r="F32">
        <f>(E26*8)/(I32/1000000)</f>
        <v>750.9088138139723</v>
      </c>
      <c r="G32">
        <f>(E26*8)/(H32/1000000)</f>
        <v>578.61046638227594</v>
      </c>
      <c r="H32">
        <v>226528913</v>
      </c>
      <c r="I32">
        <v>174551154</v>
      </c>
      <c r="K32">
        <v>8174736394</v>
      </c>
      <c r="M32" s="4" t="s">
        <v>32</v>
      </c>
      <c r="N32" s="4">
        <f>F55</f>
        <v>6.0731202133986883</v>
      </c>
      <c r="O32" s="4"/>
    </row>
    <row r="33" spans="1:15" x14ac:dyDescent="0.25">
      <c r="A33" t="s">
        <v>4</v>
      </c>
      <c r="B33">
        <f>AVERAGE(B25:B32)</f>
        <v>34271524</v>
      </c>
      <c r="C33">
        <f>AVERAGE(C25:C32)</f>
        <v>184322505.125</v>
      </c>
      <c r="E33" t="s">
        <v>4</v>
      </c>
      <c r="F33">
        <f>AVERAGE(F25:F32)</f>
        <v>679.49245482920355</v>
      </c>
      <c r="G33">
        <f>AVERAGE(G25:G32)</f>
        <v>448.56770702874906</v>
      </c>
      <c r="J33" t="s">
        <v>4</v>
      </c>
      <c r="K33">
        <f>AVERAGE(K26:K32)</f>
        <v>8897046600.7142849</v>
      </c>
      <c r="M33" s="4" t="s">
        <v>33</v>
      </c>
      <c r="N33" s="4">
        <f>F65</f>
        <v>10.497790930115009</v>
      </c>
      <c r="O33" s="4"/>
    </row>
    <row r="34" spans="1:15" x14ac:dyDescent="0.25">
      <c r="A34" s="3" t="s">
        <v>7</v>
      </c>
      <c r="B34" s="3">
        <f>B33/1000000</f>
        <v>34.271523999999999</v>
      </c>
      <c r="C34" s="3">
        <f>C33/1000000</f>
        <v>184.32250512499999</v>
      </c>
      <c r="E34" s="3" t="s">
        <v>11</v>
      </c>
      <c r="F34" s="3">
        <f>F33/1000</f>
        <v>0.67949245482920351</v>
      </c>
      <c r="G34" s="3">
        <f>G33/1000</f>
        <v>0.44856770702874904</v>
      </c>
      <c r="J34" s="3" t="s">
        <v>7</v>
      </c>
      <c r="K34" s="3">
        <f>K33/1000000</f>
        <v>8897.0466007142841</v>
      </c>
    </row>
    <row r="35" spans="1:15" x14ac:dyDescent="0.25">
      <c r="E35" t="s">
        <v>10</v>
      </c>
      <c r="F35">
        <f>(E36*8)/(I35/1000000)</f>
        <v>1124.2614928085063</v>
      </c>
      <c r="G35">
        <f>(E36*8)/(H35/1000000)</f>
        <v>1134.7470648796711</v>
      </c>
      <c r="H35">
        <v>462030717</v>
      </c>
      <c r="I35">
        <v>466339907</v>
      </c>
    </row>
    <row r="36" spans="1:15" x14ac:dyDescent="0.25">
      <c r="E36">
        <v>65536</v>
      </c>
      <c r="F36">
        <f>(E36*8)/(I36/1000000)</f>
        <v>1260.253555934989</v>
      </c>
      <c r="G36">
        <f>(E36*8)/(H36/1000000)</f>
        <v>814.22375574432817</v>
      </c>
      <c r="H36">
        <v>643911451</v>
      </c>
      <c r="I36">
        <v>416017870</v>
      </c>
    </row>
    <row r="37" spans="1:15" x14ac:dyDescent="0.25">
      <c r="F37">
        <f>(E36*8)/(I37/1000000)</f>
        <v>1201.3298143256566</v>
      </c>
      <c r="G37">
        <f>(E36*8)/(H37/1000000)</f>
        <v>944.76842091370656</v>
      </c>
      <c r="H37">
        <v>554938108</v>
      </c>
      <c r="I37">
        <v>436423032</v>
      </c>
    </row>
    <row r="38" spans="1:15" x14ac:dyDescent="0.25">
      <c r="F38">
        <f>(E36*8)/(I38/1000000)</f>
        <v>1187.8741640033779</v>
      </c>
      <c r="G38">
        <f>(E36*8)/(H38/1000000)</f>
        <v>1129.441248877386</v>
      </c>
      <c r="H38">
        <v>464201215</v>
      </c>
      <c r="I38">
        <v>441366616</v>
      </c>
    </row>
    <row r="39" spans="1:15" x14ac:dyDescent="0.25">
      <c r="F39">
        <f>(E36*8)/(I39/1000000)</f>
        <v>1274.0197618134073</v>
      </c>
      <c r="G39">
        <f>(E36*8)/(H39/1000000)</f>
        <v>1141.1412991864352</v>
      </c>
      <c r="H39">
        <v>459441789</v>
      </c>
      <c r="I39">
        <v>411522659</v>
      </c>
    </row>
    <row r="40" spans="1:15" x14ac:dyDescent="0.25">
      <c r="F40">
        <f>(E36*8)/(I40/1000000)</f>
        <v>1110.9002595959782</v>
      </c>
      <c r="G40">
        <f>(E36*8)/(H40/1000000)</f>
        <v>1056.4024100751624</v>
      </c>
      <c r="H40">
        <v>496295725</v>
      </c>
      <c r="I40">
        <v>471948760</v>
      </c>
    </row>
    <row r="41" spans="1:15" x14ac:dyDescent="0.25">
      <c r="F41">
        <f>(E36*8)/(I41/1000000)</f>
        <v>2128.1829677509213</v>
      </c>
      <c r="G41">
        <f>(E36*8)/(H41/1000000)</f>
        <v>952.98566372477387</v>
      </c>
      <c r="H41">
        <v>550153082</v>
      </c>
      <c r="I41">
        <v>246354758</v>
      </c>
    </row>
    <row r="42" spans="1:15" x14ac:dyDescent="0.25">
      <c r="F42">
        <f>(E36*8)/(I42/1000000)</f>
        <v>3807.5467157930589</v>
      </c>
      <c r="G42">
        <f>(E36*8)/(H42/1000000)</f>
        <v>1137.5056206712695</v>
      </c>
      <c r="H42">
        <v>460910250</v>
      </c>
      <c r="I42">
        <v>137697063</v>
      </c>
    </row>
    <row r="43" spans="1:15" x14ac:dyDescent="0.25">
      <c r="F43">
        <f>(E36*8)/(I43/1000000)</f>
        <v>1114.8098450436685</v>
      </c>
      <c r="G43">
        <f>(E36*8)/(H43/1000000)</f>
        <v>1050.5821307030269</v>
      </c>
      <c r="H43">
        <v>499045229</v>
      </c>
      <c r="I43">
        <v>470293658</v>
      </c>
    </row>
    <row r="44" spans="1:15" x14ac:dyDescent="0.25">
      <c r="E44" t="s">
        <v>4</v>
      </c>
      <c r="F44">
        <f>AVERAGE(F35:F43)</f>
        <v>1578.7976196743957</v>
      </c>
      <c r="G44">
        <f>AVERAGE(G35:G43)</f>
        <v>1040.1997349750845</v>
      </c>
      <c r="H44">
        <v>539855862</v>
      </c>
    </row>
    <row r="45" spans="1:15" x14ac:dyDescent="0.25">
      <c r="E45" s="3" t="s">
        <v>13</v>
      </c>
      <c r="F45" s="3">
        <f>F44/1000</f>
        <v>1.5787976196743958</v>
      </c>
      <c r="G45" s="3">
        <f>G44/1000</f>
        <v>1.0401997349750844</v>
      </c>
    </row>
    <row r="46" spans="1:15" x14ac:dyDescent="0.25">
      <c r="E46" t="s">
        <v>10</v>
      </c>
      <c r="F46">
        <f>(E47*8)/(I46/1000000)</f>
        <v>6150.8576055605117</v>
      </c>
      <c r="G46" t="e">
        <f>(E47*8)/(H46/1000000)</f>
        <v>#DIV/0!</v>
      </c>
      <c r="I46">
        <v>340952780</v>
      </c>
    </row>
    <row r="47" spans="1:15" x14ac:dyDescent="0.25">
      <c r="E47">
        <v>262144</v>
      </c>
      <c r="F47">
        <f>(E47*8)/(I47/1000000)</f>
        <v>6496.2407520541583</v>
      </c>
      <c r="G47" t="e">
        <f>(E47*8)/(H47/1000000)</f>
        <v>#DIV/0!</v>
      </c>
      <c r="I47">
        <v>322825474</v>
      </c>
    </row>
    <row r="48" spans="1:15" x14ac:dyDescent="0.25">
      <c r="F48">
        <f>(E47*8)/(I48/1000000)</f>
        <v>6357.1387650774022</v>
      </c>
      <c r="G48" t="e">
        <f>(E47*8)/(H48/1000000)</f>
        <v>#DIV/0!</v>
      </c>
      <c r="I48">
        <v>329889291</v>
      </c>
    </row>
    <row r="49" spans="5:9" x14ac:dyDescent="0.25">
      <c r="F49">
        <f>(E47*8)/(I49/1000000)</f>
        <v>6358.1673799617256</v>
      </c>
      <c r="G49" t="e">
        <f>(E47*8)/(H49/1000000)</f>
        <v>#DIV/0!</v>
      </c>
      <c r="I49">
        <v>329835922</v>
      </c>
    </row>
    <row r="50" spans="5:9" x14ac:dyDescent="0.25">
      <c r="F50">
        <f>(E47*8)/(I50/1000000)</f>
        <v>6482.4768168408682</v>
      </c>
      <c r="G50" t="e">
        <f>(E47*8)/(H50/1000000)</f>
        <v>#DIV/0!</v>
      </c>
      <c r="I50">
        <v>323510914</v>
      </c>
    </row>
    <row r="51" spans="5:9" x14ac:dyDescent="0.25">
      <c r="F51">
        <f>(E47*8)/(I51/1000000)</f>
        <v>5848.2349847605819</v>
      </c>
      <c r="G51" t="e">
        <f>(E47*8)/(H51/1000000)</f>
        <v>#DIV/0!</v>
      </c>
      <c r="I51">
        <v>358595714</v>
      </c>
    </row>
    <row r="52" spans="5:9" x14ac:dyDescent="0.25">
      <c r="F52">
        <f>(E47*8)/(I52/1000000)</f>
        <v>5107.991705105801</v>
      </c>
      <c r="G52" t="e">
        <f>(E47*8)/(H52/1000000)</f>
        <v>#DIV/0!</v>
      </c>
      <c r="I52">
        <v>410562922</v>
      </c>
    </row>
    <row r="53" spans="5:9" x14ac:dyDescent="0.25">
      <c r="F53">
        <f>(E47*8)/(I53/1000000)</f>
        <v>5783.8536978284501</v>
      </c>
      <c r="G53" t="e">
        <f>(E47*8)/(H53/1000000)</f>
        <v>#DIV/0!</v>
      </c>
      <c r="I53">
        <v>362587318</v>
      </c>
    </row>
    <row r="54" spans="5:9" x14ac:dyDescent="0.25">
      <c r="E54" t="s">
        <v>4</v>
      </c>
      <c r="F54">
        <f>AVERAGE(F46:F53)</f>
        <v>6073.1202133986881</v>
      </c>
      <c r="G54" t="e">
        <f>AVERAGE(G46:G53)</f>
        <v>#DIV/0!</v>
      </c>
    </row>
    <row r="55" spans="5:9" x14ac:dyDescent="0.25">
      <c r="E55" s="3" t="s">
        <v>11</v>
      </c>
      <c r="F55" s="3">
        <f>F54/1000</f>
        <v>6.0731202133986883</v>
      </c>
      <c r="G55" s="3" t="e">
        <f>G54/1000</f>
        <v>#DIV/0!</v>
      </c>
    </row>
    <row r="56" spans="5:9" x14ac:dyDescent="0.25">
      <c r="E56" t="s">
        <v>10</v>
      </c>
      <c r="F56">
        <f>(E57*8)/(I56/1000000)</f>
        <v>9537.5113313550082</v>
      </c>
      <c r="G56" t="e">
        <f>(E57*8)/(H56/1000000)</f>
        <v>#DIV/0!</v>
      </c>
      <c r="I56">
        <v>879538457</v>
      </c>
    </row>
    <row r="57" spans="5:9" x14ac:dyDescent="0.25">
      <c r="E57">
        <v>1048576</v>
      </c>
      <c r="F57">
        <f>(E57*8)/(I57/1000000)</f>
        <v>12831.287148342746</v>
      </c>
      <c r="G57" t="e">
        <f>(E57*8)/(H57/1000000)</f>
        <v>#DIV/0!</v>
      </c>
      <c r="I57">
        <v>653762004</v>
      </c>
    </row>
    <row r="58" spans="5:9" x14ac:dyDescent="0.25">
      <c r="F58">
        <f>(E57*8)/(I58/1000000)</f>
        <v>8794.2282987267918</v>
      </c>
      <c r="G58" t="e">
        <f>(E57*8)/(H58/1000000)</f>
        <v>#DIV/0!</v>
      </c>
      <c r="I58">
        <v>953876533</v>
      </c>
    </row>
    <row r="59" spans="5:9" x14ac:dyDescent="0.25">
      <c r="F59">
        <f>(E57*8)/(I59/1000000)</f>
        <v>12831.287148342746</v>
      </c>
      <c r="G59" t="e">
        <f>(E57*8)/(H59/1000000)</f>
        <v>#DIV/0!</v>
      </c>
      <c r="I59">
        <v>653762004</v>
      </c>
    </row>
    <row r="60" spans="5:9" x14ac:dyDescent="0.25">
      <c r="F60">
        <f>(E57*8)/(I60/1000000)</f>
        <v>11232.365567086174</v>
      </c>
      <c r="G60" t="e">
        <f>(E57*8)/(H60/1000000)</f>
        <v>#DIV/0!</v>
      </c>
      <c r="I60">
        <v>746824696</v>
      </c>
    </row>
    <row r="61" spans="5:9" x14ac:dyDescent="0.25">
      <c r="F61">
        <f>(E57*8)/(I61/1000000)</f>
        <v>8794.2282987267918</v>
      </c>
      <c r="G61" t="e">
        <f>(E57*8)/(H61/1000000)</f>
        <v>#DIV/0!</v>
      </c>
      <c r="I61">
        <v>953876533</v>
      </c>
    </row>
    <row r="62" spans="5:9" x14ac:dyDescent="0.25">
      <c r="F62">
        <f>(E57*8)/(I62/1000000)</f>
        <v>9177.0369504847531</v>
      </c>
      <c r="G62" t="e">
        <f>(E57*8)/(H62/1000000)</f>
        <v>#DIV/0!</v>
      </c>
      <c r="I62">
        <v>914086763</v>
      </c>
    </row>
    <row r="63" spans="5:9" x14ac:dyDescent="0.25">
      <c r="F63">
        <f>(E57*8)/(I63/1000000)</f>
        <v>10784.382697855068</v>
      </c>
      <c r="G63" t="e">
        <f>(E57*8)/(H63/1000000)</f>
        <v>#DIV/0!</v>
      </c>
      <c r="I63">
        <v>777847767</v>
      </c>
    </row>
    <row r="64" spans="5:9" x14ac:dyDescent="0.25">
      <c r="E64" t="s">
        <v>15</v>
      </c>
      <c r="F64">
        <f>AVERAGE(F56:F63)</f>
        <v>10497.790930115008</v>
      </c>
      <c r="G64" t="e">
        <f>AVERAGE(G56:G63)</f>
        <v>#DIV/0!</v>
      </c>
      <c r="I64">
        <v>831542997</v>
      </c>
    </row>
    <row r="65" spans="4:8" x14ac:dyDescent="0.25">
      <c r="E65" s="3" t="s">
        <v>11</v>
      </c>
      <c r="F65" s="3">
        <f>F64/1000</f>
        <v>10.497790930115009</v>
      </c>
      <c r="G65" s="3" t="e">
        <f>G64/1000</f>
        <v>#DIV/0!</v>
      </c>
    </row>
    <row r="68" spans="4:8" x14ac:dyDescent="0.25">
      <c r="D68" s="6" t="s">
        <v>23</v>
      </c>
      <c r="E68" s="6"/>
      <c r="F68" s="6"/>
      <c r="G68" s="6"/>
      <c r="H68" s="6"/>
    </row>
    <row r="69" spans="4:8" x14ac:dyDescent="0.25">
      <c r="D69" s="6"/>
      <c r="E69" s="6"/>
      <c r="F69" s="6"/>
      <c r="G69" s="6"/>
      <c r="H69" s="6"/>
    </row>
  </sheetData>
  <mergeCells count="8">
    <mergeCell ref="U3:V3"/>
    <mergeCell ref="D68:H69"/>
    <mergeCell ref="A2:D2"/>
    <mergeCell ref="E2:H2"/>
    <mergeCell ref="J2:M2"/>
    <mergeCell ref="A1:K1"/>
    <mergeCell ref="M3:O3"/>
    <mergeCell ref="M26:O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2014-02-25T16:10:13Z</dcterms:created>
  <dcterms:modified xsi:type="dcterms:W3CDTF">2014-02-26T03:50:51Z</dcterms:modified>
</cp:coreProperties>
</file>