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5F91FB88-AAB7-4FEA-B80F-C0B1F23924DF}" xr6:coauthVersionLast="47" xr6:coauthVersionMax="47" xr10:uidLastSave="{00000000-0000-0000-0000-000000000000}"/>
  <bookViews>
    <workbookView xWindow="-96" yWindow="-96" windowWidth="23232" windowHeight="13152" tabRatio="637" xr2:uid="{00000000-000D-0000-FFFF-FFFF00000000}"/>
  </bookViews>
  <sheets>
    <sheet name="payload_board_1" sheetId="8" r:id="rId1"/>
    <sheet name="payload_board_074 (4)" sheetId="7" r:id="rId2"/>
    <sheet name="payload_board_074" sheetId="6" r:id="rId3"/>
    <sheet name="payload board 0.7.3" sheetId="1" r:id="rId4"/>
    <sheet name="My Lists Worksheet" sheetId="2" r:id="rId5"/>
  </sheets>
  <definedNames>
    <definedName name="ExternalData_1" localSheetId="3" hidden="1">'payload board 0.7.3'!$A$1:$H$41</definedName>
    <definedName name="ExternalData_1" localSheetId="2" hidden="1">payload_board_074!$A$1:$H$41</definedName>
    <definedName name="ExternalData_2" localSheetId="1" hidden="1">'payload_board_074 (4)'!$A$1:$H$37</definedName>
    <definedName name="ExternalData_2" localSheetId="0" hidden="1">payload_board_1!$A$1:$H$37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2" i="8" l="1"/>
  <c r="I23" i="8"/>
  <c r="I37" i="8"/>
  <c r="I34" i="8"/>
  <c r="I33" i="8"/>
  <c r="I27" i="8"/>
  <c r="I20" i="8"/>
  <c r="I19" i="8"/>
  <c r="I18" i="8"/>
  <c r="I17" i="8"/>
  <c r="I16" i="8"/>
  <c r="I15" i="8"/>
  <c r="I14" i="8"/>
  <c r="I11" i="8"/>
  <c r="I10" i="8"/>
  <c r="I9" i="8"/>
  <c r="I7" i="8"/>
  <c r="I3" i="8"/>
  <c r="I2" i="8"/>
  <c r="I27" i="7"/>
  <c r="I2" i="7"/>
  <c r="I3" i="7"/>
  <c r="I7" i="7"/>
  <c r="I9" i="7"/>
  <c r="I10" i="7"/>
  <c r="I11" i="7"/>
  <c r="I14" i="7"/>
  <c r="I15" i="7"/>
  <c r="I16" i="7"/>
  <c r="I17" i="7"/>
  <c r="I18" i="7"/>
  <c r="I19" i="7"/>
  <c r="I20" i="7"/>
  <c r="I22" i="7"/>
  <c r="I23" i="7"/>
  <c r="I33" i="7"/>
  <c r="I34" i="7"/>
  <c r="I37" i="7"/>
  <c r="G39" i="1"/>
  <c r="G2" i="1"/>
  <c r="H2" i="1" s="1"/>
  <c r="F14" i="1"/>
  <c r="I37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8" i="2" s="1"/>
  <c r="I2" i="2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265DD-1824-4672-8A84-E36B51DA837D}" keepAlive="1" name="Query - payload_board_074" description="Connection to the 'payload_board_074' query in the workbook." type="5" refreshedVersion="0" background="1">
    <dbPr connection="Provider=Microsoft.Mashup.OleDb.1;Data Source=$Workbook$;Location=payload_board_074;Extended Properties=&quot;&quot;" command="SELECT * FROM [payload_board_074]"/>
  </connection>
  <connection id="2" xr16:uid="{0D544851-555D-4248-AB23-4A3518CD3C58}" keepAlive="1" name="Query - payload_board_074 (2)" description="Connection to the 'payload_board_074 (2)' query in the workbook." type="5" refreshedVersion="0" background="1">
    <dbPr connection="Provider=Microsoft.Mashup.OleDb.1;Data Source=$Workbook$;Location=&quot;payload_board_074 (2)&quot;;Extended Properties=&quot;&quot;" command="SELECT * FROM [payload_board_074 (2)]"/>
  </connection>
  <connection id="3" xr16:uid="{BDC7C6D0-FA7C-40B0-BF6D-9B571999B57D}" keepAlive="1" name="Query - payload_board_074 (3)" description="Connection to the 'payload_board_074 (3)' query in the workbook." type="5" refreshedVersion="8" background="1" saveData="1">
    <dbPr connection="Provider=Microsoft.Mashup.OleDb.1;Data Source=$Workbook$;Location=&quot;payload_board_074 (3)&quot;;Extended Properties=&quot;&quot;" command="SELECT * FROM [payload_board_074 (3)]"/>
  </connection>
  <connection id="4" xr16:uid="{1CD02D05-ECCA-4C77-80C2-6EC99D700F89}" keepAlive="1" name="Query - payload_board_074 (4)" description="Connection to the 'payload_board_074 (4)' query in the workbook." type="5" refreshedVersion="8" background="1" saveData="1">
    <dbPr connection="Provider=Microsoft.Mashup.OleDb.1;Data Source=$Workbook$;Location=&quot;payload_board_074 (4)&quot;;Extended Properties=&quot;&quot;" command="SELECT * FROM [payload_board_074 (4)]"/>
  </connection>
  <connection id="5" xr16:uid="{C33FA64C-D9EB-4BF6-9DAF-DA1FCC7A306D}" keepAlive="1" name="Query - payload_board_074 (5)" description="Connection to the 'payload_board_074 (5)' query in the workbook." type="5" refreshedVersion="8" background="1" saveData="1">
    <dbPr connection="Provider=Microsoft.Mashup.OleDb.1;Data Source=$Workbook$;Location=&quot;payload_board_074 (5)&quot;;Extended Properties=&quot;&quot;" command="SELECT * FROM [payload_board_074 (5)]"/>
  </connection>
</connections>
</file>

<file path=xl/sharedStrings.xml><?xml version="1.0" encoding="utf-8"?>
<sst xmlns="http://schemas.openxmlformats.org/spreadsheetml/2006/main" count="1000" uniqueCount="370">
  <si>
    <t>Id</t>
  </si>
  <si>
    <t>Designator</t>
  </si>
  <si>
    <t>Footprint</t>
  </si>
  <si>
    <t>Quantity</t>
  </si>
  <si>
    <t>Designation</t>
  </si>
  <si>
    <t>Inventory</t>
  </si>
  <si>
    <t>Needed</t>
  </si>
  <si>
    <t>Order Quantity</t>
  </si>
  <si>
    <t>Part Number (Digikey)</t>
  </si>
  <si>
    <t>C12</t>
  </si>
  <si>
    <t>C_1206_3216Metric_Pad1.33x1.80mm_HandSolder</t>
  </si>
  <si>
    <t>10uF</t>
  </si>
  <si>
    <t>1276-6641-1-ND</t>
  </si>
  <si>
    <t>C13</t>
  </si>
  <si>
    <t>22uF</t>
  </si>
  <si>
    <t>C14,C6</t>
  </si>
  <si>
    <t>C_0402_1005Metric_Pad0.74x0.62mm_HandSolder</t>
  </si>
  <si>
    <t>1uF</t>
  </si>
  <si>
    <t>C18,C24,C19</t>
  </si>
  <si>
    <t>C_0603_1608Metric_Pad1.08x0.95mm_HandSolder</t>
  </si>
  <si>
    <t>490-12286-1-ND</t>
  </si>
  <si>
    <t>C2,C1</t>
  </si>
  <si>
    <t>27pF</t>
  </si>
  <si>
    <t>C20,C21</t>
  </si>
  <si>
    <t>10uF/16V</t>
  </si>
  <si>
    <t>C23,C22</t>
  </si>
  <si>
    <t>1.0uF</t>
  </si>
  <si>
    <t>1276-1946-1-ND</t>
  </si>
  <si>
    <t>C25</t>
  </si>
  <si>
    <t>0.1uF</t>
  </si>
  <si>
    <t>1276-1935-1-ND</t>
  </si>
  <si>
    <t>C8,C10,C7,C4,C5,C15,C11,C9,C16,C17</t>
  </si>
  <si>
    <t>399-C0402C104K4RACTUCT-ND</t>
  </si>
  <si>
    <t>D1,D7,D9,D5</t>
  </si>
  <si>
    <t>D_SOD-323</t>
  </si>
  <si>
    <t>NSR0320</t>
  </si>
  <si>
    <t>NSR0320MW2T1GOSCT-ND</t>
  </si>
  <si>
    <t>D2,D3,D4</t>
  </si>
  <si>
    <t>LED_0805_2012Metric</t>
  </si>
  <si>
    <t>LED</t>
  </si>
  <si>
    <t>3147-B1701UYG-20D000114U1930CT-ND</t>
  </si>
  <si>
    <t>IC1</t>
  </si>
  <si>
    <t>custom_IC57_RP2040</t>
  </si>
  <si>
    <t>RP2040_QFN56</t>
  </si>
  <si>
    <t>2648-SC0914(13)CT-ND</t>
  </si>
  <si>
    <t>IC2</t>
  </si>
  <si>
    <t>SOT230P700X180-4N</t>
  </si>
  <si>
    <t>AZ1117CH-3.3TRG1</t>
  </si>
  <si>
    <t>AZ1117CH-3.3TRG1DICT-ND</t>
  </si>
  <si>
    <t>J10</t>
  </si>
  <si>
    <t>MOLEX_503398-1892</t>
  </si>
  <si>
    <t>J3</t>
  </si>
  <si>
    <t>Molex_Pico_CON_5040500491</t>
  </si>
  <si>
    <t>Antenna_Conn</t>
  </si>
  <si>
    <t>WM10137CT-ND</t>
  </si>
  <si>
    <t>Molex_Pico_CON_5040500691</t>
  </si>
  <si>
    <t>Breakout</t>
  </si>
  <si>
    <t>J7</t>
  </si>
  <si>
    <t>MOLEX_105164-0001</t>
  </si>
  <si>
    <t>Molex_Micro_USB</t>
  </si>
  <si>
    <t>WM11263CT-ND</t>
  </si>
  <si>
    <t>J8</t>
  </si>
  <si>
    <t>FC to EPS Connector</t>
  </si>
  <si>
    <t>WM25693CT-ND</t>
  </si>
  <si>
    <t>L1</t>
  </si>
  <si>
    <t>L_1008_2520Metric_Pad1.43x2.20mm_HandSolder</t>
  </si>
  <si>
    <t>10uH/1A</t>
  </si>
  <si>
    <t>Q1</t>
  </si>
  <si>
    <t>SC-59</t>
  </si>
  <si>
    <t>Q_PMOS_GSD</t>
  </si>
  <si>
    <t>R_0402_1005Metric_Pad0.72x0.64mm_HandSolder</t>
  </si>
  <si>
    <t>10K</t>
  </si>
  <si>
    <t>R10,R12</t>
  </si>
  <si>
    <t>220</t>
  </si>
  <si>
    <t>R11</t>
  </si>
  <si>
    <t>470</t>
  </si>
  <si>
    <t>R13,R14</t>
  </si>
  <si>
    <t>R_1206_3216Metric_Pad1.30x1.75mm_HandSolder</t>
  </si>
  <si>
    <t>541-10061-1-ND</t>
  </si>
  <si>
    <t>R15,R16</t>
  </si>
  <si>
    <t>R_0603_1608Metric_Pad0.98x0.95mm_HandSolder</t>
  </si>
  <si>
    <t>300k</t>
  </si>
  <si>
    <t>R17</t>
  </si>
  <si>
    <t>100k</t>
  </si>
  <si>
    <t>2019-RK73H1JTTD1003FCT-ND</t>
  </si>
  <si>
    <t>R18</t>
  </si>
  <si>
    <t>10k</t>
  </si>
  <si>
    <t>R19</t>
  </si>
  <si>
    <t>50</t>
  </si>
  <si>
    <t>R5,R6</t>
  </si>
  <si>
    <t>27.4</t>
  </si>
  <si>
    <t>R7,R2</t>
  </si>
  <si>
    <t>1K</t>
  </si>
  <si>
    <t>R9</t>
  </si>
  <si>
    <t>PinSocket_1x02_P2.54mm_Vertical</t>
  </si>
  <si>
    <t>S7035-ND</t>
  </si>
  <si>
    <t>SW2,SW1</t>
  </si>
  <si>
    <t>SW_Push_1P1T_NO_CK_KMR2</t>
  </si>
  <si>
    <t>KMR2</t>
  </si>
  <si>
    <t>401-1427-1-ND</t>
  </si>
  <si>
    <t>U1</t>
  </si>
  <si>
    <t>WDFN-8-1EP_6x5mm_P1.27mm_EP3.4x4mm</t>
  </si>
  <si>
    <t>W25Q128JVPIQ TR</t>
  </si>
  <si>
    <t>W25Q128JVPIMCT-ND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</si>
  <si>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</si>
  <si>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</si>
  <si>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</si>
  <si>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</si>
  <si>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</si>
  <si>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</si>
  <si>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</si>
  <si>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FAN5331SX</t>
  </si>
  <si>
    <t>U6</t>
  </si>
  <si>
    <t>CON30_1X30_DRB_XF2C_TYC</t>
  </si>
  <si>
    <t>XF2M-3015-1A</t>
  </si>
  <si>
    <t>OR723TR-ND</t>
  </si>
  <si>
    <t>Y1</t>
  </si>
  <si>
    <t>Crystal_SMD_5032-2Pin_5.0x3.2mm_HandSoldering</t>
  </si>
  <si>
    <t>ABLS-12.000MHZ-B2-T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</si>
  <si>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</si>
  <si>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</si>
  <si>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</si>
  <si>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</si>
  <si>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</si>
  <si>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</si>
  <si>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</si>
  <si>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</si>
  <si>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</si>
  <si>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</si>
  <si>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</si>
  <si>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</si>
  <si>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</si>
  <si>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</si>
  <si>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</si>
  <si>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</si>
  <si>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</si>
  <si>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</si>
  <si>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</si>
  <si>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</si>
  <si>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</si>
  <si>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</si>
  <si>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</si>
  <si>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</si>
  <si>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</si>
  <si>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</si>
  <si>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</si>
  <si>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</si>
  <si>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</si>
  <si>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</si>
  <si>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</si>
  <si>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</si>
  <si>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</si>
  <si>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</si>
  <si>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</si>
  <si>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</si>
  <si>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</si>
  <si>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</si>
  <si>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</si>
  <si>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</si>
  <si>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</si>
  <si>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</si>
  <si>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</si>
  <si>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</si>
  <si>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</si>
  <si>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</si>
  <si>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</si>
  <si>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</si>
  <si>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</si>
  <si>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</si>
  <si>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</si>
  <si>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</si>
  <si>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</si>
  <si>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</si>
  <si>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</si>
  <si>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</si>
  <si>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</si>
  <si>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</si>
  <si>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</si>
  <si>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</si>
  <si>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</si>
  <si>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</si>
  <si>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</si>
  <si>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</si>
  <si>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</si>
  <si>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</si>
  <si>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</si>
  <si>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</si>
  <si>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</si>
  <si>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</si>
  <si>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</si>
  <si>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</si>
  <si>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</si>
  <si>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</si>
  <si>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</si>
  <si>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</si>
  <si>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</si>
  <si>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</si>
  <si>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</si>
  <si>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</si>
  <si>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</si>
  <si>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</si>
  <si>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</si>
  <si>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</si>
  <si>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</si>
  <si>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</si>
  <si>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</si>
  <si>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</si>
  <si>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</si>
  <si>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</si>
  <si>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</si>
  <si>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</si>
  <si>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</si>
  <si>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</si>
  <si>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</si>
  <si>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</si>
  <si>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</si>
  <si>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</si>
  <si>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</si>
  <si>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</si>
  <si>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</si>
  <si>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</si>
  <si>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</si>
  <si>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</si>
  <si>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</si>
  <si>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</si>
  <si>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</si>
  <si>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</si>
  <si>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</si>
  <si>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</si>
  <si>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</si>
  <si>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</si>
  <si>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</si>
  <si>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</si>
  <si>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</si>
  <si>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</si>
  <si>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</si>
  <si>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</si>
  <si>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</si>
  <si>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</si>
  <si>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</si>
  <si>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</si>
  <si>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</si>
  <si>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</si>
  <si>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</si>
  <si>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</si>
  <si>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</si>
  <si>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</si>
  <si>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</si>
  <si>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</si>
  <si>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</si>
  <si>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</si>
  <si>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</si>
  <si>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</si>
  <si>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</si>
  <si>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</si>
  <si>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EPS Burn FET</t>
  </si>
  <si>
    <t>742-SQ4401CEY-T1_GE3CT-ND</t>
  </si>
  <si>
    <t>WM11190CT-ND</t>
  </si>
  <si>
    <t>SD_Card</t>
  </si>
  <si>
    <t>J1,J6</t>
  </si>
  <si>
    <t>WM10143CT-ND</t>
  </si>
  <si>
    <t>Molex_Pico_CON_504050-0291</t>
  </si>
  <si>
    <t>CTX1162CT-ND</t>
  </si>
  <si>
    <t>P300KBYCT-ND</t>
  </si>
  <si>
    <t>541-3318-1-ND</t>
  </si>
  <si>
    <t>R1,R3,R8</t>
  </si>
  <si>
    <t>2019-RK73H1ETTP1002FCT-ND</t>
  </si>
  <si>
    <t>2019-RK73H1ETTP27R4FCT-ND</t>
  </si>
  <si>
    <t>2019-RK73H1ETTP2200FCT-ND</t>
  </si>
  <si>
    <t>2019-RK73H1ETTP1001FCT-ND</t>
  </si>
  <si>
    <t>2019-RK73H1ETTP4700FCT-ND</t>
  </si>
  <si>
    <t>490-18216-1-ND</t>
  </si>
  <si>
    <t>490-12651-1-ND</t>
  </si>
  <si>
    <t>N/A</t>
  </si>
  <si>
    <t>Part Number JLC</t>
  </si>
  <si>
    <t>C60474</t>
  </si>
  <si>
    <t>C48192</t>
  </si>
  <si>
    <t>C6795835</t>
  </si>
  <si>
    <t>C190862</t>
  </si>
  <si>
    <t>C2040</t>
  </si>
  <si>
    <t>C962136</t>
  </si>
  <si>
    <t>C346194</t>
  </si>
  <si>
    <t>C563981</t>
  </si>
  <si>
    <t>C122882</t>
  </si>
  <si>
    <t>C274349</t>
  </si>
  <si>
    <t>C131361</t>
  </si>
  <si>
    <t>C136974</t>
  </si>
  <si>
    <t>C144711</t>
  </si>
  <si>
    <t>C112291</t>
  </si>
  <si>
    <t>C114667</t>
  </si>
  <si>
    <t>C116674</t>
  </si>
  <si>
    <t>C28380</t>
  </si>
  <si>
    <t>C221675</t>
  </si>
  <si>
    <t>GS</t>
  </si>
  <si>
    <t>Column1</t>
  </si>
  <si>
    <t>_1</t>
  </si>
  <si>
    <t/>
  </si>
  <si>
    <t>D7,D9,D1,D5</t>
  </si>
  <si>
    <t>MOLEX_504050-0291</t>
  </si>
  <si>
    <t>0.065</t>
  </si>
  <si>
    <t>J2</t>
  </si>
  <si>
    <t>PinHeader_1x06_P2.54mm_Vertical</t>
  </si>
  <si>
    <t>Cam_Conn</t>
  </si>
  <si>
    <t>J1</t>
  </si>
  <si>
    <t>Cam_PicoLock</t>
  </si>
  <si>
    <t>J15</t>
  </si>
  <si>
    <t>SWC</t>
  </si>
  <si>
    <t>J4</t>
  </si>
  <si>
    <t>SolderJumper-2_P1.3mm_Open_TrianglePad1.0x1.5mm</t>
  </si>
  <si>
    <t>usb jumper</t>
  </si>
  <si>
    <t>J12</t>
  </si>
  <si>
    <t>PinHeader_1x02_P2.54mm_Vertical</t>
  </si>
  <si>
    <t>FC Breakout</t>
  </si>
  <si>
    <t>503398-1892</t>
  </si>
  <si>
    <t>J6</t>
  </si>
  <si>
    <t>J_Burn</t>
  </si>
  <si>
    <t>Burn_Wire_Connection</t>
  </si>
  <si>
    <t>Conn_01x02</t>
  </si>
  <si>
    <t>C7371915</t>
  </si>
  <si>
    <t>C8,C10,C7,C4,C16,C5,C15,C25,C11,C17,C9</t>
  </si>
  <si>
    <t>R18,R3,R1,R9,R8</t>
  </si>
  <si>
    <t>C23,C14,C6,C22</t>
  </si>
  <si>
    <t>C24,C19,C18</t>
  </si>
  <si>
    <t>C21,C20</t>
  </si>
  <si>
    <t>C77006</t>
  </si>
  <si>
    <t>C86287</t>
  </si>
  <si>
    <t>C114949</t>
  </si>
  <si>
    <t>C144731</t>
  </si>
  <si>
    <t>C138011</t>
  </si>
  <si>
    <t>C853312</t>
  </si>
  <si>
    <t>30POSFPC</t>
  </si>
  <si>
    <t>C3041205</t>
  </si>
  <si>
    <t>JLC PN</t>
  </si>
  <si>
    <t>C106234</t>
  </si>
  <si>
    <t>C2589</t>
  </si>
  <si>
    <t>C20608721</t>
  </si>
  <si>
    <t>U7</t>
  </si>
  <si>
    <t>SOT-23-6_HandSoldering</t>
  </si>
  <si>
    <t>TLV61046ADB</t>
  </si>
  <si>
    <t>C464815</t>
  </si>
  <si>
    <t>C8,C10,C7,C4,C16,C5,C15,C11,C17,C9</t>
  </si>
  <si>
    <t>D7,D1,D5</t>
  </si>
  <si>
    <t>R20</t>
  </si>
  <si>
    <t>R_0805_2012Metric_Pad1.20x1.40mm_HandSolder</t>
  </si>
  <si>
    <t>16k</t>
  </si>
  <si>
    <t>~</t>
  </si>
  <si>
    <t>SOT-23-6</t>
  </si>
  <si>
    <t>C26</t>
  </si>
  <si>
    <t>4.7uF</t>
  </si>
  <si>
    <t>Crystal_SMD_5032-2Pin_5.0x3.2mm</t>
  </si>
  <si>
    <t>C20,C21,C24</t>
  </si>
  <si>
    <t>R7,R2,R21</t>
  </si>
  <si>
    <t>R3,R1,R8,R9</t>
  </si>
  <si>
    <t>C19,C14,C6,C23,C22</t>
  </si>
  <si>
    <t>DK PN</t>
  </si>
  <si>
    <t>1276-3148-2-ND</t>
  </si>
  <si>
    <t>1276-1244-1-ND</t>
  </si>
  <si>
    <t>Cam_PicoLock, Breakout</t>
  </si>
  <si>
    <t>Inv</t>
  </si>
  <si>
    <t>D3</t>
  </si>
  <si>
    <t>D4</t>
  </si>
  <si>
    <t>D2</t>
  </si>
  <si>
    <t>LED RED</t>
  </si>
  <si>
    <t>LED GR</t>
  </si>
  <si>
    <t>LED  BL</t>
  </si>
  <si>
    <t>732-4982-1-ND</t>
  </si>
  <si>
    <t>732-4984-1-ND</t>
  </si>
  <si>
    <t>Column2</t>
  </si>
  <si>
    <t>2019-RK73H1ETTP4700FTR-ND</t>
  </si>
  <si>
    <t>2019-RK73H2ATTD1002FTR-ND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</si>
</sst>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1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  <font>
      <sz val="11"/>
      <name val="Calibri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charset val="1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0" borderId="0" applyBorder="0" applyProtection="0"/>
    <xf numFmtId="0" fontId="1" fillId="2" borderId="0" applyBorder="0" applyProtection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1" applyBorder="1" applyProtection="1"/>
    <xf numFmtId="0" fontId="0" fillId="4" borderId="0" xfId="0" applyFill="1"/>
    <xf numFmtId="0" fontId="1" fillId="2" borderId="0" xfId="2" applyBorder="1" applyProtection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2" xfId="0" applyFont="1" applyBorder="1"/>
    <xf numFmtId="0" fontId="9" fillId="5" borderId="2" xfId="0" applyFont="1" applyFill="1" applyBorder="1"/>
    <xf numFmtId="0" fontId="8" fillId="5" borderId="2" xfId="0" applyFont="1" applyFill="1" applyBorder="1"/>
    <xf numFmtId="0" fontId="8" fillId="0" borderId="2" xfId="0" applyFont="1" applyBorder="1"/>
  </cellXfs>
  <cellStyles count="3">
    <cellStyle name="Bad 1" xfId="2" xr:uid="{00000000-0005-0000-0000-000006000000}"/>
    <cellStyle name="Hyperlink" xfId="1" builtinId="8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3C9BBFB-34EF-417A-88B1-1B51B280E999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B4CADF8-18E1-477B-9B84-EB799BE4E287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533FE7-063F-44D5-A6CD-CF1D2D1E520F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A300B2-D40D-4F45-B411-08179220365E}" name="payload_board_074__44" displayName="payload_board_074__44" ref="A1:J37" tableType="queryTable" totalsRowShown="0">
  <autoFilter ref="A1:J37" xr:uid="{C1F0DB6C-8551-4772-96D3-EA076D8F279A}"/>
  <sortState xmlns:xlrd2="http://schemas.microsoft.com/office/spreadsheetml/2017/richdata2" ref="A2:H37">
    <sortCondition ref="B1:B37"/>
  </sortState>
  <tableColumns count="10">
    <tableColumn id="1" xr3:uid="{11E1AC2A-8A43-47AA-A9CC-2E55500E276A}" uniqueName="1" name="Id" queryTableFieldId="1"/>
    <tableColumn id="2" xr3:uid="{3FCDDA9C-B628-4C7B-89FB-A3B10D755969}" uniqueName="2" name="Designator" queryTableFieldId="2" dataDxfId="7"/>
    <tableColumn id="3" xr3:uid="{8F9DE573-29B3-4748-BCDD-027D91B0C548}" uniqueName="3" name="Footprint" queryTableFieldId="3" dataDxfId="6"/>
    <tableColumn id="4" xr3:uid="{B5ECB4AC-67D6-4CBC-92EF-66CDCE87840C}" uniqueName="4" name="Quantity" queryTableFieldId="4"/>
    <tableColumn id="5" xr3:uid="{8017C2ED-10E0-4CD6-8CF0-1272CF1DB5B9}" uniqueName="5" name="Designation" queryTableFieldId="5" dataDxfId="5"/>
    <tableColumn id="6" xr3:uid="{26CBDC5C-3812-4104-BD13-5713D968B56A}" uniqueName="6" name="JLC PN" queryTableFieldId="6" dataDxfId="4"/>
    <tableColumn id="7" xr3:uid="{D6DE07F4-E15C-4B52-961C-CE3CCACC5D08}" uniqueName="7" name="DK PN" queryTableFieldId="7" dataDxfId="3"/>
    <tableColumn id="8" xr3:uid="{64747272-9FBB-4C61-BCAF-161C86D95C65}" uniqueName="8" name="Inv" queryTableFieldId="8" dataDxfId="2"/>
    <tableColumn id="9" xr3:uid="{0004748D-793A-4D41-BFC3-E4F3BEE6354C}" uniqueName="9" name="Needed" queryTableFieldId="9" dataDxfId="1">
      <calculatedColumnFormula>MAX(0,(payload_board_074__44[[#This Row],[Quantity]]*5)-payload_board_074__44[[#This Row],[Inv]])</calculatedColumnFormula>
    </tableColumn>
    <tableColumn id="10" xr3:uid="{B22A4C84-7513-48B5-9C42-02845DBBFF60}" uniqueName="10" name="Column2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0DB6C-8551-4772-96D3-EA076D8F279A}" name="payload_board_074__4" displayName="payload_board_074__4" ref="A1:J37" tableType="queryTable" totalsRowShown="0">
  <autoFilter ref="A1:J37" xr:uid="{C1F0DB6C-8551-4772-96D3-EA076D8F279A}"/>
  <sortState xmlns:xlrd2="http://schemas.microsoft.com/office/spreadsheetml/2017/richdata2" ref="A2:H37">
    <sortCondition ref="B1:B37"/>
  </sortState>
  <tableColumns count="10">
    <tableColumn id="1" xr3:uid="{AFD301C6-84A7-42AB-95E1-2AD51089FF33}" uniqueName="1" name="Id" queryTableFieldId="1"/>
    <tableColumn id="2" xr3:uid="{014B99B5-C45A-4B16-9F22-BA1C5CABBCEF}" uniqueName="2" name="Designator" queryTableFieldId="2" dataDxfId="21"/>
    <tableColumn id="3" xr3:uid="{E96BDBA7-8E78-4FBF-924C-59E09AEC1D39}" uniqueName="3" name="Footprint" queryTableFieldId="3" dataDxfId="20"/>
    <tableColumn id="4" xr3:uid="{01BA5B80-251D-4886-9EE3-6DB39C7A5C77}" uniqueName="4" name="Quantity" queryTableFieldId="4"/>
    <tableColumn id="5" xr3:uid="{EA384D7B-556F-4556-9B7C-B478D74E6F2B}" uniqueName="5" name="Designation" queryTableFieldId="5" dataDxfId="19"/>
    <tableColumn id="6" xr3:uid="{8F81C1ED-1E2D-44E9-A6C4-C758C225A8C0}" uniqueName="6" name="JLC PN" queryTableFieldId="6" dataDxfId="18"/>
    <tableColumn id="7" xr3:uid="{D9F9B422-3DAE-4D4A-B77E-16196AFFA370}" uniqueName="7" name="DK PN" queryTableFieldId="7" dataDxfId="17"/>
    <tableColumn id="8" xr3:uid="{ECB02BFE-D34A-4FBA-ABD5-4757D19217B6}" uniqueName="8" name="Inv" queryTableFieldId="8" dataDxfId="16"/>
    <tableColumn id="9" xr3:uid="{F63C29A1-AEBE-440C-AABB-5065A2CB4E97}" uniqueName="9" name="Needed" queryTableFieldId="9" dataDxfId="15">
      <calculatedColumnFormula>MAX(0,(payload_board_074__4[[#This Row],[Quantity]]*5)-payload_board_074__4[[#This Row],[Inv]])</calculatedColumnFormula>
    </tableColumn>
    <tableColumn id="10" xr3:uid="{E4CEF4F7-78EA-4372-AE7F-70499BACB4A2}" uniqueName="10" name="Column2" queryTableFieldId="10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23BC2-0875-4BD4-A87E-51241EF0E812}" name="payload_board_074__3" displayName="payload_board_074__3" ref="A1:H41" tableType="queryTable" totalsRowShown="0">
  <autoFilter ref="A1:H41" xr:uid="{3E323BC2-0875-4BD4-A87E-51241EF0E812}"/>
  <sortState xmlns:xlrd2="http://schemas.microsoft.com/office/spreadsheetml/2017/richdata2" ref="A2:H41">
    <sortCondition ref="B1:B41"/>
  </sortState>
  <tableColumns count="8">
    <tableColumn id="1" xr3:uid="{FFD3BFF0-5A7F-4FE1-A851-D59238BBFFE0}" uniqueName="1" name="Id" queryTableFieldId="1"/>
    <tableColumn id="2" xr3:uid="{ACE19FCA-F120-475E-B7D9-9D9D9358CBE5}" uniqueName="2" name="Designator" queryTableFieldId="2" dataDxfId="13"/>
    <tableColumn id="3" xr3:uid="{C160A11A-BD51-4547-9E5C-B4130A3FDCEC}" uniqueName="3" name="Footprint" queryTableFieldId="3" dataDxfId="12"/>
    <tableColumn id="4" xr3:uid="{28B09186-13DD-43EF-B9FF-3E2D9884A63C}" uniqueName="4" name="Quantity" queryTableFieldId="4"/>
    <tableColumn id="5" xr3:uid="{C01595A8-C81C-43BB-86E2-E1A94B4F0D4D}" uniqueName="5" name="Designation" queryTableFieldId="5" dataDxfId="11"/>
    <tableColumn id="6" xr3:uid="{39DE0E80-05B5-47AB-ABB1-B6C7CC1162BA}" uniqueName="6" name="JLC PN" queryTableFieldId="6" dataDxfId="10"/>
    <tableColumn id="7" xr3:uid="{B372361B-2FFC-4A96-B634-1AD651725DA2}" uniqueName="7" name="Column1" queryTableFieldId="7" dataDxfId="9"/>
    <tableColumn id="8" xr3:uid="{8B6C1E45-920F-43E1-BDA3-896AEB87554C}" uniqueName="8" name="_1" queryTableFieldId="8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load_board" displayName="payload_board" ref="A1:J41" totalsRowShown="0">
  <autoFilter ref="A1:J41" xr:uid="{00000000-0009-0000-0100-000001000000}"/>
  <tableColumns count="10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Inventory"/>
    <tableColumn id="7" xr3:uid="{00000000-0010-0000-0000-000007000000}" name="Needed"/>
    <tableColumn id="8" xr3:uid="{00000000-0010-0000-0000-000008000000}" name="Order Quantity"/>
    <tableColumn id="9" xr3:uid="{00000000-0010-0000-0000-000009000000}" name="Part Number (Digikey)"/>
    <tableColumn id="10" xr3:uid="{25D51B89-49A2-4097-B899-FFB01DD94F6D}" name="Part Number JL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EB15-60DD-4534-B21A-8EF5224B581E}">
  <dimension ref="A1:J37"/>
  <sheetViews>
    <sheetView tabSelected="1" topLeftCell="A18" workbookViewId="0">
      <selection activeCell="H24" sqref="H24"/>
    </sheetView>
  </sheetViews>
  <sheetFormatPr defaultRowHeight="14.4" x14ac:dyDescent="0.55000000000000004"/>
  <cols>
    <col min="1" max="1" width="4.47265625" bestFit="1" customWidth="1"/>
    <col min="2" max="2" width="30.734375" bestFit="1" customWidth="1"/>
    <col min="3" max="3" width="45.47265625" bestFit="1" customWidth="1"/>
    <col min="4" max="4" width="10.05078125" bestFit="1" customWidth="1"/>
    <col min="5" max="5" width="18.68359375" bestFit="1" customWidth="1"/>
    <col min="6" max="6" width="15.83984375" bestFit="1" customWidth="1"/>
    <col min="7" max="7" width="10.15625" bestFit="1" customWidth="1"/>
    <col min="8" max="8" width="13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354</v>
      </c>
      <c r="H1" t="s">
        <v>358</v>
      </c>
      <c r="I1" s="2" t="s">
        <v>6</v>
      </c>
      <c r="J1" t="s">
        <v>367</v>
      </c>
    </row>
    <row r="2" spans="1:10" x14ac:dyDescent="0.55000000000000004">
      <c r="A2">
        <v>26</v>
      </c>
      <c r="B2" t="s">
        <v>13</v>
      </c>
      <c r="C2" t="s">
        <v>10</v>
      </c>
      <c r="D2">
        <v>1</v>
      </c>
      <c r="E2" t="s">
        <v>14</v>
      </c>
      <c r="F2" t="s">
        <v>296</v>
      </c>
      <c r="G2" t="s">
        <v>355</v>
      </c>
      <c r="H2">
        <v>6</v>
      </c>
      <c r="I2">
        <f>MAX(0,(payload_board_074__44[[#This Row],[Quantity]]*5)-payload_board_074__44[[#This Row],[Inv]])</f>
        <v>0</v>
      </c>
    </row>
    <row r="3" spans="1:10" x14ac:dyDescent="0.55000000000000004">
      <c r="A3">
        <v>11</v>
      </c>
      <c r="B3" s="2" t="s">
        <v>9</v>
      </c>
      <c r="C3" t="s">
        <v>10</v>
      </c>
      <c r="D3">
        <v>1</v>
      </c>
      <c r="E3" t="s">
        <v>11</v>
      </c>
      <c r="F3" t="s">
        <v>296</v>
      </c>
      <c r="G3" t="s">
        <v>12</v>
      </c>
      <c r="H3">
        <v>8</v>
      </c>
      <c r="I3">
        <f>MAX(0,(payload_board_074__44[[#This Row],[Quantity]]*5)-payload_board_074__44[[#This Row],[Inv]])</f>
        <v>0</v>
      </c>
    </row>
    <row r="4" spans="1:10" x14ac:dyDescent="0.55000000000000004">
      <c r="A4">
        <v>8</v>
      </c>
      <c r="B4" t="s">
        <v>353</v>
      </c>
      <c r="C4" t="s">
        <v>16</v>
      </c>
      <c r="D4">
        <v>5</v>
      </c>
      <c r="E4" t="s">
        <v>17</v>
      </c>
      <c r="F4" t="s">
        <v>324</v>
      </c>
      <c r="G4" t="s">
        <v>296</v>
      </c>
      <c r="H4" t="s">
        <v>296</v>
      </c>
    </row>
    <row r="5" spans="1:10" x14ac:dyDescent="0.55000000000000004">
      <c r="A5">
        <v>6</v>
      </c>
      <c r="B5" t="s">
        <v>21</v>
      </c>
      <c r="C5" t="s">
        <v>16</v>
      </c>
      <c r="D5">
        <v>2</v>
      </c>
      <c r="E5" t="s">
        <v>22</v>
      </c>
      <c r="F5" t="s">
        <v>325</v>
      </c>
      <c r="G5" t="s">
        <v>296</v>
      </c>
      <c r="H5" t="s">
        <v>296</v>
      </c>
    </row>
    <row r="6" spans="1:10" x14ac:dyDescent="0.55000000000000004">
      <c r="A6">
        <v>18</v>
      </c>
      <c r="B6" t="s">
        <v>350</v>
      </c>
      <c r="C6" t="s">
        <v>19</v>
      </c>
      <c r="D6">
        <v>2</v>
      </c>
      <c r="E6" t="s">
        <v>24</v>
      </c>
      <c r="F6" t="s">
        <v>280</v>
      </c>
      <c r="G6" t="s">
        <v>296</v>
      </c>
      <c r="H6" t="s">
        <v>296</v>
      </c>
    </row>
    <row r="7" spans="1:10" x14ac:dyDescent="0.55000000000000004">
      <c r="A7">
        <v>31</v>
      </c>
      <c r="B7" t="s">
        <v>347</v>
      </c>
      <c r="C7" t="s">
        <v>343</v>
      </c>
      <c r="D7">
        <v>1</v>
      </c>
      <c r="E7" t="s">
        <v>348</v>
      </c>
      <c r="F7" t="s">
        <v>296</v>
      </c>
      <c r="G7" t="s">
        <v>356</v>
      </c>
      <c r="H7">
        <v>0</v>
      </c>
      <c r="I7">
        <f>MAX(0,(payload_board_074__44[[#This Row],[Quantity]]*5)-payload_board_074__44[[#This Row],[Inv]])</f>
        <v>5</v>
      </c>
    </row>
    <row r="8" spans="1:10" x14ac:dyDescent="0.55000000000000004">
      <c r="A8">
        <v>2</v>
      </c>
      <c r="B8" t="s">
        <v>340</v>
      </c>
      <c r="C8" t="s">
        <v>16</v>
      </c>
      <c r="D8">
        <v>10</v>
      </c>
      <c r="E8" t="s">
        <v>29</v>
      </c>
      <c r="F8" s="14" t="s">
        <v>275</v>
      </c>
      <c r="G8" t="s">
        <v>296</v>
      </c>
      <c r="H8" t="s">
        <v>296</v>
      </c>
    </row>
    <row r="9" spans="1:10" x14ac:dyDescent="0.55000000000000004">
      <c r="A9">
        <v>44</v>
      </c>
      <c r="B9" t="s">
        <v>361</v>
      </c>
      <c r="C9" t="s">
        <v>38</v>
      </c>
      <c r="D9">
        <v>1</v>
      </c>
      <c r="E9" t="s">
        <v>364</v>
      </c>
      <c r="G9" s="2" t="s">
        <v>365</v>
      </c>
      <c r="H9">
        <v>0</v>
      </c>
      <c r="I9">
        <f>MAX(0,(payload_board_074__44[[#This Row],[Quantity]]*5)-payload_board_074__44[[#This Row],[Inv]])</f>
        <v>5</v>
      </c>
    </row>
    <row r="10" spans="1:10" x14ac:dyDescent="0.55000000000000004">
      <c r="B10" t="s">
        <v>359</v>
      </c>
      <c r="C10" t="s">
        <v>38</v>
      </c>
      <c r="D10">
        <v>1</v>
      </c>
      <c r="E10" t="s">
        <v>363</v>
      </c>
      <c r="H10">
        <v>11</v>
      </c>
      <c r="I10">
        <f>MAX(0,(payload_board_074__44[[#This Row],[Quantity]]*5)-payload_board_074__44[[#This Row],[Inv]])</f>
        <v>0</v>
      </c>
    </row>
    <row r="11" spans="1:10" x14ac:dyDescent="0.55000000000000004">
      <c r="B11" t="s">
        <v>360</v>
      </c>
      <c r="C11" t="s">
        <v>38</v>
      </c>
      <c r="D11">
        <v>1</v>
      </c>
      <c r="E11" s="2" t="s">
        <v>362</v>
      </c>
      <c r="G11" s="11" t="s">
        <v>366</v>
      </c>
      <c r="H11">
        <v>0</v>
      </c>
      <c r="I11">
        <f>MAX(0,(payload_board_074__44[[#This Row],[Quantity]]*5)-payload_board_074__44[[#This Row],[Inv]])</f>
        <v>5</v>
      </c>
    </row>
    <row r="12" spans="1:10" x14ac:dyDescent="0.55000000000000004">
      <c r="A12">
        <v>3</v>
      </c>
      <c r="B12" t="s">
        <v>341</v>
      </c>
      <c r="C12" t="s">
        <v>34</v>
      </c>
      <c r="D12">
        <v>3</v>
      </c>
      <c r="E12" t="s">
        <v>35</v>
      </c>
      <c r="F12" s="14" t="s">
        <v>276</v>
      </c>
      <c r="G12" t="s">
        <v>296</v>
      </c>
      <c r="H12" t="s">
        <v>296</v>
      </c>
    </row>
    <row r="13" spans="1:10" x14ac:dyDescent="0.55000000000000004">
      <c r="A13">
        <v>19</v>
      </c>
      <c r="B13" t="s">
        <v>41</v>
      </c>
      <c r="C13" t="s">
        <v>42</v>
      </c>
      <c r="D13">
        <v>1</v>
      </c>
      <c r="E13" t="s">
        <v>43</v>
      </c>
      <c r="F13" t="s">
        <v>279</v>
      </c>
      <c r="G13" t="s">
        <v>296</v>
      </c>
      <c r="H13" t="s">
        <v>296</v>
      </c>
    </row>
    <row r="14" spans="1:10" x14ac:dyDescent="0.55000000000000004">
      <c r="A14">
        <v>35</v>
      </c>
      <c r="B14" t="s">
        <v>45</v>
      </c>
      <c r="C14" t="s">
        <v>46</v>
      </c>
      <c r="D14">
        <v>1</v>
      </c>
      <c r="E14" t="s">
        <v>47</v>
      </c>
      <c r="F14" t="s">
        <v>296</v>
      </c>
      <c r="G14" t="s">
        <v>48</v>
      </c>
      <c r="H14">
        <v>10</v>
      </c>
      <c r="I14">
        <f>MAX(0,(payload_board_074__44[[#This Row],[Quantity]]*5)-payload_board_074__44[[#This Row],[Inv]])</f>
        <v>0</v>
      </c>
    </row>
    <row r="15" spans="1:10" x14ac:dyDescent="0.55000000000000004">
      <c r="A15">
        <v>14</v>
      </c>
      <c r="B15" t="s">
        <v>259</v>
      </c>
      <c r="C15" t="s">
        <v>55</v>
      </c>
      <c r="D15">
        <v>2</v>
      </c>
      <c r="E15" t="s">
        <v>357</v>
      </c>
      <c r="F15" t="s">
        <v>296</v>
      </c>
      <c r="G15" t="s">
        <v>260</v>
      </c>
      <c r="H15">
        <v>9</v>
      </c>
      <c r="I15">
        <f>MAX(0,(payload_board_074__44[[#This Row],[Quantity]]*5)-payload_board_074__44[[#This Row],[Inv]])</f>
        <v>1</v>
      </c>
    </row>
    <row r="16" spans="1:10" x14ac:dyDescent="0.55000000000000004">
      <c r="A16">
        <v>27</v>
      </c>
      <c r="B16" t="s">
        <v>49</v>
      </c>
      <c r="C16" t="s">
        <v>50</v>
      </c>
      <c r="D16">
        <v>1</v>
      </c>
      <c r="E16" t="s">
        <v>313</v>
      </c>
      <c r="F16" t="s">
        <v>296</v>
      </c>
      <c r="G16" t="s">
        <v>257</v>
      </c>
      <c r="H16">
        <v>6</v>
      </c>
      <c r="I16">
        <f>MAX(0,(payload_board_074__44[[#This Row],[Quantity]]*5)-payload_board_074__44[[#This Row],[Inv]])</f>
        <v>0</v>
      </c>
    </row>
    <row r="17" spans="1:9" x14ac:dyDescent="0.55000000000000004">
      <c r="A17">
        <v>32</v>
      </c>
      <c r="B17" t="s">
        <v>51</v>
      </c>
      <c r="C17" t="s">
        <v>52</v>
      </c>
      <c r="D17">
        <v>1</v>
      </c>
      <c r="E17" t="s">
        <v>53</v>
      </c>
      <c r="F17" t="s">
        <v>296</v>
      </c>
      <c r="G17" t="s">
        <v>54</v>
      </c>
      <c r="H17">
        <v>5</v>
      </c>
      <c r="I17">
        <f>MAX(0,(payload_board_074__44[[#This Row],[Quantity]]*5)-payload_board_074__44[[#This Row],[Inv]])</f>
        <v>0</v>
      </c>
    </row>
    <row r="18" spans="1:9" x14ac:dyDescent="0.55000000000000004">
      <c r="A18">
        <v>46</v>
      </c>
      <c r="B18" t="s">
        <v>57</v>
      </c>
      <c r="C18" t="s">
        <v>58</v>
      </c>
      <c r="D18">
        <v>1</v>
      </c>
      <c r="E18" t="s">
        <v>59</v>
      </c>
      <c r="F18" t="s">
        <v>296</v>
      </c>
      <c r="G18" t="s">
        <v>60</v>
      </c>
      <c r="H18">
        <v>1</v>
      </c>
      <c r="I18">
        <f>MAX(0,(payload_board_074__44[[#This Row],[Quantity]]*5)-payload_board_074__44[[#This Row],[Inv]])</f>
        <v>4</v>
      </c>
    </row>
    <row r="19" spans="1:9" x14ac:dyDescent="0.55000000000000004">
      <c r="A19">
        <v>4</v>
      </c>
      <c r="B19" t="s">
        <v>61</v>
      </c>
      <c r="C19" t="s">
        <v>298</v>
      </c>
      <c r="D19">
        <v>1</v>
      </c>
      <c r="E19" t="s">
        <v>62</v>
      </c>
      <c r="F19" t="s">
        <v>296</v>
      </c>
      <c r="G19" t="s">
        <v>63</v>
      </c>
      <c r="H19">
        <v>5</v>
      </c>
      <c r="I19">
        <f>MAX(0,(payload_board_074__44[[#This Row],[Quantity]]*5)-payload_board_074__44[[#This Row],[Inv]])</f>
        <v>0</v>
      </c>
    </row>
    <row r="20" spans="1:9" x14ac:dyDescent="0.55000000000000004">
      <c r="A20">
        <v>29</v>
      </c>
      <c r="B20" t="s">
        <v>64</v>
      </c>
      <c r="C20" t="s">
        <v>65</v>
      </c>
      <c r="D20">
        <v>1</v>
      </c>
      <c r="E20" t="s">
        <v>66</v>
      </c>
      <c r="F20" t="s">
        <v>296</v>
      </c>
      <c r="G20" t="s">
        <v>253</v>
      </c>
      <c r="H20">
        <v>5</v>
      </c>
      <c r="I20">
        <f>MAX(0,(payload_board_074__44[[#This Row],[Quantity]]*5)-payload_board_074__44[[#This Row],[Inv]])</f>
        <v>0</v>
      </c>
    </row>
    <row r="21" spans="1:9" x14ac:dyDescent="0.55000000000000004">
      <c r="A21">
        <v>24</v>
      </c>
      <c r="B21" t="s">
        <v>67</v>
      </c>
      <c r="C21" t="s">
        <v>68</v>
      </c>
      <c r="D21">
        <v>1</v>
      </c>
      <c r="E21" t="s">
        <v>69</v>
      </c>
      <c r="F21" s="13" t="s">
        <v>334</v>
      </c>
      <c r="G21" t="s">
        <v>296</v>
      </c>
      <c r="H21" t="s">
        <v>296</v>
      </c>
    </row>
    <row r="22" spans="1:9" x14ac:dyDescent="0.55000000000000004">
      <c r="A22">
        <v>43</v>
      </c>
      <c r="B22" t="s">
        <v>72</v>
      </c>
      <c r="C22" t="s">
        <v>70</v>
      </c>
      <c r="D22">
        <v>2</v>
      </c>
      <c r="E22" t="s">
        <v>73</v>
      </c>
      <c r="F22" s="14"/>
      <c r="G22" s="2" t="s">
        <v>268</v>
      </c>
      <c r="H22">
        <v>5</v>
      </c>
      <c r="I22">
        <f>MAX(0,(payload_board_074__44[[#This Row],[Quantity]]*5)-payload_board_074__44[[#This Row],[Inv]])</f>
        <v>5</v>
      </c>
    </row>
    <row r="23" spans="1:9" x14ac:dyDescent="0.55000000000000004">
      <c r="A23">
        <v>47</v>
      </c>
      <c r="B23" t="s">
        <v>74</v>
      </c>
      <c r="C23" t="s">
        <v>70</v>
      </c>
      <c r="D23">
        <v>1</v>
      </c>
      <c r="E23">
        <v>820</v>
      </c>
      <c r="F23" s="13"/>
      <c r="G23" s="2"/>
      <c r="H23">
        <v>0</v>
      </c>
      <c r="I23">
        <f>MAX(0,(payload_board_074__44[[#This Row],[Quantity]]*5)-payload_board_074__44[[#This Row],[Inv]])</f>
        <v>5</v>
      </c>
    </row>
    <row r="24" spans="1:9" x14ac:dyDescent="0.55000000000000004">
      <c r="A24">
        <v>5</v>
      </c>
      <c r="B24" t="s">
        <v>76</v>
      </c>
      <c r="C24" t="s">
        <v>77</v>
      </c>
      <c r="D24">
        <v>2</v>
      </c>
      <c r="E24" t="s">
        <v>299</v>
      </c>
      <c r="F24" s="15" t="s">
        <v>335</v>
      </c>
      <c r="G24" t="s">
        <v>296</v>
      </c>
    </row>
    <row r="25" spans="1:9" x14ac:dyDescent="0.55000000000000004">
      <c r="A25">
        <v>33</v>
      </c>
      <c r="B25" t="s">
        <v>79</v>
      </c>
      <c r="C25" t="s">
        <v>80</v>
      </c>
      <c r="D25">
        <v>2</v>
      </c>
      <c r="E25" t="s">
        <v>81</v>
      </c>
      <c r="F25" s="13" t="s">
        <v>328</v>
      </c>
      <c r="G25" t="s">
        <v>296</v>
      </c>
    </row>
    <row r="26" spans="1:9" x14ac:dyDescent="0.55000000000000004">
      <c r="A26">
        <v>1</v>
      </c>
      <c r="B26" t="s">
        <v>87</v>
      </c>
      <c r="C26" t="s">
        <v>80</v>
      </c>
      <c r="D26">
        <v>1</v>
      </c>
      <c r="E26" t="s">
        <v>88</v>
      </c>
      <c r="F26" s="2" t="s">
        <v>329</v>
      </c>
      <c r="G26" t="s">
        <v>296</v>
      </c>
    </row>
    <row r="27" spans="1:9" x14ac:dyDescent="0.55000000000000004">
      <c r="A27">
        <v>15</v>
      </c>
      <c r="B27" t="s">
        <v>342</v>
      </c>
      <c r="C27" t="s">
        <v>343</v>
      </c>
      <c r="D27">
        <v>1</v>
      </c>
      <c r="E27" t="s">
        <v>344</v>
      </c>
      <c r="G27" s="2" t="s">
        <v>369</v>
      </c>
      <c r="H27">
        <v>0</v>
      </c>
      <c r="I27">
        <f>MAX(0,(payload_board_074__44[[#This Row],[Quantity]]*5)-payload_board_074__44[[#This Row],[Inv]])</f>
        <v>5</v>
      </c>
    </row>
    <row r="28" spans="1:9" x14ac:dyDescent="0.55000000000000004">
      <c r="A28">
        <v>16</v>
      </c>
      <c r="B28" t="s">
        <v>352</v>
      </c>
      <c r="C28" t="s">
        <v>70</v>
      </c>
      <c r="D28">
        <v>3</v>
      </c>
      <c r="E28" t="s">
        <v>86</v>
      </c>
      <c r="F28" s="13" t="s">
        <v>327</v>
      </c>
      <c r="G28" t="s">
        <v>296</v>
      </c>
      <c r="H28" t="s">
        <v>296</v>
      </c>
    </row>
    <row r="29" spans="1:9" x14ac:dyDescent="0.55000000000000004">
      <c r="A29">
        <v>12</v>
      </c>
      <c r="B29" t="s">
        <v>89</v>
      </c>
      <c r="C29" t="s">
        <v>70</v>
      </c>
      <c r="D29">
        <v>2</v>
      </c>
      <c r="E29" t="s">
        <v>90</v>
      </c>
      <c r="F29" s="13" t="s">
        <v>284</v>
      </c>
      <c r="G29" t="s">
        <v>296</v>
      </c>
      <c r="H29" t="s">
        <v>296</v>
      </c>
    </row>
    <row r="30" spans="1:9" x14ac:dyDescent="0.55000000000000004">
      <c r="A30">
        <v>7</v>
      </c>
      <c r="B30" t="s">
        <v>351</v>
      </c>
      <c r="C30" t="s">
        <v>70</v>
      </c>
      <c r="D30">
        <v>2</v>
      </c>
      <c r="E30" t="s">
        <v>92</v>
      </c>
      <c r="F30" s="14" t="s">
        <v>286</v>
      </c>
      <c r="G30" t="s">
        <v>296</v>
      </c>
      <c r="H30" t="s">
        <v>296</v>
      </c>
    </row>
    <row r="31" spans="1:9" x14ac:dyDescent="0.55000000000000004">
      <c r="A31">
        <v>38</v>
      </c>
      <c r="B31" t="s">
        <v>96</v>
      </c>
      <c r="C31" t="s">
        <v>97</v>
      </c>
      <c r="D31">
        <v>2</v>
      </c>
      <c r="E31" t="s">
        <v>98</v>
      </c>
      <c r="F31" s="16" t="s">
        <v>292</v>
      </c>
      <c r="G31" t="s">
        <v>296</v>
      </c>
      <c r="H31" t="s">
        <v>296</v>
      </c>
    </row>
    <row r="32" spans="1:9" x14ac:dyDescent="0.55000000000000004">
      <c r="A32">
        <v>25</v>
      </c>
      <c r="B32" t="s">
        <v>100</v>
      </c>
      <c r="C32" t="s">
        <v>101</v>
      </c>
      <c r="D32">
        <v>1</v>
      </c>
      <c r="E32" t="s">
        <v>102</v>
      </c>
      <c r="F32" s="14" t="s">
        <v>278</v>
      </c>
      <c r="G32" t="s">
        <v>296</v>
      </c>
      <c r="H32" t="s">
        <v>296</v>
      </c>
    </row>
    <row r="33" spans="1:9" x14ac:dyDescent="0.55000000000000004">
      <c r="A33">
        <v>37</v>
      </c>
      <c r="B33" t="s">
        <v>104</v>
      </c>
      <c r="C33" t="s">
        <v>105</v>
      </c>
      <c r="D33">
        <v>1</v>
      </c>
      <c r="E33" t="s">
        <v>106</v>
      </c>
      <c r="F33" t="s">
        <v>296</v>
      </c>
      <c r="G33" t="s">
        <v>107</v>
      </c>
      <c r="H33">
        <v>5</v>
      </c>
      <c r="I33">
        <f>MAX(0,(payload_board_074__44[[#This Row],[Quantity]]*5)-payload_board_074__44[[#This Row],[Inv]])</f>
        <v>0</v>
      </c>
    </row>
    <row r="34" spans="1:9" x14ac:dyDescent="0.55000000000000004">
      <c r="A34">
        <v>9</v>
      </c>
      <c r="B34" t="s">
        <v>108</v>
      </c>
      <c r="C34" t="s">
        <v>109</v>
      </c>
      <c r="D34">
        <v>2</v>
      </c>
      <c r="E34" t="s">
        <v>110</v>
      </c>
      <c r="F34" t="s">
        <v>296</v>
      </c>
      <c r="G34" t="s">
        <v>236</v>
      </c>
      <c r="H34">
        <v>3</v>
      </c>
      <c r="I34">
        <f>MAX(0,(payload_board_074__44[[#This Row],[Quantity]]*5)-payload_board_074__44[[#This Row],[Inv]])</f>
        <v>7</v>
      </c>
    </row>
    <row r="35" spans="1:9" x14ac:dyDescent="0.55000000000000004">
      <c r="A35">
        <v>28</v>
      </c>
      <c r="B35" t="s">
        <v>112</v>
      </c>
      <c r="C35" t="s">
        <v>113</v>
      </c>
      <c r="D35">
        <v>1</v>
      </c>
      <c r="E35" t="s">
        <v>345</v>
      </c>
      <c r="F35" s="14" t="s">
        <v>331</v>
      </c>
      <c r="G35" t="s">
        <v>296</v>
      </c>
      <c r="H35" t="s">
        <v>296</v>
      </c>
    </row>
    <row r="36" spans="1:9" x14ac:dyDescent="0.55000000000000004">
      <c r="A36">
        <v>30</v>
      </c>
      <c r="B36" t="s">
        <v>336</v>
      </c>
      <c r="C36" t="s">
        <v>346</v>
      </c>
      <c r="D36">
        <v>1</v>
      </c>
      <c r="E36" t="s">
        <v>338</v>
      </c>
      <c r="F36" s="16" t="s">
        <v>339</v>
      </c>
      <c r="G36" t="s">
        <v>296</v>
      </c>
      <c r="H36" t="s">
        <v>296</v>
      </c>
    </row>
    <row r="37" spans="1:9" x14ac:dyDescent="0.55000000000000004">
      <c r="A37">
        <v>34</v>
      </c>
      <c r="B37" t="s">
        <v>116</v>
      </c>
      <c r="C37" t="s">
        <v>349</v>
      </c>
      <c r="D37">
        <v>1</v>
      </c>
      <c r="E37" t="s">
        <v>118</v>
      </c>
      <c r="F37" t="s">
        <v>296</v>
      </c>
      <c r="G37" t="s">
        <v>262</v>
      </c>
      <c r="H37">
        <v>2</v>
      </c>
      <c r="I37">
        <f>MAX(0,(payload_board_074__44[[#This Row],[Quantity]]*5)-payload_board_074__44[[#This Row],[Inv]])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75D0-7DCA-4F89-9744-06473AE87431}">
  <dimension ref="A1:J37"/>
  <sheetViews>
    <sheetView workbookViewId="0">
      <selection activeCell="H28" sqref="H28"/>
    </sheetView>
  </sheetViews>
  <sheetFormatPr defaultRowHeight="14.4" x14ac:dyDescent="0.55000000000000004"/>
  <cols>
    <col min="1" max="1" width="4.47265625" bestFit="1" customWidth="1"/>
    <col min="2" max="2" width="30.734375" bestFit="1" customWidth="1"/>
    <col min="3" max="3" width="45.47265625" bestFit="1" customWidth="1"/>
    <col min="4" max="4" width="10.05078125" bestFit="1" customWidth="1"/>
    <col min="5" max="5" width="18.68359375" bestFit="1" customWidth="1"/>
    <col min="6" max="6" width="15.83984375" bestFit="1" customWidth="1"/>
    <col min="7" max="7" width="10.15625" bestFit="1" customWidth="1"/>
    <col min="8" max="8" width="13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354</v>
      </c>
      <c r="H1" t="s">
        <v>358</v>
      </c>
      <c r="I1" s="2" t="s">
        <v>6</v>
      </c>
      <c r="J1" t="s">
        <v>367</v>
      </c>
    </row>
    <row r="2" spans="1:10" x14ac:dyDescent="0.55000000000000004">
      <c r="A2">
        <v>26</v>
      </c>
      <c r="B2" t="s">
        <v>13</v>
      </c>
      <c r="C2" t="s">
        <v>10</v>
      </c>
      <c r="D2">
        <v>1</v>
      </c>
      <c r="E2" t="s">
        <v>14</v>
      </c>
      <c r="F2" t="s">
        <v>296</v>
      </c>
      <c r="G2" t="s">
        <v>355</v>
      </c>
      <c r="H2">
        <v>6</v>
      </c>
      <c r="I2">
        <f>MAX(0,(payload_board_074__4[[#This Row],[Quantity]]*5)-payload_board_074__4[[#This Row],[Inv]])</f>
        <v>0</v>
      </c>
    </row>
    <row r="3" spans="1:10" x14ac:dyDescent="0.55000000000000004">
      <c r="A3">
        <v>11</v>
      </c>
      <c r="B3" s="2" t="s">
        <v>9</v>
      </c>
      <c r="C3" t="s">
        <v>10</v>
      </c>
      <c r="D3">
        <v>1</v>
      </c>
      <c r="E3" t="s">
        <v>11</v>
      </c>
      <c r="F3" t="s">
        <v>296</v>
      </c>
      <c r="G3" t="s">
        <v>12</v>
      </c>
      <c r="H3">
        <v>8</v>
      </c>
      <c r="I3">
        <f>MAX(0,(payload_board_074__4[[#This Row],[Quantity]]*5)-payload_board_074__4[[#This Row],[Inv]])</f>
        <v>0</v>
      </c>
    </row>
    <row r="4" spans="1:10" x14ac:dyDescent="0.55000000000000004">
      <c r="A4">
        <v>8</v>
      </c>
      <c r="B4" t="s">
        <v>353</v>
      </c>
      <c r="C4" t="s">
        <v>16</v>
      </c>
      <c r="D4">
        <v>5</v>
      </c>
      <c r="E4" t="s">
        <v>17</v>
      </c>
      <c r="F4" t="s">
        <v>324</v>
      </c>
      <c r="G4" t="s">
        <v>296</v>
      </c>
      <c r="H4" t="s">
        <v>296</v>
      </c>
    </row>
    <row r="5" spans="1:10" x14ac:dyDescent="0.55000000000000004">
      <c r="A5">
        <v>6</v>
      </c>
      <c r="B5" t="s">
        <v>21</v>
      </c>
      <c r="C5" t="s">
        <v>16</v>
      </c>
      <c r="D5">
        <v>2</v>
      </c>
      <c r="E5" t="s">
        <v>22</v>
      </c>
      <c r="F5" t="s">
        <v>325</v>
      </c>
      <c r="G5" t="s">
        <v>296</v>
      </c>
      <c r="H5" t="s">
        <v>296</v>
      </c>
    </row>
    <row r="6" spans="1:10" x14ac:dyDescent="0.55000000000000004">
      <c r="A6">
        <v>18</v>
      </c>
      <c r="B6" t="s">
        <v>350</v>
      </c>
      <c r="C6" t="s">
        <v>19</v>
      </c>
      <c r="D6">
        <v>2</v>
      </c>
      <c r="E6" t="s">
        <v>24</v>
      </c>
      <c r="F6" t="s">
        <v>280</v>
      </c>
      <c r="G6" t="s">
        <v>296</v>
      </c>
      <c r="H6" t="s">
        <v>296</v>
      </c>
    </row>
    <row r="7" spans="1:10" x14ac:dyDescent="0.55000000000000004">
      <c r="A7">
        <v>31</v>
      </c>
      <c r="B7" t="s">
        <v>347</v>
      </c>
      <c r="C7" t="s">
        <v>343</v>
      </c>
      <c r="D7">
        <v>1</v>
      </c>
      <c r="E7" t="s">
        <v>348</v>
      </c>
      <c r="F7" t="s">
        <v>296</v>
      </c>
      <c r="G7" t="s">
        <v>356</v>
      </c>
      <c r="H7">
        <v>0</v>
      </c>
      <c r="I7">
        <f>MAX(0,(payload_board_074__4[[#This Row],[Quantity]]*5)-payload_board_074__4[[#This Row],[Inv]])</f>
        <v>5</v>
      </c>
    </row>
    <row r="8" spans="1:10" x14ac:dyDescent="0.55000000000000004">
      <c r="A8">
        <v>2</v>
      </c>
      <c r="B8" t="s">
        <v>340</v>
      </c>
      <c r="C8" t="s">
        <v>16</v>
      </c>
      <c r="D8">
        <v>10</v>
      </c>
      <c r="E8" t="s">
        <v>29</v>
      </c>
      <c r="F8" s="14" t="s">
        <v>275</v>
      </c>
      <c r="G8" t="s">
        <v>296</v>
      </c>
      <c r="H8" t="s">
        <v>296</v>
      </c>
    </row>
    <row r="9" spans="1:10" x14ac:dyDescent="0.55000000000000004">
      <c r="A9">
        <v>44</v>
      </c>
      <c r="B9" t="s">
        <v>361</v>
      </c>
      <c r="C9" t="s">
        <v>38</v>
      </c>
      <c r="D9">
        <v>1</v>
      </c>
      <c r="E9" t="s">
        <v>364</v>
      </c>
      <c r="G9" s="2" t="s">
        <v>365</v>
      </c>
      <c r="H9">
        <v>0</v>
      </c>
      <c r="I9">
        <f>MAX(0,(payload_board_074__4[[#This Row],[Quantity]]*5)-payload_board_074__4[[#This Row],[Inv]])</f>
        <v>5</v>
      </c>
    </row>
    <row r="10" spans="1:10" x14ac:dyDescent="0.55000000000000004">
      <c r="B10" t="s">
        <v>359</v>
      </c>
      <c r="C10" t="s">
        <v>38</v>
      </c>
      <c r="D10">
        <v>1</v>
      </c>
      <c r="E10" t="s">
        <v>363</v>
      </c>
      <c r="H10">
        <v>11</v>
      </c>
      <c r="I10">
        <f>MAX(0,(payload_board_074__4[[#This Row],[Quantity]]*5)-payload_board_074__4[[#This Row],[Inv]])</f>
        <v>0</v>
      </c>
    </row>
    <row r="11" spans="1:10" x14ac:dyDescent="0.55000000000000004">
      <c r="B11" t="s">
        <v>360</v>
      </c>
      <c r="C11" t="s">
        <v>38</v>
      </c>
      <c r="D11">
        <v>1</v>
      </c>
      <c r="E11" s="2" t="s">
        <v>362</v>
      </c>
      <c r="G11" s="11" t="s">
        <v>366</v>
      </c>
      <c r="H11">
        <v>0</v>
      </c>
      <c r="I11">
        <f>MAX(0,(payload_board_074__4[[#This Row],[Quantity]]*5)-payload_board_074__4[[#This Row],[Inv]])</f>
        <v>5</v>
      </c>
    </row>
    <row r="12" spans="1:10" x14ac:dyDescent="0.55000000000000004">
      <c r="A12">
        <v>3</v>
      </c>
      <c r="B12" t="s">
        <v>341</v>
      </c>
      <c r="C12" t="s">
        <v>34</v>
      </c>
      <c r="D12">
        <v>3</v>
      </c>
      <c r="E12" t="s">
        <v>35</v>
      </c>
      <c r="F12" s="14" t="s">
        <v>276</v>
      </c>
      <c r="G12" t="s">
        <v>296</v>
      </c>
      <c r="H12" t="s">
        <v>296</v>
      </c>
    </row>
    <row r="13" spans="1:10" x14ac:dyDescent="0.55000000000000004">
      <c r="A13">
        <v>19</v>
      </c>
      <c r="B13" t="s">
        <v>41</v>
      </c>
      <c r="C13" t="s">
        <v>42</v>
      </c>
      <c r="D13">
        <v>1</v>
      </c>
      <c r="E13" t="s">
        <v>43</v>
      </c>
      <c r="F13" t="s">
        <v>279</v>
      </c>
      <c r="G13" t="s">
        <v>296</v>
      </c>
      <c r="H13" t="s">
        <v>296</v>
      </c>
    </row>
    <row r="14" spans="1:10" x14ac:dyDescent="0.55000000000000004">
      <c r="A14">
        <v>35</v>
      </c>
      <c r="B14" t="s">
        <v>45</v>
      </c>
      <c r="C14" t="s">
        <v>46</v>
      </c>
      <c r="D14">
        <v>1</v>
      </c>
      <c r="E14" t="s">
        <v>47</v>
      </c>
      <c r="F14" t="s">
        <v>296</v>
      </c>
      <c r="G14" t="s">
        <v>48</v>
      </c>
      <c r="H14">
        <v>10</v>
      </c>
      <c r="I14">
        <f>MAX(0,(payload_board_074__4[[#This Row],[Quantity]]*5)-payload_board_074__4[[#This Row],[Inv]])</f>
        <v>0</v>
      </c>
    </row>
    <row r="15" spans="1:10" x14ac:dyDescent="0.55000000000000004">
      <c r="A15">
        <v>14</v>
      </c>
      <c r="B15" t="s">
        <v>259</v>
      </c>
      <c r="C15" t="s">
        <v>55</v>
      </c>
      <c r="D15">
        <v>2</v>
      </c>
      <c r="E15" t="s">
        <v>357</v>
      </c>
      <c r="F15" t="s">
        <v>296</v>
      </c>
      <c r="G15" t="s">
        <v>260</v>
      </c>
      <c r="H15">
        <v>9</v>
      </c>
      <c r="I15">
        <f>MAX(0,(payload_board_074__4[[#This Row],[Quantity]]*5)-payload_board_074__4[[#This Row],[Inv]])</f>
        <v>1</v>
      </c>
    </row>
    <row r="16" spans="1:10" x14ac:dyDescent="0.55000000000000004">
      <c r="A16">
        <v>27</v>
      </c>
      <c r="B16" t="s">
        <v>49</v>
      </c>
      <c r="C16" t="s">
        <v>50</v>
      </c>
      <c r="D16">
        <v>1</v>
      </c>
      <c r="E16" t="s">
        <v>313</v>
      </c>
      <c r="F16" t="s">
        <v>296</v>
      </c>
      <c r="G16" t="s">
        <v>257</v>
      </c>
      <c r="H16">
        <v>6</v>
      </c>
      <c r="I16">
        <f>MAX(0,(payload_board_074__4[[#This Row],[Quantity]]*5)-payload_board_074__4[[#This Row],[Inv]])</f>
        <v>0</v>
      </c>
    </row>
    <row r="17" spans="1:9" x14ac:dyDescent="0.55000000000000004">
      <c r="A17">
        <v>32</v>
      </c>
      <c r="B17" t="s">
        <v>51</v>
      </c>
      <c r="C17" t="s">
        <v>52</v>
      </c>
      <c r="D17">
        <v>1</v>
      </c>
      <c r="E17" t="s">
        <v>53</v>
      </c>
      <c r="F17" t="s">
        <v>296</v>
      </c>
      <c r="G17" t="s">
        <v>54</v>
      </c>
      <c r="H17">
        <v>5</v>
      </c>
      <c r="I17">
        <f>MAX(0,(payload_board_074__4[[#This Row],[Quantity]]*5)-payload_board_074__4[[#This Row],[Inv]])</f>
        <v>0</v>
      </c>
    </row>
    <row r="18" spans="1:9" x14ac:dyDescent="0.55000000000000004">
      <c r="A18">
        <v>46</v>
      </c>
      <c r="B18" t="s">
        <v>57</v>
      </c>
      <c r="C18" t="s">
        <v>58</v>
      </c>
      <c r="D18">
        <v>1</v>
      </c>
      <c r="E18" t="s">
        <v>59</v>
      </c>
      <c r="F18" t="s">
        <v>296</v>
      </c>
      <c r="G18" t="s">
        <v>60</v>
      </c>
      <c r="H18">
        <v>1</v>
      </c>
      <c r="I18">
        <f>MAX(0,(payload_board_074__4[[#This Row],[Quantity]]*5)-payload_board_074__4[[#This Row],[Inv]])</f>
        <v>4</v>
      </c>
    </row>
    <row r="19" spans="1:9" x14ac:dyDescent="0.55000000000000004">
      <c r="A19">
        <v>4</v>
      </c>
      <c r="B19" t="s">
        <v>61</v>
      </c>
      <c r="C19" t="s">
        <v>298</v>
      </c>
      <c r="D19">
        <v>1</v>
      </c>
      <c r="E19" t="s">
        <v>62</v>
      </c>
      <c r="F19" t="s">
        <v>296</v>
      </c>
      <c r="G19" t="s">
        <v>63</v>
      </c>
      <c r="H19">
        <v>5</v>
      </c>
      <c r="I19">
        <f>MAX(0,(payload_board_074__4[[#This Row],[Quantity]]*5)-payload_board_074__4[[#This Row],[Inv]])</f>
        <v>0</v>
      </c>
    </row>
    <row r="20" spans="1:9" x14ac:dyDescent="0.55000000000000004">
      <c r="A20">
        <v>29</v>
      </c>
      <c r="B20" t="s">
        <v>64</v>
      </c>
      <c r="C20" t="s">
        <v>65</v>
      </c>
      <c r="D20">
        <v>1</v>
      </c>
      <c r="E20" t="s">
        <v>66</v>
      </c>
      <c r="F20" t="s">
        <v>296</v>
      </c>
      <c r="G20" t="s">
        <v>253</v>
      </c>
      <c r="H20">
        <v>5</v>
      </c>
      <c r="I20">
        <f>MAX(0,(payload_board_074__4[[#This Row],[Quantity]]*5)-payload_board_074__4[[#This Row],[Inv]])</f>
        <v>0</v>
      </c>
    </row>
    <row r="21" spans="1:9" x14ac:dyDescent="0.55000000000000004">
      <c r="A21">
        <v>24</v>
      </c>
      <c r="B21" t="s">
        <v>67</v>
      </c>
      <c r="C21" t="s">
        <v>68</v>
      </c>
      <c r="D21">
        <v>1</v>
      </c>
      <c r="E21" t="s">
        <v>69</v>
      </c>
      <c r="F21" s="13" t="s">
        <v>334</v>
      </c>
      <c r="G21" t="s">
        <v>296</v>
      </c>
      <c r="H21" t="s">
        <v>296</v>
      </c>
    </row>
    <row r="22" spans="1:9" x14ac:dyDescent="0.55000000000000004">
      <c r="A22">
        <v>43</v>
      </c>
      <c r="B22" t="s">
        <v>72</v>
      </c>
      <c r="C22" t="s">
        <v>70</v>
      </c>
      <c r="D22">
        <v>2</v>
      </c>
      <c r="E22" t="s">
        <v>73</v>
      </c>
      <c r="F22" s="14"/>
      <c r="G22" s="2" t="s">
        <v>268</v>
      </c>
      <c r="H22">
        <v>5</v>
      </c>
      <c r="I22">
        <f>MAX(0,(payload_board_074__4[[#This Row],[Quantity]]*5)-payload_board_074__4[[#This Row],[Inv]])</f>
        <v>5</v>
      </c>
    </row>
    <row r="23" spans="1:9" x14ac:dyDescent="0.55000000000000004">
      <c r="A23">
        <v>47</v>
      </c>
      <c r="B23" t="s">
        <v>74</v>
      </c>
      <c r="C23" t="s">
        <v>70</v>
      </c>
      <c r="D23">
        <v>1</v>
      </c>
      <c r="E23" t="s">
        <v>75</v>
      </c>
      <c r="F23" s="13"/>
      <c r="G23" s="2" t="s">
        <v>368</v>
      </c>
      <c r="H23">
        <v>3</v>
      </c>
      <c r="I23">
        <f>MAX(0,(payload_board_074__4[[#This Row],[Quantity]]*5)-payload_board_074__4[[#This Row],[Inv]])</f>
        <v>2</v>
      </c>
    </row>
    <row r="24" spans="1:9" x14ac:dyDescent="0.55000000000000004">
      <c r="A24">
        <v>5</v>
      </c>
      <c r="B24" t="s">
        <v>76</v>
      </c>
      <c r="C24" t="s">
        <v>77</v>
      </c>
      <c r="D24">
        <v>2</v>
      </c>
      <c r="E24" t="s">
        <v>299</v>
      </c>
      <c r="F24" s="15" t="s">
        <v>335</v>
      </c>
      <c r="G24" t="s">
        <v>296</v>
      </c>
    </row>
    <row r="25" spans="1:9" x14ac:dyDescent="0.55000000000000004">
      <c r="A25">
        <v>33</v>
      </c>
      <c r="B25" t="s">
        <v>79</v>
      </c>
      <c r="C25" t="s">
        <v>80</v>
      </c>
      <c r="D25">
        <v>2</v>
      </c>
      <c r="E25" t="s">
        <v>81</v>
      </c>
      <c r="F25" s="13" t="s">
        <v>328</v>
      </c>
      <c r="G25" t="s">
        <v>296</v>
      </c>
    </row>
    <row r="26" spans="1:9" x14ac:dyDescent="0.55000000000000004">
      <c r="A26">
        <v>1</v>
      </c>
      <c r="B26" t="s">
        <v>87</v>
      </c>
      <c r="C26" t="s">
        <v>80</v>
      </c>
      <c r="D26">
        <v>1</v>
      </c>
      <c r="E26" t="s">
        <v>88</v>
      </c>
      <c r="F26" s="2" t="s">
        <v>329</v>
      </c>
      <c r="G26" t="s">
        <v>296</v>
      </c>
    </row>
    <row r="27" spans="1:9" x14ac:dyDescent="0.55000000000000004">
      <c r="A27">
        <v>15</v>
      </c>
      <c r="B27" t="s">
        <v>342</v>
      </c>
      <c r="C27" t="s">
        <v>343</v>
      </c>
      <c r="D27">
        <v>1</v>
      </c>
      <c r="E27" t="s">
        <v>344</v>
      </c>
      <c r="G27" s="2" t="s">
        <v>369</v>
      </c>
      <c r="H27">
        <v>0</v>
      </c>
      <c r="I27">
        <f>MAX(0,(payload_board_074__4[[#This Row],[Quantity]]*5)-payload_board_074__4[[#This Row],[Inv]])</f>
        <v>5</v>
      </c>
    </row>
    <row r="28" spans="1:9" x14ac:dyDescent="0.55000000000000004">
      <c r="A28">
        <v>16</v>
      </c>
      <c r="B28" t="s">
        <v>352</v>
      </c>
      <c r="C28" t="s">
        <v>70</v>
      </c>
      <c r="D28">
        <v>3</v>
      </c>
      <c r="E28" t="s">
        <v>86</v>
      </c>
      <c r="F28" s="13" t="s">
        <v>327</v>
      </c>
      <c r="G28" t="s">
        <v>296</v>
      </c>
      <c r="H28" t="s">
        <v>296</v>
      </c>
    </row>
    <row r="29" spans="1:9" x14ac:dyDescent="0.55000000000000004">
      <c r="A29">
        <v>12</v>
      </c>
      <c r="B29" t="s">
        <v>89</v>
      </c>
      <c r="C29" t="s">
        <v>70</v>
      </c>
      <c r="D29">
        <v>2</v>
      </c>
      <c r="E29" t="s">
        <v>90</v>
      </c>
      <c r="F29" s="13" t="s">
        <v>284</v>
      </c>
      <c r="G29" t="s">
        <v>296</v>
      </c>
      <c r="H29" t="s">
        <v>296</v>
      </c>
    </row>
    <row r="30" spans="1:9" x14ac:dyDescent="0.55000000000000004">
      <c r="A30">
        <v>7</v>
      </c>
      <c r="B30" t="s">
        <v>351</v>
      </c>
      <c r="C30" t="s">
        <v>70</v>
      </c>
      <c r="D30">
        <v>2</v>
      </c>
      <c r="E30" t="s">
        <v>92</v>
      </c>
      <c r="F30" s="14" t="s">
        <v>286</v>
      </c>
      <c r="G30" t="s">
        <v>296</v>
      </c>
      <c r="H30" t="s">
        <v>296</v>
      </c>
    </row>
    <row r="31" spans="1:9" x14ac:dyDescent="0.55000000000000004">
      <c r="A31">
        <v>38</v>
      </c>
      <c r="B31" t="s">
        <v>96</v>
      </c>
      <c r="C31" t="s">
        <v>97</v>
      </c>
      <c r="D31">
        <v>2</v>
      </c>
      <c r="E31" t="s">
        <v>98</v>
      </c>
      <c r="F31" s="16" t="s">
        <v>292</v>
      </c>
      <c r="G31" t="s">
        <v>296</v>
      </c>
      <c r="H31" t="s">
        <v>296</v>
      </c>
    </row>
    <row r="32" spans="1:9" x14ac:dyDescent="0.55000000000000004">
      <c r="A32">
        <v>25</v>
      </c>
      <c r="B32" t="s">
        <v>100</v>
      </c>
      <c r="C32" t="s">
        <v>101</v>
      </c>
      <c r="D32">
        <v>1</v>
      </c>
      <c r="E32" t="s">
        <v>102</v>
      </c>
      <c r="F32" s="14" t="s">
        <v>278</v>
      </c>
      <c r="G32" t="s">
        <v>296</v>
      </c>
      <c r="H32" t="s">
        <v>296</v>
      </c>
    </row>
    <row r="33" spans="1:9" x14ac:dyDescent="0.55000000000000004">
      <c r="A33">
        <v>37</v>
      </c>
      <c r="B33" t="s">
        <v>104</v>
      </c>
      <c r="C33" t="s">
        <v>105</v>
      </c>
      <c r="D33">
        <v>1</v>
      </c>
      <c r="E33" t="s">
        <v>106</v>
      </c>
      <c r="F33" t="s">
        <v>296</v>
      </c>
      <c r="G33" t="s">
        <v>107</v>
      </c>
      <c r="H33">
        <v>5</v>
      </c>
      <c r="I33">
        <f>MAX(0,(payload_board_074__4[[#This Row],[Quantity]]*5)-payload_board_074__4[[#This Row],[Inv]])</f>
        <v>0</v>
      </c>
    </row>
    <row r="34" spans="1:9" x14ac:dyDescent="0.55000000000000004">
      <c r="A34">
        <v>9</v>
      </c>
      <c r="B34" t="s">
        <v>108</v>
      </c>
      <c r="C34" t="s">
        <v>109</v>
      </c>
      <c r="D34">
        <v>2</v>
      </c>
      <c r="E34" t="s">
        <v>110</v>
      </c>
      <c r="F34" t="s">
        <v>296</v>
      </c>
      <c r="G34" t="s">
        <v>236</v>
      </c>
      <c r="H34">
        <v>3</v>
      </c>
      <c r="I34">
        <f>MAX(0,(payload_board_074__4[[#This Row],[Quantity]]*5)-payload_board_074__4[[#This Row],[Inv]])</f>
        <v>7</v>
      </c>
    </row>
    <row r="35" spans="1:9" x14ac:dyDescent="0.55000000000000004">
      <c r="A35">
        <v>28</v>
      </c>
      <c r="B35" t="s">
        <v>112</v>
      </c>
      <c r="C35" t="s">
        <v>113</v>
      </c>
      <c r="D35">
        <v>1</v>
      </c>
      <c r="E35" t="s">
        <v>345</v>
      </c>
      <c r="F35" s="14" t="s">
        <v>331</v>
      </c>
      <c r="G35" t="s">
        <v>296</v>
      </c>
      <c r="H35" t="s">
        <v>296</v>
      </c>
    </row>
    <row r="36" spans="1:9" x14ac:dyDescent="0.55000000000000004">
      <c r="A36">
        <v>30</v>
      </c>
      <c r="B36" t="s">
        <v>336</v>
      </c>
      <c r="C36" t="s">
        <v>346</v>
      </c>
      <c r="D36">
        <v>1</v>
      </c>
      <c r="E36" t="s">
        <v>338</v>
      </c>
      <c r="F36" s="16" t="s">
        <v>339</v>
      </c>
      <c r="G36" t="s">
        <v>296</v>
      </c>
      <c r="H36" t="s">
        <v>296</v>
      </c>
    </row>
    <row r="37" spans="1:9" x14ac:dyDescent="0.55000000000000004">
      <c r="A37">
        <v>34</v>
      </c>
      <c r="B37" t="s">
        <v>116</v>
      </c>
      <c r="C37" t="s">
        <v>349</v>
      </c>
      <c r="D37">
        <v>1</v>
      </c>
      <c r="E37" t="s">
        <v>118</v>
      </c>
      <c r="F37" t="s">
        <v>296</v>
      </c>
      <c r="G37" t="s">
        <v>262</v>
      </c>
      <c r="H37">
        <v>2</v>
      </c>
      <c r="I37">
        <f>MAX(0,(payload_board_074__4[[#This Row],[Quantity]]*5)-payload_board_074__4[[#This Row],[Inv]])</f>
        <v>3</v>
      </c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412-2263-4C60-BBF8-A0345BADB75D}">
  <dimension ref="A1:H41"/>
  <sheetViews>
    <sheetView workbookViewId="0">
      <selection activeCell="F9" sqref="F9"/>
    </sheetView>
  </sheetViews>
  <sheetFormatPr defaultRowHeight="14.4" x14ac:dyDescent="0.55000000000000004"/>
  <cols>
    <col min="1" max="1" width="4.47265625" bestFit="1" customWidth="1"/>
    <col min="2" max="2" width="34.3125" bestFit="1" customWidth="1"/>
    <col min="3" max="3" width="17.89453125" customWidth="1"/>
    <col min="4" max="4" width="21.20703125" customWidth="1"/>
    <col min="5" max="5" width="8.68359375" customWidth="1"/>
    <col min="6" max="6" width="15.83984375" bestFit="1" customWidth="1"/>
    <col min="7" max="7" width="10.15625" bestFit="1" customWidth="1"/>
    <col min="8" max="8" width="4.83984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294</v>
      </c>
      <c r="H1" t="s">
        <v>295</v>
      </c>
    </row>
    <row r="2" spans="1:8" x14ac:dyDescent="0.55000000000000004">
      <c r="A2">
        <v>39</v>
      </c>
      <c r="B2" t="s">
        <v>9</v>
      </c>
      <c r="C2" t="s">
        <v>10</v>
      </c>
      <c r="D2">
        <v>1</v>
      </c>
      <c r="E2" t="s">
        <v>11</v>
      </c>
      <c r="F2" t="s">
        <v>296</v>
      </c>
      <c r="G2" t="s">
        <v>296</v>
      </c>
      <c r="H2" t="s">
        <v>296</v>
      </c>
    </row>
    <row r="3" spans="1:8" x14ac:dyDescent="0.55000000000000004">
      <c r="A3">
        <v>24</v>
      </c>
      <c r="B3" t="s">
        <v>13</v>
      </c>
      <c r="C3" t="s">
        <v>10</v>
      </c>
      <c r="D3">
        <v>1</v>
      </c>
      <c r="E3" t="s">
        <v>14</v>
      </c>
      <c r="F3" t="s">
        <v>296</v>
      </c>
      <c r="G3" t="s">
        <v>296</v>
      </c>
      <c r="H3" t="s">
        <v>296</v>
      </c>
    </row>
    <row r="4" spans="1:8" x14ac:dyDescent="0.55000000000000004">
      <c r="A4">
        <v>8</v>
      </c>
      <c r="B4" t="s">
        <v>21</v>
      </c>
      <c r="C4" t="s">
        <v>16</v>
      </c>
      <c r="D4">
        <v>2</v>
      </c>
      <c r="E4" t="s">
        <v>22</v>
      </c>
      <c r="F4" t="s">
        <v>325</v>
      </c>
      <c r="G4" t="s">
        <v>296</v>
      </c>
      <c r="H4" t="s">
        <v>296</v>
      </c>
    </row>
    <row r="5" spans="1:8" x14ac:dyDescent="0.55000000000000004">
      <c r="A5">
        <v>2</v>
      </c>
      <c r="B5" t="s">
        <v>323</v>
      </c>
      <c r="C5" t="s">
        <v>19</v>
      </c>
      <c r="D5">
        <v>2</v>
      </c>
      <c r="E5" t="s">
        <v>24</v>
      </c>
      <c r="F5" t="s">
        <v>280</v>
      </c>
      <c r="G5" t="s">
        <v>296</v>
      </c>
      <c r="H5" t="s">
        <v>296</v>
      </c>
    </row>
    <row r="6" spans="1:8" x14ac:dyDescent="0.55000000000000004">
      <c r="A6">
        <v>20</v>
      </c>
      <c r="B6" t="s">
        <v>321</v>
      </c>
      <c r="C6" t="s">
        <v>16</v>
      </c>
      <c r="D6">
        <v>4</v>
      </c>
      <c r="E6" t="s">
        <v>17</v>
      </c>
      <c r="F6" t="s">
        <v>324</v>
      </c>
      <c r="G6" t="s">
        <v>296</v>
      </c>
      <c r="H6" t="s">
        <v>296</v>
      </c>
    </row>
    <row r="7" spans="1:8" x14ac:dyDescent="0.55000000000000004">
      <c r="A7">
        <v>1</v>
      </c>
      <c r="B7" t="s">
        <v>322</v>
      </c>
      <c r="C7" t="s">
        <v>19</v>
      </c>
      <c r="D7">
        <v>3</v>
      </c>
      <c r="E7" t="s">
        <v>11</v>
      </c>
      <c r="F7" t="s">
        <v>280</v>
      </c>
      <c r="G7" t="s">
        <v>296</v>
      </c>
      <c r="H7" t="s">
        <v>296</v>
      </c>
    </row>
    <row r="8" spans="1:8" x14ac:dyDescent="0.55000000000000004">
      <c r="A8">
        <v>4</v>
      </c>
      <c r="B8" t="s">
        <v>319</v>
      </c>
      <c r="C8" t="s">
        <v>16</v>
      </c>
      <c r="D8">
        <v>11</v>
      </c>
      <c r="E8" t="s">
        <v>29</v>
      </c>
      <c r="F8" t="s">
        <v>275</v>
      </c>
      <c r="G8" t="s">
        <v>296</v>
      </c>
      <c r="H8" t="s">
        <v>296</v>
      </c>
    </row>
    <row r="9" spans="1:8" x14ac:dyDescent="0.55000000000000004">
      <c r="A9">
        <v>41</v>
      </c>
      <c r="B9" t="s">
        <v>37</v>
      </c>
      <c r="C9" t="s">
        <v>38</v>
      </c>
      <c r="D9">
        <v>3</v>
      </c>
      <c r="E9" t="s">
        <v>39</v>
      </c>
      <c r="F9" t="s">
        <v>318</v>
      </c>
      <c r="G9" t="s">
        <v>296</v>
      </c>
      <c r="H9" t="s">
        <v>296</v>
      </c>
    </row>
    <row r="10" spans="1:8" x14ac:dyDescent="0.55000000000000004">
      <c r="A10">
        <v>5</v>
      </c>
      <c r="B10" t="s">
        <v>297</v>
      </c>
      <c r="C10" t="s">
        <v>34</v>
      </c>
      <c r="D10">
        <v>4</v>
      </c>
      <c r="E10" t="s">
        <v>35</v>
      </c>
      <c r="F10" t="s">
        <v>276</v>
      </c>
      <c r="G10" t="s">
        <v>296</v>
      </c>
      <c r="H10" t="s">
        <v>296</v>
      </c>
    </row>
    <row r="11" spans="1:8" x14ac:dyDescent="0.55000000000000004">
      <c r="A11">
        <v>18</v>
      </c>
      <c r="B11" t="s">
        <v>41</v>
      </c>
      <c r="C11" t="s">
        <v>42</v>
      </c>
      <c r="D11">
        <v>1</v>
      </c>
      <c r="E11" t="s">
        <v>43</v>
      </c>
      <c r="F11" t="s">
        <v>279</v>
      </c>
      <c r="G11" t="s">
        <v>296</v>
      </c>
      <c r="H11" t="s">
        <v>296</v>
      </c>
    </row>
    <row r="12" spans="1:8" x14ac:dyDescent="0.55000000000000004">
      <c r="A12">
        <v>31</v>
      </c>
      <c r="B12" t="s">
        <v>45</v>
      </c>
      <c r="C12" t="s">
        <v>46</v>
      </c>
      <c r="D12">
        <v>1</v>
      </c>
      <c r="E12" t="s">
        <v>47</v>
      </c>
      <c r="F12" t="s">
        <v>296</v>
      </c>
      <c r="G12" t="s">
        <v>296</v>
      </c>
      <c r="H12" t="s">
        <v>296</v>
      </c>
    </row>
    <row r="13" spans="1:8" x14ac:dyDescent="0.55000000000000004">
      <c r="A13">
        <v>42</v>
      </c>
      <c r="B13" t="s">
        <v>315</v>
      </c>
      <c r="C13" t="s">
        <v>316</v>
      </c>
      <c r="D13">
        <v>1</v>
      </c>
      <c r="E13" t="s">
        <v>317</v>
      </c>
      <c r="F13" t="s">
        <v>296</v>
      </c>
      <c r="G13" t="s">
        <v>296</v>
      </c>
      <c r="H13" t="s">
        <v>296</v>
      </c>
    </row>
    <row r="14" spans="1:8" x14ac:dyDescent="0.55000000000000004">
      <c r="A14">
        <v>15</v>
      </c>
      <c r="B14" t="s">
        <v>303</v>
      </c>
      <c r="C14" t="s">
        <v>55</v>
      </c>
      <c r="D14">
        <v>1</v>
      </c>
      <c r="E14" t="s">
        <v>304</v>
      </c>
      <c r="F14" t="s">
        <v>296</v>
      </c>
      <c r="G14" t="s">
        <v>296</v>
      </c>
      <c r="H14" t="s">
        <v>296</v>
      </c>
    </row>
    <row r="15" spans="1:8" x14ac:dyDescent="0.55000000000000004">
      <c r="A15">
        <v>25</v>
      </c>
      <c r="B15" t="s">
        <v>49</v>
      </c>
      <c r="C15" t="s">
        <v>50</v>
      </c>
      <c r="D15">
        <v>1</v>
      </c>
      <c r="E15" t="s">
        <v>313</v>
      </c>
      <c r="F15" t="s">
        <v>296</v>
      </c>
      <c r="G15" t="s">
        <v>296</v>
      </c>
      <c r="H15" t="s">
        <v>296</v>
      </c>
    </row>
    <row r="16" spans="1:8" x14ac:dyDescent="0.55000000000000004">
      <c r="A16">
        <v>21</v>
      </c>
      <c r="B16" t="s">
        <v>310</v>
      </c>
      <c r="C16" t="s">
        <v>311</v>
      </c>
      <c r="D16">
        <v>1</v>
      </c>
      <c r="E16" t="s">
        <v>312</v>
      </c>
      <c r="F16" t="s">
        <v>296</v>
      </c>
      <c r="G16" t="s">
        <v>296</v>
      </c>
      <c r="H16" t="s">
        <v>296</v>
      </c>
    </row>
    <row r="17" spans="1:8" x14ac:dyDescent="0.55000000000000004">
      <c r="A17">
        <v>16</v>
      </c>
      <c r="B17" t="s">
        <v>305</v>
      </c>
      <c r="C17" t="s">
        <v>301</v>
      </c>
      <c r="D17">
        <v>1</v>
      </c>
      <c r="E17" t="s">
        <v>306</v>
      </c>
      <c r="F17" t="s">
        <v>296</v>
      </c>
      <c r="G17" t="s">
        <v>296</v>
      </c>
      <c r="H17" t="s">
        <v>296</v>
      </c>
    </row>
    <row r="18" spans="1:8" x14ac:dyDescent="0.55000000000000004">
      <c r="A18">
        <v>14</v>
      </c>
      <c r="B18" t="s">
        <v>300</v>
      </c>
      <c r="C18" t="s">
        <v>301</v>
      </c>
      <c r="D18">
        <v>1</v>
      </c>
      <c r="E18" t="s">
        <v>302</v>
      </c>
      <c r="F18" t="s">
        <v>296</v>
      </c>
      <c r="G18" t="s">
        <v>296</v>
      </c>
      <c r="H18" t="s">
        <v>296</v>
      </c>
    </row>
    <row r="19" spans="1:8" x14ac:dyDescent="0.55000000000000004">
      <c r="A19">
        <v>27</v>
      </c>
      <c r="B19" t="s">
        <v>51</v>
      </c>
      <c r="C19" t="s">
        <v>52</v>
      </c>
      <c r="D19">
        <v>1</v>
      </c>
      <c r="E19" t="s">
        <v>53</v>
      </c>
      <c r="F19" t="s">
        <v>296</v>
      </c>
      <c r="G19" t="s">
        <v>296</v>
      </c>
      <c r="H19" t="s">
        <v>296</v>
      </c>
    </row>
    <row r="20" spans="1:8" x14ac:dyDescent="0.55000000000000004">
      <c r="A20">
        <v>19</v>
      </c>
      <c r="B20" t="s">
        <v>307</v>
      </c>
      <c r="C20" t="s">
        <v>308</v>
      </c>
      <c r="D20">
        <v>1</v>
      </c>
      <c r="E20" t="s">
        <v>309</v>
      </c>
      <c r="F20" t="s">
        <v>296</v>
      </c>
      <c r="G20" t="s">
        <v>296</v>
      </c>
      <c r="H20" t="s">
        <v>296</v>
      </c>
    </row>
    <row r="21" spans="1:8" x14ac:dyDescent="0.55000000000000004">
      <c r="A21">
        <v>35</v>
      </c>
      <c r="B21" t="s">
        <v>314</v>
      </c>
      <c r="C21" t="s">
        <v>55</v>
      </c>
      <c r="D21">
        <v>1</v>
      </c>
      <c r="E21" t="s">
        <v>56</v>
      </c>
      <c r="F21" t="s">
        <v>296</v>
      </c>
      <c r="G21" t="s">
        <v>296</v>
      </c>
      <c r="H21" t="s">
        <v>296</v>
      </c>
    </row>
    <row r="22" spans="1:8" x14ac:dyDescent="0.55000000000000004">
      <c r="A22">
        <v>43</v>
      </c>
      <c r="B22" t="s">
        <v>57</v>
      </c>
      <c r="C22" t="s">
        <v>58</v>
      </c>
      <c r="D22">
        <v>1</v>
      </c>
      <c r="E22" t="s">
        <v>59</v>
      </c>
      <c r="F22" t="s">
        <v>296</v>
      </c>
      <c r="G22" t="s">
        <v>296</v>
      </c>
      <c r="H22" t="s">
        <v>296</v>
      </c>
    </row>
    <row r="23" spans="1:8" x14ac:dyDescent="0.55000000000000004">
      <c r="A23">
        <v>6</v>
      </c>
      <c r="B23" t="s">
        <v>61</v>
      </c>
      <c r="C23" t="s">
        <v>298</v>
      </c>
      <c r="D23">
        <v>1</v>
      </c>
      <c r="E23" t="s">
        <v>62</v>
      </c>
      <c r="F23" t="s">
        <v>296</v>
      </c>
      <c r="G23" t="s">
        <v>296</v>
      </c>
      <c r="H23" t="s">
        <v>296</v>
      </c>
    </row>
    <row r="24" spans="1:8" x14ac:dyDescent="0.55000000000000004">
      <c r="A24">
        <v>37</v>
      </c>
      <c r="B24" t="s">
        <v>64</v>
      </c>
      <c r="C24" t="s">
        <v>65</v>
      </c>
      <c r="D24">
        <v>1</v>
      </c>
      <c r="E24" t="s">
        <v>66</v>
      </c>
      <c r="F24" t="s">
        <v>296</v>
      </c>
      <c r="G24" t="s">
        <v>296</v>
      </c>
      <c r="H24" t="s">
        <v>296</v>
      </c>
    </row>
    <row r="25" spans="1:8" x14ac:dyDescent="0.55000000000000004">
      <c r="A25">
        <v>22</v>
      </c>
      <c r="B25" t="s">
        <v>67</v>
      </c>
      <c r="C25" t="s">
        <v>68</v>
      </c>
      <c r="D25">
        <v>1</v>
      </c>
      <c r="E25" t="s">
        <v>69</v>
      </c>
      <c r="F25" t="s">
        <v>334</v>
      </c>
      <c r="G25" t="s">
        <v>296</v>
      </c>
      <c r="H25" t="s">
        <v>296</v>
      </c>
    </row>
    <row r="26" spans="1:8" x14ac:dyDescent="0.55000000000000004">
      <c r="A26">
        <v>40</v>
      </c>
      <c r="B26" t="s">
        <v>72</v>
      </c>
      <c r="C26" t="s">
        <v>70</v>
      </c>
      <c r="D26">
        <v>2</v>
      </c>
      <c r="E26" t="s">
        <v>73</v>
      </c>
      <c r="F26" t="s">
        <v>288</v>
      </c>
      <c r="G26" t="s">
        <v>296</v>
      </c>
      <c r="H26" t="s">
        <v>296</v>
      </c>
    </row>
    <row r="27" spans="1:8" x14ac:dyDescent="0.55000000000000004">
      <c r="A27">
        <v>44</v>
      </c>
      <c r="B27" t="s">
        <v>74</v>
      </c>
      <c r="C27" t="s">
        <v>70</v>
      </c>
      <c r="D27">
        <v>1</v>
      </c>
      <c r="E27" t="s">
        <v>75</v>
      </c>
      <c r="F27" t="s">
        <v>326</v>
      </c>
      <c r="G27" t="s">
        <v>296</v>
      </c>
      <c r="H27" t="s">
        <v>296</v>
      </c>
    </row>
    <row r="28" spans="1:8" x14ac:dyDescent="0.55000000000000004">
      <c r="A28">
        <v>7</v>
      </c>
      <c r="B28" t="s">
        <v>76</v>
      </c>
      <c r="C28" t="s">
        <v>77</v>
      </c>
      <c r="D28">
        <v>2</v>
      </c>
      <c r="E28" t="s">
        <v>299</v>
      </c>
      <c r="F28" s="2" t="s">
        <v>335</v>
      </c>
      <c r="G28" t="s">
        <v>296</v>
      </c>
      <c r="H28" t="s">
        <v>296</v>
      </c>
    </row>
    <row r="29" spans="1:8" x14ac:dyDescent="0.55000000000000004">
      <c r="A29">
        <v>29</v>
      </c>
      <c r="B29" t="s">
        <v>79</v>
      </c>
      <c r="C29" t="s">
        <v>70</v>
      </c>
      <c r="D29">
        <v>2</v>
      </c>
      <c r="E29" t="s">
        <v>81</v>
      </c>
      <c r="F29" t="s">
        <v>328</v>
      </c>
      <c r="G29" t="s">
        <v>296</v>
      </c>
      <c r="H29" t="s">
        <v>296</v>
      </c>
    </row>
    <row r="30" spans="1:8" x14ac:dyDescent="0.55000000000000004">
      <c r="A30">
        <v>28</v>
      </c>
      <c r="B30" t="s">
        <v>82</v>
      </c>
      <c r="C30" t="s">
        <v>70</v>
      </c>
      <c r="D30">
        <v>1</v>
      </c>
      <c r="E30" t="s">
        <v>83</v>
      </c>
      <c r="F30" t="s">
        <v>333</v>
      </c>
      <c r="G30" t="s">
        <v>296</v>
      </c>
      <c r="H30" t="s">
        <v>296</v>
      </c>
    </row>
    <row r="31" spans="1:8" x14ac:dyDescent="0.55000000000000004">
      <c r="A31">
        <v>12</v>
      </c>
      <c r="B31" t="s">
        <v>320</v>
      </c>
      <c r="C31" t="s">
        <v>70</v>
      </c>
      <c r="D31">
        <v>5</v>
      </c>
      <c r="E31" t="s">
        <v>86</v>
      </c>
      <c r="F31" t="s">
        <v>327</v>
      </c>
      <c r="G31" t="s">
        <v>296</v>
      </c>
      <c r="H31" t="s">
        <v>296</v>
      </c>
    </row>
    <row r="32" spans="1:8" x14ac:dyDescent="0.55000000000000004">
      <c r="A32">
        <v>3</v>
      </c>
      <c r="B32" t="s">
        <v>87</v>
      </c>
      <c r="C32" t="s">
        <v>70</v>
      </c>
      <c r="D32">
        <v>1</v>
      </c>
      <c r="E32" t="s">
        <v>88</v>
      </c>
      <c r="F32" t="s">
        <v>329</v>
      </c>
      <c r="G32" t="s">
        <v>296</v>
      </c>
      <c r="H32" t="s">
        <v>296</v>
      </c>
    </row>
    <row r="33" spans="1:8" x14ac:dyDescent="0.55000000000000004">
      <c r="A33">
        <v>13</v>
      </c>
      <c r="B33" t="s">
        <v>89</v>
      </c>
      <c r="C33" t="s">
        <v>70</v>
      </c>
      <c r="D33">
        <v>2</v>
      </c>
      <c r="E33" t="s">
        <v>90</v>
      </c>
      <c r="F33" t="s">
        <v>284</v>
      </c>
      <c r="G33" t="s">
        <v>296</v>
      </c>
      <c r="H33" t="s">
        <v>296</v>
      </c>
    </row>
    <row r="34" spans="1:8" x14ac:dyDescent="0.55000000000000004">
      <c r="A34">
        <v>9</v>
      </c>
      <c r="B34" t="s">
        <v>91</v>
      </c>
      <c r="C34" t="s">
        <v>70</v>
      </c>
      <c r="D34">
        <v>2</v>
      </c>
      <c r="E34" t="s">
        <v>92</v>
      </c>
      <c r="F34" t="s">
        <v>286</v>
      </c>
      <c r="G34" t="s">
        <v>296</v>
      </c>
      <c r="H34" t="s">
        <v>296</v>
      </c>
    </row>
    <row r="35" spans="1:8" x14ac:dyDescent="0.55000000000000004">
      <c r="A35">
        <v>33</v>
      </c>
      <c r="B35" t="s">
        <v>96</v>
      </c>
      <c r="C35" t="s">
        <v>97</v>
      </c>
      <c r="D35">
        <v>2</v>
      </c>
      <c r="E35" t="s">
        <v>98</v>
      </c>
      <c r="F35" s="2" t="s">
        <v>292</v>
      </c>
      <c r="G35" t="s">
        <v>296</v>
      </c>
      <c r="H35" t="s">
        <v>296</v>
      </c>
    </row>
    <row r="36" spans="1:8" x14ac:dyDescent="0.55000000000000004">
      <c r="A36">
        <v>23</v>
      </c>
      <c r="B36" t="s">
        <v>100</v>
      </c>
      <c r="C36" t="s">
        <v>101</v>
      </c>
      <c r="D36">
        <v>1</v>
      </c>
      <c r="E36" t="s">
        <v>102</v>
      </c>
      <c r="F36" t="s">
        <v>278</v>
      </c>
      <c r="G36" t="s">
        <v>296</v>
      </c>
      <c r="H36" t="s">
        <v>296</v>
      </c>
    </row>
    <row r="37" spans="1:8" x14ac:dyDescent="0.55000000000000004">
      <c r="A37">
        <v>32</v>
      </c>
      <c r="B37" t="s">
        <v>104</v>
      </c>
      <c r="C37" t="s">
        <v>105</v>
      </c>
      <c r="D37">
        <v>1</v>
      </c>
      <c r="E37" t="s">
        <v>106</v>
      </c>
      <c r="F37" t="s">
        <v>296</v>
      </c>
      <c r="G37" t="s">
        <v>296</v>
      </c>
      <c r="H37" t="s">
        <v>296</v>
      </c>
    </row>
    <row r="38" spans="1:8" x14ac:dyDescent="0.55000000000000004">
      <c r="A38">
        <v>10</v>
      </c>
      <c r="B38" t="s">
        <v>108</v>
      </c>
      <c r="C38" t="s">
        <v>109</v>
      </c>
      <c r="D38">
        <v>2</v>
      </c>
      <c r="E38" t="s">
        <v>110</v>
      </c>
      <c r="F38" t="s">
        <v>296</v>
      </c>
      <c r="G38" t="s">
        <v>296</v>
      </c>
      <c r="H38" t="s">
        <v>296</v>
      </c>
    </row>
    <row r="39" spans="1:8" x14ac:dyDescent="0.55000000000000004">
      <c r="A39">
        <v>36</v>
      </c>
      <c r="B39" s="2" t="s">
        <v>336</v>
      </c>
      <c r="C39" s="2" t="s">
        <v>337</v>
      </c>
      <c r="D39">
        <v>1</v>
      </c>
      <c r="E39" s="2" t="s">
        <v>338</v>
      </c>
      <c r="F39" s="2" t="s">
        <v>339</v>
      </c>
      <c r="G39" t="s">
        <v>296</v>
      </c>
      <c r="H39" t="s">
        <v>296</v>
      </c>
    </row>
    <row r="40" spans="1:8" x14ac:dyDescent="0.55000000000000004">
      <c r="A40">
        <v>26</v>
      </c>
      <c r="B40" t="s">
        <v>112</v>
      </c>
      <c r="C40" t="s">
        <v>113</v>
      </c>
      <c r="D40">
        <v>1</v>
      </c>
      <c r="E40" t="s">
        <v>330</v>
      </c>
      <c r="F40" t="s">
        <v>331</v>
      </c>
      <c r="G40" t="s">
        <v>296</v>
      </c>
      <c r="H40" t="s">
        <v>296</v>
      </c>
    </row>
    <row r="41" spans="1:8" x14ac:dyDescent="0.55000000000000004">
      <c r="A41">
        <v>30</v>
      </c>
      <c r="B41" t="s">
        <v>116</v>
      </c>
      <c r="C41" t="s">
        <v>117</v>
      </c>
      <c r="D41">
        <v>1</v>
      </c>
      <c r="E41" t="s">
        <v>118</v>
      </c>
      <c r="F41" t="s">
        <v>296</v>
      </c>
      <c r="G41" t="s">
        <v>296</v>
      </c>
      <c r="H41" t="s">
        <v>296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C1" zoomScale="95" zoomScaleNormal="100" workbookViewId="0">
      <selection activeCell="H2" sqref="H2"/>
    </sheetView>
  </sheetViews>
  <sheetFormatPr defaultColWidth="8.5234375" defaultRowHeight="14.4" x14ac:dyDescent="0.55000000000000004"/>
  <cols>
    <col min="1" max="1" width="4.47265625" customWidth="1"/>
    <col min="2" max="2" width="30.734375" customWidth="1"/>
    <col min="3" max="3" width="45.47265625" customWidth="1"/>
    <col min="4" max="4" width="10.05078125" customWidth="1"/>
    <col min="5" max="5" width="18.68359375" customWidth="1"/>
    <col min="6" max="6" width="9.9453125" customWidth="1"/>
    <col min="7" max="7" width="10.15625" customWidth="1"/>
    <col min="8" max="8" width="14.26171875" customWidth="1"/>
    <col min="9" max="9" width="35.3671875" customWidth="1"/>
    <col min="10" max="10" width="19.523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274</v>
      </c>
    </row>
    <row r="2" spans="1:10" x14ac:dyDescent="0.55000000000000004">
      <c r="A2">
        <v>1</v>
      </c>
      <c r="B2" t="s">
        <v>9</v>
      </c>
      <c r="C2" t="s">
        <v>10</v>
      </c>
      <c r="D2">
        <v>1</v>
      </c>
      <c r="E2" t="s">
        <v>11</v>
      </c>
      <c r="F2" s="1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12</v>
      </c>
    </row>
    <row r="3" spans="1:10" x14ac:dyDescent="0.55000000000000004">
      <c r="A3">
        <v>2</v>
      </c>
      <c r="B3" t="s">
        <v>13</v>
      </c>
      <c r="C3" t="s">
        <v>10</v>
      </c>
      <c r="D3">
        <v>1</v>
      </c>
      <c r="E3" t="s">
        <v>14</v>
      </c>
      <c r="F3" s="1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12</v>
      </c>
    </row>
    <row r="4" spans="1:10" x14ac:dyDescent="0.55000000000000004">
      <c r="A4">
        <v>3</v>
      </c>
      <c r="B4" t="s">
        <v>15</v>
      </c>
      <c r="C4" t="s">
        <v>16</v>
      </c>
      <c r="D4">
        <v>2</v>
      </c>
      <c r="E4" t="s">
        <v>17</v>
      </c>
      <c r="F4" s="1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271</v>
      </c>
      <c r="J4" t="s">
        <v>281</v>
      </c>
    </row>
    <row r="5" spans="1:10" x14ac:dyDescent="0.55000000000000004">
      <c r="A5">
        <v>4</v>
      </c>
      <c r="B5" t="s">
        <v>18</v>
      </c>
      <c r="C5" t="s">
        <v>19</v>
      </c>
      <c r="D5">
        <v>3</v>
      </c>
      <c r="E5" t="s">
        <v>11</v>
      </c>
      <c r="F5" s="1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1" t="s">
        <v>20</v>
      </c>
      <c r="J5" t="s">
        <v>280</v>
      </c>
    </row>
    <row r="6" spans="1:10" x14ac:dyDescent="0.55000000000000004">
      <c r="A6">
        <v>5</v>
      </c>
      <c r="B6" t="s">
        <v>21</v>
      </c>
      <c r="C6" t="s">
        <v>16</v>
      </c>
      <c r="D6">
        <v>2</v>
      </c>
      <c r="E6" t="s">
        <v>22</v>
      </c>
      <c r="F6" s="1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272</v>
      </c>
    </row>
    <row r="7" spans="1:10" x14ac:dyDescent="0.55000000000000004">
      <c r="A7">
        <v>6</v>
      </c>
      <c r="B7" t="s">
        <v>23</v>
      </c>
      <c r="C7" t="s">
        <v>19</v>
      </c>
      <c r="D7">
        <v>2</v>
      </c>
      <c r="E7" t="s">
        <v>24</v>
      </c>
      <c r="F7" s="1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20</v>
      </c>
      <c r="J7" t="s">
        <v>280</v>
      </c>
    </row>
    <row r="8" spans="1:10" x14ac:dyDescent="0.55000000000000004">
      <c r="A8">
        <v>7</v>
      </c>
      <c r="B8" t="s">
        <v>25</v>
      </c>
      <c r="C8" t="s">
        <v>19</v>
      </c>
      <c r="D8">
        <v>2</v>
      </c>
      <c r="E8" t="s">
        <v>26</v>
      </c>
      <c r="F8" s="1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27</v>
      </c>
    </row>
    <row r="9" spans="1:10" x14ac:dyDescent="0.55000000000000004">
      <c r="A9">
        <v>8</v>
      </c>
      <c r="B9" t="s">
        <v>28</v>
      </c>
      <c r="C9" t="s">
        <v>19</v>
      </c>
      <c r="D9">
        <v>1</v>
      </c>
      <c r="E9" t="s">
        <v>29</v>
      </c>
      <c r="F9" s="1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30</v>
      </c>
    </row>
    <row r="10" spans="1:10" x14ac:dyDescent="0.55000000000000004">
      <c r="A10">
        <v>9</v>
      </c>
      <c r="B10" t="s">
        <v>31</v>
      </c>
      <c r="C10" t="s">
        <v>16</v>
      </c>
      <c r="D10">
        <v>10</v>
      </c>
      <c r="E10" t="s">
        <v>29</v>
      </c>
      <c r="F10" s="1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12" t="s">
        <v>32</v>
      </c>
      <c r="J10" t="s">
        <v>275</v>
      </c>
    </row>
    <row r="11" spans="1:10" x14ac:dyDescent="0.55000000000000004">
      <c r="A11">
        <v>10</v>
      </c>
      <c r="B11" t="s">
        <v>33</v>
      </c>
      <c r="C11" t="s">
        <v>34</v>
      </c>
      <c r="D11">
        <v>4</v>
      </c>
      <c r="E11" t="s">
        <v>35</v>
      </c>
      <c r="F11" s="1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36</v>
      </c>
      <c r="J11" t="s">
        <v>276</v>
      </c>
    </row>
    <row r="12" spans="1:10" x14ac:dyDescent="0.55000000000000004">
      <c r="A12">
        <v>11</v>
      </c>
      <c r="B12" t="s">
        <v>37</v>
      </c>
      <c r="C12" t="s">
        <v>38</v>
      </c>
      <c r="D12">
        <v>3</v>
      </c>
      <c r="E12" t="s">
        <v>39</v>
      </c>
      <c r="F12" s="1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40</v>
      </c>
      <c r="J12" t="s">
        <v>277</v>
      </c>
    </row>
    <row r="13" spans="1:10" x14ac:dyDescent="0.55000000000000004">
      <c r="A13">
        <v>12</v>
      </c>
      <c r="B13" t="s">
        <v>41</v>
      </c>
      <c r="C13" t="s">
        <v>42</v>
      </c>
      <c r="D13">
        <v>1</v>
      </c>
      <c r="E13" t="s">
        <v>43</v>
      </c>
      <c r="F13" s="1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44</v>
      </c>
      <c r="J13" t="s">
        <v>279</v>
      </c>
    </row>
    <row r="14" spans="1:10" x14ac:dyDescent="0.55000000000000004">
      <c r="A14">
        <v>13</v>
      </c>
      <c r="B14" t="s">
        <v>45</v>
      </c>
      <c r="C14" t="s">
        <v>46</v>
      </c>
      <c r="D14">
        <v>1</v>
      </c>
      <c r="E14" t="s">
        <v>47</v>
      </c>
      <c r="F14" s="1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48</v>
      </c>
    </row>
    <row r="15" spans="1:10" x14ac:dyDescent="0.55000000000000004">
      <c r="A15">
        <v>14</v>
      </c>
      <c r="B15" t="s">
        <v>49</v>
      </c>
      <c r="C15" s="11" t="s">
        <v>50</v>
      </c>
      <c r="D15">
        <v>1</v>
      </c>
      <c r="E15" s="11" t="s">
        <v>258</v>
      </c>
      <c r="F15" s="1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257</v>
      </c>
      <c r="J15" t="s">
        <v>293</v>
      </c>
    </row>
    <row r="16" spans="1:10" x14ac:dyDescent="0.55000000000000004">
      <c r="A16">
        <v>15</v>
      </c>
      <c r="B16" t="s">
        <v>51</v>
      </c>
      <c r="C16" t="s">
        <v>52</v>
      </c>
      <c r="D16">
        <v>1</v>
      </c>
      <c r="E16" t="s">
        <v>53</v>
      </c>
      <c r="F16" s="1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54</v>
      </c>
      <c r="J16" t="s">
        <v>293</v>
      </c>
    </row>
    <row r="17" spans="1:10" x14ac:dyDescent="0.55000000000000004">
      <c r="A17">
        <v>16</v>
      </c>
      <c r="B17" s="11" t="s">
        <v>259</v>
      </c>
      <c r="C17" t="s">
        <v>55</v>
      </c>
      <c r="D17">
        <v>2</v>
      </c>
      <c r="E17" t="s">
        <v>56</v>
      </c>
      <c r="F17" s="1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260</v>
      </c>
      <c r="J17" t="s">
        <v>282</v>
      </c>
    </row>
    <row r="18" spans="1:10" x14ac:dyDescent="0.55000000000000004">
      <c r="A18">
        <v>17</v>
      </c>
      <c r="B18" t="s">
        <v>57</v>
      </c>
      <c r="C18" t="s">
        <v>58</v>
      </c>
      <c r="D18">
        <v>1</v>
      </c>
      <c r="E18" t="s">
        <v>59</v>
      </c>
      <c r="F18" s="1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60</v>
      </c>
      <c r="J18" t="s">
        <v>293</v>
      </c>
    </row>
    <row r="19" spans="1:10" x14ac:dyDescent="0.55000000000000004">
      <c r="A19">
        <v>18</v>
      </c>
      <c r="B19" t="s">
        <v>61</v>
      </c>
      <c r="C19" s="11" t="s">
        <v>261</v>
      </c>
      <c r="D19">
        <v>1</v>
      </c>
      <c r="E19" t="s">
        <v>62</v>
      </c>
      <c r="F19" s="1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63</v>
      </c>
      <c r="J19" t="s">
        <v>293</v>
      </c>
    </row>
    <row r="20" spans="1:10" x14ac:dyDescent="0.55000000000000004">
      <c r="A20">
        <v>19</v>
      </c>
      <c r="B20" t="s">
        <v>64</v>
      </c>
      <c r="C20" t="s">
        <v>65</v>
      </c>
      <c r="D20">
        <v>1</v>
      </c>
      <c r="E20" t="s">
        <v>66</v>
      </c>
      <c r="F20" s="1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253</v>
      </c>
      <c r="J20" t="s">
        <v>293</v>
      </c>
    </row>
    <row r="21" spans="1:10" x14ac:dyDescent="0.55000000000000004">
      <c r="A21">
        <v>20</v>
      </c>
      <c r="B21" t="s">
        <v>67</v>
      </c>
      <c r="C21" t="s">
        <v>68</v>
      </c>
      <c r="D21">
        <v>1</v>
      </c>
      <c r="E21" t="s">
        <v>69</v>
      </c>
      <c r="F21" s="1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218</v>
      </c>
      <c r="J21" t="s">
        <v>293</v>
      </c>
    </row>
    <row r="22" spans="1:10" x14ac:dyDescent="0.55000000000000004">
      <c r="A22">
        <v>21</v>
      </c>
      <c r="B22" s="11" t="s">
        <v>265</v>
      </c>
      <c r="C22" t="s">
        <v>70</v>
      </c>
      <c r="D22">
        <v>3</v>
      </c>
      <c r="E22" t="s">
        <v>71</v>
      </c>
      <c r="F22" s="1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266</v>
      </c>
      <c r="J22" t="s">
        <v>285</v>
      </c>
    </row>
    <row r="23" spans="1:10" x14ac:dyDescent="0.55000000000000004">
      <c r="A23">
        <v>22</v>
      </c>
      <c r="B23" t="s">
        <v>72</v>
      </c>
      <c r="C23" t="s">
        <v>70</v>
      </c>
      <c r="D23">
        <v>2</v>
      </c>
      <c r="E23" t="s">
        <v>73</v>
      </c>
      <c r="F23" s="1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268</v>
      </c>
      <c r="J23" t="s">
        <v>288</v>
      </c>
    </row>
    <row r="24" spans="1:10" x14ac:dyDescent="0.55000000000000004">
      <c r="A24">
        <v>23</v>
      </c>
      <c r="B24" t="s">
        <v>74</v>
      </c>
      <c r="C24" t="s">
        <v>70</v>
      </c>
      <c r="D24">
        <v>1</v>
      </c>
      <c r="E24" t="s">
        <v>75</v>
      </c>
      <c r="F24" s="1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1" t="s">
        <v>270</v>
      </c>
      <c r="J24" t="s">
        <v>287</v>
      </c>
    </row>
    <row r="25" spans="1:10" x14ac:dyDescent="0.55000000000000004">
      <c r="A25">
        <v>24</v>
      </c>
      <c r="B25" t="s">
        <v>76</v>
      </c>
      <c r="C25" t="s">
        <v>77</v>
      </c>
      <c r="D25">
        <v>2</v>
      </c>
      <c r="E25" s="3">
        <v>6.5000000000000002E-2</v>
      </c>
      <c r="F25" s="1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1" t="s">
        <v>78</v>
      </c>
      <c r="J25" t="s">
        <v>293</v>
      </c>
    </row>
    <row r="26" spans="1:10" x14ac:dyDescent="0.55000000000000004">
      <c r="A26">
        <v>25</v>
      </c>
      <c r="B26" t="s">
        <v>79</v>
      </c>
      <c r="C26" t="s">
        <v>80</v>
      </c>
      <c r="D26">
        <v>2</v>
      </c>
      <c r="E26" t="s">
        <v>81</v>
      </c>
      <c r="F26" s="1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263</v>
      </c>
      <c r="J26" t="s">
        <v>289</v>
      </c>
    </row>
    <row r="27" spans="1:10" x14ac:dyDescent="0.55000000000000004">
      <c r="A27">
        <v>26</v>
      </c>
      <c r="B27" t="s">
        <v>82</v>
      </c>
      <c r="C27" t="s">
        <v>80</v>
      </c>
      <c r="D27">
        <v>1</v>
      </c>
      <c r="E27" t="s">
        <v>83</v>
      </c>
      <c r="F27" s="1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84</v>
      </c>
      <c r="J27" t="s">
        <v>290</v>
      </c>
    </row>
    <row r="28" spans="1:10" x14ac:dyDescent="0.55000000000000004">
      <c r="A28">
        <v>27</v>
      </c>
      <c r="B28" t="s">
        <v>85</v>
      </c>
      <c r="C28" t="s">
        <v>80</v>
      </c>
      <c r="D28">
        <v>1</v>
      </c>
      <c r="E28" t="s">
        <v>86</v>
      </c>
      <c r="F28" s="1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201</v>
      </c>
    </row>
    <row r="29" spans="1:10" x14ac:dyDescent="0.55000000000000004">
      <c r="A29">
        <v>28</v>
      </c>
      <c r="B29" t="s">
        <v>87</v>
      </c>
      <c r="C29" t="s">
        <v>80</v>
      </c>
      <c r="D29">
        <v>1</v>
      </c>
      <c r="E29" t="s">
        <v>88</v>
      </c>
      <c r="F29" s="1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264</v>
      </c>
    </row>
    <row r="30" spans="1:10" x14ac:dyDescent="0.55000000000000004">
      <c r="A30">
        <v>29</v>
      </c>
      <c r="B30" t="s">
        <v>89</v>
      </c>
      <c r="C30" t="s">
        <v>70</v>
      </c>
      <c r="D30">
        <v>2</v>
      </c>
      <c r="E30" t="s">
        <v>90</v>
      </c>
      <c r="F30" s="1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267</v>
      </c>
      <c r="J30" t="s">
        <v>284</v>
      </c>
    </row>
    <row r="31" spans="1:10" x14ac:dyDescent="0.55000000000000004">
      <c r="A31">
        <v>30</v>
      </c>
      <c r="B31" t="s">
        <v>91</v>
      </c>
      <c r="C31" t="s">
        <v>70</v>
      </c>
      <c r="D31">
        <v>2</v>
      </c>
      <c r="E31" t="s">
        <v>92</v>
      </c>
      <c r="F31" s="1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1" t="s">
        <v>269</v>
      </c>
      <c r="J31" t="s">
        <v>286</v>
      </c>
    </row>
    <row r="32" spans="1:10" x14ac:dyDescent="0.55000000000000004">
      <c r="A32">
        <v>31</v>
      </c>
      <c r="B32" t="s">
        <v>93</v>
      </c>
      <c r="C32" t="s">
        <v>94</v>
      </c>
      <c r="D32">
        <v>1</v>
      </c>
      <c r="E32" t="s">
        <v>86</v>
      </c>
      <c r="F32" s="1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95</v>
      </c>
    </row>
    <row r="33" spans="1:10" x14ac:dyDescent="0.55000000000000004">
      <c r="A33">
        <v>32</v>
      </c>
      <c r="B33" t="s">
        <v>96</v>
      </c>
      <c r="C33" t="s">
        <v>97</v>
      </c>
      <c r="D33">
        <v>2</v>
      </c>
      <c r="E33" t="s">
        <v>98</v>
      </c>
      <c r="F33" s="1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99</v>
      </c>
      <c r="J33" t="s">
        <v>292</v>
      </c>
    </row>
    <row r="34" spans="1:10" x14ac:dyDescent="0.55000000000000004">
      <c r="A34">
        <v>33</v>
      </c>
      <c r="B34" t="s">
        <v>100</v>
      </c>
      <c r="C34" t="s">
        <v>101</v>
      </c>
      <c r="D34">
        <v>1</v>
      </c>
      <c r="E34" t="s">
        <v>102</v>
      </c>
      <c r="F34" s="1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103</v>
      </c>
      <c r="J34" t="s">
        <v>278</v>
      </c>
    </row>
    <row r="35" spans="1:10" x14ac:dyDescent="0.55000000000000004">
      <c r="A35">
        <v>34</v>
      </c>
      <c r="B35" t="s">
        <v>104</v>
      </c>
      <c r="C35" t="s">
        <v>105</v>
      </c>
      <c r="D35">
        <v>1</v>
      </c>
      <c r="E35" t="s">
        <v>106</v>
      </c>
      <c r="F35" s="1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107</v>
      </c>
      <c r="J35" t="s">
        <v>291</v>
      </c>
    </row>
    <row r="36" spans="1:10" x14ac:dyDescent="0.55000000000000004">
      <c r="A36">
        <v>35</v>
      </c>
      <c r="B36" t="s">
        <v>108</v>
      </c>
      <c r="C36" t="s">
        <v>109</v>
      </c>
      <c r="D36">
        <v>2</v>
      </c>
      <c r="E36" t="s">
        <v>110</v>
      </c>
      <c r="F36" s="1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236</v>
      </c>
      <c r="J36" t="s">
        <v>283</v>
      </c>
    </row>
    <row r="37" spans="1:10" x14ac:dyDescent="0.55000000000000004">
      <c r="A37">
        <v>36</v>
      </c>
      <c r="B37" t="s">
        <v>112</v>
      </c>
      <c r="C37" t="s">
        <v>113</v>
      </c>
      <c r="D37">
        <v>1</v>
      </c>
      <c r="E37" t="s">
        <v>114</v>
      </c>
      <c r="F37" s="1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115</v>
      </c>
    </row>
    <row r="38" spans="1:10" x14ac:dyDescent="0.55000000000000004">
      <c r="A38">
        <v>37</v>
      </c>
      <c r="B38" t="s">
        <v>116</v>
      </c>
      <c r="C38" t="s">
        <v>117</v>
      </c>
      <c r="D38">
        <v>1</v>
      </c>
      <c r="E38" t="s">
        <v>118</v>
      </c>
      <c r="F38" s="1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262</v>
      </c>
      <c r="J38" t="s">
        <v>293</v>
      </c>
    </row>
    <row r="39" spans="1:10" x14ac:dyDescent="0.55000000000000004">
      <c r="A39">
        <v>38</v>
      </c>
      <c r="B39" s="11" t="s">
        <v>273</v>
      </c>
      <c r="C39" s="11" t="s">
        <v>273</v>
      </c>
      <c r="D39">
        <v>2</v>
      </c>
      <c r="E39" t="s">
        <v>255</v>
      </c>
      <c r="F39">
        <v>0</v>
      </c>
      <c r="G39">
        <f>ROUNDUP(payload_board[[#This Row],[Quantity]]*5.2,0)</f>
        <v>11</v>
      </c>
      <c r="H39">
        <v>4</v>
      </c>
      <c r="I39" t="s">
        <v>256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82" zoomScaleNormal="82" workbookViewId="0">
      <selection activeCell="G20" sqref="G20"/>
    </sheetView>
  </sheetViews>
  <sheetFormatPr defaultColWidth="8.5234375" defaultRowHeight="14.4" x14ac:dyDescent="0.55000000000000004"/>
  <cols>
    <col min="3" max="3" width="19.73437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78125" customWidth="1"/>
  </cols>
  <sheetData>
    <row r="1" spans="1:12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7</v>
      </c>
      <c r="G1" t="s">
        <v>124</v>
      </c>
      <c r="H1" t="s">
        <v>125</v>
      </c>
      <c r="I1" t="s">
        <v>126</v>
      </c>
      <c r="J1" s="2" t="s">
        <v>127</v>
      </c>
      <c r="K1" s="4" t="s">
        <v>128</v>
      </c>
      <c r="L1" t="s">
        <v>129</v>
      </c>
    </row>
    <row r="2" spans="1:12" x14ac:dyDescent="0.55000000000000004">
      <c r="A2">
        <v>1</v>
      </c>
      <c r="B2" s="5"/>
      <c r="C2" t="s">
        <v>130</v>
      </c>
      <c r="D2" t="s">
        <v>131</v>
      </c>
      <c r="E2" t="s">
        <v>132</v>
      </c>
      <c r="F2">
        <v>8</v>
      </c>
      <c r="G2" t="s">
        <v>44</v>
      </c>
      <c r="H2" s="6">
        <v>0.7</v>
      </c>
      <c r="I2" s="6">
        <f t="shared" ref="I2:I29" si="0">H2*F2</f>
        <v>5.6</v>
      </c>
      <c r="J2" s="7" t="s">
        <v>133</v>
      </c>
      <c r="K2">
        <v>4</v>
      </c>
      <c r="L2">
        <v>4</v>
      </c>
    </row>
    <row r="3" spans="1:12" x14ac:dyDescent="0.55000000000000004">
      <c r="A3">
        <v>2</v>
      </c>
      <c r="B3" s="8"/>
      <c r="C3" t="s">
        <v>47</v>
      </c>
      <c r="D3" t="s">
        <v>134</v>
      </c>
      <c r="E3" t="s">
        <v>135</v>
      </c>
      <c r="F3">
        <v>8</v>
      </c>
      <c r="G3" t="s">
        <v>48</v>
      </c>
      <c r="H3" s="6">
        <v>0.45</v>
      </c>
      <c r="I3" s="6">
        <f t="shared" si="0"/>
        <v>3.6</v>
      </c>
      <c r="J3" s="7" t="s">
        <v>136</v>
      </c>
    </row>
    <row r="4" spans="1:12" x14ac:dyDescent="0.55000000000000004">
      <c r="A4">
        <v>3</v>
      </c>
      <c r="B4" s="5"/>
      <c r="C4" t="s">
        <v>137</v>
      </c>
      <c r="D4" t="s">
        <v>138</v>
      </c>
      <c r="E4" t="s">
        <v>139</v>
      </c>
      <c r="F4">
        <v>8</v>
      </c>
      <c r="G4" t="s">
        <v>36</v>
      </c>
      <c r="H4" s="6">
        <v>0.32</v>
      </c>
      <c r="I4" s="6">
        <f t="shared" si="0"/>
        <v>2.56</v>
      </c>
      <c r="J4" s="7" t="s">
        <v>140</v>
      </c>
      <c r="K4">
        <v>10</v>
      </c>
      <c r="L4">
        <v>8</v>
      </c>
    </row>
    <row r="5" spans="1:12" x14ac:dyDescent="0.55000000000000004">
      <c r="A5">
        <v>4</v>
      </c>
      <c r="B5" s="5"/>
      <c r="C5" t="s">
        <v>118</v>
      </c>
      <c r="D5" t="s">
        <v>141</v>
      </c>
      <c r="E5" t="s">
        <v>142</v>
      </c>
      <c r="F5">
        <v>6</v>
      </c>
      <c r="G5" t="s">
        <v>143</v>
      </c>
      <c r="H5" s="6">
        <v>0.24</v>
      </c>
      <c r="I5" s="6">
        <f t="shared" si="0"/>
        <v>1.44</v>
      </c>
      <c r="J5" s="7" t="s">
        <v>144</v>
      </c>
      <c r="K5">
        <v>5</v>
      </c>
      <c r="L5">
        <v>4</v>
      </c>
    </row>
    <row r="6" spans="1:12" x14ac:dyDescent="0.55000000000000004">
      <c r="A6">
        <v>5</v>
      </c>
      <c r="B6" s="5"/>
      <c r="C6" t="s">
        <v>145</v>
      </c>
      <c r="D6" t="s">
        <v>146</v>
      </c>
      <c r="E6" t="s">
        <v>147</v>
      </c>
      <c r="F6">
        <v>5</v>
      </c>
      <c r="G6" t="s">
        <v>60</v>
      </c>
      <c r="H6" s="6">
        <v>1.03</v>
      </c>
      <c r="I6" s="6">
        <f t="shared" si="0"/>
        <v>5.15</v>
      </c>
      <c r="J6" s="7" t="s">
        <v>148</v>
      </c>
      <c r="K6">
        <v>5</v>
      </c>
      <c r="L6">
        <v>4</v>
      </c>
    </row>
    <row r="7" spans="1:12" x14ac:dyDescent="0.55000000000000004">
      <c r="A7">
        <v>6</v>
      </c>
      <c r="B7" s="5"/>
      <c r="C7" t="s">
        <v>149</v>
      </c>
      <c r="D7" t="s">
        <v>150</v>
      </c>
      <c r="E7" t="s">
        <v>151</v>
      </c>
      <c r="F7">
        <v>4</v>
      </c>
      <c r="G7" t="s">
        <v>152</v>
      </c>
      <c r="H7" s="6">
        <v>0.75</v>
      </c>
      <c r="I7" s="6">
        <f t="shared" si="0"/>
        <v>3</v>
      </c>
      <c r="J7" s="7" t="s">
        <v>153</v>
      </c>
    </row>
    <row r="8" spans="1:12" x14ac:dyDescent="0.55000000000000004">
      <c r="A8">
        <v>7</v>
      </c>
      <c r="B8" s="5"/>
      <c r="C8" t="s">
        <v>154</v>
      </c>
      <c r="D8" t="s">
        <v>150</v>
      </c>
      <c r="E8" t="s">
        <v>155</v>
      </c>
      <c r="F8">
        <v>4</v>
      </c>
      <c r="G8" t="s">
        <v>156</v>
      </c>
      <c r="H8" s="6">
        <v>0.68</v>
      </c>
      <c r="I8" s="6">
        <f t="shared" si="0"/>
        <v>2.72</v>
      </c>
      <c r="J8" s="7" t="s">
        <v>157</v>
      </c>
    </row>
    <row r="9" spans="1:12" x14ac:dyDescent="0.55000000000000004">
      <c r="A9">
        <v>8</v>
      </c>
      <c r="B9" s="5"/>
      <c r="C9" t="s">
        <v>158</v>
      </c>
      <c r="D9" t="s">
        <v>146</v>
      </c>
      <c r="E9" t="s">
        <v>159</v>
      </c>
      <c r="F9">
        <v>4</v>
      </c>
      <c r="G9" t="s">
        <v>160</v>
      </c>
      <c r="H9" s="6">
        <v>2.15</v>
      </c>
      <c r="I9" s="6">
        <f t="shared" si="0"/>
        <v>8.6</v>
      </c>
      <c r="J9" s="7" t="s">
        <v>161</v>
      </c>
      <c r="K9">
        <v>3</v>
      </c>
    </row>
    <row r="10" spans="1:12" x14ac:dyDescent="0.55000000000000004">
      <c r="A10">
        <v>9</v>
      </c>
      <c r="B10" s="5"/>
      <c r="C10" t="s">
        <v>162</v>
      </c>
      <c r="D10" t="s">
        <v>146</v>
      </c>
      <c r="E10" t="s">
        <v>163</v>
      </c>
      <c r="F10">
        <v>4</v>
      </c>
      <c r="G10" t="s">
        <v>164</v>
      </c>
      <c r="H10" s="6">
        <v>1.53</v>
      </c>
      <c r="I10" s="6">
        <f t="shared" si="0"/>
        <v>6.12</v>
      </c>
      <c r="J10" s="7" t="s">
        <v>165</v>
      </c>
      <c r="K10">
        <v>4</v>
      </c>
    </row>
    <row r="11" spans="1:12" x14ac:dyDescent="0.55000000000000004">
      <c r="A11">
        <v>10</v>
      </c>
      <c r="B11" s="5"/>
      <c r="C11" s="3">
        <v>5040500291</v>
      </c>
      <c r="D11" s="2" t="s">
        <v>146</v>
      </c>
      <c r="E11" s="2" t="s">
        <v>166</v>
      </c>
      <c r="F11">
        <v>6</v>
      </c>
      <c r="G11" t="s">
        <v>63</v>
      </c>
      <c r="H11" s="6">
        <v>1</v>
      </c>
      <c r="I11" s="6">
        <f t="shared" si="0"/>
        <v>6</v>
      </c>
      <c r="J11" s="7" t="s">
        <v>167</v>
      </c>
      <c r="K11">
        <v>4</v>
      </c>
      <c r="L11">
        <v>6</v>
      </c>
    </row>
    <row r="12" spans="1:12" x14ac:dyDescent="0.55000000000000004">
      <c r="A12">
        <v>11</v>
      </c>
      <c r="B12" s="5"/>
      <c r="C12" t="s">
        <v>168</v>
      </c>
      <c r="D12" t="s">
        <v>146</v>
      </c>
      <c r="E12" t="s">
        <v>169</v>
      </c>
      <c r="F12">
        <v>4</v>
      </c>
      <c r="G12" t="s">
        <v>54</v>
      </c>
      <c r="H12" s="6">
        <v>1.04</v>
      </c>
      <c r="I12" s="6">
        <f t="shared" si="0"/>
        <v>4.16</v>
      </c>
      <c r="J12" s="7" t="s">
        <v>170</v>
      </c>
      <c r="K12">
        <v>4</v>
      </c>
      <c r="L12">
        <v>4</v>
      </c>
    </row>
    <row r="13" spans="1:12" x14ac:dyDescent="0.55000000000000004">
      <c r="A13">
        <v>12</v>
      </c>
      <c r="B13" s="8"/>
      <c r="C13" t="s">
        <v>171</v>
      </c>
      <c r="D13" t="s">
        <v>172</v>
      </c>
      <c r="E13" t="s">
        <v>173</v>
      </c>
      <c r="F13">
        <v>8</v>
      </c>
      <c r="G13" t="s">
        <v>103</v>
      </c>
      <c r="H13" s="6">
        <v>1.72</v>
      </c>
      <c r="I13" s="6">
        <f t="shared" si="0"/>
        <v>13.76</v>
      </c>
      <c r="J13" s="7" t="s">
        <v>174</v>
      </c>
    </row>
    <row r="14" spans="1:12" x14ac:dyDescent="0.55000000000000004">
      <c r="A14">
        <v>14</v>
      </c>
      <c r="B14" s="5"/>
      <c r="C14" t="s">
        <v>175</v>
      </c>
      <c r="D14" t="s">
        <v>176</v>
      </c>
      <c r="E14" t="s">
        <v>177</v>
      </c>
      <c r="F14">
        <v>10</v>
      </c>
      <c r="G14" t="s">
        <v>99</v>
      </c>
      <c r="H14" s="6">
        <v>0.50700000000000001</v>
      </c>
      <c r="I14" s="6">
        <f t="shared" si="0"/>
        <v>5.07</v>
      </c>
      <c r="J14" s="7" t="s">
        <v>178</v>
      </c>
      <c r="K14">
        <v>7</v>
      </c>
      <c r="L14">
        <v>7</v>
      </c>
    </row>
    <row r="15" spans="1:12" x14ac:dyDescent="0.55000000000000004">
      <c r="A15">
        <v>15</v>
      </c>
      <c r="B15" s="5"/>
      <c r="C15" t="s">
        <v>179</v>
      </c>
      <c r="D15" t="s">
        <v>180</v>
      </c>
      <c r="E15" t="s">
        <v>181</v>
      </c>
      <c r="F15">
        <v>10</v>
      </c>
      <c r="G15" t="s">
        <v>182</v>
      </c>
      <c r="H15" s="6">
        <v>0.13</v>
      </c>
      <c r="I15" s="6">
        <f t="shared" si="0"/>
        <v>1.3</v>
      </c>
      <c r="J15" s="7" t="s">
        <v>183</v>
      </c>
      <c r="K15">
        <v>18</v>
      </c>
    </row>
    <row r="16" spans="1:12" x14ac:dyDescent="0.55000000000000004">
      <c r="A16">
        <v>16</v>
      </c>
      <c r="B16" s="5"/>
      <c r="C16" t="s">
        <v>184</v>
      </c>
      <c r="D16" t="s">
        <v>185</v>
      </c>
      <c r="E16" t="s">
        <v>186</v>
      </c>
      <c r="F16">
        <v>10</v>
      </c>
      <c r="G16" t="s">
        <v>12</v>
      </c>
      <c r="H16" s="6">
        <v>0.13100000000000001</v>
      </c>
      <c r="I16" s="6">
        <f t="shared" si="0"/>
        <v>1.31</v>
      </c>
      <c r="J16" s="7" t="s">
        <v>187</v>
      </c>
      <c r="K16">
        <v>14</v>
      </c>
      <c r="L16">
        <v>11</v>
      </c>
    </row>
    <row r="17" spans="1:12" x14ac:dyDescent="0.55000000000000004">
      <c r="A17">
        <v>17</v>
      </c>
      <c r="B17" s="5"/>
      <c r="C17" t="s">
        <v>188</v>
      </c>
      <c r="D17" t="s">
        <v>185</v>
      </c>
      <c r="E17" t="s">
        <v>189</v>
      </c>
      <c r="F17">
        <v>10</v>
      </c>
      <c r="G17" t="s">
        <v>190</v>
      </c>
      <c r="H17" s="6">
        <v>0.22500000000000001</v>
      </c>
      <c r="I17" s="6">
        <f t="shared" si="0"/>
        <v>2.25</v>
      </c>
      <c r="J17" s="7" t="s">
        <v>191</v>
      </c>
      <c r="K17">
        <v>14</v>
      </c>
      <c r="L17">
        <v>11</v>
      </c>
    </row>
    <row r="18" spans="1:12" x14ac:dyDescent="0.55000000000000004">
      <c r="A18">
        <v>18</v>
      </c>
      <c r="B18" s="5"/>
      <c r="C18" t="s">
        <v>192</v>
      </c>
      <c r="D18" t="s">
        <v>185</v>
      </c>
      <c r="E18" t="s">
        <v>193</v>
      </c>
      <c r="F18">
        <v>30</v>
      </c>
      <c r="G18" t="s">
        <v>27</v>
      </c>
      <c r="H18" s="6">
        <v>3.5999999999999997E-2</v>
      </c>
      <c r="I18" s="6">
        <f t="shared" si="0"/>
        <v>1.0799999999999998</v>
      </c>
      <c r="J18" s="7" t="s">
        <v>194</v>
      </c>
      <c r="K18">
        <v>47</v>
      </c>
      <c r="L18">
        <v>47</v>
      </c>
    </row>
    <row r="19" spans="1:12" x14ac:dyDescent="0.55000000000000004">
      <c r="A19">
        <v>19</v>
      </c>
      <c r="B19" s="5"/>
      <c r="C19" t="s">
        <v>195</v>
      </c>
      <c r="D19" t="s">
        <v>185</v>
      </c>
      <c r="E19" t="s">
        <v>196</v>
      </c>
      <c r="F19">
        <v>50</v>
      </c>
      <c r="G19" t="s">
        <v>30</v>
      </c>
      <c r="H19" s="6">
        <v>1.0200000000000001E-2</v>
      </c>
      <c r="I19" s="6">
        <f t="shared" si="0"/>
        <v>0.51</v>
      </c>
      <c r="J19" s="7" t="s">
        <v>197</v>
      </c>
      <c r="K19">
        <v>53</v>
      </c>
      <c r="L19">
        <v>53</v>
      </c>
    </row>
    <row r="20" spans="1:12" x14ac:dyDescent="0.55000000000000004">
      <c r="A20">
        <v>21</v>
      </c>
      <c r="B20" s="5"/>
      <c r="C20" t="s">
        <v>198</v>
      </c>
      <c r="D20" t="s">
        <v>199</v>
      </c>
      <c r="E20" t="s">
        <v>200</v>
      </c>
      <c r="F20">
        <v>20</v>
      </c>
      <c r="G20" s="11" t="s">
        <v>201</v>
      </c>
      <c r="H20" s="6">
        <v>2.1000000000000001E-2</v>
      </c>
      <c r="I20" s="6">
        <f t="shared" si="0"/>
        <v>0.42000000000000004</v>
      </c>
      <c r="J20" s="7" t="s">
        <v>202</v>
      </c>
      <c r="K20">
        <v>21</v>
      </c>
      <c r="L20">
        <v>21</v>
      </c>
    </row>
    <row r="21" spans="1:12" x14ac:dyDescent="0.55000000000000004">
      <c r="A21">
        <v>22</v>
      </c>
      <c r="B21" s="5"/>
      <c r="C21" t="s">
        <v>203</v>
      </c>
      <c r="D21" t="s">
        <v>199</v>
      </c>
      <c r="E21" t="s">
        <v>204</v>
      </c>
      <c r="F21">
        <v>20</v>
      </c>
      <c r="G21" t="s">
        <v>205</v>
      </c>
      <c r="H21" s="6">
        <v>2.1000000000000001E-2</v>
      </c>
      <c r="I21" s="6">
        <f t="shared" si="0"/>
        <v>0.42000000000000004</v>
      </c>
      <c r="J21" s="7" t="s">
        <v>206</v>
      </c>
      <c r="K21">
        <v>24</v>
      </c>
    </row>
    <row r="22" spans="1:12" x14ac:dyDescent="0.55000000000000004">
      <c r="A22">
        <v>23</v>
      </c>
      <c r="B22" s="5"/>
      <c r="C22" t="s">
        <v>207</v>
      </c>
      <c r="D22" t="s">
        <v>199</v>
      </c>
      <c r="E22" t="s">
        <v>208</v>
      </c>
      <c r="F22">
        <v>20</v>
      </c>
      <c r="G22" t="s">
        <v>209</v>
      </c>
      <c r="H22" s="6">
        <v>2.1000000000000001E-2</v>
      </c>
      <c r="I22" s="6">
        <f t="shared" si="0"/>
        <v>0.42000000000000004</v>
      </c>
      <c r="J22" s="7" t="s">
        <v>210</v>
      </c>
      <c r="K22">
        <v>28</v>
      </c>
    </row>
    <row r="23" spans="1:12" x14ac:dyDescent="0.55000000000000004">
      <c r="A23">
        <v>24</v>
      </c>
      <c r="B23" s="8"/>
      <c r="C23" t="s">
        <v>211</v>
      </c>
      <c r="D23" t="s">
        <v>212</v>
      </c>
      <c r="E23" t="s">
        <v>213</v>
      </c>
      <c r="F23">
        <v>30</v>
      </c>
      <c r="G23" t="s">
        <v>40</v>
      </c>
      <c r="H23" s="6">
        <v>9.1999999999999998E-2</v>
      </c>
      <c r="I23" s="6">
        <f t="shared" si="0"/>
        <v>2.76</v>
      </c>
      <c r="J23" s="7" t="s">
        <v>214</v>
      </c>
      <c r="K23">
        <v>21</v>
      </c>
      <c r="L23">
        <v>21</v>
      </c>
    </row>
    <row r="24" spans="1:12" x14ac:dyDescent="0.55000000000000004">
      <c r="A24">
        <v>25</v>
      </c>
      <c r="B24" s="5"/>
      <c r="C24" t="s">
        <v>215</v>
      </c>
      <c r="D24" t="s">
        <v>216</v>
      </c>
      <c r="E24" t="s">
        <v>217</v>
      </c>
      <c r="F24">
        <v>10</v>
      </c>
      <c r="G24" t="s">
        <v>218</v>
      </c>
      <c r="H24" s="6">
        <v>0.5</v>
      </c>
      <c r="I24" s="6">
        <f t="shared" si="0"/>
        <v>5</v>
      </c>
      <c r="J24" s="7" t="s">
        <v>219</v>
      </c>
      <c r="K24">
        <v>7</v>
      </c>
      <c r="L24">
        <v>4</v>
      </c>
    </row>
    <row r="25" spans="1:12" x14ac:dyDescent="0.55000000000000004">
      <c r="A25">
        <v>26</v>
      </c>
      <c r="B25" s="5"/>
      <c r="C25" t="s">
        <v>220</v>
      </c>
      <c r="D25" t="s">
        <v>221</v>
      </c>
      <c r="E25" t="s">
        <v>222</v>
      </c>
      <c r="F25">
        <v>20</v>
      </c>
      <c r="G25" t="s">
        <v>78</v>
      </c>
      <c r="H25" s="6">
        <v>0.80100000000000005</v>
      </c>
      <c r="I25" s="6">
        <f t="shared" si="0"/>
        <v>16.02</v>
      </c>
      <c r="J25" s="7" t="s">
        <v>223</v>
      </c>
      <c r="K25">
        <v>14</v>
      </c>
      <c r="L25">
        <v>8</v>
      </c>
    </row>
    <row r="26" spans="1:12" x14ac:dyDescent="0.55000000000000004">
      <c r="A26">
        <v>27</v>
      </c>
      <c r="B26" s="5"/>
      <c r="C26" s="2" t="s">
        <v>224</v>
      </c>
      <c r="D26" s="2" t="s">
        <v>225</v>
      </c>
      <c r="E26" s="2" t="s">
        <v>226</v>
      </c>
      <c r="F26">
        <v>10</v>
      </c>
      <c r="G26" s="2" t="s">
        <v>227</v>
      </c>
      <c r="H26">
        <v>0.67100000000000004</v>
      </c>
      <c r="I26" s="6">
        <f t="shared" si="0"/>
        <v>6.7100000000000009</v>
      </c>
      <c r="J26" s="7" t="s">
        <v>228</v>
      </c>
      <c r="K26">
        <v>10</v>
      </c>
    </row>
    <row r="27" spans="1:12" x14ac:dyDescent="0.55000000000000004">
      <c r="A27">
        <v>28</v>
      </c>
      <c r="B27" s="5"/>
      <c r="C27" t="s">
        <v>229</v>
      </c>
      <c r="D27" s="2" t="s">
        <v>131</v>
      </c>
      <c r="E27" s="2" t="s">
        <v>230</v>
      </c>
      <c r="F27">
        <v>1</v>
      </c>
      <c r="G27" t="s">
        <v>231</v>
      </c>
      <c r="H27" s="6">
        <v>12</v>
      </c>
      <c r="I27" s="6">
        <f t="shared" si="0"/>
        <v>12</v>
      </c>
      <c r="J27" s="7" t="s">
        <v>232</v>
      </c>
    </row>
    <row r="28" spans="1:12" x14ac:dyDescent="0.55000000000000004">
      <c r="A28">
        <v>29</v>
      </c>
      <c r="B28" s="5"/>
      <c r="C28" t="s">
        <v>233</v>
      </c>
      <c r="D28" s="2" t="s">
        <v>234</v>
      </c>
      <c r="E28" s="2" t="s">
        <v>235</v>
      </c>
      <c r="F28">
        <v>15</v>
      </c>
      <c r="G28" t="s">
        <v>236</v>
      </c>
      <c r="H28" s="6">
        <v>0.34100000000000003</v>
      </c>
      <c r="I28" s="6">
        <f t="shared" si="0"/>
        <v>5.1150000000000002</v>
      </c>
      <c r="J28" s="7" t="s">
        <v>237</v>
      </c>
      <c r="K28">
        <v>9</v>
      </c>
      <c r="L28">
        <v>7</v>
      </c>
    </row>
    <row r="29" spans="1:12" x14ac:dyDescent="0.55000000000000004">
      <c r="A29">
        <v>30</v>
      </c>
      <c r="B29" s="5"/>
      <c r="C29" t="s">
        <v>238</v>
      </c>
      <c r="D29" t="s">
        <v>150</v>
      </c>
      <c r="E29" t="s">
        <v>239</v>
      </c>
      <c r="F29">
        <v>10</v>
      </c>
      <c r="G29" t="s">
        <v>240</v>
      </c>
      <c r="H29" s="6">
        <v>0.56599999999999995</v>
      </c>
      <c r="I29" s="6">
        <f t="shared" si="0"/>
        <v>5.6599999999999993</v>
      </c>
      <c r="J29" s="7" t="s">
        <v>241</v>
      </c>
    </row>
    <row r="30" spans="1:12" x14ac:dyDescent="0.55000000000000004">
      <c r="A30">
        <v>31</v>
      </c>
      <c r="C30" t="s">
        <v>242</v>
      </c>
      <c r="E30" t="s">
        <v>242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243</v>
      </c>
      <c r="D31" t="s">
        <v>150</v>
      </c>
      <c r="E31" t="s">
        <v>244</v>
      </c>
      <c r="G31">
        <v>810173</v>
      </c>
      <c r="H31" s="2"/>
      <c r="I31" s="6"/>
      <c r="K31">
        <v>7</v>
      </c>
    </row>
    <row r="32" spans="1:12" x14ac:dyDescent="0.55000000000000004">
      <c r="A32">
        <v>33</v>
      </c>
      <c r="B32" s="9"/>
      <c r="C32" s="3">
        <v>5033981892</v>
      </c>
      <c r="D32" t="s">
        <v>146</v>
      </c>
      <c r="E32" s="7" t="s">
        <v>245</v>
      </c>
      <c r="F32" s="9"/>
      <c r="G32" t="s">
        <v>246</v>
      </c>
    </row>
    <row r="33" spans="1:9" x14ac:dyDescent="0.55000000000000004">
      <c r="A33">
        <v>34</v>
      </c>
      <c r="B33" s="9"/>
      <c r="C33" t="s">
        <v>114</v>
      </c>
      <c r="D33" t="s">
        <v>247</v>
      </c>
      <c r="E33" s="10" t="s">
        <v>248</v>
      </c>
      <c r="F33" s="9"/>
      <c r="G33" t="s">
        <v>115</v>
      </c>
    </row>
    <row r="34" spans="1:9" x14ac:dyDescent="0.55000000000000004">
      <c r="A34">
        <v>35</v>
      </c>
      <c r="B34" s="5"/>
      <c r="C34" t="s">
        <v>111</v>
      </c>
      <c r="D34" t="s">
        <v>249</v>
      </c>
      <c r="E34" s="10" t="s">
        <v>250</v>
      </c>
      <c r="F34">
        <v>25</v>
      </c>
    </row>
    <row r="35" spans="1:9" x14ac:dyDescent="0.55000000000000004">
      <c r="B35" s="9"/>
      <c r="C35" t="s">
        <v>251</v>
      </c>
      <c r="D35" t="s">
        <v>141</v>
      </c>
      <c r="E35" s="10" t="s">
        <v>252</v>
      </c>
      <c r="F35" s="9"/>
      <c r="G35" t="s">
        <v>253</v>
      </c>
    </row>
    <row r="37" spans="1:9" x14ac:dyDescent="0.55000000000000004">
      <c r="H37" s="2" t="s">
        <v>254</v>
      </c>
      <c r="I37" s="6">
        <f>SUM(I2:I29)</f>
        <v>128.75500000000002</v>
      </c>
    </row>
    <row r="38" spans="1:9" x14ac:dyDescent="0.55000000000000004">
      <c r="H38" s="2" t="s">
        <v>254</v>
      </c>
      <c r="I38" s="6">
        <f>SUM(I2:I29)</f>
        <v>128.75500000000002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</hyperlink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W V Q +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l U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D 5 a v d w W P Z g B A A C F D A A A E w A c A E Z v c m 1 1 b G F z L 1 N l Y 3 R p b 2 4 x L m 0 g o h g A K K A U A A A A A A A A A A A A A A A A A A A A A A A A A A A A 7 Z J N a + M w E I b v g f w H o V 4 c M K b J p h + 0 + N B 1 N m w O 2 w + c n u o S F H u S i p V H R h q F m t D / X q U x t M X t s e R i X S y / 7 3 x o h s d C T l I j S / f f 4 W W / 1 + / Z J 2 G g Y J W o l R b F Y q m F K R b H Z 2 M W M w X U 7 z F / U u 1 M D l 5 J 7 C a a 6 N y V g B R M p Y I o 0 U j + x w Y 8 u c j u L R i b K W E s Z D c I E y M 3 k E 3 A / i d d Z T O 0 l T Q w V X X W J C V u C Y v b p v H v X e P s n 0 C 3 E j k 5 I 3 G d t R 4 V 5 X b D B + H D B J Q s J Y G J + S U P W a K V K 9 H G 5 y H 7 g 7 k u f G 4 8 H J 2 M Q n b n N E F K t Y L 4 / R p d a 4 T H Q b g f 7 o j f G l 1 6 r 2 B / Q R R + A u 4 n n Y u l D 2 y c R g / 2 e w j Z Q 6 N f K Z X m Y j d v T M Z 9 L J k 8 C V z 7 i v O 6 g v d y c y P Q r r Q p 9 w / e m T b 4 o n + 4 3 f J Z 4 Q e b I Z 2 O o 1 3 c S 8 i 2 3 K 9 S r l G Q N t 4 j r z K C Z 3 q z p l p T 5 Z d G L e f O C S R J 9 f f l P A u t r N R V l Z J g m M C C G V i 1 A l r C Y v h J e h n 0 e x K / 3 M d H 7 o 5 4 m 7 x g N O A d f h 1 + h 8 L v V 4 d f h 9 / h 8 B t 3 + H X 4 H Q 6 / k w 6 / D r + f w + 8 V U E s B A i 0 A F A A C A A g A W V Q + W k x 1 k J K l A A A A 9 g A A A B I A A A A A A A A A A A A A A A A A A A A A A E N v b m Z p Z y 9 Q Y W N r Y W d l L n h t b F B L A Q I t A B Q A A g A I A F l U P l o P y u m r p A A A A O k A A A A T A A A A A A A A A A A A A A A A A P E A A A B b Q 2 9 u d G V u d F 9 U e X B l c 1 0 u e G 1 s U E s B A i 0 A F A A C A A g A W V Q + W r 3 c F j 2 Y A Q A A h Q w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T 4 A A A A A A A C j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Z l N D I w Y z A t Y m V k N y 0 0 O T F k L T k 5 Z G E t Y 2 U 5 O D Q z N z k 3 O W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1 O j I 4 O j E y L j A 3 N j Y z N T B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L 0 F 1 d G 9 S Z W 1 v d m V k Q 2 9 s d W 1 u c z E u e 0 l k L D B 9 J n F 1 b 3 Q 7 L C Z x d W 9 0 O 1 N l Y 3 R p b 2 4 x L 3 B h e W x v Y W R f Y m 9 h c m R f M D c 0 L 0 F 1 d G 9 S Z W 1 v d m V k Q 2 9 s d W 1 u c z E u e 0 R l c 2 l n b m F 0 b 3 I s M X 0 m c X V v d D s s J n F 1 b 3 Q 7 U 2 V j d G l v b j E v c G F 5 b G 9 h Z F 9 i b 2 F y Z F 8 w N z Q v Q X V 0 b 1 J l b W 9 2 Z W R D b 2 x 1 b W 5 z M S 5 7 R m 9 v d H B y a W 5 0 L D J 9 J n F 1 b 3 Q 7 L C Z x d W 9 0 O 1 N l Y 3 R p b 2 4 x L 3 B h e W x v Y W R f Y m 9 h c m R f M D c 0 L 0 F 1 d G 9 S Z W 1 v d m V k Q 2 9 s d W 1 u c z E u e 1 F 1 Y W 5 0 a X R 5 L D N 9 J n F 1 b 3 Q 7 L C Z x d W 9 0 O 1 N l Y 3 R p b 2 4 x L 3 B h e W x v Y W R f Y m 9 h c m R f M D c 0 L 0 F 1 d G 9 S Z W 1 v d m V k Q 2 9 s d W 1 u c z E u e 0 R l c 2 l n b m F 0 a W 9 u L D R 9 J n F 1 b 3 Q 7 L C Z x d W 9 0 O 1 N l Y 3 R p b 2 4 x L 3 B h e W x v Y W R f Y m 9 h c m R f M D c 0 L 0 F 1 d G 9 S Z W 1 v d m V k Q 2 9 s d W 1 u c z E u e 1 N 1 c H B s a W V y I G F u Z C B y Z W Y s N X 0 m c X V v d D s s J n F 1 b 3 Q 7 U 2 V j d G l v b j E v c G F 5 b G 9 h Z F 9 i b 2 F y Z F 8 w N z Q v Q X V 0 b 1 J l b W 9 2 Z W R D b 2 x 1 b W 5 z M S 5 7 Q 2 9 s d W 1 u M S w 2 f S Z x d W 9 0 O y w m c X V v d D t T Z W N 0 a W 9 u M S 9 w Y X l s b 2 F k X 2 J v Y X J k X z A 3 N C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X l s b 2 F k X 2 J v Y X J k X z A 3 N C 9 B d X R v U m V t b 3 Z l Z E N v b H V t b n M x L n t J Z C w w f S Z x d W 9 0 O y w m c X V v d D t T Z W N 0 a W 9 u M S 9 w Y X l s b 2 F k X 2 J v Y X J k X z A 3 N C 9 B d X R v U m V t b 3 Z l Z E N v b H V t b n M x L n t E Z X N p Z 2 5 h d G 9 y L D F 9 J n F 1 b 3 Q 7 L C Z x d W 9 0 O 1 N l Y 3 R p b 2 4 x L 3 B h e W x v Y W R f Y m 9 h c m R f M D c 0 L 0 F 1 d G 9 S Z W 1 v d m V k Q 2 9 s d W 1 u c z E u e 0 Z v b 3 R w c m l u d C w y f S Z x d W 9 0 O y w m c X V v d D t T Z W N 0 a W 9 u M S 9 w Y X l s b 2 F k X 2 J v Y X J k X z A 3 N C 9 B d X R v U m V t b 3 Z l Z E N v b H V t b n M x L n t R d W F u d G l 0 e S w z f S Z x d W 9 0 O y w m c X V v d D t T Z W N 0 a W 9 u M S 9 w Y X l s b 2 F k X 2 J v Y X J k X z A 3 N C 9 B d X R v U m V t b 3 Z l Z E N v b H V t b n M x L n t E Z X N p Z 2 5 h d G l v b i w 0 f S Z x d W 9 0 O y w m c X V v d D t T Z W N 0 a W 9 u M S 9 w Y X l s b 2 F k X 2 J v Y X J k X z A 3 N C 9 B d X R v U m V t b 3 Z l Z E N v b H V t b n M x L n t T d X B w b G l l c i B h b m Q g c m V m L D V 9 J n F 1 b 3 Q 7 L C Z x d W 9 0 O 1 N l Y 3 R p b 2 4 x L 3 B h e W x v Y W R f Y m 9 h c m R f M D c 0 L 0 F 1 d G 9 S Z W 1 v d m V k Q 2 9 s d W 1 u c z E u e 0 N v b H V t b j E s N n 0 m c X V v d D s s J n F 1 b 3 Q 7 U 2 V j d G l v b j E v c G F 5 b G 9 h Z F 9 i b 2 F y Z F 8 w N z Q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2 E z N m V h Z S 0 2 Y z h l L T Q 2 Z W U t Y T k 5 Y y 0 0 Z D Y x Z j c z O T Z h N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D U 6 M z U 6 M z M u N T U z O D A z M l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G 9 h Z F 9 i b 2 F y Z F 8 w N z Q g K D I p L 0 F 1 d G 9 S Z W 1 v d m V k Q 2 9 s d W 1 u c z E u e 0 l k L D B 9 J n F 1 b 3 Q 7 L C Z x d W 9 0 O 1 N l Y 3 R p b 2 4 x L 3 B h e W x v Y W R f Y m 9 h c m R f M D c 0 I C g y K S 9 B d X R v U m V t b 3 Z l Z E N v b H V t b n M x L n t E Z X N p Z 2 5 h d G 9 y L D F 9 J n F 1 b 3 Q 7 L C Z x d W 9 0 O 1 N l Y 3 R p b 2 4 x L 3 B h e W x v Y W R f Y m 9 h c m R f M D c 0 I C g y K S 9 B d X R v U m V t b 3 Z l Z E N v b H V t b n M x L n t G b 2 9 0 c H J p b n Q s M n 0 m c X V v d D s s J n F 1 b 3 Q 7 U 2 V j d G l v b j E v c G F 5 b G 9 h Z F 9 i b 2 F y Z F 8 w N z Q g K D I p L 0 F 1 d G 9 S Z W 1 v d m V k Q 2 9 s d W 1 u c z E u e 1 F 1 Y W 5 0 a X R 5 L D N 9 J n F 1 b 3 Q 7 L C Z x d W 9 0 O 1 N l Y 3 R p b 2 4 x L 3 B h e W x v Y W R f Y m 9 h c m R f M D c 0 I C g y K S 9 B d X R v U m V t b 3 Z l Z E N v b H V t b n M x L n t E Z X N p Z 2 5 h d G l v b i w 0 f S Z x d W 9 0 O y w m c X V v d D t T Z W N 0 a W 9 u M S 9 w Y X l s b 2 F k X 2 J v Y X J k X z A 3 N C A o M i k v Q X V 0 b 1 J l b W 9 2 Z W R D b 2 x 1 b W 5 z M S 5 7 U 3 V w c G x p Z X I g Y W 5 k I H J l Z i w 1 f S Z x d W 9 0 O y w m c X V v d D t T Z W N 0 a W 9 u M S 9 w Y X l s b 2 F k X 2 J v Y X J k X z A 3 N C A o M i k v Q X V 0 b 1 J l b W 9 2 Z W R D b 2 x 1 b W 5 z M S 5 7 Q 2 9 s d W 1 u M S w 2 f S Z x d W 9 0 O y w m c X V v d D t T Z W N 0 a W 9 u M S 9 w Y X l s b 2 F k X 2 J v Y X J k X z A 3 N C A o M i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F 8 w N z Q g K D I p L 0 F 1 d G 9 S Z W 1 v d m V k Q 2 9 s d W 1 u c z E u e 0 l k L D B 9 J n F 1 b 3 Q 7 L C Z x d W 9 0 O 1 N l Y 3 R p b 2 4 x L 3 B h e W x v Y W R f Y m 9 h c m R f M D c 0 I C g y K S 9 B d X R v U m V t b 3 Z l Z E N v b H V t b n M x L n t E Z X N p Z 2 5 h d G 9 y L D F 9 J n F 1 b 3 Q 7 L C Z x d W 9 0 O 1 N l Y 3 R p b 2 4 x L 3 B h e W x v Y W R f Y m 9 h c m R f M D c 0 I C g y K S 9 B d X R v U m V t b 3 Z l Z E N v b H V t b n M x L n t G b 2 9 0 c H J p b n Q s M n 0 m c X V v d D s s J n F 1 b 3 Q 7 U 2 V j d G l v b j E v c G F 5 b G 9 h Z F 9 i b 2 F y Z F 8 w N z Q g K D I p L 0 F 1 d G 9 S Z W 1 v d m V k Q 2 9 s d W 1 u c z E u e 1 F 1 Y W 5 0 a X R 5 L D N 9 J n F 1 b 3 Q 7 L C Z x d W 9 0 O 1 N l Y 3 R p b 2 4 x L 3 B h e W x v Y W R f Y m 9 h c m R f M D c 0 I C g y K S 9 B d X R v U m V t b 3 Z l Z E N v b H V t b n M x L n t E Z X N p Z 2 5 h d G l v b i w 0 f S Z x d W 9 0 O y w m c X V v d D t T Z W N 0 a W 9 u M S 9 w Y X l s b 2 F k X 2 J v Y X J k X z A 3 N C A o M i k v Q X V 0 b 1 J l b W 9 2 Z W R D b 2 x 1 b W 5 z M S 5 7 U 3 V w c G x p Z X I g Y W 5 k I H J l Z i w 1 f S Z x d W 9 0 O y w m c X V v d D t T Z W N 0 a W 9 u M S 9 w Y X l s b 2 F k X 2 J v Y X J k X z A 3 N C A o M i k v Q X V 0 b 1 J l b W 9 2 Z W R D b 2 x 1 b W 5 z M S 5 7 Q 2 9 s d W 1 u M S w 2 f S Z x d W 9 0 O y w m c X V v d D t T Z W N 0 a W 9 u M S 9 w Y X l s b 2 F k X 2 J v Y X J k X z A 3 N C A o M i k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T J h O D k y N C 0 1 Y j k 2 L T Q 1 M D c t Y j E 4 N i 0 2 M j N h Y T U y N m Q w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G 9 h Z F 9 i b 2 F y Z F 8 w N z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D U 6 N D Y 6 N T M u N z M z M j Q 4 M l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G 9 h Z F 9 i b 2 F y Z F 8 w N z Q g K D M p L 0 F 1 d G 9 S Z W 1 v d m V k Q 2 9 s d W 1 u c z E u e 0 l k L D B 9 J n F 1 b 3 Q 7 L C Z x d W 9 0 O 1 N l Y 3 R p b 2 4 x L 3 B h e W x v Y W R f Y m 9 h c m R f M D c 0 I C g z K S 9 B d X R v U m V t b 3 Z l Z E N v b H V t b n M x L n t E Z X N p Z 2 5 h d G 9 y L D F 9 J n F 1 b 3 Q 7 L C Z x d W 9 0 O 1 N l Y 3 R p b 2 4 x L 3 B h e W x v Y W R f Y m 9 h c m R f M D c 0 I C g z K S 9 B d X R v U m V t b 3 Z l Z E N v b H V t b n M x L n t G b 2 9 0 c H J p b n Q s M n 0 m c X V v d D s s J n F 1 b 3 Q 7 U 2 V j d G l v b j E v c G F 5 b G 9 h Z F 9 i b 2 F y Z F 8 w N z Q g K D M p L 0 F 1 d G 9 S Z W 1 v d m V k Q 2 9 s d W 1 u c z E u e 1 F 1 Y W 5 0 a X R 5 L D N 9 J n F 1 b 3 Q 7 L C Z x d W 9 0 O 1 N l Y 3 R p b 2 4 x L 3 B h e W x v Y W R f Y m 9 h c m R f M D c 0 I C g z K S 9 B d X R v U m V t b 3 Z l Z E N v b H V t b n M x L n t E Z X N p Z 2 5 h d G l v b i w 0 f S Z x d W 9 0 O y w m c X V v d D t T Z W N 0 a W 9 u M S 9 w Y X l s b 2 F k X 2 J v Y X J k X z A 3 N C A o M y k v Q X V 0 b 1 J l b W 9 2 Z W R D b 2 x 1 b W 5 z M S 5 7 U 3 V w c G x p Z X I g Y W 5 k I H J l Z i w 1 f S Z x d W 9 0 O y w m c X V v d D t T Z W N 0 a W 9 u M S 9 w Y X l s b 2 F k X 2 J v Y X J k X z A 3 N C A o M y k v Q X V 0 b 1 J l b W 9 2 Z W R D b 2 x 1 b W 5 z M S 5 7 Q 2 9 s d W 1 u M S w 2 f S Z x d W 9 0 O y w m c X V v d D t T Z W N 0 a W 9 u M S 9 w Y X l s b 2 F k X 2 J v Y X J k X z A 3 N C A o M y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F 8 w N z Q g K D M p L 0 F 1 d G 9 S Z W 1 v d m V k Q 2 9 s d W 1 u c z E u e 0 l k L D B 9 J n F 1 b 3 Q 7 L C Z x d W 9 0 O 1 N l Y 3 R p b 2 4 x L 3 B h e W x v Y W R f Y m 9 h c m R f M D c 0 I C g z K S 9 B d X R v U m V t b 3 Z l Z E N v b H V t b n M x L n t E Z X N p Z 2 5 h d G 9 y L D F 9 J n F 1 b 3 Q 7 L C Z x d W 9 0 O 1 N l Y 3 R p b 2 4 x L 3 B h e W x v Y W R f Y m 9 h c m R f M D c 0 I C g z K S 9 B d X R v U m V t b 3 Z l Z E N v b H V t b n M x L n t G b 2 9 0 c H J p b n Q s M n 0 m c X V v d D s s J n F 1 b 3 Q 7 U 2 V j d G l v b j E v c G F 5 b G 9 h Z F 9 i b 2 F y Z F 8 w N z Q g K D M p L 0 F 1 d G 9 S Z W 1 v d m V k Q 2 9 s d W 1 u c z E u e 1 F 1 Y W 5 0 a X R 5 L D N 9 J n F 1 b 3 Q 7 L C Z x d W 9 0 O 1 N l Y 3 R p b 2 4 x L 3 B h e W x v Y W R f Y m 9 h c m R f M D c 0 I C g z K S 9 B d X R v U m V t b 3 Z l Z E N v b H V t b n M x L n t E Z X N p Z 2 5 h d G l v b i w 0 f S Z x d W 9 0 O y w m c X V v d D t T Z W N 0 a W 9 u M S 9 w Y X l s b 2 F k X 2 J v Y X J k X z A 3 N C A o M y k v Q X V 0 b 1 J l b W 9 2 Z W R D b 2 x 1 b W 5 z M S 5 7 U 3 V w c G x p Z X I g Y W 5 k I H J l Z i w 1 f S Z x d W 9 0 O y w m c X V v d D t T Z W N 0 a W 9 u M S 9 w Y X l s b 2 F k X 2 J v Y X J k X z A 3 N C A o M y k v Q X V 0 b 1 J l b W 9 2 Z W R D b 2 x 1 b W 5 z M S 5 7 Q 2 9 s d W 1 u M S w 2 f S Z x d W 9 0 O y w m c X V v d D t T Z W N 0 a W 9 u M S 9 w Y X l s b 2 F k X 2 J v Y X J k X z A 3 N C A o M y k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A w M G I 0 Y y 1 l Z T d i L T R i N D c t O W R h M y 0 y Y z E 3 Y 2 M 5 Z m Z k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G 9 h Z F 9 i b 2 F y Z F 8 w N z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j A 6 M z Q 6 M j A u M j c w N j Y w N 1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G 9 h Z F 9 i b 2 F y Z F 8 w N z Q g K D Q p L 0 F 1 d G 9 S Z W 1 v d m V k Q 2 9 s d W 1 u c z E u e 0 l k L D B 9 J n F 1 b 3 Q 7 L C Z x d W 9 0 O 1 N l Y 3 R p b 2 4 x L 3 B h e W x v Y W R f Y m 9 h c m R f M D c 0 I C g 0 K S 9 B d X R v U m V t b 3 Z l Z E N v b H V t b n M x L n t E Z X N p Z 2 5 h d G 9 y L D F 9 J n F 1 b 3 Q 7 L C Z x d W 9 0 O 1 N l Y 3 R p b 2 4 x L 3 B h e W x v Y W R f Y m 9 h c m R f M D c 0 I C g 0 K S 9 B d X R v U m V t b 3 Z l Z E N v b H V t b n M x L n t G b 2 9 0 c H J p b n Q s M n 0 m c X V v d D s s J n F 1 b 3 Q 7 U 2 V j d G l v b j E v c G F 5 b G 9 h Z F 9 i b 2 F y Z F 8 w N z Q g K D Q p L 0 F 1 d G 9 S Z W 1 v d m V k Q 2 9 s d W 1 u c z E u e 1 F 1 Y W 5 0 a X R 5 L D N 9 J n F 1 b 3 Q 7 L C Z x d W 9 0 O 1 N l Y 3 R p b 2 4 x L 3 B h e W x v Y W R f Y m 9 h c m R f M D c 0 I C g 0 K S 9 B d X R v U m V t b 3 Z l Z E N v b H V t b n M x L n t E Z X N p Z 2 5 h d G l v b i w 0 f S Z x d W 9 0 O y w m c X V v d D t T Z W N 0 a W 9 u M S 9 w Y X l s b 2 F k X 2 J v Y X J k X z A 3 N C A o N C k v Q X V 0 b 1 J l b W 9 2 Z W R D b 2 x 1 b W 5 z M S 5 7 U 3 V w c G x p Z X I g Y W 5 k I H J l Z i w 1 f S Z x d W 9 0 O y w m c X V v d D t T Z W N 0 a W 9 u M S 9 w Y X l s b 2 F k X 2 J v Y X J k X z A 3 N C A o N C k v Q X V 0 b 1 J l b W 9 2 Z W R D b 2 x 1 b W 5 z M S 5 7 Q 2 9 s d W 1 u M S w 2 f S Z x d W 9 0 O y w m c X V v d D t T Z W N 0 a W 9 u M S 9 w Y X l s b 2 F k X 2 J v Y X J k X z A 3 N C A o N C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F 8 w N z Q g K D Q p L 0 F 1 d G 9 S Z W 1 v d m V k Q 2 9 s d W 1 u c z E u e 0 l k L D B 9 J n F 1 b 3 Q 7 L C Z x d W 9 0 O 1 N l Y 3 R p b 2 4 x L 3 B h e W x v Y W R f Y m 9 h c m R f M D c 0 I C g 0 K S 9 B d X R v U m V t b 3 Z l Z E N v b H V t b n M x L n t E Z X N p Z 2 5 h d G 9 y L D F 9 J n F 1 b 3 Q 7 L C Z x d W 9 0 O 1 N l Y 3 R p b 2 4 x L 3 B h e W x v Y W R f Y m 9 h c m R f M D c 0 I C g 0 K S 9 B d X R v U m V t b 3 Z l Z E N v b H V t b n M x L n t G b 2 9 0 c H J p b n Q s M n 0 m c X V v d D s s J n F 1 b 3 Q 7 U 2 V j d G l v b j E v c G F 5 b G 9 h Z F 9 i b 2 F y Z F 8 w N z Q g K D Q p L 0 F 1 d G 9 S Z W 1 v d m V k Q 2 9 s d W 1 u c z E u e 1 F 1 Y W 5 0 a X R 5 L D N 9 J n F 1 b 3 Q 7 L C Z x d W 9 0 O 1 N l Y 3 R p b 2 4 x L 3 B h e W x v Y W R f Y m 9 h c m R f M D c 0 I C g 0 K S 9 B d X R v U m V t b 3 Z l Z E N v b H V t b n M x L n t E Z X N p Z 2 5 h d G l v b i w 0 f S Z x d W 9 0 O y w m c X V v d D t T Z W N 0 a W 9 u M S 9 w Y X l s b 2 F k X 2 J v Y X J k X z A 3 N C A o N C k v Q X V 0 b 1 J l b W 9 2 Z W R D b 2 x 1 b W 5 z M S 5 7 U 3 V w c G x p Z X I g Y W 5 k I H J l Z i w 1 f S Z x d W 9 0 O y w m c X V v d D t T Z W N 0 a W 9 u M S 9 w Y X l s b 2 F k X 2 J v Y X J k X z A 3 N C A o N C k v Q X V 0 b 1 J l b W 9 2 Z W R D b 2 x 1 b W 5 z M S 5 7 Q 2 9 s d W 1 u M S w 2 f S Z x d W 9 0 O y w m c X V v d D t T Z W N 0 a W 9 u M S 9 w Y X l s b 2 F k X 2 J v Y X J k X z A 3 N C A o N C k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Q w M j M 4 M C 0 0 N T d l L T Q w N T Q t Y T M w N C 0 w Y 2 Y y Z j A 0 Z G V i Z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G 9 h Z F 9 i b 2 F y Z F 8 w N z R f X z Q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Z U M j A 6 M z Q 6 M j A u M j c w N j Y w N 1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R m l s b E N v d W 5 0 I i B W Y W x 1 Z T 0 i b D Q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s b 2 F k X 2 J v Y X J k X z A 3 N C A o N C k v Q X V 0 b 1 J l b W 9 2 Z W R D b 2 x 1 b W 5 z M S 5 7 S W Q s M H 0 m c X V v d D s s J n F 1 b 3 Q 7 U 2 V j d G l v b j E v c G F 5 b G 9 h Z F 9 i b 2 F y Z F 8 w N z Q g K D Q p L 0 F 1 d G 9 S Z W 1 v d m V k Q 2 9 s d W 1 u c z E u e 0 R l c 2 l n b m F 0 b 3 I s M X 0 m c X V v d D s s J n F 1 b 3 Q 7 U 2 V j d G l v b j E v c G F 5 b G 9 h Z F 9 i b 2 F y Z F 8 w N z Q g K D Q p L 0 F 1 d G 9 S Z W 1 v d m V k Q 2 9 s d W 1 u c z E u e 0 Z v b 3 R w c m l u d C w y f S Z x d W 9 0 O y w m c X V v d D t T Z W N 0 a W 9 u M S 9 w Y X l s b 2 F k X 2 J v Y X J k X z A 3 N C A o N C k v Q X V 0 b 1 J l b W 9 2 Z W R D b 2 x 1 b W 5 z M S 5 7 U X V h b n R p d H k s M 3 0 m c X V v d D s s J n F 1 b 3 Q 7 U 2 V j d G l v b j E v c G F 5 b G 9 h Z F 9 i b 2 F y Z F 8 w N z Q g K D Q p L 0 F 1 d G 9 S Z W 1 v d m V k Q 2 9 s d W 1 u c z E u e 0 R l c 2 l n b m F 0 a W 9 u L D R 9 J n F 1 b 3 Q 7 L C Z x d W 9 0 O 1 N l Y 3 R p b 2 4 x L 3 B h e W x v Y W R f Y m 9 h c m R f M D c 0 I C g 0 K S 9 B d X R v U m V t b 3 Z l Z E N v b H V t b n M x L n t T d X B w b G l l c i B h b m Q g c m V m L D V 9 J n F 1 b 3 Q 7 L C Z x d W 9 0 O 1 N l Y 3 R p b 2 4 x L 3 B h e W x v Y W R f Y m 9 h c m R f M D c 0 I C g 0 K S 9 B d X R v U m V t b 3 Z l Z E N v b H V t b n M x L n t D b 2 x 1 b W 4 x L D Z 9 J n F 1 b 3 Q 7 L C Z x d W 9 0 O 1 N l Y 3 R p b 2 4 x L 3 B h e W x v Y W R f Y m 9 h c m R f M D c 0 I C g 0 K S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X l s b 2 F k X 2 J v Y X J k X z A 3 N C A o N C k v Q X V 0 b 1 J l b W 9 2 Z W R D b 2 x 1 b W 5 z M S 5 7 S W Q s M H 0 m c X V v d D s s J n F 1 b 3 Q 7 U 2 V j d G l v b j E v c G F 5 b G 9 h Z F 9 i b 2 F y Z F 8 w N z Q g K D Q p L 0 F 1 d G 9 S Z W 1 v d m V k Q 2 9 s d W 1 u c z E u e 0 R l c 2 l n b m F 0 b 3 I s M X 0 m c X V v d D s s J n F 1 b 3 Q 7 U 2 V j d G l v b j E v c G F 5 b G 9 h Z F 9 i b 2 F y Z F 8 w N z Q g K D Q p L 0 F 1 d G 9 S Z W 1 v d m V k Q 2 9 s d W 1 u c z E u e 0 Z v b 3 R w c m l u d C w y f S Z x d W 9 0 O y w m c X V v d D t T Z W N 0 a W 9 u M S 9 w Y X l s b 2 F k X 2 J v Y X J k X z A 3 N C A o N C k v Q X V 0 b 1 J l b W 9 2 Z W R D b 2 x 1 b W 5 z M S 5 7 U X V h b n R p d H k s M 3 0 m c X V v d D s s J n F 1 b 3 Q 7 U 2 V j d G l v b j E v c G F 5 b G 9 h Z F 9 i b 2 F y Z F 8 w N z Q g K D Q p L 0 F 1 d G 9 S Z W 1 v d m V k Q 2 9 s d W 1 u c z E u e 0 R l c 2 l n b m F 0 a W 9 u L D R 9 J n F 1 b 3 Q 7 L C Z x d W 9 0 O 1 N l Y 3 R p b 2 4 x L 3 B h e W x v Y W R f Y m 9 h c m R f M D c 0 I C g 0 K S 9 B d X R v U m V t b 3 Z l Z E N v b H V t b n M x L n t T d X B w b G l l c i B h b m Q g c m V m L D V 9 J n F 1 b 3 Q 7 L C Z x d W 9 0 O 1 N l Y 3 R p b 2 4 x L 3 B h e W x v Y W R f Y m 9 h c m R f M D c 0 I C g 0 K S 9 B d X R v U m V t b 3 Z l Z E N v b H V t b n M x L n t D b 2 x 1 b W 4 x L D Z 9 J n F 1 b 3 Q 7 L C Z x d W 9 0 O 1 N l Y 3 R p b 2 4 x L 3 B h e W x v Y W R f Y m 9 h c m R f M D c 0 I C g 0 K S 9 B d X R v U m V t b 3 Z l Z E N v b H V t b n M x L n t f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5 b G 9 h Z F 9 i b 2 F y Z F 8 w N z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7 j 5 k x i 6 0 u P 9 p S s Z F r y M g A A A A A C A A A A A A A Q Z g A A A A E A A C A A A A B e 7 k t I r 2 j L n z Z 4 T k i h / j M 3 5 K G i 9 R y q w i Q 3 e f I 3 v f 4 1 v A A A A A A O g A A A A A I A A C A A A A D m p j L 4 2 L c Y b e p V g q E q x k Q M C a V d 2 T G F / c P w Y n F y M s H n J F A A A A C 1 B f Y I 0 7 T a k 0 u / o I P l w Q N c E 5 k X L C W T v r m Q l s z F t Q v u 0 r R 8 a K X R V d s 7 T i v o u 4 s b j Z / X n Z X x c S S M f i E 3 2 R C 4 J 5 U w B / o Q o 8 f k z N C G J F E S S Q + r F 0 A A A A B g w M J X 1 l X G X W V + 2 W b r t 6 L v U y a H w V w e 6 6 g t x X z 0 j q 5 o U K 7 + X S 3 V g N E i n N X U Y G p w D d f z J x 0 p / 4 2 y W q G G X D n w y j t k < / D a t a M a s h u p > 
</file>

<file path=customXml/itemProps1.xml><?xml version="1.0" encoding="utf-8"?>
<ds:datastoreItem xmlns:ds="http://schemas.openxmlformats.org/officeDocument/2006/customXml" ds:itemID="{7B7576B3-E1BC-47D9-9FCF-D8E5CB141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payload_board_1</vt:lpstr>
      <vt:lpstr>payload_board_074 (4)</vt:lpstr>
      <vt:lpstr>payload_board_074</vt:lpstr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4</cp:revision>
  <dcterms:modified xsi:type="dcterms:W3CDTF">2025-02-01T02:25:27Z</dcterms:modified>
  <dc:language>en-US</dc:language>
</cp:coreProperties>
</file>