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larse\OneDrive\Desktop\InspireFly\ContentCube_Payload_Board\Manufacturing\"/>
    </mc:Choice>
  </mc:AlternateContent>
  <xr:revisionPtr revIDLastSave="0" documentId="13_ncr:1_{38DFBD93-688A-44B0-97EA-397B4E4EC091}" xr6:coauthVersionLast="47" xr6:coauthVersionMax="47" xr10:uidLastSave="{00000000-0000-0000-0000-000000000000}"/>
  <bookViews>
    <workbookView xWindow="0" yWindow="0" windowWidth="11520" windowHeight="12960" tabRatio="637" xr2:uid="{00000000-000D-0000-FFFF-FFFF00000000}"/>
  </bookViews>
  <sheets>
    <sheet name="payload_board_074" sheetId="6" r:id="rId1"/>
    <sheet name="payload board 0.7.3" sheetId="1" r:id="rId2"/>
    <sheet name="My Lists Worksheet" sheetId="2" r:id="rId3"/>
  </sheets>
  <definedNames>
    <definedName name="ExternalData_1" localSheetId="1" hidden="1">'payload board 0.7.3'!$A$1:$H$41</definedName>
    <definedName name="ExternalData_1" localSheetId="0" hidden="1">payload_board_074!$A$1:$H$42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39" i="1" l="1"/>
  <c r="G2" i="1"/>
  <c r="H2" i="1" s="1"/>
  <c r="F14" i="1"/>
  <c r="I37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38" i="2" s="1"/>
  <c r="I2" i="2"/>
  <c r="G38" i="1"/>
  <c r="H38" i="1" s="1"/>
  <c r="G37" i="1"/>
  <c r="H37" i="1" s="1"/>
  <c r="G36" i="1"/>
  <c r="H36" i="1" s="1"/>
  <c r="G35" i="1"/>
  <c r="H35" i="1" s="1"/>
  <c r="G34" i="1"/>
  <c r="H34" i="1" s="1"/>
  <c r="G33" i="1"/>
  <c r="H33" i="1" s="1"/>
  <c r="G32" i="1"/>
  <c r="H32" i="1" s="1"/>
  <c r="G31" i="1"/>
  <c r="H31" i="1" s="1"/>
  <c r="G30" i="1"/>
  <c r="H30" i="1" s="1"/>
  <c r="G29" i="1"/>
  <c r="H29" i="1" s="1"/>
  <c r="G28" i="1"/>
  <c r="H28" i="1" s="1"/>
  <c r="G27" i="1"/>
  <c r="H27" i="1" s="1"/>
  <c r="G26" i="1"/>
  <c r="H26" i="1" s="1"/>
  <c r="G25" i="1"/>
  <c r="H25" i="1" s="1"/>
  <c r="G24" i="1"/>
  <c r="H24" i="1" s="1"/>
  <c r="G23" i="1"/>
  <c r="H23" i="1" s="1"/>
  <c r="G22" i="1"/>
  <c r="H22" i="1" s="1"/>
  <c r="G21" i="1"/>
  <c r="H21" i="1" s="1"/>
  <c r="G20" i="1"/>
  <c r="H20" i="1" s="1"/>
  <c r="G19" i="1"/>
  <c r="H19" i="1" s="1"/>
  <c r="G18" i="1"/>
  <c r="H18" i="1" s="1"/>
  <c r="G17" i="1"/>
  <c r="H17" i="1" s="1"/>
  <c r="G16" i="1"/>
  <c r="H16" i="1" s="1"/>
  <c r="G15" i="1"/>
  <c r="H15" i="1" s="1"/>
  <c r="G14" i="1"/>
  <c r="H14" i="1" s="1"/>
  <c r="G13" i="1"/>
  <c r="H13" i="1" s="1"/>
  <c r="G12" i="1"/>
  <c r="H12" i="1" s="1"/>
  <c r="G11" i="1"/>
  <c r="H11" i="1" s="1"/>
  <c r="G10" i="1"/>
  <c r="H10" i="1" s="1"/>
  <c r="G9" i="1"/>
  <c r="H9" i="1" s="1"/>
  <c r="G8" i="1"/>
  <c r="H8" i="1" s="1"/>
  <c r="G7" i="1"/>
  <c r="H7" i="1" s="1"/>
  <c r="G6" i="1"/>
  <c r="H6" i="1" s="1"/>
  <c r="G5" i="1"/>
  <c r="H5" i="1" s="1"/>
  <c r="G4" i="1"/>
  <c r="H4" i="1" s="1"/>
  <c r="G3" i="1"/>
  <c r="H3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51265DD-1824-4672-8A84-E36B51DA837D}" keepAlive="1" name="Query - payload_board_074" description="Connection to the 'payload_board_074' query in the workbook." type="5" refreshedVersion="0" background="1">
    <dbPr connection="Provider=Microsoft.Mashup.OleDb.1;Data Source=$Workbook$;Location=payload_board_074;Extended Properties=&quot;&quot;" command="SELECT * FROM [payload_board_074]"/>
  </connection>
  <connection id="2" xr16:uid="{0D544851-555D-4248-AB23-4A3518CD3C58}" keepAlive="1" name="Query - payload_board_074 (2)" description="Connection to the 'payload_board_074 (2)' query in the workbook." type="5" refreshedVersion="0" background="1">
    <dbPr connection="Provider=Microsoft.Mashup.OleDb.1;Data Source=$Workbook$;Location=&quot;payload_board_074 (2)&quot;;Extended Properties=&quot;&quot;" command="SELECT * FROM [payload_board_074 (2)]"/>
  </connection>
  <connection id="3" xr16:uid="{BDC7C6D0-FA7C-40B0-BF6D-9B571999B57D}" keepAlive="1" name="Query - payload_board_074 (3)" description="Connection to the 'payload_board_074 (3)' query in the workbook." type="5" refreshedVersion="8" background="1" saveData="1">
    <dbPr connection="Provider=Microsoft.Mashup.OleDb.1;Data Source=$Workbook$;Location=&quot;payload_board_074 (3)&quot;;Extended Properties=&quot;&quot;" command="SELECT * FROM [payload_board_074 (3)]"/>
  </connection>
</connections>
</file>

<file path=xl/sharedStrings.xml><?xml version="1.0" encoding="utf-8"?>
<sst xmlns="http://schemas.openxmlformats.org/spreadsheetml/2006/main" count="727" uniqueCount="338">
  <si>
    <t>Id</t>
  </si>
  <si>
    <t>Designator</t>
  </si>
  <si>
    <t>Footprint</t>
  </si>
  <si>
    <t>Quantity</t>
  </si>
  <si>
    <t>Designation</t>
  </si>
  <si>
    <t>Inventory</t>
  </si>
  <si>
    <t>Needed</t>
  </si>
  <si>
    <t>Order Quantity</t>
  </si>
  <si>
    <t>Part Number (Digikey)</t>
  </si>
  <si>
    <t>C12</t>
  </si>
  <si>
    <t>C_1206_3216Metric_Pad1.33x1.80mm_HandSolder</t>
  </si>
  <si>
    <t>10uF</t>
  </si>
  <si>
    <t>1276-6641-1-ND</t>
  </si>
  <si>
    <t>C13</t>
  </si>
  <si>
    <t>22uF</t>
  </si>
  <si>
    <t>C14,C6</t>
  </si>
  <si>
    <t>C_0402_1005Metric_Pad0.74x0.62mm_HandSolder</t>
  </si>
  <si>
    <t>1uF</t>
  </si>
  <si>
    <t>C18,C24,C19</t>
  </si>
  <si>
    <t>C_0603_1608Metric_Pad1.08x0.95mm_HandSolder</t>
  </si>
  <si>
    <t>490-12286-1-ND</t>
  </si>
  <si>
    <t>C2,C1</t>
  </si>
  <si>
    <t>27pF</t>
  </si>
  <si>
    <t>C20,C21</t>
  </si>
  <si>
    <t>10uF/16V</t>
  </si>
  <si>
    <t>C23,C22</t>
  </si>
  <si>
    <t>1.0uF</t>
  </si>
  <si>
    <t>1276-1946-1-ND</t>
  </si>
  <si>
    <t>C25</t>
  </si>
  <si>
    <t>0.1uF</t>
  </si>
  <si>
    <t>1276-1935-1-ND</t>
  </si>
  <si>
    <t>C8,C10,C7,C4,C5,C15,C11,C9,C16,C17</t>
  </si>
  <si>
    <t>399-C0402C104K4RACTUCT-ND</t>
  </si>
  <si>
    <t>D1,D7,D9,D5</t>
  </si>
  <si>
    <t>D_SOD-323</t>
  </si>
  <si>
    <t>NSR0320</t>
  </si>
  <si>
    <t>NSR0320MW2T1GOSCT-ND</t>
  </si>
  <si>
    <t>D2,D3,D4</t>
  </si>
  <si>
    <t>LED_0805_2012Metric</t>
  </si>
  <si>
    <t>LED</t>
  </si>
  <si>
    <t>3147-B1701UYG-20D000114U1930CT-ND</t>
  </si>
  <si>
    <t>IC1</t>
  </si>
  <si>
    <t>custom_IC57_RP2040</t>
  </si>
  <si>
    <t>RP2040_QFN56</t>
  </si>
  <si>
    <t>2648-SC0914(13)CT-ND</t>
  </si>
  <si>
    <t>IC2</t>
  </si>
  <si>
    <t>SOT230P700X180-4N</t>
  </si>
  <si>
    <t>AZ1117CH-3.3TRG1</t>
  </si>
  <si>
    <t>AZ1117CH-3.3TRG1DICT-ND</t>
  </si>
  <si>
    <t>J10</t>
  </si>
  <si>
    <t>MOLEX_503398-1892</t>
  </si>
  <si>
    <t>J3</t>
  </si>
  <si>
    <t>Molex_Pico_CON_5040500491</t>
  </si>
  <si>
    <t>Antenna_Conn</t>
  </si>
  <si>
    <t>WM10137CT-ND</t>
  </si>
  <si>
    <t>Molex_Pico_CON_5040500691</t>
  </si>
  <si>
    <t>Breakout</t>
  </si>
  <si>
    <t>J7</t>
  </si>
  <si>
    <t>MOLEX_105164-0001</t>
  </si>
  <si>
    <t>Molex_Micro_USB</t>
  </si>
  <si>
    <t>WM11263CT-ND</t>
  </si>
  <si>
    <t>J8</t>
  </si>
  <si>
    <t>FC to EPS Connector</t>
  </si>
  <si>
    <t>WM25693CT-ND</t>
  </si>
  <si>
    <t>L1</t>
  </si>
  <si>
    <t>L_1008_2520Metric_Pad1.43x2.20mm_HandSolder</t>
  </si>
  <si>
    <t>10uH/1A</t>
  </si>
  <si>
    <t>Q1</t>
  </si>
  <si>
    <t>SC-59</t>
  </si>
  <si>
    <t>Q_PMOS_GSD</t>
  </si>
  <si>
    <t>R_0402_1005Metric_Pad0.72x0.64mm_HandSolder</t>
  </si>
  <si>
    <t>10K</t>
  </si>
  <si>
    <t>R10,R12</t>
  </si>
  <si>
    <t>220</t>
  </si>
  <si>
    <t>R11</t>
  </si>
  <si>
    <t>470</t>
  </si>
  <si>
    <t>R13,R14</t>
  </si>
  <si>
    <t>R_1206_3216Metric_Pad1.30x1.75mm_HandSolder</t>
  </si>
  <si>
    <t>541-10061-1-ND</t>
  </si>
  <si>
    <t>R15,R16</t>
  </si>
  <si>
    <t>R_0603_1608Metric_Pad0.98x0.95mm_HandSolder</t>
  </si>
  <si>
    <t>300k</t>
  </si>
  <si>
    <t>R17</t>
  </si>
  <si>
    <t>100k</t>
  </si>
  <si>
    <t>2019-RK73H1JTTD1003FCT-ND</t>
  </si>
  <si>
    <t>R18</t>
  </si>
  <si>
    <t>10k</t>
  </si>
  <si>
    <t>R19</t>
  </si>
  <si>
    <t>50</t>
  </si>
  <si>
    <t>R5,R6</t>
  </si>
  <si>
    <t>27.4</t>
  </si>
  <si>
    <t>R7,R2</t>
  </si>
  <si>
    <t>1K</t>
  </si>
  <si>
    <t>R9</t>
  </si>
  <si>
    <t>PinSocket_1x02_P2.54mm_Vertical</t>
  </si>
  <si>
    <t>S7035-ND</t>
  </si>
  <si>
    <t>SW2,SW1</t>
  </si>
  <si>
    <t>SW_Push_1P1T_NO_CK_KMR2</t>
  </si>
  <si>
    <t>KMR2</t>
  </si>
  <si>
    <t>401-1427-1-ND</t>
  </si>
  <si>
    <t>U1</t>
  </si>
  <si>
    <t>WDFN-8-1EP_6x5mm_P1.27mm_EP3.4x4mm</t>
  </si>
  <si>
    <t>W25Q128JVPIQ TR</t>
  </si>
  <si>
    <t>W25Q128JVPIMCT-ND</t>
  </si>
  <si>
    <t>U2</t>
  </si>
  <si>
    <t>SOIC-8_3.9x4.9mm_P1.27mm</t>
  </si>
  <si>
    <t>MAX706RESA</t>
  </si>
  <si>
    <t>MAX706RESA+CT-ND</t>
  </si>
  <si>
    <t>U4,U3</t>
  </si>
  <si>
    <t>SOT-23-5</t>
  </si>
  <si>
    <t>INA180A3</t>
  </si>
  <si>
    <t>FAN5331SX</t>
  </si>
  <si>
    <t>U6</t>
  </si>
  <si>
    <t>CON30_1X30_DRB_XF2C_TYC</t>
  </si>
  <si>
    <t>XF2M-3015-1A</t>
  </si>
  <si>
    <t>OR723TR-ND</t>
  </si>
  <si>
    <t>Y1</t>
  </si>
  <si>
    <t>Crystal_SMD_5032-2Pin_5.0x3.2mm_HandSoldering</t>
  </si>
  <si>
    <t>ABLS-12.000MHZ-B2-T</t>
  </si>
  <si>
    <t>Index</t>
  </si>
  <si>
    <t>Delivered?</t>
  </si>
  <si>
    <t>Manufacturer Part Number</t>
  </si>
  <si>
    <t>Manufacturer Name</t>
  </si>
  <si>
    <t>Description</t>
  </si>
  <si>
    <t>Digi-Key Part Number 1</t>
  </si>
  <si>
    <t>Unit Price 1</t>
  </si>
  <si>
    <t>Extended Price 1</t>
  </si>
  <si>
    <t>Product Link</t>
  </si>
  <si>
    <t>Quantity (pcs)</t>
  </si>
  <si>
    <t>Quantity Box (pcs)</t>
  </si>
  <si>
    <t>SC0914(13)</t>
  </si>
  <si>
    <t>Raspberry Pi</t>
  </si>
  <si>
    <t>IC MCU 32BIT EXT MEM 56QFN</t>
  </si>
  <si>
    <t>https://www.digikey.com/en/products/detail/raspberry-pi/SC0914-13/14306010</t>
  </si>
  <si>
    <t>Diodes Incorporated</t>
  </si>
  <si>
    <t>IC REG LINEAR 3.3V 1A SOT223</t>
  </si>
  <si>
    <t>https://www.digikey.com/en/products/detail/diodes-incorporated/AZ1117CH-3-3TRG1/4470985</t>
  </si>
  <si>
    <t>NSR0320MW2T1G</t>
  </si>
  <si>
    <t>onsemi</t>
  </si>
  <si>
    <t>DIODE SCHOTTKY 20V 1A SOD323</t>
  </si>
  <si>
    <t>https://www.digikey.com/en/products/detail/onsemi/NSR0320MW2T1G/1218949</t>
  </si>
  <si>
    <t>Abracon LLC</t>
  </si>
  <si>
    <t>CRYSTAL 12.0000MHZ 18PF SMD</t>
  </si>
  <si>
    <t>535-9067-1-ND</t>
  </si>
  <si>
    <t>https://www.digikey.com/en/products/detail/abracon-llc/ABLS-12-000MHZ-B2-T/675262</t>
  </si>
  <si>
    <t>1051640001</t>
  </si>
  <si>
    <t>Molex</t>
  </si>
  <si>
    <t>CONN RCPT USB2.0 MICRO B SMD R/A</t>
  </si>
  <si>
    <t>https://www.digikey.com/en/products/detail/molex/1051640001/4555286</t>
  </si>
  <si>
    <t>PPPC111LFBN-RC</t>
  </si>
  <si>
    <t>Sullins Connector Solutions</t>
  </si>
  <si>
    <t>CONN HDR 11POS 0.1 GOLD PCB</t>
  </si>
  <si>
    <t>S7044-ND</t>
  </si>
  <si>
    <t>https://www.digikey.com/en/products/detail/sullins-connector-solutions/PPPC111LFBN-RC/810183</t>
  </si>
  <si>
    <t>PPPC081LFBN-RC</t>
  </si>
  <si>
    <t>CONN HDR 8POS 0.1 GOLD PCB</t>
  </si>
  <si>
    <t>S7041-ND</t>
  </si>
  <si>
    <t>https://www.digikey.com/en/products/detail/sullins-connector-solutions/PPPC081LFBN-RC/810180</t>
  </si>
  <si>
    <t>5040501291</t>
  </si>
  <si>
    <t>CONN HEADER SMD R/A 12POS 1.5MM</t>
  </si>
  <si>
    <t>WM16219CT-ND</t>
  </si>
  <si>
    <t>https://www.digikey.com/en/products/detail/molex/5040501291/5154625</t>
  </si>
  <si>
    <t>5040500891</t>
  </si>
  <si>
    <t>CONN HEADER SMD R/A 8POS 1.5MM</t>
  </si>
  <si>
    <t>WM14421CT-ND</t>
  </si>
  <si>
    <t>https://www.digikey.com/en/products/detail/molex/5040500891/4693487</t>
  </si>
  <si>
    <t>CONN HEADER SMD R/A 2POS 1.5MM</t>
  </si>
  <si>
    <t>https://www.digikey.com/en/products/detail/molex/5040500291/9954115</t>
  </si>
  <si>
    <t>5040500491</t>
  </si>
  <si>
    <t>CONN HEADER SMD R/A 4POS 1.5MM</t>
  </si>
  <si>
    <t>https://www.digikey.com/en/products/detail/molex/5040500491/4357649</t>
  </si>
  <si>
    <t>W25Q128JVPIM TR</t>
  </si>
  <si>
    <t>Winbond Electronics</t>
  </si>
  <si>
    <t>IC FLASH 128MBIT SPI/QUAD 8WSON</t>
  </si>
  <si>
    <t>https://www.digikey.com/en/products/detail/winbond-electronics/W25Q128JVPIM-TR/6819720</t>
  </si>
  <si>
    <t>KMR221GLFS</t>
  </si>
  <si>
    <t>C&amp;K</t>
  </si>
  <si>
    <t>SWITCH TACTILE SPST-NO 0.05A 32V</t>
  </si>
  <si>
    <t>https://www.digikey.com/en/products/detail/sullins-connector-solutions/PPPC021LFBN-RC/810174</t>
  </si>
  <si>
    <t>C0603C270F3HACAUTO</t>
  </si>
  <si>
    <t>KEMET</t>
  </si>
  <si>
    <t>CAP CER 0603 27PF 25V ULTRA STAB</t>
  </si>
  <si>
    <t>399-C0603C270F3HACAUTOCT-ND</t>
  </si>
  <si>
    <t>https://www.digikey.com/en/products/detail/kemet/C0603C270F3HACAUTO/7956447</t>
  </si>
  <si>
    <t>CL31B106MOHNNNE</t>
  </si>
  <si>
    <t>Samsung Electro-Mechanics</t>
  </si>
  <si>
    <t>CAP CER 10UF 16V X7R 1206</t>
  </si>
  <si>
    <t>https://www.digikey.com/en/products/detail/samsung-electro-mechanics/CL31B106MOHNNNE/5961125</t>
  </si>
  <si>
    <t>CL31B226MPHNNNE</t>
  </si>
  <si>
    <t>CAP CER 22UF 10V X7R 1206</t>
  </si>
  <si>
    <t>1276-3148-1-ND</t>
  </si>
  <si>
    <t>https://www.digikey.com/en/products/detail/samsung-electro-mechanics/CL31B226MPHNNNE/3888806</t>
  </si>
  <si>
    <t>CL10B105KP8NNNC</t>
  </si>
  <si>
    <t>CAP CER 1UF 10V X7R 0603</t>
  </si>
  <si>
    <t>https://www.digikey.com/en/products/detail/samsung-electro-mechanics/CL10B105KP8NNNC/3887604</t>
  </si>
  <si>
    <t>CL10B104KB8NNWC</t>
  </si>
  <si>
    <t>CAP CER 0.1UF 50V X7R 0603</t>
  </si>
  <si>
    <t>https://www.digikey.com/en/products/detail/samsung-electro-mechanics/CL10B104KB8NNWC/3887593</t>
  </si>
  <si>
    <t>RK73H1JTTD1002F</t>
  </si>
  <si>
    <t>KOA Speer Electronics, Inc.</t>
  </si>
  <si>
    <t>RES 10K OHM 1% 1/10W 0603</t>
  </si>
  <si>
    <t>2019-RK73H1JTTD1002FCT-ND</t>
  </si>
  <si>
    <t>https://www.digikey.com/en/products/detail/koa-speer-electronics-inc/RK73H1JTTD1002F/9844954</t>
  </si>
  <si>
    <t>RK73H1JTTD1001F</t>
  </si>
  <si>
    <t>RES 1K OHM 1% 1/8W 0603</t>
  </si>
  <si>
    <t>2019-RK73H1JTTD1001FCT-ND</t>
  </si>
  <si>
    <t>https://www.digikey.com/en/products/detail/koa-speer-electronics-inc/RK73H1JTTD1001F/9844844</t>
  </si>
  <si>
    <t>RK73H1JTTD27R4F</t>
  </si>
  <si>
    <t>RES 27.4 OHM 1% 1/8W 0603</t>
  </si>
  <si>
    <t>2019-RK73H1JTTD27R4FCT-ND</t>
  </si>
  <si>
    <t>https://www.digikey.com/en/products/detail/koa-speer-electronics-inc/RK73H1JTTD27R4F/9845149</t>
  </si>
  <si>
    <t>B1701UYG-20D000114U1930</t>
  </si>
  <si>
    <t>Harvatek Corporation</t>
  </si>
  <si>
    <t>LED YLW-GRN DIFFUSED 0805 SMD</t>
  </si>
  <si>
    <t>https://www.digikey.com/en/products/detail/harvatek-corporation/B1701UYG-20D000114U1930/16671747</t>
  </si>
  <si>
    <t>TSM500P02CX RFG</t>
  </si>
  <si>
    <t>Taiwan Semiconductor Corporation</t>
  </si>
  <si>
    <t>MOSFET P-CHANNEL 20V 4.7A SOT23</t>
  </si>
  <si>
    <t>TSM500P02CXRFGCT-ND</t>
  </si>
  <si>
    <t>https://www.digikey.com/en/products/detail/taiwan-semiconductor-corporation/TSM500P02CX-RFG/7360423</t>
  </si>
  <si>
    <t>WSL1206R0650FEA</t>
  </si>
  <si>
    <t>Vishay Dale</t>
  </si>
  <si>
    <t>RES 0.065 OHM 1% 1/4W 1206</t>
  </si>
  <si>
    <t>https://www.digikey.com/en/products/detail/vishay-dale/WSL1206R0650FEA/9758329</t>
  </si>
  <si>
    <t>20021121-00008C4LF</t>
  </si>
  <si>
    <t>Amphenol ICC (FCI)</t>
  </si>
  <si>
    <t>CONN HEADER SMD 8POS 1.27MM</t>
  </si>
  <si>
    <t>609-3694-1-ND</t>
  </si>
  <si>
    <t>https://www.digikey.com/en/products/detail/amphenol-cs-fci/20021121-00008C4LF/2209054</t>
  </si>
  <si>
    <t>SC0889</t>
  </si>
  <si>
    <t>RASPBERRY PI DEBUG PROBE</t>
  </si>
  <si>
    <t>2648-SC0889-ND</t>
  </si>
  <si>
    <t>https://www.digikey.com/en/products/detail/raspberry-pi/SC0889/17877576?s=N4IgTCBcDaIEoEMDOAHARgUwE5YJ4AIAFAS3wBEM0BXAcxAF0BfIA</t>
  </si>
  <si>
    <t>INA180A3IDBVR</t>
  </si>
  <si>
    <t>Texas Instruments</t>
  </si>
  <si>
    <t>IC CURR SENSE 1 CIRCUIT SOT23-5</t>
  </si>
  <si>
    <t>296-47654-1-ND</t>
  </si>
  <si>
    <t>https://www.digikey.com/en/products/detail/texas-instruments/INA180A3IDBVR/8132988</t>
  </si>
  <si>
    <t>PPPC061LGBN-RC</t>
  </si>
  <si>
    <t>CONN HDR 6POS 0.1 GOLD PCB R/A</t>
  </si>
  <si>
    <t>S5481-ND</t>
  </si>
  <si>
    <t>https://www.digikey.com/en/products/detail/sullins-connector-solutions/PPPC061LGBN-RC/775939</t>
  </si>
  <si>
    <t>MAX706RESA + T</t>
  </si>
  <si>
    <t>PPPC021LFBN-RC</t>
  </si>
  <si>
    <t>CONN HDR 2POS 0.1 GOLD PCB</t>
  </si>
  <si>
    <t>MICRO SD PUSH/PUSH SMALL 8C</t>
  </si>
  <si>
    <t>WM11190TR-ND</t>
  </si>
  <si>
    <t>Omron Electronics Inc-EMC Div</t>
  </si>
  <si>
    <t>CONN FPC 30POS 0.5MM R/A</t>
  </si>
  <si>
    <t>Onsemi</t>
  </si>
  <si>
    <t>DC-DC Switching Boost (Step Up) Regulator</t>
  </si>
  <si>
    <t>AOTA-B252010S100MT</t>
  </si>
  <si>
    <t>FIXED IND 10UH 1.2A 420MOHM SMD</t>
  </si>
  <si>
    <t>535-AOTA-B252010S100MTCT-ND</t>
  </si>
  <si>
    <t>Total Price</t>
  </si>
  <si>
    <t>EPS Burn FET</t>
  </si>
  <si>
    <t>742-SQ4401CEY-T1_GE3CT-ND</t>
  </si>
  <si>
    <t>WM11190CT-ND</t>
  </si>
  <si>
    <t>SD_Card</t>
  </si>
  <si>
    <t>J1,J6</t>
  </si>
  <si>
    <t>WM10143CT-ND</t>
  </si>
  <si>
    <t>Molex_Pico_CON_504050-0291</t>
  </si>
  <si>
    <t>CTX1162CT-ND</t>
  </si>
  <si>
    <t>P300KBYCT-ND</t>
  </si>
  <si>
    <t>541-3318-1-ND</t>
  </si>
  <si>
    <t>R1,R3,R8</t>
  </si>
  <si>
    <t>2019-RK73H1ETTP1002FCT-ND</t>
  </si>
  <si>
    <t>2019-RK73H1ETTP27R4FCT-ND</t>
  </si>
  <si>
    <t>2019-RK73H1ETTP2200FCT-ND</t>
  </si>
  <si>
    <t>2019-RK73H1ETTP1001FCT-ND</t>
  </si>
  <si>
    <t>2019-RK73H1ETTP4700FCT-ND</t>
  </si>
  <si>
    <t>490-18216-1-ND</t>
  </si>
  <si>
    <t>490-12651-1-ND</t>
  </si>
  <si>
    <t>N/A</t>
  </si>
  <si>
    <t>Part Number JLC</t>
  </si>
  <si>
    <t>C60474</t>
  </si>
  <si>
    <t>C48192</t>
  </si>
  <si>
    <t>C6795835</t>
  </si>
  <si>
    <t>C190862</t>
  </si>
  <si>
    <t>C2040</t>
  </si>
  <si>
    <t>C962136</t>
  </si>
  <si>
    <t>C346194</t>
  </si>
  <si>
    <t>C563981</t>
  </si>
  <si>
    <t>C122882</t>
  </si>
  <si>
    <t>C274349</t>
  </si>
  <si>
    <t>C131361</t>
  </si>
  <si>
    <t>C136974</t>
  </si>
  <si>
    <t>C144711</t>
  </si>
  <si>
    <t>C112291</t>
  </si>
  <si>
    <t>C114667</t>
  </si>
  <si>
    <t>C116674</t>
  </si>
  <si>
    <t>C28380</t>
  </si>
  <si>
    <t>C221675</t>
  </si>
  <si>
    <t>GS</t>
  </si>
  <si>
    <t>Column1</t>
  </si>
  <si>
    <t>_1</t>
  </si>
  <si>
    <t/>
  </si>
  <si>
    <t>D7,D9,D1,D5</t>
  </si>
  <si>
    <t>MOLEX_504050-0291</t>
  </si>
  <si>
    <t>0.065</t>
  </si>
  <si>
    <t>J2</t>
  </si>
  <si>
    <t>PinHeader_1x06_P2.54mm_Vertical</t>
  </si>
  <si>
    <t>Cam_Conn</t>
  </si>
  <si>
    <t>J1</t>
  </si>
  <si>
    <t>Cam_PicoLock</t>
  </si>
  <si>
    <t>J15</t>
  </si>
  <si>
    <t>SWC</t>
  </si>
  <si>
    <t>J4</t>
  </si>
  <si>
    <t>SolderJumper-2_P1.3mm_Open_TrianglePad1.0x1.5mm</t>
  </si>
  <si>
    <t>usb jumper</t>
  </si>
  <si>
    <t>J12</t>
  </si>
  <si>
    <t>PinHeader_1x02_P2.54mm_Vertical</t>
  </si>
  <si>
    <t>FC Breakout</t>
  </si>
  <si>
    <t>503398-1892</t>
  </si>
  <si>
    <t>J6</t>
  </si>
  <si>
    <t>U5</t>
  </si>
  <si>
    <t>SOT-23-5_HandSoldering</t>
  </si>
  <si>
    <t>R4</t>
  </si>
  <si>
    <t>DNF</t>
  </si>
  <si>
    <t>J_Burn</t>
  </si>
  <si>
    <t>Burn_Wire_Connection</t>
  </si>
  <si>
    <t>Conn_01x02</t>
  </si>
  <si>
    <t>C7371915</t>
  </si>
  <si>
    <t>C8,C10,C7,C4,C16,C5,C15,C25,C11,C17,C9</t>
  </si>
  <si>
    <t>R18,R3,R1,R9,R8</t>
  </si>
  <si>
    <t>C23,C14,C6,C22</t>
  </si>
  <si>
    <t>C24,C19,C18</t>
  </si>
  <si>
    <t>C21,C20</t>
  </si>
  <si>
    <t>C77006</t>
  </si>
  <si>
    <t>C86287</t>
  </si>
  <si>
    <t>C114949</t>
  </si>
  <si>
    <t>C144731</t>
  </si>
  <si>
    <t>C138011</t>
  </si>
  <si>
    <t>C853312</t>
  </si>
  <si>
    <t>30POSFPC</t>
  </si>
  <si>
    <t>C3041205</t>
  </si>
  <si>
    <t>JLC PN</t>
  </si>
  <si>
    <t>C106234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</si>
</sst>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$#,##0.00"/>
  </numFmts>
  <fonts count="8" x14ac:knownFonts="1">
    <font>
      <sz val="11"/>
      <name val="Calibri"/>
      <charset val="1"/>
    </font>
    <font>
      <sz val="11"/>
      <color rgb="FFCC0000"/>
      <name val="Calibri"/>
      <charset val="1"/>
    </font>
    <font>
      <sz val="11"/>
      <name val="Calibri"/>
      <family val="2"/>
      <charset val="1"/>
    </font>
    <font>
      <sz val="11"/>
      <color rgb="FF000000"/>
      <name val="Calibri"/>
      <charset val="1"/>
    </font>
    <font>
      <u/>
      <sz val="11"/>
      <color theme="10"/>
      <name val="Calibri"/>
      <charset val="1"/>
    </font>
    <font>
      <sz val="11"/>
      <color rgb="FF0000FF"/>
      <name val="Calibri"/>
      <charset val="1"/>
    </font>
    <font>
      <sz val="11"/>
      <name val="Calibri"/>
      <family val="2"/>
    </font>
    <font>
      <sz val="11"/>
      <color rgb="FF22222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CC"/>
        <bgColor rgb="FFCCCCFF"/>
      </patternFill>
    </fill>
    <fill>
      <patternFill patternType="solid">
        <fgColor rgb="FF00B050"/>
        <bgColor rgb="FF008080"/>
      </patternFill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3">
    <xf numFmtId="0" fontId="0" fillId="0" borderId="0"/>
    <xf numFmtId="0" fontId="4" fillId="0" borderId="0" applyBorder="0" applyProtection="0"/>
    <xf numFmtId="0" fontId="1" fillId="2" borderId="0" applyBorder="0" applyProtection="0"/>
  </cellStyleXfs>
  <cellXfs count="14">
    <xf numFmtId="0" fontId="0" fillId="0" borderId="0" xfId="0"/>
    <xf numFmtId="0" fontId="0" fillId="0" borderId="1" xfId="0" applyBorder="1"/>
    <xf numFmtId="0" fontId="2" fillId="0" borderId="0" xfId="0" applyFont="1"/>
    <xf numFmtId="0" fontId="0" fillId="0" borderId="0" xfId="0" applyAlignment="1">
      <alignment horizontal="left"/>
    </xf>
    <xf numFmtId="0" fontId="3" fillId="0" borderId="0" xfId="0" applyFont="1"/>
    <xf numFmtId="0" fontId="0" fillId="3" borderId="0" xfId="0" applyFill="1"/>
    <xf numFmtId="164" fontId="0" fillId="0" borderId="0" xfId="0" applyNumberFormat="1"/>
    <xf numFmtId="0" fontId="4" fillId="0" borderId="0" xfId="1" applyBorder="1" applyProtection="1"/>
    <xf numFmtId="0" fontId="0" fillId="4" borderId="0" xfId="0" applyFill="1"/>
    <xf numFmtId="0" fontId="1" fillId="2" borderId="0" xfId="2" applyBorder="1" applyProtection="1"/>
    <xf numFmtId="0" fontId="5" fillId="0" borderId="0" xfId="0" applyFont="1"/>
    <xf numFmtId="0" fontId="6" fillId="0" borderId="0" xfId="0" applyFont="1"/>
    <xf numFmtId="0" fontId="7" fillId="0" borderId="0" xfId="0" applyFont="1"/>
    <xf numFmtId="0" fontId="0" fillId="0" borderId="0" xfId="0" applyNumberFormat="1"/>
  </cellXfs>
  <cellStyles count="3">
    <cellStyle name="Bad 1" xfId="2" xr:uid="{00000000-0005-0000-0000-000006000000}"/>
    <cellStyle name="Hyperlink" xfId="1" builtinId="8"/>
    <cellStyle name="Normal" xfId="0" builtinId="0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22222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74533FE7-063F-44D5-A6CD-CF1D2D1E520F}" autoFormatId="16" applyNumberFormats="0" applyBorderFormats="0" applyFontFormats="0" applyPatternFormats="0" applyAlignmentFormats="0" applyWidthHeightFormats="0">
  <queryTableRefresh nextId="9">
    <queryTableFields count="8">
      <queryTableField id="1" name="Id" tableColumnId="1"/>
      <queryTableField id="2" name="Designator" tableColumnId="2"/>
      <queryTableField id="3" name="Footprint" tableColumnId="3"/>
      <queryTableField id="4" name="Quantity" tableColumnId="4"/>
      <queryTableField id="5" name="Designation" tableColumnId="5"/>
      <queryTableField id="6" name="Supplier and ref" tableColumnId="6"/>
      <queryTableField id="7" name="Column1" tableColumnId="7"/>
      <queryTableField id="8" name="_1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E323BC2-0875-4BD4-A87E-51241EF0E812}" name="payload_board_074__3" displayName="payload_board_074__3" ref="A1:H42" tableType="queryTable" totalsRowShown="0">
  <autoFilter ref="A1:H42" xr:uid="{3E323BC2-0875-4BD4-A87E-51241EF0E812}"/>
  <sortState xmlns:xlrd2="http://schemas.microsoft.com/office/spreadsheetml/2017/richdata2" ref="A2:H42">
    <sortCondition ref="B1:B42"/>
  </sortState>
  <tableColumns count="8">
    <tableColumn id="1" xr3:uid="{FFD3BFF0-5A7F-4FE1-A851-D59238BBFFE0}" uniqueName="1" name="Id" queryTableFieldId="1"/>
    <tableColumn id="2" xr3:uid="{ACE19FCA-F120-475E-B7D9-9D9D9358CBE5}" uniqueName="2" name="Designator" queryTableFieldId="2" dataDxfId="5"/>
    <tableColumn id="3" xr3:uid="{C160A11A-BD51-4547-9E5C-B4130A3FDCEC}" uniqueName="3" name="Footprint" queryTableFieldId="3" dataDxfId="4"/>
    <tableColumn id="4" xr3:uid="{28B09186-13DD-43EF-B9FF-3E2D9884A63C}" uniqueName="4" name="Quantity" queryTableFieldId="4"/>
    <tableColumn id="5" xr3:uid="{C01595A8-C81C-43BB-86E2-E1A94B4F0D4D}" uniqueName="5" name="Designation" queryTableFieldId="5" dataDxfId="3"/>
    <tableColumn id="6" xr3:uid="{39DE0E80-05B5-47AB-ABB1-B6C7CC1162BA}" uniqueName="6" name="JLC PN" queryTableFieldId="6" dataDxfId="2"/>
    <tableColumn id="7" xr3:uid="{B372361B-2FFC-4A96-B634-1AD651725DA2}" uniqueName="7" name="Column1" queryTableFieldId="7" dataDxfId="1"/>
    <tableColumn id="8" xr3:uid="{8B6C1E45-920F-43E1-BDA3-896AEB87554C}" uniqueName="8" name="_1" queryTableFieldId="8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payload_board" displayName="payload_board" ref="A1:J41" totalsRowShown="0">
  <autoFilter ref="A1:J41" xr:uid="{00000000-0009-0000-0100-000001000000}"/>
  <tableColumns count="10">
    <tableColumn id="1" xr3:uid="{00000000-0010-0000-0000-000001000000}" name="Id"/>
    <tableColumn id="2" xr3:uid="{00000000-0010-0000-0000-000002000000}" name="Designator"/>
    <tableColumn id="3" xr3:uid="{00000000-0010-0000-0000-000003000000}" name="Footprint"/>
    <tableColumn id="4" xr3:uid="{00000000-0010-0000-0000-000004000000}" name="Quantity"/>
    <tableColumn id="5" xr3:uid="{00000000-0010-0000-0000-000005000000}" name="Designation"/>
    <tableColumn id="6" xr3:uid="{00000000-0010-0000-0000-000006000000}" name="Inventory"/>
    <tableColumn id="7" xr3:uid="{00000000-0010-0000-0000-000007000000}" name="Needed"/>
    <tableColumn id="8" xr3:uid="{00000000-0010-0000-0000-000008000000}" name="Order Quantity"/>
    <tableColumn id="9" xr3:uid="{00000000-0010-0000-0000-000009000000}" name="Part Number (Digikey)"/>
    <tableColumn id="10" xr3:uid="{25D51B89-49A2-4097-B899-FFB01DD94F6D}" name="Part Number JLC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en/products/detail/molex/5040501291/5154625" TargetMode="External"/><Relationship Id="rId13" Type="http://schemas.openxmlformats.org/officeDocument/2006/relationships/hyperlink" Target="https://www.digikey.com/en/products/detail/sullins-connector-solutions/PPPC021LFBN-RC/810174" TargetMode="External"/><Relationship Id="rId18" Type="http://schemas.openxmlformats.org/officeDocument/2006/relationships/hyperlink" Target="https://www.digikey.com/en/products/detail/samsung-electro-mechanics/CL10B104KB8NNWC/3887593" TargetMode="External"/><Relationship Id="rId26" Type="http://schemas.openxmlformats.org/officeDocument/2006/relationships/hyperlink" Target="https://www.digikey.com/en/products/detail/raspberry-pi/SC0889/17877576?s=N4IgTCBcDaIEoEMDOAHARgUwE5YJ4AIAFAS3wBEM0BXAcxAF0BfIA" TargetMode="External"/><Relationship Id="rId3" Type="http://schemas.openxmlformats.org/officeDocument/2006/relationships/hyperlink" Target="https://www.digikey.com/en/products/detail/onsemi/NSR0320MW2T1G/1218949" TargetMode="External"/><Relationship Id="rId21" Type="http://schemas.openxmlformats.org/officeDocument/2006/relationships/hyperlink" Target="https://www.digikey.com/en/products/detail/koa-speer-electronics-inc/RK73H1JTTD27R4F/9845149" TargetMode="External"/><Relationship Id="rId7" Type="http://schemas.openxmlformats.org/officeDocument/2006/relationships/hyperlink" Target="https://www.digikey.com/en/products/detail/sullins-connector-solutions/PPPC081LFBN-RC/810180" TargetMode="External"/><Relationship Id="rId12" Type="http://schemas.openxmlformats.org/officeDocument/2006/relationships/hyperlink" Target="https://www.digikey.com/en/products/detail/winbond-electronics/W25Q128JVPIM-TR/6819720" TargetMode="External"/><Relationship Id="rId17" Type="http://schemas.openxmlformats.org/officeDocument/2006/relationships/hyperlink" Target="https://www.digikey.com/en/products/detail/samsung-electro-mechanics/CL10B105KP8NNNC/3887604" TargetMode="External"/><Relationship Id="rId25" Type="http://schemas.openxmlformats.org/officeDocument/2006/relationships/hyperlink" Target="https://www.digikey.com/en/products/detail/amphenol-cs-fci/20021121-00008C4LF/2209054" TargetMode="External"/><Relationship Id="rId2" Type="http://schemas.openxmlformats.org/officeDocument/2006/relationships/hyperlink" Target="https://www.digikey.com/en/products/detail/diodes-incorporated/AZ1117CH-3-3TRG1/4470985" TargetMode="External"/><Relationship Id="rId16" Type="http://schemas.openxmlformats.org/officeDocument/2006/relationships/hyperlink" Target="https://www.digikey.com/en/products/detail/samsung-electro-mechanics/CL31B226MPHNNNE/3888806" TargetMode="External"/><Relationship Id="rId20" Type="http://schemas.openxmlformats.org/officeDocument/2006/relationships/hyperlink" Target="https://www.digikey.com/en/products/detail/koa-speer-electronics-inc/RK73H1JTTD1001F/9844844" TargetMode="External"/><Relationship Id="rId29" Type="http://schemas.openxmlformats.org/officeDocument/2006/relationships/hyperlink" Target="https://www.digikey.com/short/tpwbdmf4" TargetMode="External"/><Relationship Id="rId1" Type="http://schemas.openxmlformats.org/officeDocument/2006/relationships/hyperlink" Target="https://www.digikey.com/en/products/detail/raspberry-pi/SC0914-13/14306010" TargetMode="External"/><Relationship Id="rId6" Type="http://schemas.openxmlformats.org/officeDocument/2006/relationships/hyperlink" Target="https://www.digikey.com/en/products/detail/sullins-connector-solutions/PPPC111LFBN-RC/810183" TargetMode="External"/><Relationship Id="rId11" Type="http://schemas.openxmlformats.org/officeDocument/2006/relationships/hyperlink" Target="https://www.digikey.com/en/products/detail/molex/5040500491/4357649" TargetMode="External"/><Relationship Id="rId24" Type="http://schemas.openxmlformats.org/officeDocument/2006/relationships/hyperlink" Target="https://www.digikey.com/en/products/detail/vishay-dale/WSL1206R0650FEA/9758329" TargetMode="External"/><Relationship Id="rId32" Type="http://schemas.openxmlformats.org/officeDocument/2006/relationships/hyperlink" Target="https://www.digikey.com/short/7hjjb4vv" TargetMode="External"/><Relationship Id="rId5" Type="http://schemas.openxmlformats.org/officeDocument/2006/relationships/hyperlink" Target="https://www.digikey.com/en/products/detail/molex/1051640001/4555286" TargetMode="External"/><Relationship Id="rId15" Type="http://schemas.openxmlformats.org/officeDocument/2006/relationships/hyperlink" Target="https://www.digikey.com/en/products/detail/samsung-electro-mechanics/CL31B106MOHNNNE/5961125" TargetMode="External"/><Relationship Id="rId23" Type="http://schemas.openxmlformats.org/officeDocument/2006/relationships/hyperlink" Target="https://www.digikey.com/en/products/detail/taiwan-semiconductor-corporation/TSM500P02CX-RFG/7360423" TargetMode="External"/><Relationship Id="rId28" Type="http://schemas.openxmlformats.org/officeDocument/2006/relationships/hyperlink" Target="https://www.digikey.com/en/products/detail/sullins-connector-solutions/PPPC061LGBN-RC/775939" TargetMode="External"/><Relationship Id="rId10" Type="http://schemas.openxmlformats.org/officeDocument/2006/relationships/hyperlink" Target="https://www.digikey.com/en/products/detail/molex/5040500291/9954115" TargetMode="External"/><Relationship Id="rId19" Type="http://schemas.openxmlformats.org/officeDocument/2006/relationships/hyperlink" Target="https://www.digikey.com/en/products/detail/koa-speer-electronics-inc/RK73H1JTTD1002F/9844954" TargetMode="External"/><Relationship Id="rId31" Type="http://schemas.openxmlformats.org/officeDocument/2006/relationships/hyperlink" Target="https://www.newark.com/onsemi/fan5331sx/dc-dc-switching-boost-step-up/dp/87X8713" TargetMode="External"/><Relationship Id="rId4" Type="http://schemas.openxmlformats.org/officeDocument/2006/relationships/hyperlink" Target="https://www.digikey.com/en/products/detail/abracon-llc/ABLS-12-000MHZ-B2-T/675262" TargetMode="External"/><Relationship Id="rId9" Type="http://schemas.openxmlformats.org/officeDocument/2006/relationships/hyperlink" Target="https://www.digikey.com/en/products/detail/molex/5040500891/4693487" TargetMode="External"/><Relationship Id="rId14" Type="http://schemas.openxmlformats.org/officeDocument/2006/relationships/hyperlink" Target="https://www.digikey.com/en/products/detail/kemet/C0603C270F3HACAUTO/7956447" TargetMode="External"/><Relationship Id="rId22" Type="http://schemas.openxmlformats.org/officeDocument/2006/relationships/hyperlink" Target="https://www.digikey.com/en/products/detail/harvatek-corporation/B1701UYG-20D000114U1930/16671747" TargetMode="External"/><Relationship Id="rId27" Type="http://schemas.openxmlformats.org/officeDocument/2006/relationships/hyperlink" Target="https://www.digikey.com/en/products/detail/texas-instruments/INA180A3IDBVR/8132988" TargetMode="External"/><Relationship Id="rId30" Type="http://schemas.openxmlformats.org/officeDocument/2006/relationships/hyperlink" Target="https://www.digikey.com/short/32d9dhdj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9C412-2263-4C60-BBF8-A0345BADB75D}">
  <dimension ref="A1:H42"/>
  <sheetViews>
    <sheetView tabSelected="1" topLeftCell="C22" workbookViewId="0">
      <selection activeCell="E37" sqref="E37"/>
    </sheetView>
  </sheetViews>
  <sheetFormatPr defaultRowHeight="14.4" x14ac:dyDescent="0.55000000000000004"/>
  <cols>
    <col min="1" max="1" width="4.47265625" bestFit="1" customWidth="1"/>
    <col min="2" max="2" width="34.3125" bestFit="1" customWidth="1"/>
    <col min="3" max="3" width="17.89453125" customWidth="1"/>
    <col min="4" max="4" width="2.3125" customWidth="1"/>
    <col min="5" max="5" width="8.68359375" customWidth="1"/>
    <col min="6" max="6" width="15.83984375" bestFit="1" customWidth="1"/>
    <col min="7" max="7" width="10.15625" bestFit="1" customWidth="1"/>
    <col min="8" max="8" width="4.83984375" bestFit="1" customWidth="1"/>
  </cols>
  <sheetData>
    <row r="1" spans="1:8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336</v>
      </c>
      <c r="G1" t="s">
        <v>294</v>
      </c>
      <c r="H1" t="s">
        <v>295</v>
      </c>
    </row>
    <row r="2" spans="1:8" x14ac:dyDescent="0.55000000000000004">
      <c r="A2">
        <v>39</v>
      </c>
      <c r="B2" s="13" t="s">
        <v>9</v>
      </c>
      <c r="C2" s="13" t="s">
        <v>10</v>
      </c>
      <c r="D2">
        <v>1</v>
      </c>
      <c r="E2" s="13" t="s">
        <v>11</v>
      </c>
      <c r="F2" s="13" t="s">
        <v>296</v>
      </c>
      <c r="G2" s="13" t="s">
        <v>296</v>
      </c>
      <c r="H2" s="13" t="s">
        <v>296</v>
      </c>
    </row>
    <row r="3" spans="1:8" x14ac:dyDescent="0.55000000000000004">
      <c r="A3">
        <v>24</v>
      </c>
      <c r="B3" s="13" t="s">
        <v>13</v>
      </c>
      <c r="C3" s="13" t="s">
        <v>10</v>
      </c>
      <c r="D3">
        <v>1</v>
      </c>
      <c r="E3" s="13" t="s">
        <v>14</v>
      </c>
      <c r="F3" s="13" t="s">
        <v>296</v>
      </c>
      <c r="G3" s="13" t="s">
        <v>296</v>
      </c>
      <c r="H3" s="13" t="s">
        <v>296</v>
      </c>
    </row>
    <row r="4" spans="1:8" x14ac:dyDescent="0.55000000000000004">
      <c r="A4">
        <v>8</v>
      </c>
      <c r="B4" s="13" t="s">
        <v>21</v>
      </c>
      <c r="C4" s="13" t="s">
        <v>16</v>
      </c>
      <c r="D4">
        <v>2</v>
      </c>
      <c r="E4" s="13" t="s">
        <v>22</v>
      </c>
      <c r="F4" s="13" t="s">
        <v>329</v>
      </c>
      <c r="G4" s="13" t="s">
        <v>296</v>
      </c>
      <c r="H4" s="13" t="s">
        <v>296</v>
      </c>
    </row>
    <row r="5" spans="1:8" x14ac:dyDescent="0.55000000000000004">
      <c r="A5">
        <v>2</v>
      </c>
      <c r="B5" s="13" t="s">
        <v>327</v>
      </c>
      <c r="C5" s="13" t="s">
        <v>19</v>
      </c>
      <c r="D5">
        <v>2</v>
      </c>
      <c r="E5" s="13" t="s">
        <v>24</v>
      </c>
      <c r="F5" s="13" t="s">
        <v>280</v>
      </c>
      <c r="G5" s="13" t="s">
        <v>296</v>
      </c>
      <c r="H5" s="13" t="s">
        <v>296</v>
      </c>
    </row>
    <row r="6" spans="1:8" x14ac:dyDescent="0.55000000000000004">
      <c r="A6">
        <v>20</v>
      </c>
      <c r="B6" s="13" t="s">
        <v>325</v>
      </c>
      <c r="C6" s="13" t="s">
        <v>16</v>
      </c>
      <c r="D6">
        <v>4</v>
      </c>
      <c r="E6" s="13" t="s">
        <v>17</v>
      </c>
      <c r="F6" s="13" t="s">
        <v>328</v>
      </c>
      <c r="G6" s="13" t="s">
        <v>296</v>
      </c>
      <c r="H6" s="13" t="s">
        <v>296</v>
      </c>
    </row>
    <row r="7" spans="1:8" x14ac:dyDescent="0.55000000000000004">
      <c r="A7">
        <v>1</v>
      </c>
      <c r="B7" s="13" t="s">
        <v>326</v>
      </c>
      <c r="C7" s="13" t="s">
        <v>19</v>
      </c>
      <c r="D7">
        <v>3</v>
      </c>
      <c r="E7" s="13" t="s">
        <v>11</v>
      </c>
      <c r="F7" s="13" t="s">
        <v>280</v>
      </c>
      <c r="G7" s="13" t="s">
        <v>296</v>
      </c>
      <c r="H7" s="13" t="s">
        <v>296</v>
      </c>
    </row>
    <row r="8" spans="1:8" x14ac:dyDescent="0.55000000000000004">
      <c r="A8">
        <v>4</v>
      </c>
      <c r="B8" s="13" t="s">
        <v>323</v>
      </c>
      <c r="C8" s="13" t="s">
        <v>16</v>
      </c>
      <c r="D8">
        <v>11</v>
      </c>
      <c r="E8" s="13" t="s">
        <v>29</v>
      </c>
      <c r="F8" s="13" t="s">
        <v>275</v>
      </c>
      <c r="G8" s="13" t="s">
        <v>296</v>
      </c>
      <c r="H8" s="13" t="s">
        <v>296</v>
      </c>
    </row>
    <row r="9" spans="1:8" x14ac:dyDescent="0.55000000000000004">
      <c r="A9">
        <v>41</v>
      </c>
      <c r="B9" s="13" t="s">
        <v>37</v>
      </c>
      <c r="C9" s="13" t="s">
        <v>38</v>
      </c>
      <c r="D9">
        <v>3</v>
      </c>
      <c r="E9" s="13" t="s">
        <v>39</v>
      </c>
      <c r="F9" s="13" t="s">
        <v>322</v>
      </c>
      <c r="G9" s="13" t="s">
        <v>296</v>
      </c>
      <c r="H9" s="13" t="s">
        <v>296</v>
      </c>
    </row>
    <row r="10" spans="1:8" x14ac:dyDescent="0.55000000000000004">
      <c r="A10">
        <v>5</v>
      </c>
      <c r="B10" s="13" t="s">
        <v>297</v>
      </c>
      <c r="C10" s="13" t="s">
        <v>34</v>
      </c>
      <c r="D10">
        <v>4</v>
      </c>
      <c r="E10" s="13" t="s">
        <v>35</v>
      </c>
      <c r="F10" s="13" t="s">
        <v>276</v>
      </c>
      <c r="G10" s="13" t="s">
        <v>296</v>
      </c>
      <c r="H10" s="13" t="s">
        <v>296</v>
      </c>
    </row>
    <row r="11" spans="1:8" x14ac:dyDescent="0.55000000000000004">
      <c r="A11">
        <v>18</v>
      </c>
      <c r="B11" s="13" t="s">
        <v>41</v>
      </c>
      <c r="C11" s="13" t="s">
        <v>42</v>
      </c>
      <c r="D11">
        <v>1</v>
      </c>
      <c r="E11" s="13" t="s">
        <v>43</v>
      </c>
      <c r="F11" s="13" t="s">
        <v>279</v>
      </c>
      <c r="G11" s="13" t="s">
        <v>296</v>
      </c>
      <c r="H11" s="13" t="s">
        <v>296</v>
      </c>
    </row>
    <row r="12" spans="1:8" x14ac:dyDescent="0.55000000000000004">
      <c r="A12">
        <v>31</v>
      </c>
      <c r="B12" s="13" t="s">
        <v>45</v>
      </c>
      <c r="C12" s="13" t="s">
        <v>46</v>
      </c>
      <c r="D12">
        <v>1</v>
      </c>
      <c r="E12" s="13" t="s">
        <v>47</v>
      </c>
      <c r="F12" s="13" t="s">
        <v>296</v>
      </c>
      <c r="G12" s="13" t="s">
        <v>296</v>
      </c>
      <c r="H12" s="13" t="s">
        <v>296</v>
      </c>
    </row>
    <row r="13" spans="1:8" x14ac:dyDescent="0.55000000000000004">
      <c r="A13">
        <v>42</v>
      </c>
      <c r="B13" s="13" t="s">
        <v>319</v>
      </c>
      <c r="C13" s="13" t="s">
        <v>320</v>
      </c>
      <c r="D13">
        <v>1</v>
      </c>
      <c r="E13" s="13" t="s">
        <v>321</v>
      </c>
      <c r="F13" s="13" t="s">
        <v>296</v>
      </c>
      <c r="G13" s="13" t="s">
        <v>296</v>
      </c>
      <c r="H13" s="13" t="s">
        <v>296</v>
      </c>
    </row>
    <row r="14" spans="1:8" x14ac:dyDescent="0.55000000000000004">
      <c r="A14">
        <v>15</v>
      </c>
      <c r="B14" s="13" t="s">
        <v>303</v>
      </c>
      <c r="C14" s="13" t="s">
        <v>55</v>
      </c>
      <c r="D14">
        <v>1</v>
      </c>
      <c r="E14" s="13" t="s">
        <v>304</v>
      </c>
      <c r="F14" s="13" t="s">
        <v>296</v>
      </c>
      <c r="G14" s="13" t="s">
        <v>296</v>
      </c>
      <c r="H14" s="13" t="s">
        <v>296</v>
      </c>
    </row>
    <row r="15" spans="1:8" x14ac:dyDescent="0.55000000000000004">
      <c r="A15">
        <v>25</v>
      </c>
      <c r="B15" s="13" t="s">
        <v>49</v>
      </c>
      <c r="C15" s="13" t="s">
        <v>50</v>
      </c>
      <c r="D15">
        <v>1</v>
      </c>
      <c r="E15" s="13" t="s">
        <v>313</v>
      </c>
      <c r="F15" s="13" t="s">
        <v>296</v>
      </c>
      <c r="G15" s="13" t="s">
        <v>296</v>
      </c>
      <c r="H15" s="13" t="s">
        <v>296</v>
      </c>
    </row>
    <row r="16" spans="1:8" x14ac:dyDescent="0.55000000000000004">
      <c r="A16">
        <v>21</v>
      </c>
      <c r="B16" s="13" t="s">
        <v>310</v>
      </c>
      <c r="C16" s="13" t="s">
        <v>311</v>
      </c>
      <c r="D16">
        <v>1</v>
      </c>
      <c r="E16" s="13" t="s">
        <v>312</v>
      </c>
      <c r="F16" s="13" t="s">
        <v>296</v>
      </c>
      <c r="G16" s="13" t="s">
        <v>296</v>
      </c>
      <c r="H16" s="13" t="s">
        <v>296</v>
      </c>
    </row>
    <row r="17" spans="1:8" x14ac:dyDescent="0.55000000000000004">
      <c r="A17">
        <v>16</v>
      </c>
      <c r="B17" s="13" t="s">
        <v>305</v>
      </c>
      <c r="C17" s="13" t="s">
        <v>301</v>
      </c>
      <c r="D17">
        <v>1</v>
      </c>
      <c r="E17" s="13" t="s">
        <v>306</v>
      </c>
      <c r="F17" s="13" t="s">
        <v>296</v>
      </c>
      <c r="G17" s="13" t="s">
        <v>296</v>
      </c>
      <c r="H17" s="13" t="s">
        <v>296</v>
      </c>
    </row>
    <row r="18" spans="1:8" x14ac:dyDescent="0.55000000000000004">
      <c r="A18">
        <v>14</v>
      </c>
      <c r="B18" s="13" t="s">
        <v>300</v>
      </c>
      <c r="C18" s="13" t="s">
        <v>301</v>
      </c>
      <c r="D18">
        <v>1</v>
      </c>
      <c r="E18" s="13" t="s">
        <v>302</v>
      </c>
      <c r="F18" s="13" t="s">
        <v>296</v>
      </c>
      <c r="G18" s="13" t="s">
        <v>296</v>
      </c>
      <c r="H18" s="13" t="s">
        <v>296</v>
      </c>
    </row>
    <row r="19" spans="1:8" x14ac:dyDescent="0.55000000000000004">
      <c r="A19">
        <v>27</v>
      </c>
      <c r="B19" s="13" t="s">
        <v>51</v>
      </c>
      <c r="C19" s="13" t="s">
        <v>52</v>
      </c>
      <c r="D19">
        <v>1</v>
      </c>
      <c r="E19" s="13" t="s">
        <v>53</v>
      </c>
      <c r="F19" s="13" t="s">
        <v>296</v>
      </c>
      <c r="G19" s="13" t="s">
        <v>296</v>
      </c>
      <c r="H19" s="13" t="s">
        <v>296</v>
      </c>
    </row>
    <row r="20" spans="1:8" x14ac:dyDescent="0.55000000000000004">
      <c r="A20">
        <v>19</v>
      </c>
      <c r="B20" s="13" t="s">
        <v>307</v>
      </c>
      <c r="C20" s="13" t="s">
        <v>308</v>
      </c>
      <c r="D20">
        <v>1</v>
      </c>
      <c r="E20" s="13" t="s">
        <v>309</v>
      </c>
      <c r="F20" s="13" t="s">
        <v>296</v>
      </c>
      <c r="G20" s="13" t="s">
        <v>296</v>
      </c>
      <c r="H20" s="13" t="s">
        <v>296</v>
      </c>
    </row>
    <row r="21" spans="1:8" x14ac:dyDescent="0.55000000000000004">
      <c r="A21">
        <v>35</v>
      </c>
      <c r="B21" s="13" t="s">
        <v>314</v>
      </c>
      <c r="C21" s="13" t="s">
        <v>55</v>
      </c>
      <c r="D21">
        <v>1</v>
      </c>
      <c r="E21" s="13" t="s">
        <v>56</v>
      </c>
      <c r="F21" s="13" t="s">
        <v>296</v>
      </c>
      <c r="G21" s="13" t="s">
        <v>296</v>
      </c>
      <c r="H21" s="13" t="s">
        <v>296</v>
      </c>
    </row>
    <row r="22" spans="1:8" x14ac:dyDescent="0.55000000000000004">
      <c r="A22">
        <v>43</v>
      </c>
      <c r="B22" s="13" t="s">
        <v>57</v>
      </c>
      <c r="C22" s="13" t="s">
        <v>58</v>
      </c>
      <c r="D22">
        <v>1</v>
      </c>
      <c r="E22" s="13" t="s">
        <v>59</v>
      </c>
      <c r="F22" s="13" t="s">
        <v>296</v>
      </c>
      <c r="G22" s="13" t="s">
        <v>296</v>
      </c>
      <c r="H22" s="13" t="s">
        <v>296</v>
      </c>
    </row>
    <row r="23" spans="1:8" x14ac:dyDescent="0.55000000000000004">
      <c r="A23">
        <v>6</v>
      </c>
      <c r="B23" s="13" t="s">
        <v>61</v>
      </c>
      <c r="C23" s="13" t="s">
        <v>298</v>
      </c>
      <c r="D23">
        <v>1</v>
      </c>
      <c r="E23" s="13" t="s">
        <v>62</v>
      </c>
      <c r="F23" s="13" t="s">
        <v>296</v>
      </c>
      <c r="G23" s="13" t="s">
        <v>296</v>
      </c>
      <c r="H23" s="13" t="s">
        <v>296</v>
      </c>
    </row>
    <row r="24" spans="1:8" x14ac:dyDescent="0.55000000000000004">
      <c r="A24">
        <v>37</v>
      </c>
      <c r="B24" s="13" t="s">
        <v>64</v>
      </c>
      <c r="C24" s="13" t="s">
        <v>65</v>
      </c>
      <c r="D24">
        <v>1</v>
      </c>
      <c r="E24" s="13" t="s">
        <v>66</v>
      </c>
      <c r="F24" s="13" t="s">
        <v>296</v>
      </c>
      <c r="G24" s="13" t="s">
        <v>296</v>
      </c>
      <c r="H24" s="13" t="s">
        <v>296</v>
      </c>
    </row>
    <row r="25" spans="1:8" x14ac:dyDescent="0.55000000000000004">
      <c r="A25">
        <v>22</v>
      </c>
      <c r="B25" s="13" t="s">
        <v>67</v>
      </c>
      <c r="C25" s="13" t="s">
        <v>68</v>
      </c>
      <c r="D25">
        <v>1</v>
      </c>
      <c r="E25" s="13" t="s">
        <v>69</v>
      </c>
      <c r="F25" s="13" t="s">
        <v>296</v>
      </c>
      <c r="G25" s="13" t="s">
        <v>296</v>
      </c>
      <c r="H25" s="13" t="s">
        <v>296</v>
      </c>
    </row>
    <row r="26" spans="1:8" x14ac:dyDescent="0.55000000000000004">
      <c r="A26">
        <v>40</v>
      </c>
      <c r="B26" s="13" t="s">
        <v>72</v>
      </c>
      <c r="C26" s="13" t="s">
        <v>70</v>
      </c>
      <c r="D26">
        <v>2</v>
      </c>
      <c r="E26" s="13" t="s">
        <v>73</v>
      </c>
      <c r="F26" s="13" t="s">
        <v>288</v>
      </c>
      <c r="G26" s="13" t="s">
        <v>296</v>
      </c>
      <c r="H26" s="13" t="s">
        <v>296</v>
      </c>
    </row>
    <row r="27" spans="1:8" x14ac:dyDescent="0.55000000000000004">
      <c r="A27">
        <v>44</v>
      </c>
      <c r="B27" s="13" t="s">
        <v>74</v>
      </c>
      <c r="C27" s="13" t="s">
        <v>70</v>
      </c>
      <c r="D27">
        <v>1</v>
      </c>
      <c r="E27" s="13" t="s">
        <v>75</v>
      </c>
      <c r="F27" s="13" t="s">
        <v>330</v>
      </c>
      <c r="G27" s="13" t="s">
        <v>296</v>
      </c>
      <c r="H27" s="13" t="s">
        <v>296</v>
      </c>
    </row>
    <row r="28" spans="1:8" x14ac:dyDescent="0.55000000000000004">
      <c r="A28">
        <v>7</v>
      </c>
      <c r="B28" s="13" t="s">
        <v>76</v>
      </c>
      <c r="C28" s="13" t="s">
        <v>77</v>
      </c>
      <c r="D28">
        <v>2</v>
      </c>
      <c r="E28" s="13" t="s">
        <v>299</v>
      </c>
      <c r="F28" s="13" t="s">
        <v>296</v>
      </c>
      <c r="G28" s="13" t="s">
        <v>296</v>
      </c>
      <c r="H28" s="13" t="s">
        <v>296</v>
      </c>
    </row>
    <row r="29" spans="1:8" x14ac:dyDescent="0.55000000000000004">
      <c r="A29">
        <v>29</v>
      </c>
      <c r="B29" s="13" t="s">
        <v>79</v>
      </c>
      <c r="C29" s="13" t="s">
        <v>70</v>
      </c>
      <c r="D29">
        <v>2</v>
      </c>
      <c r="E29" s="13" t="s">
        <v>81</v>
      </c>
      <c r="F29" s="13" t="s">
        <v>332</v>
      </c>
      <c r="G29" s="13" t="s">
        <v>296</v>
      </c>
      <c r="H29" s="13" t="s">
        <v>296</v>
      </c>
    </row>
    <row r="30" spans="1:8" x14ac:dyDescent="0.55000000000000004">
      <c r="A30">
        <v>28</v>
      </c>
      <c r="B30" s="13" t="s">
        <v>82</v>
      </c>
      <c r="C30" s="13" t="s">
        <v>70</v>
      </c>
      <c r="D30">
        <v>1</v>
      </c>
      <c r="E30" s="13" t="s">
        <v>83</v>
      </c>
      <c r="F30" s="13" t="s">
        <v>337</v>
      </c>
      <c r="G30" s="13" t="s">
        <v>296</v>
      </c>
      <c r="H30" s="13" t="s">
        <v>296</v>
      </c>
    </row>
    <row r="31" spans="1:8" x14ac:dyDescent="0.55000000000000004">
      <c r="A31">
        <v>12</v>
      </c>
      <c r="B31" s="13" t="s">
        <v>324</v>
      </c>
      <c r="C31" s="13" t="s">
        <v>70</v>
      </c>
      <c r="D31">
        <v>5</v>
      </c>
      <c r="E31" s="13" t="s">
        <v>86</v>
      </c>
      <c r="F31" s="13" t="s">
        <v>331</v>
      </c>
      <c r="G31" s="13" t="s">
        <v>296</v>
      </c>
      <c r="H31" s="13" t="s">
        <v>296</v>
      </c>
    </row>
    <row r="32" spans="1:8" x14ac:dyDescent="0.55000000000000004">
      <c r="A32">
        <v>3</v>
      </c>
      <c r="B32" s="13" t="s">
        <v>87</v>
      </c>
      <c r="C32" s="13" t="s">
        <v>70</v>
      </c>
      <c r="D32">
        <v>1</v>
      </c>
      <c r="E32" s="13" t="s">
        <v>88</v>
      </c>
      <c r="F32" s="13" t="s">
        <v>333</v>
      </c>
      <c r="G32" s="13" t="s">
        <v>296</v>
      </c>
      <c r="H32" s="13" t="s">
        <v>296</v>
      </c>
    </row>
    <row r="33" spans="1:8" x14ac:dyDescent="0.55000000000000004">
      <c r="A33">
        <v>38</v>
      </c>
      <c r="B33" s="13" t="s">
        <v>317</v>
      </c>
      <c r="C33" s="13" t="s">
        <v>70</v>
      </c>
      <c r="D33">
        <v>1</v>
      </c>
      <c r="E33" s="13" t="s">
        <v>318</v>
      </c>
      <c r="F33" s="13" t="s">
        <v>296</v>
      </c>
      <c r="G33" s="13" t="s">
        <v>296</v>
      </c>
      <c r="H33" s="13" t="s">
        <v>296</v>
      </c>
    </row>
    <row r="34" spans="1:8" x14ac:dyDescent="0.55000000000000004">
      <c r="A34">
        <v>13</v>
      </c>
      <c r="B34" s="13" t="s">
        <v>89</v>
      </c>
      <c r="C34" s="13" t="s">
        <v>70</v>
      </c>
      <c r="D34">
        <v>2</v>
      </c>
      <c r="E34" s="13" t="s">
        <v>90</v>
      </c>
      <c r="F34" s="13" t="s">
        <v>284</v>
      </c>
      <c r="G34" s="13" t="s">
        <v>296</v>
      </c>
      <c r="H34" s="13" t="s">
        <v>296</v>
      </c>
    </row>
    <row r="35" spans="1:8" x14ac:dyDescent="0.55000000000000004">
      <c r="A35">
        <v>9</v>
      </c>
      <c r="B35" s="13" t="s">
        <v>91</v>
      </c>
      <c r="C35" s="13" t="s">
        <v>70</v>
      </c>
      <c r="D35">
        <v>2</v>
      </c>
      <c r="E35" s="13" t="s">
        <v>92</v>
      </c>
      <c r="F35" s="13" t="s">
        <v>286</v>
      </c>
      <c r="G35" s="13" t="s">
        <v>296</v>
      </c>
      <c r="H35" s="13" t="s">
        <v>296</v>
      </c>
    </row>
    <row r="36" spans="1:8" x14ac:dyDescent="0.55000000000000004">
      <c r="A36">
        <v>33</v>
      </c>
      <c r="B36" s="13" t="s">
        <v>96</v>
      </c>
      <c r="C36" s="13" t="s">
        <v>97</v>
      </c>
      <c r="D36">
        <v>2</v>
      </c>
      <c r="E36" s="13" t="s">
        <v>98</v>
      </c>
      <c r="F36" s="13" t="s">
        <v>296</v>
      </c>
      <c r="G36" s="13" t="s">
        <v>296</v>
      </c>
      <c r="H36" s="13" t="s">
        <v>296</v>
      </c>
    </row>
    <row r="37" spans="1:8" x14ac:dyDescent="0.55000000000000004">
      <c r="A37">
        <v>23</v>
      </c>
      <c r="B37" s="13" t="s">
        <v>100</v>
      </c>
      <c r="C37" s="13" t="s">
        <v>101</v>
      </c>
      <c r="D37">
        <v>1</v>
      </c>
      <c r="E37" s="13" t="s">
        <v>102</v>
      </c>
      <c r="F37" t="s">
        <v>278</v>
      </c>
      <c r="G37" s="13" t="s">
        <v>296</v>
      </c>
      <c r="H37" s="13" t="s">
        <v>296</v>
      </c>
    </row>
    <row r="38" spans="1:8" x14ac:dyDescent="0.55000000000000004">
      <c r="A38">
        <v>32</v>
      </c>
      <c r="B38" s="13" t="s">
        <v>104</v>
      </c>
      <c r="C38" s="13" t="s">
        <v>105</v>
      </c>
      <c r="D38">
        <v>1</v>
      </c>
      <c r="E38" s="13" t="s">
        <v>106</v>
      </c>
      <c r="F38" s="13" t="s">
        <v>296</v>
      </c>
      <c r="G38" s="13" t="s">
        <v>296</v>
      </c>
      <c r="H38" s="13" t="s">
        <v>296</v>
      </c>
    </row>
    <row r="39" spans="1:8" x14ac:dyDescent="0.55000000000000004">
      <c r="A39">
        <v>10</v>
      </c>
      <c r="B39" s="13" t="s">
        <v>108</v>
      </c>
      <c r="C39" s="13" t="s">
        <v>109</v>
      </c>
      <c r="D39">
        <v>2</v>
      </c>
      <c r="E39" s="13" t="s">
        <v>110</v>
      </c>
      <c r="F39" s="13" t="s">
        <v>296</v>
      </c>
      <c r="G39" s="13" t="s">
        <v>296</v>
      </c>
      <c r="H39" s="13" t="s">
        <v>296</v>
      </c>
    </row>
    <row r="40" spans="1:8" x14ac:dyDescent="0.55000000000000004">
      <c r="A40">
        <v>36</v>
      </c>
      <c r="B40" s="13" t="s">
        <v>315</v>
      </c>
      <c r="C40" s="13" t="s">
        <v>316</v>
      </c>
      <c r="D40">
        <v>1</v>
      </c>
      <c r="E40" s="13" t="s">
        <v>111</v>
      </c>
      <c r="F40" s="13" t="s">
        <v>296</v>
      </c>
      <c r="G40" s="13" t="s">
        <v>296</v>
      </c>
      <c r="H40" s="13" t="s">
        <v>296</v>
      </c>
    </row>
    <row r="41" spans="1:8" x14ac:dyDescent="0.55000000000000004">
      <c r="A41">
        <v>26</v>
      </c>
      <c r="B41" s="13" t="s">
        <v>112</v>
      </c>
      <c r="C41" s="13" t="s">
        <v>113</v>
      </c>
      <c r="D41">
        <v>1</v>
      </c>
      <c r="E41" s="13" t="s">
        <v>334</v>
      </c>
      <c r="F41" s="13" t="s">
        <v>335</v>
      </c>
      <c r="G41" s="13" t="s">
        <v>296</v>
      </c>
      <c r="H41" s="13" t="s">
        <v>296</v>
      </c>
    </row>
    <row r="42" spans="1:8" x14ac:dyDescent="0.55000000000000004">
      <c r="A42">
        <v>30</v>
      </c>
      <c r="B42" s="13" t="s">
        <v>116</v>
      </c>
      <c r="C42" s="13" t="s">
        <v>117</v>
      </c>
      <c r="D42">
        <v>1</v>
      </c>
      <c r="E42" s="13" t="s">
        <v>118</v>
      </c>
      <c r="F42" s="13" t="s">
        <v>296</v>
      </c>
      <c r="G42" s="13" t="s">
        <v>296</v>
      </c>
      <c r="H42" s="13" t="s">
        <v>296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9"/>
  <sheetViews>
    <sheetView topLeftCell="C15" zoomScale="95" zoomScaleNormal="100" workbookViewId="0">
      <selection activeCell="J34" sqref="J34"/>
    </sheetView>
  </sheetViews>
  <sheetFormatPr defaultColWidth="8.5234375" defaultRowHeight="14.4" x14ac:dyDescent="0.55000000000000004"/>
  <cols>
    <col min="1" max="1" width="4.47265625" customWidth="1"/>
    <col min="2" max="2" width="30.734375" customWidth="1"/>
    <col min="3" max="3" width="45.47265625" customWidth="1"/>
    <col min="4" max="4" width="10.05078125" customWidth="1"/>
    <col min="5" max="5" width="18.68359375" customWidth="1"/>
    <col min="6" max="6" width="9.9453125" customWidth="1"/>
    <col min="7" max="7" width="10.15625" customWidth="1"/>
    <col min="8" max="8" width="14.26171875" customWidth="1"/>
    <col min="9" max="9" width="35.3671875" customWidth="1"/>
    <col min="10" max="10" width="19.5234375" customWidth="1"/>
  </cols>
  <sheetData>
    <row r="1" spans="1:10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t="s">
        <v>6</v>
      </c>
      <c r="H1" t="s">
        <v>7</v>
      </c>
      <c r="I1" s="2" t="s">
        <v>8</v>
      </c>
      <c r="J1" t="s">
        <v>274</v>
      </c>
    </row>
    <row r="2" spans="1:10" x14ac:dyDescent="0.55000000000000004">
      <c r="A2">
        <v>1</v>
      </c>
      <c r="B2" t="s">
        <v>9</v>
      </c>
      <c r="C2" t="s">
        <v>10</v>
      </c>
      <c r="D2">
        <v>1</v>
      </c>
      <c r="E2" t="s">
        <v>11</v>
      </c>
      <c r="F2" s="1">
        <v>11</v>
      </c>
      <c r="G2">
        <f>ROUNDUP(payload_board[[#This Row],[Quantity]]*5.2,0)</f>
        <v>6</v>
      </c>
      <c r="H2">
        <f>MAX(0,payload_board[[#This Row],[Needed]]-payload_board[[#This Row],[Inventory]])</f>
        <v>0</v>
      </c>
      <c r="I2" t="s">
        <v>12</v>
      </c>
    </row>
    <row r="3" spans="1:10" x14ac:dyDescent="0.55000000000000004">
      <c r="A3">
        <v>2</v>
      </c>
      <c r="B3" t="s">
        <v>13</v>
      </c>
      <c r="C3" t="s">
        <v>10</v>
      </c>
      <c r="D3">
        <v>1</v>
      </c>
      <c r="E3" t="s">
        <v>14</v>
      </c>
      <c r="F3" s="1">
        <v>11</v>
      </c>
      <c r="G3">
        <f>ROUNDUP(payload_board[[#This Row],[Quantity]]*5.2,0)</f>
        <v>6</v>
      </c>
      <c r="H3">
        <f>MAX(0,payload_board[[#This Row],[Needed]]-payload_board[[#This Row],[Inventory]])</f>
        <v>0</v>
      </c>
      <c r="I3" t="s">
        <v>12</v>
      </c>
    </row>
    <row r="4" spans="1:10" x14ac:dyDescent="0.55000000000000004">
      <c r="A4">
        <v>3</v>
      </c>
      <c r="B4" t="s">
        <v>15</v>
      </c>
      <c r="C4" t="s">
        <v>16</v>
      </c>
      <c r="D4">
        <v>2</v>
      </c>
      <c r="E4" t="s">
        <v>17</v>
      </c>
      <c r="F4" s="1">
        <v>7</v>
      </c>
      <c r="G4">
        <f>ROUNDUP(payload_board[[#This Row],[Quantity]]*5.2,0)</f>
        <v>11</v>
      </c>
      <c r="H4">
        <f>MAX(0,payload_board[[#This Row],[Needed]]-payload_board[[#This Row],[Inventory]])</f>
        <v>4</v>
      </c>
      <c r="I4" t="s">
        <v>271</v>
      </c>
      <c r="J4" t="s">
        <v>281</v>
      </c>
    </row>
    <row r="5" spans="1:10" x14ac:dyDescent="0.55000000000000004">
      <c r="A5">
        <v>4</v>
      </c>
      <c r="B5" t="s">
        <v>18</v>
      </c>
      <c r="C5" t="s">
        <v>19</v>
      </c>
      <c r="D5">
        <v>3</v>
      </c>
      <c r="E5" t="s">
        <v>11</v>
      </c>
      <c r="F5" s="1">
        <v>0</v>
      </c>
      <c r="G5">
        <f>ROUNDUP(payload_board[[#This Row],[Quantity]]*5.2,0)</f>
        <v>16</v>
      </c>
      <c r="H5">
        <f>MAX(0,payload_board[[#This Row],[Needed]]-payload_board[[#This Row],[Inventory]])</f>
        <v>16</v>
      </c>
      <c r="I5" s="11" t="s">
        <v>20</v>
      </c>
      <c r="J5" t="s">
        <v>280</v>
      </c>
    </row>
    <row r="6" spans="1:10" x14ac:dyDescent="0.55000000000000004">
      <c r="A6">
        <v>5</v>
      </c>
      <c r="B6" t="s">
        <v>21</v>
      </c>
      <c r="C6" t="s">
        <v>16</v>
      </c>
      <c r="D6">
        <v>2</v>
      </c>
      <c r="E6" t="s">
        <v>22</v>
      </c>
      <c r="F6" s="1">
        <v>7</v>
      </c>
      <c r="G6">
        <f>ROUNDUP(payload_board[[#This Row],[Quantity]]*5.2,0)</f>
        <v>11</v>
      </c>
      <c r="H6">
        <f>MAX(0,payload_board[[#This Row],[Needed]]-payload_board[[#This Row],[Inventory]])</f>
        <v>4</v>
      </c>
      <c r="I6" t="s">
        <v>272</v>
      </c>
    </row>
    <row r="7" spans="1:10" x14ac:dyDescent="0.55000000000000004">
      <c r="A7">
        <v>6</v>
      </c>
      <c r="B7" t="s">
        <v>23</v>
      </c>
      <c r="C7" t="s">
        <v>19</v>
      </c>
      <c r="D7">
        <v>2</v>
      </c>
      <c r="E7" t="s">
        <v>24</v>
      </c>
      <c r="F7" s="1">
        <v>0</v>
      </c>
      <c r="G7">
        <f>ROUNDUP(payload_board[[#This Row],[Quantity]]*5.2,0)</f>
        <v>11</v>
      </c>
      <c r="H7">
        <f>MAX(0,payload_board[[#This Row],[Needed]]-payload_board[[#This Row],[Inventory]])</f>
        <v>11</v>
      </c>
      <c r="I7" t="s">
        <v>20</v>
      </c>
      <c r="J7" t="s">
        <v>280</v>
      </c>
    </row>
    <row r="8" spans="1:10" x14ac:dyDescent="0.55000000000000004">
      <c r="A8">
        <v>7</v>
      </c>
      <c r="B8" t="s">
        <v>25</v>
      </c>
      <c r="C8" t="s">
        <v>19</v>
      </c>
      <c r="D8">
        <v>2</v>
      </c>
      <c r="E8" t="s">
        <v>26</v>
      </c>
      <c r="F8" s="1">
        <v>47</v>
      </c>
      <c r="G8">
        <f>ROUNDUP(payload_board[[#This Row],[Quantity]]*5.2,0)</f>
        <v>11</v>
      </c>
      <c r="H8">
        <f>MAX(0,payload_board[[#This Row],[Needed]]-payload_board[[#This Row],[Inventory]])</f>
        <v>0</v>
      </c>
      <c r="I8" t="s">
        <v>27</v>
      </c>
    </row>
    <row r="9" spans="1:10" x14ac:dyDescent="0.55000000000000004">
      <c r="A9">
        <v>8</v>
      </c>
      <c r="B9" t="s">
        <v>28</v>
      </c>
      <c r="C9" t="s">
        <v>19</v>
      </c>
      <c r="D9">
        <v>1</v>
      </c>
      <c r="E9" t="s">
        <v>29</v>
      </c>
      <c r="F9" s="1">
        <v>53</v>
      </c>
      <c r="G9">
        <f>ROUNDUP(payload_board[[#This Row],[Quantity]]*5.2,0)</f>
        <v>6</v>
      </c>
      <c r="H9">
        <f>MAX(0,payload_board[[#This Row],[Needed]]-payload_board[[#This Row],[Inventory]])</f>
        <v>0</v>
      </c>
      <c r="I9" t="s">
        <v>30</v>
      </c>
    </row>
    <row r="10" spans="1:10" x14ac:dyDescent="0.55000000000000004">
      <c r="A10">
        <v>9</v>
      </c>
      <c r="B10" t="s">
        <v>31</v>
      </c>
      <c r="C10" t="s">
        <v>16</v>
      </c>
      <c r="D10">
        <v>10</v>
      </c>
      <c r="E10" t="s">
        <v>29</v>
      </c>
      <c r="F10" s="1">
        <v>18</v>
      </c>
      <c r="G10">
        <f>ROUNDUP(payload_board[[#This Row],[Quantity]]*5.2,0)</f>
        <v>52</v>
      </c>
      <c r="H10">
        <f>MAX(0,payload_board[[#This Row],[Needed]]-payload_board[[#This Row],[Inventory]])</f>
        <v>34</v>
      </c>
      <c r="I10" s="12" t="s">
        <v>32</v>
      </c>
      <c r="J10" t="s">
        <v>275</v>
      </c>
    </row>
    <row r="11" spans="1:10" x14ac:dyDescent="0.55000000000000004">
      <c r="A11">
        <v>10</v>
      </c>
      <c r="B11" t="s">
        <v>33</v>
      </c>
      <c r="C11" t="s">
        <v>34</v>
      </c>
      <c r="D11">
        <v>4</v>
      </c>
      <c r="E11" t="s">
        <v>35</v>
      </c>
      <c r="F11" s="1">
        <v>8</v>
      </c>
      <c r="G11">
        <f>ROUNDUP(payload_board[[#This Row],[Quantity]]*5.2,0)</f>
        <v>21</v>
      </c>
      <c r="H11">
        <f>MAX(0,payload_board[[#This Row],[Needed]]-payload_board[[#This Row],[Inventory]])</f>
        <v>13</v>
      </c>
      <c r="I11" t="s">
        <v>36</v>
      </c>
      <c r="J11" t="s">
        <v>276</v>
      </c>
    </row>
    <row r="12" spans="1:10" x14ac:dyDescent="0.55000000000000004">
      <c r="A12">
        <v>11</v>
      </c>
      <c r="B12" t="s">
        <v>37</v>
      </c>
      <c r="C12" t="s">
        <v>38</v>
      </c>
      <c r="D12">
        <v>3</v>
      </c>
      <c r="E12" t="s">
        <v>39</v>
      </c>
      <c r="F12" s="1">
        <v>21</v>
      </c>
      <c r="G12">
        <f>ROUNDUP(payload_board[[#This Row],[Quantity]]*5.2,0)</f>
        <v>16</v>
      </c>
      <c r="H12">
        <f>MAX(0,payload_board[[#This Row],[Needed]]-payload_board[[#This Row],[Inventory]])</f>
        <v>0</v>
      </c>
      <c r="I12" t="s">
        <v>40</v>
      </c>
      <c r="J12" t="s">
        <v>277</v>
      </c>
    </row>
    <row r="13" spans="1:10" x14ac:dyDescent="0.55000000000000004">
      <c r="A13">
        <v>12</v>
      </c>
      <c r="B13" t="s">
        <v>41</v>
      </c>
      <c r="C13" t="s">
        <v>42</v>
      </c>
      <c r="D13">
        <v>1</v>
      </c>
      <c r="E13" t="s">
        <v>43</v>
      </c>
      <c r="F13" s="1">
        <v>4</v>
      </c>
      <c r="G13">
        <f>ROUNDUP(payload_board[[#This Row],[Quantity]]*5.2,0)</f>
        <v>6</v>
      </c>
      <c r="H13">
        <f>MAX(0,payload_board[[#This Row],[Needed]]-payload_board[[#This Row],[Inventory]])</f>
        <v>2</v>
      </c>
      <c r="I13" t="s">
        <v>44</v>
      </c>
      <c r="J13" t="s">
        <v>279</v>
      </c>
    </row>
    <row r="14" spans="1:10" x14ac:dyDescent="0.55000000000000004">
      <c r="A14">
        <v>13</v>
      </c>
      <c r="B14" t="s">
        <v>45</v>
      </c>
      <c r="C14" t="s">
        <v>46</v>
      </c>
      <c r="D14">
        <v>1</v>
      </c>
      <c r="E14" t="s">
        <v>47</v>
      </c>
      <c r="F14" s="1">
        <f>7+7</f>
        <v>14</v>
      </c>
      <c r="G14">
        <f>ROUNDUP(payload_board[[#This Row],[Quantity]]*5.2,0)</f>
        <v>6</v>
      </c>
      <c r="H14">
        <f>MAX(0,payload_board[[#This Row],[Needed]]-payload_board[[#This Row],[Inventory]])</f>
        <v>0</v>
      </c>
      <c r="I14" t="s">
        <v>48</v>
      </c>
    </row>
    <row r="15" spans="1:10" x14ac:dyDescent="0.55000000000000004">
      <c r="A15">
        <v>14</v>
      </c>
      <c r="B15" t="s">
        <v>49</v>
      </c>
      <c r="C15" s="11" t="s">
        <v>50</v>
      </c>
      <c r="D15">
        <v>1</v>
      </c>
      <c r="E15" s="11" t="s">
        <v>258</v>
      </c>
      <c r="F15" s="1">
        <v>0</v>
      </c>
      <c r="G15">
        <f>ROUNDUP(payload_board[[#This Row],[Quantity]]*5.2,0)</f>
        <v>6</v>
      </c>
      <c r="H15">
        <f>MAX(0,payload_board[[#This Row],[Needed]]-payload_board[[#This Row],[Inventory]])</f>
        <v>6</v>
      </c>
      <c r="I15" t="s">
        <v>257</v>
      </c>
      <c r="J15" t="s">
        <v>293</v>
      </c>
    </row>
    <row r="16" spans="1:10" x14ac:dyDescent="0.55000000000000004">
      <c r="A16">
        <v>15</v>
      </c>
      <c r="B16" t="s">
        <v>51</v>
      </c>
      <c r="C16" t="s">
        <v>52</v>
      </c>
      <c r="D16">
        <v>1</v>
      </c>
      <c r="E16" t="s">
        <v>53</v>
      </c>
      <c r="F16" s="1">
        <v>4</v>
      </c>
      <c r="G16">
        <f>ROUNDUP(payload_board[[#This Row],[Quantity]]*5.2,0)</f>
        <v>6</v>
      </c>
      <c r="H16">
        <f>MAX(0,payload_board[[#This Row],[Needed]]-payload_board[[#This Row],[Inventory]])</f>
        <v>2</v>
      </c>
      <c r="I16" t="s">
        <v>54</v>
      </c>
      <c r="J16" t="s">
        <v>293</v>
      </c>
    </row>
    <row r="17" spans="1:10" x14ac:dyDescent="0.55000000000000004">
      <c r="A17">
        <v>16</v>
      </c>
      <c r="B17" s="11" t="s">
        <v>259</v>
      </c>
      <c r="C17" t="s">
        <v>55</v>
      </c>
      <c r="D17">
        <v>2</v>
      </c>
      <c r="E17" t="s">
        <v>56</v>
      </c>
      <c r="F17" s="1">
        <v>0</v>
      </c>
      <c r="G17">
        <f>ROUNDUP(payload_board[[#This Row],[Quantity]]*5.2,0)</f>
        <v>11</v>
      </c>
      <c r="H17">
        <f>MAX(0,payload_board[[#This Row],[Needed]]-payload_board[[#This Row],[Inventory]])</f>
        <v>11</v>
      </c>
      <c r="I17" t="s">
        <v>260</v>
      </c>
      <c r="J17" t="s">
        <v>282</v>
      </c>
    </row>
    <row r="18" spans="1:10" x14ac:dyDescent="0.55000000000000004">
      <c r="A18">
        <v>17</v>
      </c>
      <c r="B18" t="s">
        <v>57</v>
      </c>
      <c r="C18" t="s">
        <v>58</v>
      </c>
      <c r="D18">
        <v>1</v>
      </c>
      <c r="E18" t="s">
        <v>59</v>
      </c>
      <c r="F18" s="1">
        <v>4</v>
      </c>
      <c r="G18">
        <f>ROUNDUP(payload_board[[#This Row],[Quantity]]*5.2,0)</f>
        <v>6</v>
      </c>
      <c r="H18">
        <f>MAX(0,payload_board[[#This Row],[Needed]]-payload_board[[#This Row],[Inventory]])</f>
        <v>2</v>
      </c>
      <c r="I18" t="s">
        <v>60</v>
      </c>
      <c r="J18" t="s">
        <v>293</v>
      </c>
    </row>
    <row r="19" spans="1:10" x14ac:dyDescent="0.55000000000000004">
      <c r="A19">
        <v>18</v>
      </c>
      <c r="B19" t="s">
        <v>61</v>
      </c>
      <c r="C19" s="11" t="s">
        <v>261</v>
      </c>
      <c r="D19">
        <v>1</v>
      </c>
      <c r="E19" t="s">
        <v>62</v>
      </c>
      <c r="F19" s="1">
        <v>6</v>
      </c>
      <c r="G19">
        <f>ROUNDUP(payload_board[[#This Row],[Quantity]]*5.2,0)</f>
        <v>6</v>
      </c>
      <c r="H19">
        <f>MAX(0,payload_board[[#This Row],[Needed]]-payload_board[[#This Row],[Inventory]])</f>
        <v>0</v>
      </c>
      <c r="I19" t="s">
        <v>63</v>
      </c>
      <c r="J19" t="s">
        <v>293</v>
      </c>
    </row>
    <row r="20" spans="1:10" x14ac:dyDescent="0.55000000000000004">
      <c r="A20">
        <v>19</v>
      </c>
      <c r="B20" t="s">
        <v>64</v>
      </c>
      <c r="C20" t="s">
        <v>65</v>
      </c>
      <c r="D20">
        <v>1</v>
      </c>
      <c r="E20" t="s">
        <v>66</v>
      </c>
      <c r="F20" s="1">
        <v>0</v>
      </c>
      <c r="G20">
        <f>ROUNDUP(payload_board[[#This Row],[Quantity]]*5.2,0)</f>
        <v>6</v>
      </c>
      <c r="H20">
        <f>MAX(0,payload_board[[#This Row],[Needed]]-payload_board[[#This Row],[Inventory]])</f>
        <v>6</v>
      </c>
      <c r="I20" t="s">
        <v>253</v>
      </c>
      <c r="J20" t="s">
        <v>293</v>
      </c>
    </row>
    <row r="21" spans="1:10" x14ac:dyDescent="0.55000000000000004">
      <c r="A21">
        <v>20</v>
      </c>
      <c r="B21" t="s">
        <v>67</v>
      </c>
      <c r="C21" t="s">
        <v>68</v>
      </c>
      <c r="D21">
        <v>1</v>
      </c>
      <c r="E21" t="s">
        <v>69</v>
      </c>
      <c r="F21" s="1">
        <v>4</v>
      </c>
      <c r="G21">
        <f>ROUNDUP(payload_board[[#This Row],[Quantity]]*5.2,0)</f>
        <v>6</v>
      </c>
      <c r="H21">
        <f>MAX(0,payload_board[[#This Row],[Needed]]-payload_board[[#This Row],[Inventory]])</f>
        <v>2</v>
      </c>
      <c r="I21" t="s">
        <v>218</v>
      </c>
      <c r="J21" t="s">
        <v>293</v>
      </c>
    </row>
    <row r="22" spans="1:10" x14ac:dyDescent="0.55000000000000004">
      <c r="A22">
        <v>21</v>
      </c>
      <c r="B22" s="11" t="s">
        <v>265</v>
      </c>
      <c r="C22" t="s">
        <v>70</v>
      </c>
      <c r="D22">
        <v>3</v>
      </c>
      <c r="E22" t="s">
        <v>71</v>
      </c>
      <c r="F22" s="1">
        <v>6</v>
      </c>
      <c r="G22">
        <f>ROUNDUP(payload_board[[#This Row],[Quantity]]*5.2,0)</f>
        <v>16</v>
      </c>
      <c r="H22">
        <f>MAX(0,payload_board[[#This Row],[Needed]]-payload_board[[#This Row],[Inventory]])</f>
        <v>10</v>
      </c>
      <c r="I22" t="s">
        <v>266</v>
      </c>
      <c r="J22" t="s">
        <v>285</v>
      </c>
    </row>
    <row r="23" spans="1:10" x14ac:dyDescent="0.55000000000000004">
      <c r="A23">
        <v>22</v>
      </c>
      <c r="B23" t="s">
        <v>72</v>
      </c>
      <c r="C23" t="s">
        <v>70</v>
      </c>
      <c r="D23">
        <v>2</v>
      </c>
      <c r="E23" t="s">
        <v>73</v>
      </c>
      <c r="F23" s="1">
        <v>5</v>
      </c>
      <c r="G23">
        <f>ROUNDUP(payload_board[[#This Row],[Quantity]]*5.2,0)</f>
        <v>11</v>
      </c>
      <c r="H23">
        <f>MAX(0,payload_board[[#This Row],[Needed]]-payload_board[[#This Row],[Inventory]])</f>
        <v>6</v>
      </c>
      <c r="I23" t="s">
        <v>268</v>
      </c>
      <c r="J23" t="s">
        <v>288</v>
      </c>
    </row>
    <row r="24" spans="1:10" x14ac:dyDescent="0.55000000000000004">
      <c r="A24">
        <v>23</v>
      </c>
      <c r="B24" t="s">
        <v>74</v>
      </c>
      <c r="C24" t="s">
        <v>70</v>
      </c>
      <c r="D24">
        <v>1</v>
      </c>
      <c r="E24" t="s">
        <v>75</v>
      </c>
      <c r="F24" s="1">
        <v>7</v>
      </c>
      <c r="G24">
        <f>ROUNDUP(payload_board[[#This Row],[Quantity]]*5.2,0)</f>
        <v>6</v>
      </c>
      <c r="H24">
        <f>MAX(0,payload_board[[#This Row],[Needed]]-payload_board[[#This Row],[Inventory]])</f>
        <v>0</v>
      </c>
      <c r="I24" s="11" t="s">
        <v>270</v>
      </c>
      <c r="J24" t="s">
        <v>287</v>
      </c>
    </row>
    <row r="25" spans="1:10" x14ac:dyDescent="0.55000000000000004">
      <c r="A25">
        <v>24</v>
      </c>
      <c r="B25" t="s">
        <v>76</v>
      </c>
      <c r="C25" t="s">
        <v>77</v>
      </c>
      <c r="D25">
        <v>2</v>
      </c>
      <c r="E25" s="3">
        <v>6.5000000000000002E-2</v>
      </c>
      <c r="F25" s="1">
        <v>8</v>
      </c>
      <c r="G25">
        <f>ROUNDUP(payload_board[[#This Row],[Quantity]]*5.2,0)</f>
        <v>11</v>
      </c>
      <c r="H25">
        <f>MAX(0,payload_board[[#This Row],[Needed]]-payload_board[[#This Row],[Inventory]])</f>
        <v>3</v>
      </c>
      <c r="I25" s="11" t="s">
        <v>78</v>
      </c>
      <c r="J25" t="s">
        <v>293</v>
      </c>
    </row>
    <row r="26" spans="1:10" x14ac:dyDescent="0.55000000000000004">
      <c r="A26">
        <v>25</v>
      </c>
      <c r="B26" t="s">
        <v>79</v>
      </c>
      <c r="C26" t="s">
        <v>80</v>
      </c>
      <c r="D26">
        <v>2</v>
      </c>
      <c r="E26" t="s">
        <v>81</v>
      </c>
      <c r="F26" s="1">
        <v>0</v>
      </c>
      <c r="G26">
        <f>ROUNDUP(payload_board[[#This Row],[Quantity]]*5.2,0)</f>
        <v>11</v>
      </c>
      <c r="H26">
        <f>MAX(0,payload_board[[#This Row],[Needed]]-payload_board[[#This Row],[Inventory]])</f>
        <v>11</v>
      </c>
      <c r="I26" t="s">
        <v>263</v>
      </c>
      <c r="J26" t="s">
        <v>289</v>
      </c>
    </row>
    <row r="27" spans="1:10" x14ac:dyDescent="0.55000000000000004">
      <c r="A27">
        <v>26</v>
      </c>
      <c r="B27" t="s">
        <v>82</v>
      </c>
      <c r="C27" t="s">
        <v>80</v>
      </c>
      <c r="D27">
        <v>1</v>
      </c>
      <c r="E27" t="s">
        <v>83</v>
      </c>
      <c r="F27" s="1">
        <v>0</v>
      </c>
      <c r="G27">
        <f>ROUNDUP(payload_board[[#This Row],[Quantity]]*5.2,0)</f>
        <v>6</v>
      </c>
      <c r="H27">
        <f>MAX(0,payload_board[[#This Row],[Needed]]-payload_board[[#This Row],[Inventory]])</f>
        <v>6</v>
      </c>
      <c r="I27" t="s">
        <v>84</v>
      </c>
      <c r="J27" t="s">
        <v>290</v>
      </c>
    </row>
    <row r="28" spans="1:10" x14ac:dyDescent="0.55000000000000004">
      <c r="A28">
        <v>27</v>
      </c>
      <c r="B28" t="s">
        <v>85</v>
      </c>
      <c r="C28" t="s">
        <v>80</v>
      </c>
      <c r="D28">
        <v>1</v>
      </c>
      <c r="E28" t="s">
        <v>86</v>
      </c>
      <c r="F28" s="1">
        <v>21</v>
      </c>
      <c r="G28">
        <f>ROUNDUP(payload_board[[#This Row],[Quantity]]*5.2,0)</f>
        <v>6</v>
      </c>
      <c r="H28">
        <f>MAX(0,payload_board[[#This Row],[Needed]]-payload_board[[#This Row],[Inventory]])</f>
        <v>0</v>
      </c>
      <c r="I28" t="s">
        <v>201</v>
      </c>
    </row>
    <row r="29" spans="1:10" x14ac:dyDescent="0.55000000000000004">
      <c r="A29">
        <v>28</v>
      </c>
      <c r="B29" t="s">
        <v>87</v>
      </c>
      <c r="C29" t="s">
        <v>80</v>
      </c>
      <c r="D29">
        <v>1</v>
      </c>
      <c r="E29" t="s">
        <v>88</v>
      </c>
      <c r="F29" s="1">
        <v>0</v>
      </c>
      <c r="G29">
        <f>ROUNDUP(payload_board[[#This Row],[Quantity]]*5.2,0)</f>
        <v>6</v>
      </c>
      <c r="H29">
        <f>MAX(0,payload_board[[#This Row],[Needed]]-payload_board[[#This Row],[Inventory]])</f>
        <v>6</v>
      </c>
      <c r="I29" t="s">
        <v>264</v>
      </c>
    </row>
    <row r="30" spans="1:10" x14ac:dyDescent="0.55000000000000004">
      <c r="A30">
        <v>29</v>
      </c>
      <c r="B30" t="s">
        <v>89</v>
      </c>
      <c r="C30" t="s">
        <v>70</v>
      </c>
      <c r="D30">
        <v>2</v>
      </c>
      <c r="E30" t="s">
        <v>90</v>
      </c>
      <c r="F30" s="1">
        <v>5</v>
      </c>
      <c r="G30">
        <f>ROUNDUP(payload_board[[#This Row],[Quantity]]*5.2,0)</f>
        <v>11</v>
      </c>
      <c r="H30">
        <f>MAX(0,payload_board[[#This Row],[Needed]]-payload_board[[#This Row],[Inventory]])</f>
        <v>6</v>
      </c>
      <c r="I30" t="s">
        <v>267</v>
      </c>
      <c r="J30" t="s">
        <v>284</v>
      </c>
    </row>
    <row r="31" spans="1:10" x14ac:dyDescent="0.55000000000000004">
      <c r="A31">
        <v>30</v>
      </c>
      <c r="B31" t="s">
        <v>91</v>
      </c>
      <c r="C31" t="s">
        <v>70</v>
      </c>
      <c r="D31">
        <v>2</v>
      </c>
      <c r="E31" t="s">
        <v>92</v>
      </c>
      <c r="F31" s="1">
        <v>11</v>
      </c>
      <c r="G31">
        <f>ROUNDUP(payload_board[[#This Row],[Quantity]]*5.2,0)</f>
        <v>11</v>
      </c>
      <c r="H31">
        <f>MAX(0,payload_board[[#This Row],[Needed]]-payload_board[[#This Row],[Inventory]])</f>
        <v>0</v>
      </c>
      <c r="I31" s="11" t="s">
        <v>269</v>
      </c>
      <c r="J31" t="s">
        <v>286</v>
      </c>
    </row>
    <row r="32" spans="1:10" x14ac:dyDescent="0.55000000000000004">
      <c r="A32">
        <v>31</v>
      </c>
      <c r="B32" t="s">
        <v>93</v>
      </c>
      <c r="C32" t="s">
        <v>94</v>
      </c>
      <c r="D32">
        <v>1</v>
      </c>
      <c r="E32" t="s">
        <v>86</v>
      </c>
      <c r="F32" s="1">
        <v>6</v>
      </c>
      <c r="G32">
        <f>ROUNDUP(payload_board[[#This Row],[Quantity]]*5.2,0)</f>
        <v>6</v>
      </c>
      <c r="H32">
        <f>MAX(0,payload_board[[#This Row],[Needed]]-payload_board[[#This Row],[Inventory]])</f>
        <v>0</v>
      </c>
      <c r="I32" t="s">
        <v>95</v>
      </c>
    </row>
    <row r="33" spans="1:10" x14ac:dyDescent="0.55000000000000004">
      <c r="A33">
        <v>32</v>
      </c>
      <c r="B33" t="s">
        <v>96</v>
      </c>
      <c r="C33" t="s">
        <v>97</v>
      </c>
      <c r="D33">
        <v>2</v>
      </c>
      <c r="E33" t="s">
        <v>98</v>
      </c>
      <c r="F33" s="1">
        <v>7</v>
      </c>
      <c r="G33">
        <f>ROUNDUP(payload_board[[#This Row],[Quantity]]*5.2,0)</f>
        <v>11</v>
      </c>
      <c r="H33">
        <f>MAX(0,payload_board[[#This Row],[Needed]]-payload_board[[#This Row],[Inventory]])</f>
        <v>4</v>
      </c>
      <c r="I33" t="s">
        <v>99</v>
      </c>
      <c r="J33" t="s">
        <v>292</v>
      </c>
    </row>
    <row r="34" spans="1:10" x14ac:dyDescent="0.55000000000000004">
      <c r="A34">
        <v>33</v>
      </c>
      <c r="B34" t="s">
        <v>100</v>
      </c>
      <c r="C34" t="s">
        <v>101</v>
      </c>
      <c r="D34">
        <v>1</v>
      </c>
      <c r="E34" t="s">
        <v>102</v>
      </c>
      <c r="F34" s="1">
        <v>6</v>
      </c>
      <c r="G34">
        <f>ROUNDUP(payload_board[[#This Row],[Quantity]]*5.2,0)</f>
        <v>6</v>
      </c>
      <c r="H34">
        <f>MAX(0,payload_board[[#This Row],[Needed]]-payload_board[[#This Row],[Inventory]])</f>
        <v>0</v>
      </c>
      <c r="I34" t="s">
        <v>103</v>
      </c>
      <c r="J34" t="s">
        <v>278</v>
      </c>
    </row>
    <row r="35" spans="1:10" x14ac:dyDescent="0.55000000000000004">
      <c r="A35">
        <v>34</v>
      </c>
      <c r="B35" t="s">
        <v>104</v>
      </c>
      <c r="C35" t="s">
        <v>105</v>
      </c>
      <c r="D35">
        <v>1</v>
      </c>
      <c r="E35" t="s">
        <v>106</v>
      </c>
      <c r="F35" s="1">
        <v>3</v>
      </c>
      <c r="G35">
        <f>ROUNDUP(payload_board[[#This Row],[Quantity]]*5.2,0)</f>
        <v>6</v>
      </c>
      <c r="H35">
        <f>MAX(0,payload_board[[#This Row],[Needed]]-payload_board[[#This Row],[Inventory]])</f>
        <v>3</v>
      </c>
      <c r="I35" t="s">
        <v>107</v>
      </c>
      <c r="J35" t="s">
        <v>291</v>
      </c>
    </row>
    <row r="36" spans="1:10" x14ac:dyDescent="0.55000000000000004">
      <c r="A36">
        <v>35</v>
      </c>
      <c r="B36" t="s">
        <v>108</v>
      </c>
      <c r="C36" t="s">
        <v>109</v>
      </c>
      <c r="D36">
        <v>2</v>
      </c>
      <c r="E36" t="s">
        <v>110</v>
      </c>
      <c r="F36" s="1">
        <v>7</v>
      </c>
      <c r="G36">
        <f>ROUNDUP(payload_board[[#This Row],[Quantity]]*5.2,0)</f>
        <v>11</v>
      </c>
      <c r="H36">
        <f>MAX(0,payload_board[[#This Row],[Needed]]-payload_board[[#This Row],[Inventory]])</f>
        <v>4</v>
      </c>
      <c r="I36" t="s">
        <v>236</v>
      </c>
      <c r="J36" t="s">
        <v>283</v>
      </c>
    </row>
    <row r="37" spans="1:10" x14ac:dyDescent="0.55000000000000004">
      <c r="A37">
        <v>36</v>
      </c>
      <c r="B37" t="s">
        <v>112</v>
      </c>
      <c r="C37" t="s">
        <v>113</v>
      </c>
      <c r="D37">
        <v>1</v>
      </c>
      <c r="E37" t="s">
        <v>114</v>
      </c>
      <c r="F37" s="1">
        <v>0</v>
      </c>
      <c r="G37">
        <f>ROUNDUP(payload_board[[#This Row],[Quantity]]*5.2,0)</f>
        <v>6</v>
      </c>
      <c r="H37">
        <f>MAX(0,payload_board[[#This Row],[Needed]]-payload_board[[#This Row],[Inventory]])</f>
        <v>6</v>
      </c>
      <c r="I37" t="s">
        <v>115</v>
      </c>
    </row>
    <row r="38" spans="1:10" x14ac:dyDescent="0.55000000000000004">
      <c r="A38">
        <v>37</v>
      </c>
      <c r="B38" t="s">
        <v>116</v>
      </c>
      <c r="C38" t="s">
        <v>117</v>
      </c>
      <c r="D38">
        <v>1</v>
      </c>
      <c r="E38" t="s">
        <v>118</v>
      </c>
      <c r="F38" s="1">
        <v>4</v>
      </c>
      <c r="G38">
        <f>ROUNDUP(payload_board[[#This Row],[Quantity]]*5.2,0)</f>
        <v>6</v>
      </c>
      <c r="H38">
        <f>MAX(0,payload_board[[#This Row],[Needed]]-payload_board[[#This Row],[Inventory]])</f>
        <v>2</v>
      </c>
      <c r="I38" t="s">
        <v>262</v>
      </c>
      <c r="J38" t="s">
        <v>293</v>
      </c>
    </row>
    <row r="39" spans="1:10" x14ac:dyDescent="0.55000000000000004">
      <c r="A39">
        <v>38</v>
      </c>
      <c r="B39" s="11" t="s">
        <v>273</v>
      </c>
      <c r="C39" s="11" t="s">
        <v>273</v>
      </c>
      <c r="D39">
        <v>2</v>
      </c>
      <c r="E39" t="s">
        <v>255</v>
      </c>
      <c r="F39">
        <v>0</v>
      </c>
      <c r="G39">
        <f>ROUNDUP(payload_board[[#This Row],[Quantity]]*5.2,0)</f>
        <v>11</v>
      </c>
      <c r="H39">
        <v>4</v>
      </c>
      <c r="I39" t="s">
        <v>256</v>
      </c>
    </row>
  </sheetData>
  <pageMargins left="0.7" right="0.7" top="0.75" bottom="0.75" header="0.511811023622047" footer="0.511811023622047"/>
  <pageSetup orientation="portrait" horizontalDpi="300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8"/>
  <sheetViews>
    <sheetView zoomScale="82" zoomScaleNormal="82" workbookViewId="0">
      <selection activeCell="G20" sqref="G20"/>
    </sheetView>
  </sheetViews>
  <sheetFormatPr defaultColWidth="8.5234375" defaultRowHeight="14.4" x14ac:dyDescent="0.55000000000000004"/>
  <cols>
    <col min="3" max="3" width="19.734375" customWidth="1"/>
    <col min="4" max="4" width="14.62890625" customWidth="1"/>
    <col min="5" max="5" width="43.3125" customWidth="1"/>
    <col min="6" max="6" width="13.62890625" customWidth="1"/>
    <col min="9" max="9" width="10.15625" customWidth="1"/>
    <col min="10" max="10" width="16.05078125" hidden="1" customWidth="1"/>
    <col min="11" max="11" width="12.89453125" customWidth="1"/>
    <col min="12" max="12" width="15.578125" customWidth="1"/>
  </cols>
  <sheetData>
    <row r="1" spans="1:12" x14ac:dyDescent="0.55000000000000004">
      <c r="A1" t="s">
        <v>119</v>
      </c>
      <c r="B1" t="s">
        <v>120</v>
      </c>
      <c r="C1" t="s">
        <v>121</v>
      </c>
      <c r="D1" t="s">
        <v>122</v>
      </c>
      <c r="E1" t="s">
        <v>123</v>
      </c>
      <c r="F1" t="s">
        <v>7</v>
      </c>
      <c r="G1" t="s">
        <v>124</v>
      </c>
      <c r="H1" t="s">
        <v>125</v>
      </c>
      <c r="I1" t="s">
        <v>126</v>
      </c>
      <c r="J1" s="2" t="s">
        <v>127</v>
      </c>
      <c r="K1" s="4" t="s">
        <v>128</v>
      </c>
      <c r="L1" t="s">
        <v>129</v>
      </c>
    </row>
    <row r="2" spans="1:12" x14ac:dyDescent="0.55000000000000004">
      <c r="A2">
        <v>1</v>
      </c>
      <c r="B2" s="5"/>
      <c r="C2" t="s">
        <v>130</v>
      </c>
      <c r="D2" t="s">
        <v>131</v>
      </c>
      <c r="E2" t="s">
        <v>132</v>
      </c>
      <c r="F2">
        <v>8</v>
      </c>
      <c r="G2" t="s">
        <v>44</v>
      </c>
      <c r="H2" s="6">
        <v>0.7</v>
      </c>
      <c r="I2" s="6">
        <f t="shared" ref="I2:I29" si="0">H2*F2</f>
        <v>5.6</v>
      </c>
      <c r="J2" s="7" t="s">
        <v>133</v>
      </c>
      <c r="K2">
        <v>4</v>
      </c>
      <c r="L2">
        <v>4</v>
      </c>
    </row>
    <row r="3" spans="1:12" x14ac:dyDescent="0.55000000000000004">
      <c r="A3">
        <v>2</v>
      </c>
      <c r="B3" s="8"/>
      <c r="C3" t="s">
        <v>47</v>
      </c>
      <c r="D3" t="s">
        <v>134</v>
      </c>
      <c r="E3" t="s">
        <v>135</v>
      </c>
      <c r="F3">
        <v>8</v>
      </c>
      <c r="G3" t="s">
        <v>48</v>
      </c>
      <c r="H3" s="6">
        <v>0.45</v>
      </c>
      <c r="I3" s="6">
        <f t="shared" si="0"/>
        <v>3.6</v>
      </c>
      <c r="J3" s="7" t="s">
        <v>136</v>
      </c>
    </row>
    <row r="4" spans="1:12" x14ac:dyDescent="0.55000000000000004">
      <c r="A4">
        <v>3</v>
      </c>
      <c r="B4" s="5"/>
      <c r="C4" t="s">
        <v>137</v>
      </c>
      <c r="D4" t="s">
        <v>138</v>
      </c>
      <c r="E4" t="s">
        <v>139</v>
      </c>
      <c r="F4">
        <v>8</v>
      </c>
      <c r="G4" t="s">
        <v>36</v>
      </c>
      <c r="H4" s="6">
        <v>0.32</v>
      </c>
      <c r="I4" s="6">
        <f t="shared" si="0"/>
        <v>2.56</v>
      </c>
      <c r="J4" s="7" t="s">
        <v>140</v>
      </c>
      <c r="K4">
        <v>10</v>
      </c>
      <c r="L4">
        <v>8</v>
      </c>
    </row>
    <row r="5" spans="1:12" x14ac:dyDescent="0.55000000000000004">
      <c r="A5">
        <v>4</v>
      </c>
      <c r="B5" s="5"/>
      <c r="C5" t="s">
        <v>118</v>
      </c>
      <c r="D5" t="s">
        <v>141</v>
      </c>
      <c r="E5" t="s">
        <v>142</v>
      </c>
      <c r="F5">
        <v>6</v>
      </c>
      <c r="G5" t="s">
        <v>143</v>
      </c>
      <c r="H5" s="6">
        <v>0.24</v>
      </c>
      <c r="I5" s="6">
        <f t="shared" si="0"/>
        <v>1.44</v>
      </c>
      <c r="J5" s="7" t="s">
        <v>144</v>
      </c>
      <c r="K5">
        <v>5</v>
      </c>
      <c r="L5">
        <v>4</v>
      </c>
    </row>
    <row r="6" spans="1:12" x14ac:dyDescent="0.55000000000000004">
      <c r="A6">
        <v>5</v>
      </c>
      <c r="B6" s="5"/>
      <c r="C6" t="s">
        <v>145</v>
      </c>
      <c r="D6" t="s">
        <v>146</v>
      </c>
      <c r="E6" t="s">
        <v>147</v>
      </c>
      <c r="F6">
        <v>5</v>
      </c>
      <c r="G6" t="s">
        <v>60</v>
      </c>
      <c r="H6" s="6">
        <v>1.03</v>
      </c>
      <c r="I6" s="6">
        <f t="shared" si="0"/>
        <v>5.15</v>
      </c>
      <c r="J6" s="7" t="s">
        <v>148</v>
      </c>
      <c r="K6">
        <v>5</v>
      </c>
      <c r="L6">
        <v>4</v>
      </c>
    </row>
    <row r="7" spans="1:12" x14ac:dyDescent="0.55000000000000004">
      <c r="A7">
        <v>6</v>
      </c>
      <c r="B7" s="5"/>
      <c r="C7" t="s">
        <v>149</v>
      </c>
      <c r="D7" t="s">
        <v>150</v>
      </c>
      <c r="E7" t="s">
        <v>151</v>
      </c>
      <c r="F7">
        <v>4</v>
      </c>
      <c r="G7" t="s">
        <v>152</v>
      </c>
      <c r="H7" s="6">
        <v>0.75</v>
      </c>
      <c r="I7" s="6">
        <f t="shared" si="0"/>
        <v>3</v>
      </c>
      <c r="J7" s="7" t="s">
        <v>153</v>
      </c>
    </row>
    <row r="8" spans="1:12" x14ac:dyDescent="0.55000000000000004">
      <c r="A8">
        <v>7</v>
      </c>
      <c r="B8" s="5"/>
      <c r="C8" t="s">
        <v>154</v>
      </c>
      <c r="D8" t="s">
        <v>150</v>
      </c>
      <c r="E8" t="s">
        <v>155</v>
      </c>
      <c r="F8">
        <v>4</v>
      </c>
      <c r="G8" t="s">
        <v>156</v>
      </c>
      <c r="H8" s="6">
        <v>0.68</v>
      </c>
      <c r="I8" s="6">
        <f t="shared" si="0"/>
        <v>2.72</v>
      </c>
      <c r="J8" s="7" t="s">
        <v>157</v>
      </c>
    </row>
    <row r="9" spans="1:12" x14ac:dyDescent="0.55000000000000004">
      <c r="A9">
        <v>8</v>
      </c>
      <c r="B9" s="5"/>
      <c r="C9" t="s">
        <v>158</v>
      </c>
      <c r="D9" t="s">
        <v>146</v>
      </c>
      <c r="E9" t="s">
        <v>159</v>
      </c>
      <c r="F9">
        <v>4</v>
      </c>
      <c r="G9" t="s">
        <v>160</v>
      </c>
      <c r="H9" s="6">
        <v>2.15</v>
      </c>
      <c r="I9" s="6">
        <f t="shared" si="0"/>
        <v>8.6</v>
      </c>
      <c r="J9" s="7" t="s">
        <v>161</v>
      </c>
      <c r="K9">
        <v>3</v>
      </c>
    </row>
    <row r="10" spans="1:12" x14ac:dyDescent="0.55000000000000004">
      <c r="A10">
        <v>9</v>
      </c>
      <c r="B10" s="5"/>
      <c r="C10" t="s">
        <v>162</v>
      </c>
      <c r="D10" t="s">
        <v>146</v>
      </c>
      <c r="E10" t="s">
        <v>163</v>
      </c>
      <c r="F10">
        <v>4</v>
      </c>
      <c r="G10" t="s">
        <v>164</v>
      </c>
      <c r="H10" s="6">
        <v>1.53</v>
      </c>
      <c r="I10" s="6">
        <f t="shared" si="0"/>
        <v>6.12</v>
      </c>
      <c r="J10" s="7" t="s">
        <v>165</v>
      </c>
      <c r="K10">
        <v>4</v>
      </c>
    </row>
    <row r="11" spans="1:12" x14ac:dyDescent="0.55000000000000004">
      <c r="A11">
        <v>10</v>
      </c>
      <c r="B11" s="5"/>
      <c r="C11" s="3">
        <v>5040500291</v>
      </c>
      <c r="D11" s="2" t="s">
        <v>146</v>
      </c>
      <c r="E11" s="2" t="s">
        <v>166</v>
      </c>
      <c r="F11">
        <v>6</v>
      </c>
      <c r="G11" t="s">
        <v>63</v>
      </c>
      <c r="H11" s="6">
        <v>1</v>
      </c>
      <c r="I11" s="6">
        <f t="shared" si="0"/>
        <v>6</v>
      </c>
      <c r="J11" s="7" t="s">
        <v>167</v>
      </c>
      <c r="K11">
        <v>4</v>
      </c>
      <c r="L11">
        <v>6</v>
      </c>
    </row>
    <row r="12" spans="1:12" x14ac:dyDescent="0.55000000000000004">
      <c r="A12">
        <v>11</v>
      </c>
      <c r="B12" s="5"/>
      <c r="C12" t="s">
        <v>168</v>
      </c>
      <c r="D12" t="s">
        <v>146</v>
      </c>
      <c r="E12" t="s">
        <v>169</v>
      </c>
      <c r="F12">
        <v>4</v>
      </c>
      <c r="G12" t="s">
        <v>54</v>
      </c>
      <c r="H12" s="6">
        <v>1.04</v>
      </c>
      <c r="I12" s="6">
        <f t="shared" si="0"/>
        <v>4.16</v>
      </c>
      <c r="J12" s="7" t="s">
        <v>170</v>
      </c>
      <c r="K12">
        <v>4</v>
      </c>
      <c r="L12">
        <v>4</v>
      </c>
    </row>
    <row r="13" spans="1:12" x14ac:dyDescent="0.55000000000000004">
      <c r="A13">
        <v>12</v>
      </c>
      <c r="B13" s="8"/>
      <c r="C13" t="s">
        <v>171</v>
      </c>
      <c r="D13" t="s">
        <v>172</v>
      </c>
      <c r="E13" t="s">
        <v>173</v>
      </c>
      <c r="F13">
        <v>8</v>
      </c>
      <c r="G13" t="s">
        <v>103</v>
      </c>
      <c r="H13" s="6">
        <v>1.72</v>
      </c>
      <c r="I13" s="6">
        <f t="shared" si="0"/>
        <v>13.76</v>
      </c>
      <c r="J13" s="7" t="s">
        <v>174</v>
      </c>
    </row>
    <row r="14" spans="1:12" x14ac:dyDescent="0.55000000000000004">
      <c r="A14">
        <v>14</v>
      </c>
      <c r="B14" s="5"/>
      <c r="C14" t="s">
        <v>175</v>
      </c>
      <c r="D14" t="s">
        <v>176</v>
      </c>
      <c r="E14" t="s">
        <v>177</v>
      </c>
      <c r="F14">
        <v>10</v>
      </c>
      <c r="G14" t="s">
        <v>99</v>
      </c>
      <c r="H14" s="6">
        <v>0.50700000000000001</v>
      </c>
      <c r="I14" s="6">
        <f t="shared" si="0"/>
        <v>5.07</v>
      </c>
      <c r="J14" s="7" t="s">
        <v>178</v>
      </c>
      <c r="K14">
        <v>7</v>
      </c>
      <c r="L14">
        <v>7</v>
      </c>
    </row>
    <row r="15" spans="1:12" x14ac:dyDescent="0.55000000000000004">
      <c r="A15">
        <v>15</v>
      </c>
      <c r="B15" s="5"/>
      <c r="C15" t="s">
        <v>179</v>
      </c>
      <c r="D15" t="s">
        <v>180</v>
      </c>
      <c r="E15" t="s">
        <v>181</v>
      </c>
      <c r="F15">
        <v>10</v>
      </c>
      <c r="G15" t="s">
        <v>182</v>
      </c>
      <c r="H15" s="6">
        <v>0.13</v>
      </c>
      <c r="I15" s="6">
        <f t="shared" si="0"/>
        <v>1.3</v>
      </c>
      <c r="J15" s="7" t="s">
        <v>183</v>
      </c>
      <c r="K15">
        <v>18</v>
      </c>
    </row>
    <row r="16" spans="1:12" x14ac:dyDescent="0.55000000000000004">
      <c r="A16">
        <v>16</v>
      </c>
      <c r="B16" s="5"/>
      <c r="C16" t="s">
        <v>184</v>
      </c>
      <c r="D16" t="s">
        <v>185</v>
      </c>
      <c r="E16" t="s">
        <v>186</v>
      </c>
      <c r="F16">
        <v>10</v>
      </c>
      <c r="G16" t="s">
        <v>12</v>
      </c>
      <c r="H16" s="6">
        <v>0.13100000000000001</v>
      </c>
      <c r="I16" s="6">
        <f t="shared" si="0"/>
        <v>1.31</v>
      </c>
      <c r="J16" s="7" t="s">
        <v>187</v>
      </c>
      <c r="K16">
        <v>14</v>
      </c>
      <c r="L16">
        <v>11</v>
      </c>
    </row>
    <row r="17" spans="1:12" x14ac:dyDescent="0.55000000000000004">
      <c r="A17">
        <v>17</v>
      </c>
      <c r="B17" s="5"/>
      <c r="C17" t="s">
        <v>188</v>
      </c>
      <c r="D17" t="s">
        <v>185</v>
      </c>
      <c r="E17" t="s">
        <v>189</v>
      </c>
      <c r="F17">
        <v>10</v>
      </c>
      <c r="G17" t="s">
        <v>190</v>
      </c>
      <c r="H17" s="6">
        <v>0.22500000000000001</v>
      </c>
      <c r="I17" s="6">
        <f t="shared" si="0"/>
        <v>2.25</v>
      </c>
      <c r="J17" s="7" t="s">
        <v>191</v>
      </c>
      <c r="K17">
        <v>14</v>
      </c>
      <c r="L17">
        <v>11</v>
      </c>
    </row>
    <row r="18" spans="1:12" x14ac:dyDescent="0.55000000000000004">
      <c r="A18">
        <v>18</v>
      </c>
      <c r="B18" s="5"/>
      <c r="C18" t="s">
        <v>192</v>
      </c>
      <c r="D18" t="s">
        <v>185</v>
      </c>
      <c r="E18" t="s">
        <v>193</v>
      </c>
      <c r="F18">
        <v>30</v>
      </c>
      <c r="G18" t="s">
        <v>27</v>
      </c>
      <c r="H18" s="6">
        <v>3.5999999999999997E-2</v>
      </c>
      <c r="I18" s="6">
        <f t="shared" si="0"/>
        <v>1.0799999999999998</v>
      </c>
      <c r="J18" s="7" t="s">
        <v>194</v>
      </c>
      <c r="K18">
        <v>47</v>
      </c>
      <c r="L18">
        <v>47</v>
      </c>
    </row>
    <row r="19" spans="1:12" x14ac:dyDescent="0.55000000000000004">
      <c r="A19">
        <v>19</v>
      </c>
      <c r="B19" s="5"/>
      <c r="C19" t="s">
        <v>195</v>
      </c>
      <c r="D19" t="s">
        <v>185</v>
      </c>
      <c r="E19" t="s">
        <v>196</v>
      </c>
      <c r="F19">
        <v>50</v>
      </c>
      <c r="G19" t="s">
        <v>30</v>
      </c>
      <c r="H19" s="6">
        <v>1.0200000000000001E-2</v>
      </c>
      <c r="I19" s="6">
        <f t="shared" si="0"/>
        <v>0.51</v>
      </c>
      <c r="J19" s="7" t="s">
        <v>197</v>
      </c>
      <c r="K19">
        <v>53</v>
      </c>
      <c r="L19">
        <v>53</v>
      </c>
    </row>
    <row r="20" spans="1:12" x14ac:dyDescent="0.55000000000000004">
      <c r="A20">
        <v>21</v>
      </c>
      <c r="B20" s="5"/>
      <c r="C20" t="s">
        <v>198</v>
      </c>
      <c r="D20" t="s">
        <v>199</v>
      </c>
      <c r="E20" t="s">
        <v>200</v>
      </c>
      <c r="F20">
        <v>20</v>
      </c>
      <c r="G20" s="11" t="s">
        <v>201</v>
      </c>
      <c r="H20" s="6">
        <v>2.1000000000000001E-2</v>
      </c>
      <c r="I20" s="6">
        <f t="shared" si="0"/>
        <v>0.42000000000000004</v>
      </c>
      <c r="J20" s="7" t="s">
        <v>202</v>
      </c>
      <c r="K20">
        <v>21</v>
      </c>
      <c r="L20">
        <v>21</v>
      </c>
    </row>
    <row r="21" spans="1:12" x14ac:dyDescent="0.55000000000000004">
      <c r="A21">
        <v>22</v>
      </c>
      <c r="B21" s="5"/>
      <c r="C21" t="s">
        <v>203</v>
      </c>
      <c r="D21" t="s">
        <v>199</v>
      </c>
      <c r="E21" t="s">
        <v>204</v>
      </c>
      <c r="F21">
        <v>20</v>
      </c>
      <c r="G21" t="s">
        <v>205</v>
      </c>
      <c r="H21" s="6">
        <v>2.1000000000000001E-2</v>
      </c>
      <c r="I21" s="6">
        <f t="shared" si="0"/>
        <v>0.42000000000000004</v>
      </c>
      <c r="J21" s="7" t="s">
        <v>206</v>
      </c>
      <c r="K21">
        <v>24</v>
      </c>
    </row>
    <row r="22" spans="1:12" x14ac:dyDescent="0.55000000000000004">
      <c r="A22">
        <v>23</v>
      </c>
      <c r="B22" s="5"/>
      <c r="C22" t="s">
        <v>207</v>
      </c>
      <c r="D22" t="s">
        <v>199</v>
      </c>
      <c r="E22" t="s">
        <v>208</v>
      </c>
      <c r="F22">
        <v>20</v>
      </c>
      <c r="G22" t="s">
        <v>209</v>
      </c>
      <c r="H22" s="6">
        <v>2.1000000000000001E-2</v>
      </c>
      <c r="I22" s="6">
        <f t="shared" si="0"/>
        <v>0.42000000000000004</v>
      </c>
      <c r="J22" s="7" t="s">
        <v>210</v>
      </c>
      <c r="K22">
        <v>28</v>
      </c>
    </row>
    <row r="23" spans="1:12" x14ac:dyDescent="0.55000000000000004">
      <c r="A23">
        <v>24</v>
      </c>
      <c r="B23" s="8"/>
      <c r="C23" t="s">
        <v>211</v>
      </c>
      <c r="D23" t="s">
        <v>212</v>
      </c>
      <c r="E23" t="s">
        <v>213</v>
      </c>
      <c r="F23">
        <v>30</v>
      </c>
      <c r="G23" t="s">
        <v>40</v>
      </c>
      <c r="H23" s="6">
        <v>9.1999999999999998E-2</v>
      </c>
      <c r="I23" s="6">
        <f t="shared" si="0"/>
        <v>2.76</v>
      </c>
      <c r="J23" s="7" t="s">
        <v>214</v>
      </c>
      <c r="K23">
        <v>21</v>
      </c>
      <c r="L23">
        <v>21</v>
      </c>
    </row>
    <row r="24" spans="1:12" x14ac:dyDescent="0.55000000000000004">
      <c r="A24">
        <v>25</v>
      </c>
      <c r="B24" s="5"/>
      <c r="C24" t="s">
        <v>215</v>
      </c>
      <c r="D24" t="s">
        <v>216</v>
      </c>
      <c r="E24" t="s">
        <v>217</v>
      </c>
      <c r="F24">
        <v>10</v>
      </c>
      <c r="G24" t="s">
        <v>218</v>
      </c>
      <c r="H24" s="6">
        <v>0.5</v>
      </c>
      <c r="I24" s="6">
        <f t="shared" si="0"/>
        <v>5</v>
      </c>
      <c r="J24" s="7" t="s">
        <v>219</v>
      </c>
      <c r="K24">
        <v>7</v>
      </c>
      <c r="L24">
        <v>4</v>
      </c>
    </row>
    <row r="25" spans="1:12" x14ac:dyDescent="0.55000000000000004">
      <c r="A25">
        <v>26</v>
      </c>
      <c r="B25" s="5"/>
      <c r="C25" t="s">
        <v>220</v>
      </c>
      <c r="D25" t="s">
        <v>221</v>
      </c>
      <c r="E25" t="s">
        <v>222</v>
      </c>
      <c r="F25">
        <v>20</v>
      </c>
      <c r="G25" t="s">
        <v>78</v>
      </c>
      <c r="H25" s="6">
        <v>0.80100000000000005</v>
      </c>
      <c r="I25" s="6">
        <f t="shared" si="0"/>
        <v>16.02</v>
      </c>
      <c r="J25" s="7" t="s">
        <v>223</v>
      </c>
      <c r="K25">
        <v>14</v>
      </c>
      <c r="L25">
        <v>8</v>
      </c>
    </row>
    <row r="26" spans="1:12" x14ac:dyDescent="0.55000000000000004">
      <c r="A26">
        <v>27</v>
      </c>
      <c r="B26" s="5"/>
      <c r="C26" s="2" t="s">
        <v>224</v>
      </c>
      <c r="D26" s="2" t="s">
        <v>225</v>
      </c>
      <c r="E26" s="2" t="s">
        <v>226</v>
      </c>
      <c r="F26">
        <v>10</v>
      </c>
      <c r="G26" s="2" t="s">
        <v>227</v>
      </c>
      <c r="H26">
        <v>0.67100000000000004</v>
      </c>
      <c r="I26" s="6">
        <f t="shared" si="0"/>
        <v>6.7100000000000009</v>
      </c>
      <c r="J26" s="7" t="s">
        <v>228</v>
      </c>
      <c r="K26">
        <v>10</v>
      </c>
    </row>
    <row r="27" spans="1:12" x14ac:dyDescent="0.55000000000000004">
      <c r="A27">
        <v>28</v>
      </c>
      <c r="B27" s="5"/>
      <c r="C27" t="s">
        <v>229</v>
      </c>
      <c r="D27" s="2" t="s">
        <v>131</v>
      </c>
      <c r="E27" s="2" t="s">
        <v>230</v>
      </c>
      <c r="F27">
        <v>1</v>
      </c>
      <c r="G27" t="s">
        <v>231</v>
      </c>
      <c r="H27" s="6">
        <v>12</v>
      </c>
      <c r="I27" s="6">
        <f t="shared" si="0"/>
        <v>12</v>
      </c>
      <c r="J27" s="7" t="s">
        <v>232</v>
      </c>
    </row>
    <row r="28" spans="1:12" x14ac:dyDescent="0.55000000000000004">
      <c r="A28">
        <v>29</v>
      </c>
      <c r="B28" s="5"/>
      <c r="C28" t="s">
        <v>233</v>
      </c>
      <c r="D28" s="2" t="s">
        <v>234</v>
      </c>
      <c r="E28" s="2" t="s">
        <v>235</v>
      </c>
      <c r="F28">
        <v>15</v>
      </c>
      <c r="G28" t="s">
        <v>236</v>
      </c>
      <c r="H28" s="6">
        <v>0.34100000000000003</v>
      </c>
      <c r="I28" s="6">
        <f t="shared" si="0"/>
        <v>5.1150000000000002</v>
      </c>
      <c r="J28" s="7" t="s">
        <v>237</v>
      </c>
      <c r="K28">
        <v>9</v>
      </c>
      <c r="L28">
        <v>7</v>
      </c>
    </row>
    <row r="29" spans="1:12" x14ac:dyDescent="0.55000000000000004">
      <c r="A29">
        <v>30</v>
      </c>
      <c r="B29" s="5"/>
      <c r="C29" t="s">
        <v>238</v>
      </c>
      <c r="D29" t="s">
        <v>150</v>
      </c>
      <c r="E29" t="s">
        <v>239</v>
      </c>
      <c r="F29">
        <v>10</v>
      </c>
      <c r="G29" t="s">
        <v>240</v>
      </c>
      <c r="H29" s="6">
        <v>0.56599999999999995</v>
      </c>
      <c r="I29" s="6">
        <f t="shared" si="0"/>
        <v>5.6599999999999993</v>
      </c>
      <c r="J29" s="7" t="s">
        <v>241</v>
      </c>
    </row>
    <row r="30" spans="1:12" x14ac:dyDescent="0.55000000000000004">
      <c r="A30">
        <v>31</v>
      </c>
      <c r="C30" t="s">
        <v>242</v>
      </c>
      <c r="E30" t="s">
        <v>242</v>
      </c>
      <c r="G30">
        <v>5402462</v>
      </c>
      <c r="K30">
        <v>1</v>
      </c>
      <c r="L30">
        <v>3</v>
      </c>
    </row>
    <row r="31" spans="1:12" x14ac:dyDescent="0.55000000000000004">
      <c r="A31">
        <v>32</v>
      </c>
      <c r="C31" t="s">
        <v>243</v>
      </c>
      <c r="D31" t="s">
        <v>150</v>
      </c>
      <c r="E31" t="s">
        <v>244</v>
      </c>
      <c r="G31">
        <v>810173</v>
      </c>
      <c r="H31" s="2"/>
      <c r="I31" s="6"/>
      <c r="K31">
        <v>7</v>
      </c>
    </row>
    <row r="32" spans="1:12" x14ac:dyDescent="0.55000000000000004">
      <c r="A32">
        <v>33</v>
      </c>
      <c r="B32" s="9"/>
      <c r="C32" s="3">
        <v>5033981892</v>
      </c>
      <c r="D32" t="s">
        <v>146</v>
      </c>
      <c r="E32" s="7" t="s">
        <v>245</v>
      </c>
      <c r="F32" s="9"/>
      <c r="G32" t="s">
        <v>246</v>
      </c>
    </row>
    <row r="33" spans="1:9" x14ac:dyDescent="0.55000000000000004">
      <c r="A33">
        <v>34</v>
      </c>
      <c r="B33" s="9"/>
      <c r="C33" t="s">
        <v>114</v>
      </c>
      <c r="D33" t="s">
        <v>247</v>
      </c>
      <c r="E33" s="10" t="s">
        <v>248</v>
      </c>
      <c r="F33" s="9"/>
      <c r="G33" t="s">
        <v>115</v>
      </c>
    </row>
    <row r="34" spans="1:9" x14ac:dyDescent="0.55000000000000004">
      <c r="A34">
        <v>35</v>
      </c>
      <c r="B34" s="5"/>
      <c r="C34" t="s">
        <v>111</v>
      </c>
      <c r="D34" t="s">
        <v>249</v>
      </c>
      <c r="E34" s="10" t="s">
        <v>250</v>
      </c>
      <c r="F34">
        <v>25</v>
      </c>
    </row>
    <row r="35" spans="1:9" x14ac:dyDescent="0.55000000000000004">
      <c r="B35" s="9"/>
      <c r="C35" t="s">
        <v>251</v>
      </c>
      <c r="D35" t="s">
        <v>141</v>
      </c>
      <c r="E35" s="10" t="s">
        <v>252</v>
      </c>
      <c r="F35" s="9"/>
      <c r="G35" t="s">
        <v>253</v>
      </c>
    </row>
    <row r="37" spans="1:9" x14ac:dyDescent="0.55000000000000004">
      <c r="H37" s="2" t="s">
        <v>254</v>
      </c>
      <c r="I37" s="6">
        <f>SUM(I2:I29)</f>
        <v>128.75500000000002</v>
      </c>
    </row>
    <row r="38" spans="1:9" x14ac:dyDescent="0.55000000000000004">
      <c r="H38" s="2" t="s">
        <v>254</v>
      </c>
      <c r="I38" s="6">
        <f>SUM(I2:I29)</f>
        <v>128.75500000000002</v>
      </c>
    </row>
  </sheetData>
  <hyperlinks>
    <hyperlink ref="J2" r:id="rId1" xr:uid="{00000000-0004-0000-0100-000000000000}"/>
    <hyperlink ref="J3" r:id="rId2" xr:uid="{00000000-0004-0000-0100-000001000000}"/>
    <hyperlink ref="J4" r:id="rId3" xr:uid="{00000000-0004-0000-0100-000002000000}"/>
    <hyperlink ref="J5" r:id="rId4" xr:uid="{00000000-0004-0000-0100-000003000000}"/>
    <hyperlink ref="J6" r:id="rId5" xr:uid="{00000000-0004-0000-0100-000004000000}"/>
    <hyperlink ref="J7" r:id="rId6" xr:uid="{00000000-0004-0000-0100-000005000000}"/>
    <hyperlink ref="J8" r:id="rId7" xr:uid="{00000000-0004-0000-0100-000006000000}"/>
    <hyperlink ref="J9" r:id="rId8" xr:uid="{00000000-0004-0000-0100-000007000000}"/>
    <hyperlink ref="J10" r:id="rId9" xr:uid="{00000000-0004-0000-0100-000008000000}"/>
    <hyperlink ref="J11" r:id="rId10" xr:uid="{00000000-0004-0000-0100-000009000000}"/>
    <hyperlink ref="J12" r:id="rId11" xr:uid="{00000000-0004-0000-0100-00000A000000}"/>
    <hyperlink ref="J13" r:id="rId12" xr:uid="{00000000-0004-0000-0100-00000B000000}"/>
    <hyperlink ref="J14" r:id="rId13" xr:uid="{00000000-0004-0000-0100-00000C000000}"/>
    <hyperlink ref="J15" r:id="rId14" xr:uid="{00000000-0004-0000-0100-00000D000000}"/>
    <hyperlink ref="J16" r:id="rId15" xr:uid="{00000000-0004-0000-0100-00000E000000}"/>
    <hyperlink ref="J17" r:id="rId16" xr:uid="{00000000-0004-0000-0100-00000F000000}"/>
    <hyperlink ref="J18" r:id="rId17" xr:uid="{00000000-0004-0000-0100-000010000000}"/>
    <hyperlink ref="J19" r:id="rId18" xr:uid="{00000000-0004-0000-0100-000011000000}"/>
    <hyperlink ref="J20" r:id="rId19" xr:uid="{00000000-0004-0000-0100-000012000000}"/>
    <hyperlink ref="J21" r:id="rId20" xr:uid="{00000000-0004-0000-0100-000013000000}"/>
    <hyperlink ref="J22" r:id="rId21" xr:uid="{00000000-0004-0000-0100-000014000000}"/>
    <hyperlink ref="J23" r:id="rId22" xr:uid="{00000000-0004-0000-0100-000015000000}"/>
    <hyperlink ref="J24" r:id="rId23" xr:uid="{00000000-0004-0000-0100-000016000000}"/>
    <hyperlink ref="J25" r:id="rId24" xr:uid="{00000000-0004-0000-0100-000017000000}"/>
    <hyperlink ref="J26" r:id="rId25" xr:uid="{00000000-0004-0000-0100-000018000000}"/>
    <hyperlink ref="J27" r:id="rId26" xr:uid="{00000000-0004-0000-0100-000019000000}"/>
    <hyperlink ref="J28" r:id="rId27" xr:uid="{00000000-0004-0000-0100-00001A000000}"/>
    <hyperlink ref="J29" r:id="rId28" xr:uid="{00000000-0004-0000-0100-00001B000000}"/>
    <hyperlink ref="E32" r:id="rId29" xr:uid="{00000000-0004-0000-0100-00001C000000}"/>
    <hyperlink ref="E33" r:id="rId30" xr:uid="{00000000-0004-0000-0100-00001D000000}"/>
    <hyperlink ref="E34" r:id="rId31" xr:uid="{00000000-0004-0000-0100-00001E000000}"/>
    <hyperlink ref="E35" r:id="rId32" xr:uid="{00000000-0004-0000-0100-00001F000000}"/>
  </hyperlinks>
  <pageMargins left="0.7" right="0.7" top="0.75" bottom="0.75" header="0.511811023622047" footer="0.511811023622047"/>
  <pageSetup orientation="portrait" horizontalDpi="300" verticalDpi="30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o E A A B Q S w M E F A A C A A g A 5 A p p W Y Z U q H O k A A A A 9 g A A A B I A H A B D b 2 5 m a W c v U G F j a 2 F n Z S 5 4 b W w g o h g A K K A U A A A A A A A A A A A A A A A A A A A A A A A A A A A A h Y 9 N D o I w G E S v Q r q n P 2 C i k o + y c C u J C d G 4 b W q F R i i G F s v d X H g k r y B G U X c u 5 8 1 b z N y v N 8 i G p g 4 u q r O 6 N S l i m K J A G d k e t C l T 1 L t j u E A Z h 4 2 Q J 1 G q Y J S N T Q Z 7 S F H l 3 D k h x H u P f Y z b r i Q R p Y z s 8 3 U h K 9 U I 9 J H 1 f z n U x j p h p E I c d q 8 x P M I s n m E 2 X 2 I K Z I K Q a / M V o n H v s / 2 B s O p r 1 3 e K K x N u C y B T B P L + w B 9 Q S w M E F A A C A A g A 5 A p p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Q K a V k h d P f l h A E A A I c H A A A T A B w A R m 9 y b X V s Y X M v U 2 V j d G l v b j E u b S C i G A A o o B Q A A A A A A A A A A A A A A A A A A A A A A A A A A A D t U l 1 L w z A U f R / s P 4 T 4 0 k E p b n 6 i 9 E E 7 h 3 v w i 8 4 n K y N r 7 2 Y w v S n J z b C M / X c z V 1 C p P o o v y 0 u S c + 7 X u R w L O U m N L N 3 e / f N u p 9 u x L 8 J A w S p R K y 2 K 6 U w L U 0 z 3 T w 5 Z z B R Q t 8 P 8 S b U z O X g k s c t o q H N X A l I w k g q i R C P 5 j w 1 4 c p Y 9 W j A 2 U 8 J Y y O 4 Q h k Y u I R u C f S V d Z W O 0 l T Q w U n X W J C V u B t P 7 p v H l p n F 2 I 9 D N R U 7 O S F x k r a G i 3 C 5 5 L 3 w a g p K l J D A x P + c h S 7 R y J d r 4 N G R X m O v C 5 8 b 9 w d E g Z A 9 O E 6 R U K 4 g / n 9 G t R n j u h V t x e / z e 6 N J z B b s G U X g F 3 C u d i J k P b J g G D 7 Z 7 C N l T g 1 8 o l e Z i o z c m 4 7 6 W T F 4 E L n z F S V 3 B Z 7 m J E W j n 2 p T b g T e k D X 7 o H 6 5 W f F x 4 Y W O k 4 8 N o E 7 c O 2 Y r 7 V c o F C t L G c + R R R v B G H 9 R I a 6 r 8 0 q j F P D i B J K n + v Z z 3 Q i s r d V W l J B g m s G A G 5 q 2 A F j D t f 4 P W v W 5 H 4 o / 7 + O q 7 P d 5 2 X j D o 8 Z 3 9 d v b 7 L / s d 7 O y 3 s 9 / f 2 e 8 d U E s B A i 0 A F A A C A A g A 5 A p p W Y Z U q H O k A A A A 9 g A A A B I A A A A A A A A A A A A A A A A A A A A A A E N v b m Z p Z y 9 Q Y W N r Y W d l L n h t b F B L A Q I t A B Q A A g A I A O Q K a V k P y u m r p A A A A O k A A A A T A A A A A A A A A A A A A A A A A P A A A A B b Q 2 9 u d G V u d F 9 U e X B l c 1 0 u e G 1 s U E s B A i 0 A F A A C A A g A 5 A p p W S F 0 9 + W E A Q A A h w c A A B M A A A A A A A A A A A A A A A A A 4 Q E A A E Z v c m 1 1 b G F z L 1 N l Y 3 R p b 2 4 x L m 1 Q S w U G A A A A A A M A A w D C A A A A s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y i U A A A A A A A C o J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h e W x v Y W R f Y m 9 h c m R f M D c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Z W Z l N D I w Y z A t Y m V k N y 0 0 O T F k L T k 5 Z G E t Y 2 U 5 O D Q z N z k 3 O W Q 2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x L T A 5 V D A 1 O j I 4 O j E y L j A 3 N j Y z N T B a I i A v P j x F b n R y e S B U e X B l P S J G a W x s Q 2 9 s d W 1 u V H l w Z X M i I F Z h b H V l P S J z Q X d Z R 0 F 3 W U d C Z 1 k 9 I i A v P j x F b n R y e S B U e X B l P S J G a W x s Q 2 9 s d W 1 u T m F t Z X M i I F Z h b H V l P S J z W y Z x d W 9 0 O 0 l k J n F 1 b 3 Q 7 L C Z x d W 9 0 O 0 R l c 2 l n b m F 0 b 3 I m c X V v d D s s J n F 1 b 3 Q 7 R m 9 v d H B y a W 5 0 J n F 1 b 3 Q 7 L C Z x d W 9 0 O 1 F 1 Y W 5 0 a X R 5 J n F 1 b 3 Q 7 L C Z x d W 9 0 O 0 R l c 2 l n b m F 0 a W 9 u J n F 1 b 3 Q 7 L C Z x d W 9 0 O 1 N 1 c H B s a W V y I G F u Z C B y Z W Y m c X V v d D s s J n F 1 b 3 Q 7 Q 2 9 s d W 1 u M S Z x d W 9 0 O y w m c X V v d D t f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h e W x v Y W R f Y m 9 h c m R f M D c 0 L 0 F 1 d G 9 S Z W 1 v d m V k Q 2 9 s d W 1 u c z E u e 0 l k L D B 9 J n F 1 b 3 Q 7 L C Z x d W 9 0 O 1 N l Y 3 R p b 2 4 x L 3 B h e W x v Y W R f Y m 9 h c m R f M D c 0 L 0 F 1 d G 9 S Z W 1 v d m V k Q 2 9 s d W 1 u c z E u e 0 R l c 2 l n b m F 0 b 3 I s M X 0 m c X V v d D s s J n F 1 b 3 Q 7 U 2 V j d G l v b j E v c G F 5 b G 9 h Z F 9 i b 2 F y Z F 8 w N z Q v Q X V 0 b 1 J l b W 9 2 Z W R D b 2 x 1 b W 5 z M S 5 7 R m 9 v d H B y a W 5 0 L D J 9 J n F 1 b 3 Q 7 L C Z x d W 9 0 O 1 N l Y 3 R p b 2 4 x L 3 B h e W x v Y W R f Y m 9 h c m R f M D c 0 L 0 F 1 d G 9 S Z W 1 v d m V k Q 2 9 s d W 1 u c z E u e 1 F 1 Y W 5 0 a X R 5 L D N 9 J n F 1 b 3 Q 7 L C Z x d W 9 0 O 1 N l Y 3 R p b 2 4 x L 3 B h e W x v Y W R f Y m 9 h c m R f M D c 0 L 0 F 1 d G 9 S Z W 1 v d m V k Q 2 9 s d W 1 u c z E u e 0 R l c 2 l n b m F 0 a W 9 u L D R 9 J n F 1 b 3 Q 7 L C Z x d W 9 0 O 1 N l Y 3 R p b 2 4 x L 3 B h e W x v Y W R f Y m 9 h c m R f M D c 0 L 0 F 1 d G 9 S Z W 1 v d m V k Q 2 9 s d W 1 u c z E u e 1 N 1 c H B s a W V y I G F u Z C B y Z W Y s N X 0 m c X V v d D s s J n F 1 b 3 Q 7 U 2 V j d G l v b j E v c G F 5 b G 9 h Z F 9 i b 2 F y Z F 8 w N z Q v Q X V 0 b 1 J l b W 9 2 Z W R D b 2 x 1 b W 5 z M S 5 7 Q 2 9 s d W 1 u M S w 2 f S Z x d W 9 0 O y w m c X V v d D t T Z W N 0 a W 9 u M S 9 w Y X l s b 2 F k X 2 J v Y X J k X z A 3 N C 9 B d X R v U m V t b 3 Z l Z E N v b H V t b n M x L n t f M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w Y X l s b 2 F k X 2 J v Y X J k X z A 3 N C 9 B d X R v U m V t b 3 Z l Z E N v b H V t b n M x L n t J Z C w w f S Z x d W 9 0 O y w m c X V v d D t T Z W N 0 a W 9 u M S 9 w Y X l s b 2 F k X 2 J v Y X J k X z A 3 N C 9 B d X R v U m V t b 3 Z l Z E N v b H V t b n M x L n t E Z X N p Z 2 5 h d G 9 y L D F 9 J n F 1 b 3 Q 7 L C Z x d W 9 0 O 1 N l Y 3 R p b 2 4 x L 3 B h e W x v Y W R f Y m 9 h c m R f M D c 0 L 0 F 1 d G 9 S Z W 1 v d m V k Q 2 9 s d W 1 u c z E u e 0 Z v b 3 R w c m l u d C w y f S Z x d W 9 0 O y w m c X V v d D t T Z W N 0 a W 9 u M S 9 w Y X l s b 2 F k X 2 J v Y X J k X z A 3 N C 9 B d X R v U m V t b 3 Z l Z E N v b H V t b n M x L n t R d W F u d G l 0 e S w z f S Z x d W 9 0 O y w m c X V v d D t T Z W N 0 a W 9 u M S 9 w Y X l s b 2 F k X 2 J v Y X J k X z A 3 N C 9 B d X R v U m V t b 3 Z l Z E N v b H V t b n M x L n t E Z X N p Z 2 5 h d G l v b i w 0 f S Z x d W 9 0 O y w m c X V v d D t T Z W N 0 a W 9 u M S 9 w Y X l s b 2 F k X 2 J v Y X J k X z A 3 N C 9 B d X R v U m V t b 3 Z l Z E N v b H V t b n M x L n t T d X B w b G l l c i B h b m Q g c m V m L D V 9 J n F 1 b 3 Q 7 L C Z x d W 9 0 O 1 N l Y 3 R p b 2 4 x L 3 B h e W x v Y W R f Y m 9 h c m R f M D c 0 L 0 F 1 d G 9 S Z W 1 v d m V k Q 2 9 s d W 1 u c z E u e 0 N v b H V t b j E s N n 0 m c X V v d D s s J n F 1 b 3 Q 7 U 2 V j d G l v b j E v c G F 5 b G 9 h Z F 9 i b 2 F y Z F 8 w N z Q v Q X V 0 b 1 J l b W 9 2 Z W R D b 2 x 1 b W 5 z M S 5 7 X z E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h e W x v Y W R f Y m 9 h c m R f M D c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h e W x v Y W R f Y m 9 h c m R f M D c 0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h e W x v Y W R f Y m 9 h c m R f M D c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F 5 b G 9 h Z F 9 i b 2 F y Z F 8 w N z Q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l N 2 E z N m V h Z S 0 2 Y z h l L T Q 2 Z W U t Y T k 5 Y y 0 0 Z D Y x Z j c z O T Z h N z c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D l U M D U 6 M z U 6 M z M u N T U z O D A z M l o i I C 8 + P E V u d H J 5 I F R 5 c G U 9 I k Z p b G x D b 2 x 1 b W 5 U e X B l c y I g V m F s d W U 9 I n N B d 1 l H Q X d Z R 0 J n W T 0 i I C 8 + P E V u d H J 5 I F R 5 c G U 9 I k Z p b G x D b 2 x 1 b W 5 O Y W 1 l c y I g V m F s d W U 9 I n N b J n F 1 b 3 Q 7 S W Q m c X V v d D s s J n F 1 b 3 Q 7 R G V z a W d u Y X R v c i Z x d W 9 0 O y w m c X V v d D t G b 2 9 0 c H J p b n Q m c X V v d D s s J n F 1 b 3 Q 7 U X V h b n R p d H k m c X V v d D s s J n F 1 b 3 Q 7 R G V z a W d u Y X R p b 2 4 m c X V v d D s s J n F 1 b 3 Q 7 U 3 V w c G x p Z X I g Y W 5 k I H J l Z i Z x d W 9 0 O y w m c X V v d D t D b 2 x 1 b W 4 x J n F 1 b 3 Q 7 L C Z x d W 9 0 O 1 8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F 5 b G 9 h Z F 9 i b 2 F y Z F 8 w N z Q g K D I p L 0 F 1 d G 9 S Z W 1 v d m V k Q 2 9 s d W 1 u c z E u e 0 l k L D B 9 J n F 1 b 3 Q 7 L C Z x d W 9 0 O 1 N l Y 3 R p b 2 4 x L 3 B h e W x v Y W R f Y m 9 h c m R f M D c 0 I C g y K S 9 B d X R v U m V t b 3 Z l Z E N v b H V t b n M x L n t E Z X N p Z 2 5 h d G 9 y L D F 9 J n F 1 b 3 Q 7 L C Z x d W 9 0 O 1 N l Y 3 R p b 2 4 x L 3 B h e W x v Y W R f Y m 9 h c m R f M D c 0 I C g y K S 9 B d X R v U m V t b 3 Z l Z E N v b H V t b n M x L n t G b 2 9 0 c H J p b n Q s M n 0 m c X V v d D s s J n F 1 b 3 Q 7 U 2 V j d G l v b j E v c G F 5 b G 9 h Z F 9 i b 2 F y Z F 8 w N z Q g K D I p L 0 F 1 d G 9 S Z W 1 v d m V k Q 2 9 s d W 1 u c z E u e 1 F 1 Y W 5 0 a X R 5 L D N 9 J n F 1 b 3 Q 7 L C Z x d W 9 0 O 1 N l Y 3 R p b 2 4 x L 3 B h e W x v Y W R f Y m 9 h c m R f M D c 0 I C g y K S 9 B d X R v U m V t b 3 Z l Z E N v b H V t b n M x L n t E Z X N p Z 2 5 h d G l v b i w 0 f S Z x d W 9 0 O y w m c X V v d D t T Z W N 0 a W 9 u M S 9 w Y X l s b 2 F k X 2 J v Y X J k X z A 3 N C A o M i k v Q X V 0 b 1 J l b W 9 2 Z W R D b 2 x 1 b W 5 z M S 5 7 U 3 V w c G x p Z X I g Y W 5 k I H J l Z i w 1 f S Z x d W 9 0 O y w m c X V v d D t T Z W N 0 a W 9 u M S 9 w Y X l s b 2 F k X 2 J v Y X J k X z A 3 N C A o M i k v Q X V 0 b 1 J l b W 9 2 Z W R D b 2 x 1 b W 5 z M S 5 7 Q 2 9 s d W 1 u M S w 2 f S Z x d W 9 0 O y w m c X V v d D t T Z W N 0 a W 9 u M S 9 w Y X l s b 2 F k X 2 J v Y X J k X z A 3 N C A o M i k v Q X V 0 b 1 J l b W 9 2 Z W R D b 2 x 1 b W 5 z M S 5 7 X z E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c G F 5 b G 9 h Z F 9 i b 2 F y Z F 8 w N z Q g K D I p L 0 F 1 d G 9 S Z W 1 v d m V k Q 2 9 s d W 1 u c z E u e 0 l k L D B 9 J n F 1 b 3 Q 7 L C Z x d W 9 0 O 1 N l Y 3 R p b 2 4 x L 3 B h e W x v Y W R f Y m 9 h c m R f M D c 0 I C g y K S 9 B d X R v U m V t b 3 Z l Z E N v b H V t b n M x L n t E Z X N p Z 2 5 h d G 9 y L D F 9 J n F 1 b 3 Q 7 L C Z x d W 9 0 O 1 N l Y 3 R p b 2 4 x L 3 B h e W x v Y W R f Y m 9 h c m R f M D c 0 I C g y K S 9 B d X R v U m V t b 3 Z l Z E N v b H V t b n M x L n t G b 2 9 0 c H J p b n Q s M n 0 m c X V v d D s s J n F 1 b 3 Q 7 U 2 V j d G l v b j E v c G F 5 b G 9 h Z F 9 i b 2 F y Z F 8 w N z Q g K D I p L 0 F 1 d G 9 S Z W 1 v d m V k Q 2 9 s d W 1 u c z E u e 1 F 1 Y W 5 0 a X R 5 L D N 9 J n F 1 b 3 Q 7 L C Z x d W 9 0 O 1 N l Y 3 R p b 2 4 x L 3 B h e W x v Y W R f Y m 9 h c m R f M D c 0 I C g y K S 9 B d X R v U m V t b 3 Z l Z E N v b H V t b n M x L n t E Z X N p Z 2 5 h d G l v b i w 0 f S Z x d W 9 0 O y w m c X V v d D t T Z W N 0 a W 9 u M S 9 w Y X l s b 2 F k X 2 J v Y X J k X z A 3 N C A o M i k v Q X V 0 b 1 J l b W 9 2 Z W R D b 2 x 1 b W 5 z M S 5 7 U 3 V w c G x p Z X I g Y W 5 k I H J l Z i w 1 f S Z x d W 9 0 O y w m c X V v d D t T Z W N 0 a W 9 u M S 9 w Y X l s b 2 F k X 2 J v Y X J k X z A 3 N C A o M i k v Q X V 0 b 1 J l b W 9 2 Z W R D b 2 x 1 b W 5 z M S 5 7 Q 2 9 s d W 1 u M S w 2 f S Z x d W 9 0 O y w m c X V v d D t T Z W N 0 a W 9 u M S 9 w Y X l s b 2 F k X 2 J v Y X J k X z A 3 N C A o M i k v Q X V 0 b 1 J l b W 9 2 Z W R D b 2 x 1 b W 5 z M S 5 7 X z E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h e W x v Y W R f Y m 9 h c m R f M D c 0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h e W x v Y W R f Y m 9 h c m R f M D c 0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h e W x v Y W R f Y m 9 h c m R f M D c 0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F 5 b G 9 h Z F 9 i b 2 F y Z F 8 w N z Q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3 O T J h O D k y N C 0 1 Y j k 2 L T Q 1 M D c t Y j E 4 N i 0 2 M j N h Y T U y N m Q w N G Q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G F 5 b G 9 h Z F 9 i b 2 F y Z F 8 w N z R f X z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D l U M D U 6 N D Y 6 N T M u N z M z M j Q 4 M l o i I C 8 + P E V u d H J 5 I F R 5 c G U 9 I k Z p b G x D b 2 x 1 b W 5 U e X B l c y I g V m F s d W U 9 I n N B d 1 l H Q X d Z R 0 J n W T 0 i I C 8 + P E V u d H J 5 I F R 5 c G U 9 I k Z p b G x D b 2 x 1 b W 5 O Y W 1 l c y I g V m F s d W U 9 I n N b J n F 1 b 3 Q 7 S W Q m c X V v d D s s J n F 1 b 3 Q 7 R G V z a W d u Y X R v c i Z x d W 9 0 O y w m c X V v d D t G b 2 9 0 c H J p b n Q m c X V v d D s s J n F 1 b 3 Q 7 U X V h b n R p d H k m c X V v d D s s J n F 1 b 3 Q 7 R G V z a W d u Y X R p b 2 4 m c X V v d D s s J n F 1 b 3 Q 7 U 3 V w c G x p Z X I g Y W 5 k I H J l Z i Z x d W 9 0 O y w m c X V v d D t D b 2 x 1 b W 4 x J n F 1 b 3 Q 7 L C Z x d W 9 0 O 1 8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F 5 b G 9 h Z F 9 i b 2 F y Z F 8 w N z Q g K D M p L 0 F 1 d G 9 S Z W 1 v d m V k Q 2 9 s d W 1 u c z E u e 0 l k L D B 9 J n F 1 b 3 Q 7 L C Z x d W 9 0 O 1 N l Y 3 R p b 2 4 x L 3 B h e W x v Y W R f Y m 9 h c m R f M D c 0 I C g z K S 9 B d X R v U m V t b 3 Z l Z E N v b H V t b n M x L n t E Z X N p Z 2 5 h d G 9 y L D F 9 J n F 1 b 3 Q 7 L C Z x d W 9 0 O 1 N l Y 3 R p b 2 4 x L 3 B h e W x v Y W R f Y m 9 h c m R f M D c 0 I C g z K S 9 B d X R v U m V t b 3 Z l Z E N v b H V t b n M x L n t G b 2 9 0 c H J p b n Q s M n 0 m c X V v d D s s J n F 1 b 3 Q 7 U 2 V j d G l v b j E v c G F 5 b G 9 h Z F 9 i b 2 F y Z F 8 w N z Q g K D M p L 0 F 1 d G 9 S Z W 1 v d m V k Q 2 9 s d W 1 u c z E u e 1 F 1 Y W 5 0 a X R 5 L D N 9 J n F 1 b 3 Q 7 L C Z x d W 9 0 O 1 N l Y 3 R p b 2 4 x L 3 B h e W x v Y W R f Y m 9 h c m R f M D c 0 I C g z K S 9 B d X R v U m V t b 3 Z l Z E N v b H V t b n M x L n t E Z X N p Z 2 5 h d G l v b i w 0 f S Z x d W 9 0 O y w m c X V v d D t T Z W N 0 a W 9 u M S 9 w Y X l s b 2 F k X 2 J v Y X J k X z A 3 N C A o M y k v Q X V 0 b 1 J l b W 9 2 Z W R D b 2 x 1 b W 5 z M S 5 7 U 3 V w c G x p Z X I g Y W 5 k I H J l Z i w 1 f S Z x d W 9 0 O y w m c X V v d D t T Z W N 0 a W 9 u M S 9 w Y X l s b 2 F k X 2 J v Y X J k X z A 3 N C A o M y k v Q X V 0 b 1 J l b W 9 2 Z W R D b 2 x 1 b W 5 z M S 5 7 Q 2 9 s d W 1 u M S w 2 f S Z x d W 9 0 O y w m c X V v d D t T Z W N 0 a W 9 u M S 9 w Y X l s b 2 F k X 2 J v Y X J k X z A 3 N C A o M y k v Q X V 0 b 1 J l b W 9 2 Z W R D b 2 x 1 b W 5 z M S 5 7 X z E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c G F 5 b G 9 h Z F 9 i b 2 F y Z F 8 w N z Q g K D M p L 0 F 1 d G 9 S Z W 1 v d m V k Q 2 9 s d W 1 u c z E u e 0 l k L D B 9 J n F 1 b 3 Q 7 L C Z x d W 9 0 O 1 N l Y 3 R p b 2 4 x L 3 B h e W x v Y W R f Y m 9 h c m R f M D c 0 I C g z K S 9 B d X R v U m V t b 3 Z l Z E N v b H V t b n M x L n t E Z X N p Z 2 5 h d G 9 y L D F 9 J n F 1 b 3 Q 7 L C Z x d W 9 0 O 1 N l Y 3 R p b 2 4 x L 3 B h e W x v Y W R f Y m 9 h c m R f M D c 0 I C g z K S 9 B d X R v U m V t b 3 Z l Z E N v b H V t b n M x L n t G b 2 9 0 c H J p b n Q s M n 0 m c X V v d D s s J n F 1 b 3 Q 7 U 2 V j d G l v b j E v c G F 5 b G 9 h Z F 9 i b 2 F y Z F 8 w N z Q g K D M p L 0 F 1 d G 9 S Z W 1 v d m V k Q 2 9 s d W 1 u c z E u e 1 F 1 Y W 5 0 a X R 5 L D N 9 J n F 1 b 3 Q 7 L C Z x d W 9 0 O 1 N l Y 3 R p b 2 4 x L 3 B h e W x v Y W R f Y m 9 h c m R f M D c 0 I C g z K S 9 B d X R v U m V t b 3 Z l Z E N v b H V t b n M x L n t E Z X N p Z 2 5 h d G l v b i w 0 f S Z x d W 9 0 O y w m c X V v d D t T Z W N 0 a W 9 u M S 9 w Y X l s b 2 F k X 2 J v Y X J k X z A 3 N C A o M y k v Q X V 0 b 1 J l b W 9 2 Z W R D b 2 x 1 b W 5 z M S 5 7 U 3 V w c G x p Z X I g Y W 5 k I H J l Z i w 1 f S Z x d W 9 0 O y w m c X V v d D t T Z W N 0 a W 9 u M S 9 w Y X l s b 2 F k X 2 J v Y X J k X z A 3 N C A o M y k v Q X V 0 b 1 J l b W 9 2 Z W R D b 2 x 1 b W 5 z M S 5 7 Q 2 9 s d W 1 u M S w 2 f S Z x d W 9 0 O y w m c X V v d D t T Z W N 0 a W 9 u M S 9 w Y X l s b 2 F k X 2 J v Y X J k X z A 3 N C A o M y k v Q X V 0 b 1 J l b W 9 2 Z W R D b 2 x 1 b W 5 z M S 5 7 X z E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h e W x v Y W R f Y m 9 h c m R f M D c 0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h e W x v Y W R f Y m 9 h c m R f M D c 0 J T I w K D M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h e W x v Y W R f Y m 9 h c m R f M D c 0 J T I w K D M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M N 0 4 H 9 F V 5 h L k c R m 7 Z o j p A 8 A A A A A A g A A A A A A E G Y A A A A B A A A g A A A A 4 I e O Z n 4 0 4 K H Y + 6 O 8 8 A Z g r r m V N H H 0 V Z Y R r Y b y v 3 n w k i M A A A A A D o A A A A A C A A A g A A A A j W 0 X 2 O u e p S H A I 1 M K L k N K a d l T M 2 s U J F 2 g u r 9 G G R H g d x h Q A A A A H n o O D I g 1 L a 6 f X G I A 6 2 o B K 2 e / c / X G 8 t g x n F v s p M U H + G s A n Q H c 9 t 1 n t a k / h I C S a v + Q U A V X k G 8 j D s H 7 J P e I q 8 3 o X i P 5 N / T + 8 n h O S m o P Z V s k x Z 1 A A A A A a 4 M + h I G G s b U B d 3 g 1 2 8 Z z X C Y 9 / b f b D y o T d e x e y d c o 6 d M S 8 m z 2 2 y K M E X r 8 q n Q V r L 6 p 3 u V F V m d k 2 C h Y h n D l d Y T l n g = = < / D a t a M a s h u p > 
</file>

<file path=customXml/itemProps1.xml><?xml version="1.0" encoding="utf-8"?>
<ds:datastoreItem xmlns:ds="http://schemas.openxmlformats.org/officeDocument/2006/customXml" ds:itemID="{7B7576B3-E1BC-47D9-9FCF-D8E5CB14150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payload_board_074</vt:lpstr>
      <vt:lpstr>payload board 0.7.3</vt:lpstr>
      <vt:lpstr>My Lists 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VanOfferen, Larsen</cp:lastModifiedBy>
  <cp:revision>4</cp:revision>
  <dcterms:modified xsi:type="dcterms:W3CDTF">2024-11-09T07:20:48Z</dcterms:modified>
  <dc:language>en-US</dc:language>
</cp:coreProperties>
</file>