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rse\OneDrive\Desktop\InspireFly\ContentCube_Payload_Board\Manufacturing\"/>
    </mc:Choice>
  </mc:AlternateContent>
  <xr:revisionPtr revIDLastSave="0" documentId="13_ncr:1_{6DE8F655-B7F9-4CC8-BC02-B03C43ED5BB8}" xr6:coauthVersionLast="47" xr6:coauthVersionMax="47" xr10:uidLastSave="{00000000-0000-0000-0000-000000000000}"/>
  <bookViews>
    <workbookView xWindow="-96" yWindow="-96" windowWidth="23232" windowHeight="13152" tabRatio="637" xr2:uid="{00000000-000D-0000-FFFF-FFFF00000000}"/>
  </bookViews>
  <sheets>
    <sheet name="payload_board_074 (4)" sheetId="7" r:id="rId1"/>
    <sheet name="payload_board_074" sheetId="6" r:id="rId2"/>
    <sheet name="payload board 0.7.3" sheetId="1" r:id="rId3"/>
    <sheet name="My Lists Worksheet" sheetId="2" r:id="rId4"/>
  </sheets>
  <definedNames>
    <definedName name="ExternalData_1" localSheetId="2" hidden="1">'payload board 0.7.3'!$A$1:$H$41</definedName>
    <definedName name="ExternalData_1" localSheetId="1" hidden="1">payload_board_074!$A$1:$H$41</definedName>
    <definedName name="ExternalData_2" localSheetId="0" hidden="1">'payload_board_074 (4)'!$A$1:$H$41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" l="1"/>
  <c r="G2" i="1"/>
  <c r="H2" i="1" s="1"/>
  <c r="F14" i="1"/>
  <c r="I37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38" i="2" s="1"/>
  <c r="I2" i="2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1265DD-1824-4672-8A84-E36B51DA837D}" keepAlive="1" name="Query - payload_board_074" description="Connection to the 'payload_board_074' query in the workbook." type="5" refreshedVersion="0" background="1">
    <dbPr connection="Provider=Microsoft.Mashup.OleDb.1;Data Source=$Workbook$;Location=payload_board_074;Extended Properties=&quot;&quot;" command="SELECT * FROM [payload_board_074]"/>
  </connection>
  <connection id="2" xr16:uid="{0D544851-555D-4248-AB23-4A3518CD3C58}" keepAlive="1" name="Query - payload_board_074 (2)" description="Connection to the 'payload_board_074 (2)' query in the workbook." type="5" refreshedVersion="0" background="1">
    <dbPr connection="Provider=Microsoft.Mashup.OleDb.1;Data Source=$Workbook$;Location=&quot;payload_board_074 (2)&quot;;Extended Properties=&quot;&quot;" command="SELECT * FROM [payload_board_074 (2)]"/>
  </connection>
  <connection id="3" xr16:uid="{BDC7C6D0-FA7C-40B0-BF6D-9B571999B57D}" keepAlive="1" name="Query - payload_board_074 (3)" description="Connection to the 'payload_board_074 (3)' query in the workbook." type="5" refreshedVersion="8" background="1" saveData="1">
    <dbPr connection="Provider=Microsoft.Mashup.OleDb.1;Data Source=$Workbook$;Location=&quot;payload_board_074 (3)&quot;;Extended Properties=&quot;&quot;" command="SELECT * FROM [payload_board_074 (3)]"/>
  </connection>
  <connection id="4" xr16:uid="{1CD02D05-ECCA-4C77-80C2-6EC99D700F89}" keepAlive="1" name="Query - payload_board_074 (4)" description="Connection to the 'payload_board_074 (4)' query in the workbook." type="5" refreshedVersion="8" background="1" saveData="1">
    <dbPr connection="Provider=Microsoft.Mashup.OleDb.1;Data Source=$Workbook$;Location=&quot;payload_board_074 (4)&quot;;Extended Properties=&quot;&quot;" command="SELECT * FROM [payload_board_074 (4)]"/>
  </connection>
</connections>
</file>

<file path=xl/sharedStrings.xml><?xml version="1.0" encoding="utf-8"?>
<sst xmlns="http://schemas.openxmlformats.org/spreadsheetml/2006/main" count="876" uniqueCount="357">
  <si>
    <t>Id</t>
  </si>
  <si>
    <t>Designator</t>
  </si>
  <si>
    <t>Footprint</t>
  </si>
  <si>
    <t>Quantity</t>
  </si>
  <si>
    <t>Designation</t>
  </si>
  <si>
    <t>Inventory</t>
  </si>
  <si>
    <t>Needed</t>
  </si>
  <si>
    <t>Order Quantity</t>
  </si>
  <si>
    <t>Part Number (Digikey)</t>
  </si>
  <si>
    <t>C12</t>
  </si>
  <si>
    <t>C_1206_3216Metric_Pad1.33x1.80mm_HandSolder</t>
  </si>
  <si>
    <t>10uF</t>
  </si>
  <si>
    <t>1276-6641-1-ND</t>
  </si>
  <si>
    <t>C13</t>
  </si>
  <si>
    <t>22uF</t>
  </si>
  <si>
    <t>C14,C6</t>
  </si>
  <si>
    <t>C_0402_1005Metric_Pad0.74x0.62mm_HandSolder</t>
  </si>
  <si>
    <t>1uF</t>
  </si>
  <si>
    <t>C18,C24,C19</t>
  </si>
  <si>
    <t>C_0603_1608Metric_Pad1.08x0.95mm_HandSolder</t>
  </si>
  <si>
    <t>490-12286-1-ND</t>
  </si>
  <si>
    <t>C2,C1</t>
  </si>
  <si>
    <t>27pF</t>
  </si>
  <si>
    <t>C20,C21</t>
  </si>
  <si>
    <t>10uF/16V</t>
  </si>
  <si>
    <t>C23,C22</t>
  </si>
  <si>
    <t>1.0uF</t>
  </si>
  <si>
    <t>1276-1946-1-ND</t>
  </si>
  <si>
    <t>C25</t>
  </si>
  <si>
    <t>0.1uF</t>
  </si>
  <si>
    <t>1276-1935-1-ND</t>
  </si>
  <si>
    <t>C8,C10,C7,C4,C5,C15,C11,C9,C16,C17</t>
  </si>
  <si>
    <t>399-C0402C104K4RACTUCT-ND</t>
  </si>
  <si>
    <t>D1,D7,D9,D5</t>
  </si>
  <si>
    <t>D_SOD-323</t>
  </si>
  <si>
    <t>NSR0320</t>
  </si>
  <si>
    <t>NSR0320MW2T1GOSCT-ND</t>
  </si>
  <si>
    <t>D2,D3,D4</t>
  </si>
  <si>
    <t>LED_0805_2012Metric</t>
  </si>
  <si>
    <t>LED</t>
  </si>
  <si>
    <t>3147-B1701UYG-20D000114U1930CT-ND</t>
  </si>
  <si>
    <t>IC1</t>
  </si>
  <si>
    <t>custom_IC57_RP2040</t>
  </si>
  <si>
    <t>RP2040_QFN56</t>
  </si>
  <si>
    <t>2648-SC0914(13)CT-ND</t>
  </si>
  <si>
    <t>IC2</t>
  </si>
  <si>
    <t>SOT230P700X180-4N</t>
  </si>
  <si>
    <t>AZ1117CH-3.3TRG1</t>
  </si>
  <si>
    <t>AZ1117CH-3.3TRG1DICT-ND</t>
  </si>
  <si>
    <t>J10</t>
  </si>
  <si>
    <t>MOLEX_503398-1892</t>
  </si>
  <si>
    <t>J3</t>
  </si>
  <si>
    <t>Molex_Pico_CON_5040500491</t>
  </si>
  <si>
    <t>Antenna_Conn</t>
  </si>
  <si>
    <t>WM10137CT-ND</t>
  </si>
  <si>
    <t>Molex_Pico_CON_5040500691</t>
  </si>
  <si>
    <t>Breakout</t>
  </si>
  <si>
    <t>J7</t>
  </si>
  <si>
    <t>MOLEX_105164-0001</t>
  </si>
  <si>
    <t>Molex_Micro_USB</t>
  </si>
  <si>
    <t>WM11263CT-ND</t>
  </si>
  <si>
    <t>J8</t>
  </si>
  <si>
    <t>FC to EPS Connector</t>
  </si>
  <si>
    <t>WM25693CT-ND</t>
  </si>
  <si>
    <t>L1</t>
  </si>
  <si>
    <t>L_1008_2520Metric_Pad1.43x2.20mm_HandSolder</t>
  </si>
  <si>
    <t>10uH/1A</t>
  </si>
  <si>
    <t>Q1</t>
  </si>
  <si>
    <t>SC-59</t>
  </si>
  <si>
    <t>Q_PMOS_GSD</t>
  </si>
  <si>
    <t>R_0402_1005Metric_Pad0.72x0.64mm_HandSolder</t>
  </si>
  <si>
    <t>10K</t>
  </si>
  <si>
    <t>R10,R12</t>
  </si>
  <si>
    <t>220</t>
  </si>
  <si>
    <t>R11</t>
  </si>
  <si>
    <t>470</t>
  </si>
  <si>
    <t>R13,R14</t>
  </si>
  <si>
    <t>R_1206_3216Metric_Pad1.30x1.75mm_HandSolder</t>
  </si>
  <si>
    <t>541-10061-1-ND</t>
  </si>
  <si>
    <t>R15,R16</t>
  </si>
  <si>
    <t>R_0603_1608Metric_Pad0.98x0.95mm_HandSolder</t>
  </si>
  <si>
    <t>300k</t>
  </si>
  <si>
    <t>R17</t>
  </si>
  <si>
    <t>100k</t>
  </si>
  <si>
    <t>2019-RK73H1JTTD1003FCT-ND</t>
  </si>
  <si>
    <t>R18</t>
  </si>
  <si>
    <t>10k</t>
  </si>
  <si>
    <t>R19</t>
  </si>
  <si>
    <t>50</t>
  </si>
  <si>
    <t>R5,R6</t>
  </si>
  <si>
    <t>27.4</t>
  </si>
  <si>
    <t>R7,R2</t>
  </si>
  <si>
    <t>1K</t>
  </si>
  <si>
    <t>R9</t>
  </si>
  <si>
    <t>PinSocket_1x02_P2.54mm_Vertical</t>
  </si>
  <si>
    <t>S7035-ND</t>
  </si>
  <si>
    <t>SW2,SW1</t>
  </si>
  <si>
    <t>SW_Push_1P1T_NO_CK_KMR2</t>
  </si>
  <si>
    <t>KMR2</t>
  </si>
  <si>
    <t>401-1427-1-ND</t>
  </si>
  <si>
    <t>U1</t>
  </si>
  <si>
    <t>WDFN-8-1EP_6x5mm_P1.27mm_EP3.4x4mm</t>
  </si>
  <si>
    <t>W25Q128JVPIQ TR</t>
  </si>
  <si>
    <t>W25Q128JVPIMCT-ND</t>
  </si>
  <si>
    <t>U2</t>
  </si>
  <si>
    <t>SOIC-8_3.9x4.9mm_P1.27mm</t>
  </si>
  <si>
    <t>MAX706RESA</t>
  </si>
  <si>
    <t>MAX706RESA+CT-ND</t>
  </si>
  <si>
    <t>U4,U3</t>
  </si>
  <si>
    <t>SOT-23-5</t>
  </si>
  <si>
    <t>INA180A3</t>
  </si>
  <si>
    <t>FAN5331SX</t>
  </si>
  <si>
    <t>U6</t>
  </si>
  <si>
    <t>CON30_1X30_DRB_XF2C_TYC</t>
  </si>
  <si>
    <t>XF2M-3015-1A</t>
  </si>
  <si>
    <t>OR723TR-ND</t>
  </si>
  <si>
    <t>Y1</t>
  </si>
  <si>
    <t>Crystal_SMD_5032-2Pin_5.0x3.2mm_HandSoldering</t>
  </si>
  <si>
    <t>ABLS-12.000MHZ-B2-T</t>
  </si>
  <si>
    <t>Index</t>
  </si>
  <si>
    <t>Delivered?</t>
  </si>
  <si>
    <t>Manufacturer Part Number</t>
  </si>
  <si>
    <t>Manufacturer Name</t>
  </si>
  <si>
    <t>Description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</si>
  <si>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</si>
  <si>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</si>
  <si>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</si>
  <si>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</si>
  <si>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</si>
  <si>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</si>
  <si>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</si>
  <si>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</si>
  <si>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</si>
  <si>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https://www.digikey.com/en/products/detail/raspberry-pi/SC0914-13/14306010</t>
  </si>
  <si>
    <t>Diodes Incorporated</t>
  </si>
  <si>
    <t>IC REG LINEAR 3.3V 1A SOT223</t>
  </si>
  <si>
    <t>https://www.digikey.com/en/products/detail/diodes-incorporated/AZ1117CH-3-3TRG1/4470985</t>
  </si>
  <si>
    <t>NSR0320MW2T1G</t>
  </si>
  <si>
    <t>onsemi</t>
  </si>
  <si>
    <t>DIODE SCHOTTKY 20V 1A SOD323</t>
  </si>
  <si>
    <t>https://www.digikey.com/en/products/detail/onsemi/NSR0320MW2T1G/1218949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</si>
  <si>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</si>
  <si>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</si>
  <si>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</si>
  <si>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</si>
  <si>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</si>
  <si>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</si>
  <si>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</si>
  <si>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</si>
  <si>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</si>
  <si>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</si>
  <si>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</si>
  <si>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</si>
  <si>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</si>
  <si>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</si>
  <si>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</si>
  <si>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</si>
  <si>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</si>
  <si>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</si>
  <si>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</si>
  <si>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</si>
  <si>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</si>
  <si>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</si>
  <si>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</si>
  <si>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</si>
  <si>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</si>
  <si>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</si>
  <si>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https://www.digikey.com/en/products/detail/molex/5040500291/9954115</t>
  </si>
  <si>
    <t>5040500491</t>
  </si>
  <si>
    <t>CONN HEADER SMD R/A 4POS 1.5MM</t>
  </si>
  <si>
    <t>https://www.digikey.com/en/products/detail/molex/5040500491/4357649</t>
  </si>
  <si>
    <t>W25Q128JVPIM TR</t>
  </si>
  <si>
    <t>Winbond Electronics</t>
  </si>
  <si>
    <t>IC FLASH 128MBIT SPI/QUAD 8WSON</t>
  </si>
  <si>
    <t>https://www.digikey.com/en/products/detail/winbond-electronics/W25Q128JVPIM-TR/6819720</t>
  </si>
  <si>
    <t>KMR221GLFS</t>
  </si>
  <si>
    <t>C&amp;K</t>
  </si>
  <si>
    <t>SWITCH TACTILE SPST-NO 0.05A 32V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</si>
  <si>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</si>
  <si>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</si>
  <si>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</si>
  <si>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</si>
  <si>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</si>
  <si>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</si>
  <si>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</si>
  <si>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</si>
  <si>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</si>
  <si>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</si>
  <si>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</si>
  <si>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</si>
  <si>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</si>
  <si>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</si>
  <si>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</si>
  <si>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</si>
  <si>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https://www.digikey.com/en/products/detail/samsung-electro-mechanics/CL10B105KP8NNNC/3887604</t>
  </si>
  <si>
    <t>CL10B104KB8NNWC</t>
  </si>
  <si>
    <t>CAP CER 0.1UF 50V X7R 0603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</si>
  <si>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</si>
  <si>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</si>
  <si>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</si>
  <si>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</si>
  <si>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2019-RK73H1JTTD1002FCT-ND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</si>
  <si>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</si>
  <si>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</si>
  <si>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</si>
  <si>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</si>
  <si>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</si>
  <si>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</si>
  <si>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</si>
  <si>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</si>
  <si>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</si>
  <si>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</si>
  <si>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</si>
  <si>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</si>
  <si>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</si>
  <si>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</si>
  <si>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</si>
  <si>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</si>
  <si>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TSM500P02CXRFGCT-ND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</si>
  <si>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</si>
  <si>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</si>
  <si>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</si>
  <si>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</si>
  <si>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</si>
  <si>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</si>
  <si>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</si>
  <si>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</si>
  <si>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</si>
  <si>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</si>
  <si>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</si>
  <si>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</si>
  <si>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</si>
  <si>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</si>
  <si>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</si>
  <si>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</si>
  <si>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</si>
  <si>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296-47654-1-ND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</si>
  <si>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</si>
  <si>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</si>
  <si>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</si>
  <si>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</si>
  <si>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</si>
  <si>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</si>
  <si>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</si>
  <si>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</si>
  <si>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MICRO SD PUSH/PUSH SMALL 8C</t>
  </si>
  <si>
    <t>WM11190TR-ND</t>
  </si>
  <si>
    <t>Omron Electronics Inc-EMC Div</t>
  </si>
  <si>
    <t>CONN FPC 30POS 0.5MM R/A</t>
  </si>
  <si>
    <t>Onsemi</t>
  </si>
  <si>
    <t>DC-DC Switching Boost (Step Up) Regulator</t>
  </si>
  <si>
    <t>AOTA-B252010S100MT</t>
  </si>
  <si>
    <t>FIXED IND 10UH 1.2A 420MOHM SMD</t>
  </si>
  <si>
    <t>535-AOTA-B252010S100MTCT-ND</t>
  </si>
  <si>
    <t>Total Price</t>
  </si>
  <si>
    <t>EPS Burn FET</t>
  </si>
  <si>
    <t>742-SQ4401CEY-T1_GE3CT-ND</t>
  </si>
  <si>
    <t>WM11190CT-ND</t>
  </si>
  <si>
    <t>SD_Card</t>
  </si>
  <si>
    <t>J1,J6</t>
  </si>
  <si>
    <t>WM10143CT-ND</t>
  </si>
  <si>
    <t>Molex_Pico_CON_504050-0291</t>
  </si>
  <si>
    <t>CTX1162CT-ND</t>
  </si>
  <si>
    <t>P300KBYCT-ND</t>
  </si>
  <si>
    <t>541-3318-1-ND</t>
  </si>
  <si>
    <t>R1,R3,R8</t>
  </si>
  <si>
    <t>2019-RK73H1ETTP1002FCT-ND</t>
  </si>
  <si>
    <t>2019-RK73H1ETTP27R4FCT-ND</t>
  </si>
  <si>
    <t>2019-RK73H1ETTP2200FCT-ND</t>
  </si>
  <si>
    <t>2019-RK73H1ETTP1001FCT-ND</t>
  </si>
  <si>
    <t>2019-RK73H1ETTP4700FCT-ND</t>
  </si>
  <si>
    <t>490-18216-1-ND</t>
  </si>
  <si>
    <t>490-12651-1-ND</t>
  </si>
  <si>
    <t>N/A</t>
  </si>
  <si>
    <t>Part Number JLC</t>
  </si>
  <si>
    <t>C60474</t>
  </si>
  <si>
    <t>C48192</t>
  </si>
  <si>
    <t>C6795835</t>
  </si>
  <si>
    <t>C190862</t>
  </si>
  <si>
    <t>C2040</t>
  </si>
  <si>
    <t>C962136</t>
  </si>
  <si>
    <t>C346194</t>
  </si>
  <si>
    <t>C563981</t>
  </si>
  <si>
    <t>C122882</t>
  </si>
  <si>
    <t>C274349</t>
  </si>
  <si>
    <t>C131361</t>
  </si>
  <si>
    <t>C136974</t>
  </si>
  <si>
    <t>C144711</t>
  </si>
  <si>
    <t>C112291</t>
  </si>
  <si>
    <t>C114667</t>
  </si>
  <si>
    <t>C116674</t>
  </si>
  <si>
    <t>C28380</t>
  </si>
  <si>
    <t>C221675</t>
  </si>
  <si>
    <t>GS</t>
  </si>
  <si>
    <t>Column1</t>
  </si>
  <si>
    <t>_1</t>
  </si>
  <si>
    <t/>
  </si>
  <si>
    <t>D7,D9,D1,D5</t>
  </si>
  <si>
    <t>MOLEX_504050-0291</t>
  </si>
  <si>
    <t>0.065</t>
  </si>
  <si>
    <t>J2</t>
  </si>
  <si>
    <t>PinHeader_1x06_P2.54mm_Vertical</t>
  </si>
  <si>
    <t>Cam_Conn</t>
  </si>
  <si>
    <t>J1</t>
  </si>
  <si>
    <t>Cam_PicoLock</t>
  </si>
  <si>
    <t>J15</t>
  </si>
  <si>
    <t>SWC</t>
  </si>
  <si>
    <t>J4</t>
  </si>
  <si>
    <t>SolderJumper-2_P1.3mm_Open_TrianglePad1.0x1.5mm</t>
  </si>
  <si>
    <t>usb jumper</t>
  </si>
  <si>
    <t>J12</t>
  </si>
  <si>
    <t>PinHeader_1x02_P2.54mm_Vertical</t>
  </si>
  <si>
    <t>FC Breakout</t>
  </si>
  <si>
    <t>503398-1892</t>
  </si>
  <si>
    <t>J6</t>
  </si>
  <si>
    <t>J_Burn</t>
  </si>
  <si>
    <t>Burn_Wire_Connection</t>
  </si>
  <si>
    <t>Conn_01x02</t>
  </si>
  <si>
    <t>C7371915</t>
  </si>
  <si>
    <t>C8,C10,C7,C4,C16,C5,C15,C25,C11,C17,C9</t>
  </si>
  <si>
    <t>R18,R3,R1,R9,R8</t>
  </si>
  <si>
    <t>C23,C14,C6,C22</t>
  </si>
  <si>
    <t>C24,C19,C18</t>
  </si>
  <si>
    <t>C21,C20</t>
  </si>
  <si>
    <t>C77006</t>
  </si>
  <si>
    <t>C86287</t>
  </si>
  <si>
    <t>C114949</t>
  </si>
  <si>
    <t>C144731</t>
  </si>
  <si>
    <t>C138011</t>
  </si>
  <si>
    <t>C853312</t>
  </si>
  <si>
    <t>30POSFPC</t>
  </si>
  <si>
    <t>C3041205</t>
  </si>
  <si>
    <t>JLC PN</t>
  </si>
  <si>
    <t>C106234</t>
  </si>
  <si>
    <t>C2589</t>
  </si>
  <si>
    <t>C20608721</t>
  </si>
  <si>
    <t>U7</t>
  </si>
  <si>
    <t>SOT-23-6_HandSoldering</t>
  </si>
  <si>
    <t>TLV61046ADB</t>
  </si>
  <si>
    <t>C464815</t>
  </si>
  <si>
    <t>Supplier and ref</t>
  </si>
  <si>
    <t>C8,C10,C7,C4,C16,C5,C15,C11,C17,C9</t>
  </si>
  <si>
    <t>D7,D1,D5</t>
  </si>
  <si>
    <t>C18,C12</t>
  </si>
  <si>
    <t>R20</t>
  </si>
  <si>
    <t>R_0805_2012Metric_Pad1.20x1.40mm_HandSolder</t>
  </si>
  <si>
    <t>16k</t>
  </si>
  <si>
    <t>~</t>
  </si>
  <si>
    <t>SOT-23-6</t>
  </si>
  <si>
    <t>C26</t>
  </si>
  <si>
    <t>4.7uF</t>
  </si>
  <si>
    <t>Crystal_SMD_5032-2Pin_5.0x3.2mm</t>
  </si>
  <si>
    <t>C20,C21,C24</t>
  </si>
  <si>
    <t>R7,R2,R21</t>
  </si>
  <si>
    <t>R3,R1,R8,R9</t>
  </si>
  <si>
    <t>C19,C14,C6,C23,C22</t>
  </si>
  <si>
    <t>C229087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</si>
</sst>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0" x14ac:knownFonts="1">
    <font>
      <sz val="11"/>
      <name val="Calibri"/>
      <charset val="1"/>
    </font>
    <font>
      <sz val="11"/>
      <color rgb="FFCC0000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0000FF"/>
      <name val="Calibri"/>
      <charset val="1"/>
    </font>
    <font>
      <sz val="11"/>
      <name val="Calibri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0" borderId="0" applyBorder="0" applyProtection="0"/>
    <xf numFmtId="0" fontId="1" fillId="2" borderId="0" applyBorder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1" applyBorder="1" applyProtection="1"/>
    <xf numFmtId="0" fontId="0" fillId="4" borderId="0" xfId="0" applyFill="1"/>
    <xf numFmtId="0" fontId="1" fillId="2" borderId="0" xfId="2" applyBorder="1" applyProtection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2" xfId="0" applyFont="1" applyBorder="1"/>
    <xf numFmtId="0" fontId="9" fillId="5" borderId="2" xfId="0" applyFont="1" applyFill="1" applyBorder="1"/>
    <xf numFmtId="0" fontId="0" fillId="0" borderId="0" xfId="0" applyNumberFormat="1"/>
    <xf numFmtId="0" fontId="8" fillId="5" borderId="2" xfId="0" applyFont="1" applyFill="1" applyBorder="1"/>
    <xf numFmtId="0" fontId="8" fillId="0" borderId="2" xfId="0" applyFont="1" applyBorder="1"/>
    <xf numFmtId="0" fontId="2" fillId="0" borderId="0" xfId="0" applyNumberFormat="1" applyFont="1"/>
  </cellXfs>
  <cellStyles count="3">
    <cellStyle name="Bad 1" xfId="2" xr:uid="{00000000-0005-0000-0000-000006000000}"/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B4CADF8-18E1-477B-9B84-EB799BE4E287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533FE7-063F-44D5-A6CD-CF1D2D1E520F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0DB6C-8551-4772-96D3-EA076D8F279A}" name="payload_board_074__4" displayName="payload_board_074__4" ref="A1:H41" tableType="queryTable" totalsRowShown="0">
  <autoFilter ref="A1:H41" xr:uid="{C1F0DB6C-8551-4772-96D3-EA076D8F279A}"/>
  <sortState xmlns:xlrd2="http://schemas.microsoft.com/office/spreadsheetml/2017/richdata2" ref="A2:H41">
    <sortCondition ref="B1:B41"/>
  </sortState>
  <tableColumns count="8">
    <tableColumn id="1" xr3:uid="{AFD301C6-84A7-42AB-95E1-2AD51089FF33}" uniqueName="1" name="Id" queryTableFieldId="1"/>
    <tableColumn id="2" xr3:uid="{014B99B5-C45A-4B16-9F22-BA1C5CABBCEF}" uniqueName="2" name="Designator" queryTableFieldId="2" dataDxfId="5"/>
    <tableColumn id="3" xr3:uid="{E96BDBA7-8E78-4FBF-924C-59E09AEC1D39}" uniqueName="3" name="Footprint" queryTableFieldId="3" dataDxfId="4"/>
    <tableColumn id="4" xr3:uid="{01BA5B80-251D-4886-9EE3-6DB39C7A5C77}" uniqueName="4" name="Quantity" queryTableFieldId="4"/>
    <tableColumn id="5" xr3:uid="{EA384D7B-556F-4556-9B7C-B478D74E6F2B}" uniqueName="5" name="Designation" queryTableFieldId="5" dataDxfId="3"/>
    <tableColumn id="6" xr3:uid="{8F81C1ED-1E2D-44E9-A6C4-C758C225A8C0}" uniqueName="6" name="Supplier and ref" queryTableFieldId="6" dataDxfId="2"/>
    <tableColumn id="7" xr3:uid="{D9F9B422-3DAE-4D4A-B77E-16196AFFA370}" uniqueName="7" name="Column1" queryTableFieldId="7" dataDxfId="1"/>
    <tableColumn id="8" xr3:uid="{ECB02BFE-D34A-4FBA-ABD5-4757D19217B6}" uniqueName="8" name="_1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23BC2-0875-4BD4-A87E-51241EF0E812}" name="payload_board_074__3" displayName="payload_board_074__3" ref="A1:H41" tableType="queryTable" totalsRowShown="0">
  <autoFilter ref="A1:H41" xr:uid="{3E323BC2-0875-4BD4-A87E-51241EF0E812}"/>
  <sortState xmlns:xlrd2="http://schemas.microsoft.com/office/spreadsheetml/2017/richdata2" ref="A2:H41">
    <sortCondition ref="B1:B41"/>
  </sortState>
  <tableColumns count="8">
    <tableColumn id="1" xr3:uid="{FFD3BFF0-5A7F-4FE1-A851-D59238BBFFE0}" uniqueName="1" name="Id" queryTableFieldId="1"/>
    <tableColumn id="2" xr3:uid="{ACE19FCA-F120-475E-B7D9-9D9D9358CBE5}" uniqueName="2" name="Designator" queryTableFieldId="2" dataDxfId="11"/>
    <tableColumn id="3" xr3:uid="{C160A11A-BD51-4547-9E5C-B4130A3FDCEC}" uniqueName="3" name="Footprint" queryTableFieldId="3" dataDxfId="10"/>
    <tableColumn id="4" xr3:uid="{28B09186-13DD-43EF-B9FF-3E2D9884A63C}" uniqueName="4" name="Quantity" queryTableFieldId="4"/>
    <tableColumn id="5" xr3:uid="{C01595A8-C81C-43BB-86E2-E1A94B4F0D4D}" uniqueName="5" name="Designation" queryTableFieldId="5" dataDxfId="9"/>
    <tableColumn id="6" xr3:uid="{39DE0E80-05B5-47AB-ABB1-B6C7CC1162BA}" uniqueName="6" name="JLC PN" queryTableFieldId="6" dataDxfId="8"/>
    <tableColumn id="7" xr3:uid="{B372361B-2FFC-4A96-B634-1AD651725DA2}" uniqueName="7" name="Column1" queryTableFieldId="7" dataDxfId="7"/>
    <tableColumn id="8" xr3:uid="{8B6C1E45-920F-43E1-BDA3-896AEB87554C}" uniqueName="8" name="_1" queryTableFieldId="8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load_board" displayName="payload_board" ref="A1:J41" totalsRowShown="0">
  <autoFilter ref="A1:J41" xr:uid="{00000000-0009-0000-0100-000001000000}"/>
  <tableColumns count="10">
    <tableColumn id="1" xr3:uid="{00000000-0010-0000-0000-000001000000}" name="Id"/>
    <tableColumn id="2" xr3:uid="{00000000-0010-0000-0000-000002000000}" name="Designator"/>
    <tableColumn id="3" xr3:uid="{00000000-0010-0000-0000-000003000000}" name="Footprint"/>
    <tableColumn id="4" xr3:uid="{00000000-0010-0000-0000-000004000000}" name="Quantity"/>
    <tableColumn id="5" xr3:uid="{00000000-0010-0000-0000-000005000000}" name="Designation"/>
    <tableColumn id="6" xr3:uid="{00000000-0010-0000-0000-000006000000}" name="Inventory"/>
    <tableColumn id="7" xr3:uid="{00000000-0010-0000-0000-000007000000}" name="Needed"/>
    <tableColumn id="8" xr3:uid="{00000000-0010-0000-0000-000008000000}" name="Order Quantity"/>
    <tableColumn id="9" xr3:uid="{00000000-0010-0000-0000-000009000000}" name="Part Number (Digikey)"/>
    <tableColumn id="10" xr3:uid="{25D51B89-49A2-4097-B899-FFB01DD94F6D}" name="Part Number JL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tpwbdmf4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7hjjb4vv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newark.com/onsemi/fan5331sx/dc-dc-switching-boost-step-up/dp/87X8713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digikey.com/short/32d9dh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75D0-7DCA-4F89-9744-06473AE87431}">
  <dimension ref="A1:H41"/>
  <sheetViews>
    <sheetView tabSelected="1" topLeftCell="A16" workbookViewId="0">
      <selection activeCell="F31" sqref="F31"/>
    </sheetView>
  </sheetViews>
  <sheetFormatPr defaultRowHeight="14.4" x14ac:dyDescent="0.55000000000000004"/>
  <cols>
    <col min="1" max="1" width="4.47265625" bestFit="1" customWidth="1"/>
    <col min="2" max="2" width="30.734375" bestFit="1" customWidth="1"/>
    <col min="3" max="3" width="45.47265625" bestFit="1" customWidth="1"/>
    <col min="4" max="4" width="10.05078125" bestFit="1" customWidth="1"/>
    <col min="5" max="5" width="18.68359375" bestFit="1" customWidth="1"/>
    <col min="6" max="6" width="15.83984375" bestFit="1" customWidth="1"/>
    <col min="7" max="7" width="10.15625" bestFit="1" customWidth="1"/>
    <col min="8" max="8" width="4.839843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340</v>
      </c>
      <c r="G1" t="s">
        <v>294</v>
      </c>
      <c r="H1" t="s">
        <v>295</v>
      </c>
    </row>
    <row r="2" spans="1:8" x14ac:dyDescent="0.55000000000000004">
      <c r="A2">
        <v>26</v>
      </c>
      <c r="B2" s="15" t="s">
        <v>13</v>
      </c>
      <c r="C2" s="15" t="s">
        <v>10</v>
      </c>
      <c r="D2">
        <v>1</v>
      </c>
      <c r="E2" s="15" t="s">
        <v>14</v>
      </c>
      <c r="F2" s="15" t="s">
        <v>296</v>
      </c>
      <c r="G2" s="15" t="s">
        <v>296</v>
      </c>
      <c r="H2" s="15" t="s">
        <v>296</v>
      </c>
    </row>
    <row r="3" spans="1:8" x14ac:dyDescent="0.55000000000000004">
      <c r="A3">
        <v>11</v>
      </c>
      <c r="B3" s="15" t="s">
        <v>343</v>
      </c>
      <c r="C3" s="15" t="s">
        <v>10</v>
      </c>
      <c r="D3">
        <v>2</v>
      </c>
      <c r="E3" s="15" t="s">
        <v>11</v>
      </c>
      <c r="F3" s="15" t="s">
        <v>296</v>
      </c>
      <c r="G3" s="15" t="s">
        <v>296</v>
      </c>
      <c r="H3" s="15" t="s">
        <v>296</v>
      </c>
    </row>
    <row r="4" spans="1:8" x14ac:dyDescent="0.55000000000000004">
      <c r="A4">
        <v>8</v>
      </c>
      <c r="B4" s="15" t="s">
        <v>355</v>
      </c>
      <c r="C4" s="15" t="s">
        <v>16</v>
      </c>
      <c r="D4">
        <v>5</v>
      </c>
      <c r="E4" s="15" t="s">
        <v>17</v>
      </c>
      <c r="F4" t="s">
        <v>324</v>
      </c>
      <c r="G4" s="15" t="s">
        <v>296</v>
      </c>
      <c r="H4" s="15" t="s">
        <v>296</v>
      </c>
    </row>
    <row r="5" spans="1:8" x14ac:dyDescent="0.55000000000000004">
      <c r="A5">
        <v>6</v>
      </c>
      <c r="B5" s="15" t="s">
        <v>21</v>
      </c>
      <c r="C5" s="15" t="s">
        <v>16</v>
      </c>
      <c r="D5">
        <v>2</v>
      </c>
      <c r="E5" s="15" t="s">
        <v>22</v>
      </c>
      <c r="F5" t="s">
        <v>325</v>
      </c>
      <c r="G5" s="15" t="s">
        <v>296</v>
      </c>
      <c r="H5" s="15" t="s">
        <v>296</v>
      </c>
    </row>
    <row r="6" spans="1:8" x14ac:dyDescent="0.55000000000000004">
      <c r="A6">
        <v>18</v>
      </c>
      <c r="B6" s="15" t="s">
        <v>352</v>
      </c>
      <c r="C6" s="15" t="s">
        <v>19</v>
      </c>
      <c r="D6">
        <v>2</v>
      </c>
      <c r="E6" s="15" t="s">
        <v>24</v>
      </c>
      <c r="F6" t="s">
        <v>280</v>
      </c>
      <c r="G6" s="15" t="s">
        <v>296</v>
      </c>
      <c r="H6" s="15" t="s">
        <v>296</v>
      </c>
    </row>
    <row r="7" spans="1:8" x14ac:dyDescent="0.55000000000000004">
      <c r="A7">
        <v>31</v>
      </c>
      <c r="B7" s="15" t="s">
        <v>349</v>
      </c>
      <c r="C7" s="15" t="s">
        <v>345</v>
      </c>
      <c r="D7">
        <v>1</v>
      </c>
      <c r="E7" s="15" t="s">
        <v>350</v>
      </c>
      <c r="F7" s="15" t="s">
        <v>296</v>
      </c>
      <c r="G7" s="15" t="s">
        <v>296</v>
      </c>
      <c r="H7" s="15" t="s">
        <v>296</v>
      </c>
    </row>
    <row r="8" spans="1:8" x14ac:dyDescent="0.55000000000000004">
      <c r="A8">
        <v>2</v>
      </c>
      <c r="B8" s="15" t="s">
        <v>341</v>
      </c>
      <c r="C8" s="15" t="s">
        <v>16</v>
      </c>
      <c r="D8">
        <v>10</v>
      </c>
      <c r="E8" s="15" t="s">
        <v>29</v>
      </c>
      <c r="F8" s="14" t="s">
        <v>275</v>
      </c>
      <c r="G8" s="15" t="s">
        <v>296</v>
      </c>
      <c r="H8" s="15" t="s">
        <v>296</v>
      </c>
    </row>
    <row r="9" spans="1:8" x14ac:dyDescent="0.55000000000000004">
      <c r="A9">
        <v>44</v>
      </c>
      <c r="B9" s="15" t="s">
        <v>37</v>
      </c>
      <c r="C9" s="15" t="s">
        <v>38</v>
      </c>
      <c r="D9">
        <v>3</v>
      </c>
      <c r="E9" s="15" t="s">
        <v>39</v>
      </c>
      <c r="F9" t="s">
        <v>318</v>
      </c>
      <c r="G9" s="15" t="s">
        <v>296</v>
      </c>
      <c r="H9" s="15" t="s">
        <v>296</v>
      </c>
    </row>
    <row r="10" spans="1:8" x14ac:dyDescent="0.55000000000000004">
      <c r="A10">
        <v>3</v>
      </c>
      <c r="B10" s="15" t="s">
        <v>342</v>
      </c>
      <c r="C10" s="15" t="s">
        <v>34</v>
      </c>
      <c r="D10">
        <v>3</v>
      </c>
      <c r="E10" s="15" t="s">
        <v>35</v>
      </c>
      <c r="F10" s="14" t="s">
        <v>276</v>
      </c>
      <c r="G10" s="15" t="s">
        <v>296</v>
      </c>
      <c r="H10" s="15" t="s">
        <v>296</v>
      </c>
    </row>
    <row r="11" spans="1:8" x14ac:dyDescent="0.55000000000000004">
      <c r="A11">
        <v>19</v>
      </c>
      <c r="B11" s="15" t="s">
        <v>41</v>
      </c>
      <c r="C11" s="15" t="s">
        <v>42</v>
      </c>
      <c r="D11">
        <v>1</v>
      </c>
      <c r="E11" s="15" t="s">
        <v>43</v>
      </c>
      <c r="F11" s="15" t="s">
        <v>279</v>
      </c>
      <c r="G11" s="15" t="s">
        <v>296</v>
      </c>
      <c r="H11" s="15" t="s">
        <v>296</v>
      </c>
    </row>
    <row r="12" spans="1:8" x14ac:dyDescent="0.55000000000000004">
      <c r="A12">
        <v>35</v>
      </c>
      <c r="B12" s="15" t="s">
        <v>45</v>
      </c>
      <c r="C12" s="15" t="s">
        <v>46</v>
      </c>
      <c r="D12">
        <v>1</v>
      </c>
      <c r="E12" s="15" t="s">
        <v>47</v>
      </c>
      <c r="F12" s="15" t="s">
        <v>296</v>
      </c>
      <c r="G12" s="15" t="s">
        <v>296</v>
      </c>
      <c r="H12" s="15" t="s">
        <v>296</v>
      </c>
    </row>
    <row r="13" spans="1:8" x14ac:dyDescent="0.55000000000000004">
      <c r="A13">
        <v>45</v>
      </c>
      <c r="B13" s="15" t="s">
        <v>315</v>
      </c>
      <c r="C13" s="15" t="s">
        <v>316</v>
      </c>
      <c r="D13">
        <v>1</v>
      </c>
      <c r="E13" s="15" t="s">
        <v>317</v>
      </c>
      <c r="F13" s="15" t="s">
        <v>296</v>
      </c>
      <c r="G13" s="15" t="s">
        <v>296</v>
      </c>
      <c r="H13" s="15" t="s">
        <v>296</v>
      </c>
    </row>
    <row r="14" spans="1:8" x14ac:dyDescent="0.55000000000000004">
      <c r="A14">
        <v>14</v>
      </c>
      <c r="B14" s="15" t="s">
        <v>303</v>
      </c>
      <c r="C14" s="15" t="s">
        <v>55</v>
      </c>
      <c r="D14">
        <v>1</v>
      </c>
      <c r="E14" s="15" t="s">
        <v>304</v>
      </c>
      <c r="F14" s="15" t="s">
        <v>296</v>
      </c>
      <c r="G14" s="15" t="s">
        <v>296</v>
      </c>
      <c r="H14" s="15" t="s">
        <v>296</v>
      </c>
    </row>
    <row r="15" spans="1:8" x14ac:dyDescent="0.55000000000000004">
      <c r="A15">
        <v>27</v>
      </c>
      <c r="B15" s="15" t="s">
        <v>49</v>
      </c>
      <c r="C15" s="15" t="s">
        <v>50</v>
      </c>
      <c r="D15">
        <v>1</v>
      </c>
      <c r="E15" s="15" t="s">
        <v>313</v>
      </c>
      <c r="F15" s="15" t="s">
        <v>296</v>
      </c>
      <c r="G15" s="15" t="s">
        <v>296</v>
      </c>
      <c r="H15" s="15" t="s">
        <v>296</v>
      </c>
    </row>
    <row r="16" spans="1:8" x14ac:dyDescent="0.55000000000000004">
      <c r="A16">
        <v>22</v>
      </c>
      <c r="B16" s="15" t="s">
        <v>310</v>
      </c>
      <c r="C16" s="15" t="s">
        <v>311</v>
      </c>
      <c r="D16">
        <v>1</v>
      </c>
      <c r="E16" s="15" t="s">
        <v>312</v>
      </c>
      <c r="F16" s="15" t="s">
        <v>296</v>
      </c>
      <c r="G16" s="15" t="s">
        <v>296</v>
      </c>
      <c r="H16" s="15" t="s">
        <v>296</v>
      </c>
    </row>
    <row r="17" spans="1:8" x14ac:dyDescent="0.55000000000000004">
      <c r="A17">
        <v>17</v>
      </c>
      <c r="B17" s="15" t="s">
        <v>305</v>
      </c>
      <c r="C17" s="15" t="s">
        <v>301</v>
      </c>
      <c r="D17">
        <v>1</v>
      </c>
      <c r="E17" s="15" t="s">
        <v>306</v>
      </c>
      <c r="F17" s="15" t="s">
        <v>296</v>
      </c>
      <c r="G17" s="15" t="s">
        <v>296</v>
      </c>
      <c r="H17" s="15" t="s">
        <v>296</v>
      </c>
    </row>
    <row r="18" spans="1:8" x14ac:dyDescent="0.55000000000000004">
      <c r="A18">
        <v>13</v>
      </c>
      <c r="B18" s="15" t="s">
        <v>300</v>
      </c>
      <c r="C18" s="15" t="s">
        <v>301</v>
      </c>
      <c r="D18">
        <v>1</v>
      </c>
      <c r="E18" s="15" t="s">
        <v>302</v>
      </c>
      <c r="F18" s="15" t="s">
        <v>296</v>
      </c>
      <c r="G18" s="15" t="s">
        <v>296</v>
      </c>
      <c r="H18" s="15" t="s">
        <v>296</v>
      </c>
    </row>
    <row r="19" spans="1:8" x14ac:dyDescent="0.55000000000000004">
      <c r="A19">
        <v>32</v>
      </c>
      <c r="B19" s="15" t="s">
        <v>51</v>
      </c>
      <c r="C19" s="15" t="s">
        <v>52</v>
      </c>
      <c r="D19">
        <v>1</v>
      </c>
      <c r="E19" s="15" t="s">
        <v>53</v>
      </c>
      <c r="F19" s="15" t="s">
        <v>296</v>
      </c>
      <c r="G19" s="15" t="s">
        <v>296</v>
      </c>
      <c r="H19" s="15" t="s">
        <v>296</v>
      </c>
    </row>
    <row r="20" spans="1:8" x14ac:dyDescent="0.55000000000000004">
      <c r="A20">
        <v>20</v>
      </c>
      <c r="B20" s="15" t="s">
        <v>307</v>
      </c>
      <c r="C20" s="15" t="s">
        <v>308</v>
      </c>
      <c r="D20">
        <v>1</v>
      </c>
      <c r="E20" s="15" t="s">
        <v>309</v>
      </c>
      <c r="F20" s="15" t="s">
        <v>296</v>
      </c>
      <c r="G20" s="15" t="s">
        <v>296</v>
      </c>
      <c r="H20" s="15" t="s">
        <v>296</v>
      </c>
    </row>
    <row r="21" spans="1:8" x14ac:dyDescent="0.55000000000000004">
      <c r="A21">
        <v>41</v>
      </c>
      <c r="B21" s="15" t="s">
        <v>314</v>
      </c>
      <c r="C21" s="15" t="s">
        <v>55</v>
      </c>
      <c r="D21">
        <v>1</v>
      </c>
      <c r="E21" s="15" t="s">
        <v>56</v>
      </c>
      <c r="F21" s="15" t="s">
        <v>296</v>
      </c>
      <c r="G21" s="15" t="s">
        <v>296</v>
      </c>
      <c r="H21" s="15" t="s">
        <v>296</v>
      </c>
    </row>
    <row r="22" spans="1:8" x14ac:dyDescent="0.55000000000000004">
      <c r="A22">
        <v>46</v>
      </c>
      <c r="B22" s="15" t="s">
        <v>57</v>
      </c>
      <c r="C22" s="15" t="s">
        <v>58</v>
      </c>
      <c r="D22">
        <v>1</v>
      </c>
      <c r="E22" s="15" t="s">
        <v>59</v>
      </c>
      <c r="F22" s="15" t="s">
        <v>296</v>
      </c>
      <c r="G22" s="15" t="s">
        <v>296</v>
      </c>
      <c r="H22" s="15" t="s">
        <v>296</v>
      </c>
    </row>
    <row r="23" spans="1:8" x14ac:dyDescent="0.55000000000000004">
      <c r="A23">
        <v>4</v>
      </c>
      <c r="B23" s="15" t="s">
        <v>61</v>
      </c>
      <c r="C23" s="15" t="s">
        <v>298</v>
      </c>
      <c r="D23">
        <v>1</v>
      </c>
      <c r="E23" s="15" t="s">
        <v>62</v>
      </c>
      <c r="F23" s="15" t="s">
        <v>296</v>
      </c>
      <c r="G23" s="15" t="s">
        <v>296</v>
      </c>
      <c r="H23" s="15" t="s">
        <v>296</v>
      </c>
    </row>
    <row r="24" spans="1:8" x14ac:dyDescent="0.55000000000000004">
      <c r="A24">
        <v>29</v>
      </c>
      <c r="B24" s="15" t="s">
        <v>64</v>
      </c>
      <c r="C24" s="15" t="s">
        <v>65</v>
      </c>
      <c r="D24">
        <v>1</v>
      </c>
      <c r="E24" s="15" t="s">
        <v>66</v>
      </c>
      <c r="F24" s="15" t="s">
        <v>296</v>
      </c>
      <c r="G24" s="15" t="s">
        <v>296</v>
      </c>
      <c r="H24" s="15" t="s">
        <v>296</v>
      </c>
    </row>
    <row r="25" spans="1:8" x14ac:dyDescent="0.55000000000000004">
      <c r="A25">
        <v>24</v>
      </c>
      <c r="B25" s="15" t="s">
        <v>67</v>
      </c>
      <c r="C25" s="15" t="s">
        <v>68</v>
      </c>
      <c r="D25">
        <v>1</v>
      </c>
      <c r="E25" s="15" t="s">
        <v>69</v>
      </c>
      <c r="F25" s="13" t="s">
        <v>334</v>
      </c>
      <c r="G25" s="15" t="s">
        <v>296</v>
      </c>
      <c r="H25" s="15" t="s">
        <v>296</v>
      </c>
    </row>
    <row r="26" spans="1:8" x14ac:dyDescent="0.55000000000000004">
      <c r="A26">
        <v>43</v>
      </c>
      <c r="B26" s="15" t="s">
        <v>72</v>
      </c>
      <c r="C26" s="15" t="s">
        <v>70</v>
      </c>
      <c r="D26">
        <v>2</v>
      </c>
      <c r="E26" s="15" t="s">
        <v>73</v>
      </c>
      <c r="F26" s="14" t="s">
        <v>288</v>
      </c>
      <c r="G26" s="15" t="s">
        <v>296</v>
      </c>
      <c r="H26" s="15" t="s">
        <v>296</v>
      </c>
    </row>
    <row r="27" spans="1:8" x14ac:dyDescent="0.55000000000000004">
      <c r="A27">
        <v>47</v>
      </c>
      <c r="B27" s="15" t="s">
        <v>74</v>
      </c>
      <c r="C27" s="15" t="s">
        <v>70</v>
      </c>
      <c r="D27">
        <v>1</v>
      </c>
      <c r="E27" s="15" t="s">
        <v>75</v>
      </c>
      <c r="F27" s="13" t="s">
        <v>326</v>
      </c>
      <c r="G27" s="15" t="s">
        <v>296</v>
      </c>
      <c r="H27" s="15" t="s">
        <v>296</v>
      </c>
    </row>
    <row r="28" spans="1:8" x14ac:dyDescent="0.55000000000000004">
      <c r="A28">
        <v>5</v>
      </c>
      <c r="B28" s="15" t="s">
        <v>76</v>
      </c>
      <c r="C28" s="15" t="s">
        <v>77</v>
      </c>
      <c r="D28">
        <v>2</v>
      </c>
      <c r="E28" s="15" t="s">
        <v>299</v>
      </c>
      <c r="F28" s="16" t="s">
        <v>335</v>
      </c>
      <c r="G28" s="15" t="s">
        <v>296</v>
      </c>
      <c r="H28" s="15" t="s">
        <v>296</v>
      </c>
    </row>
    <row r="29" spans="1:8" x14ac:dyDescent="0.55000000000000004">
      <c r="A29">
        <v>33</v>
      </c>
      <c r="B29" s="15" t="s">
        <v>79</v>
      </c>
      <c r="C29" s="15" t="s">
        <v>80</v>
      </c>
      <c r="D29">
        <v>2</v>
      </c>
      <c r="E29" s="15" t="s">
        <v>81</v>
      </c>
      <c r="F29" s="13" t="s">
        <v>328</v>
      </c>
      <c r="G29" s="15" t="s">
        <v>296</v>
      </c>
      <c r="H29" s="15" t="s">
        <v>296</v>
      </c>
    </row>
    <row r="30" spans="1:8" x14ac:dyDescent="0.55000000000000004">
      <c r="A30">
        <v>1</v>
      </c>
      <c r="B30" s="15" t="s">
        <v>87</v>
      </c>
      <c r="C30" s="15" t="s">
        <v>80</v>
      </c>
      <c r="D30">
        <v>1</v>
      </c>
      <c r="E30" s="15" t="s">
        <v>88</v>
      </c>
      <c r="F30" s="18" t="s">
        <v>329</v>
      </c>
      <c r="G30" s="15" t="s">
        <v>296</v>
      </c>
      <c r="H30" s="15" t="s">
        <v>296</v>
      </c>
    </row>
    <row r="31" spans="1:8" x14ac:dyDescent="0.55000000000000004">
      <c r="A31">
        <v>15</v>
      </c>
      <c r="B31" s="15" t="s">
        <v>344</v>
      </c>
      <c r="C31" s="15" t="s">
        <v>345</v>
      </c>
      <c r="D31">
        <v>1</v>
      </c>
      <c r="E31" s="15" t="s">
        <v>346</v>
      </c>
      <c r="F31" s="15" t="s">
        <v>356</v>
      </c>
      <c r="G31" s="15" t="s">
        <v>296</v>
      </c>
      <c r="H31" s="15" t="s">
        <v>296</v>
      </c>
    </row>
    <row r="32" spans="1:8" x14ac:dyDescent="0.55000000000000004">
      <c r="A32">
        <v>16</v>
      </c>
      <c r="B32" s="15" t="s">
        <v>354</v>
      </c>
      <c r="C32" s="15" t="s">
        <v>70</v>
      </c>
      <c r="D32">
        <v>3</v>
      </c>
      <c r="E32" s="15" t="s">
        <v>86</v>
      </c>
      <c r="F32" s="13" t="s">
        <v>327</v>
      </c>
      <c r="G32" s="15" t="s">
        <v>296</v>
      </c>
      <c r="H32" s="15" t="s">
        <v>296</v>
      </c>
    </row>
    <row r="33" spans="1:8" x14ac:dyDescent="0.55000000000000004">
      <c r="A33">
        <v>12</v>
      </c>
      <c r="B33" s="15" t="s">
        <v>89</v>
      </c>
      <c r="C33" s="15" t="s">
        <v>70</v>
      </c>
      <c r="D33">
        <v>2</v>
      </c>
      <c r="E33" s="15" t="s">
        <v>90</v>
      </c>
      <c r="F33" s="13" t="s">
        <v>284</v>
      </c>
      <c r="G33" s="15" t="s">
        <v>296</v>
      </c>
      <c r="H33" s="15" t="s">
        <v>296</v>
      </c>
    </row>
    <row r="34" spans="1:8" x14ac:dyDescent="0.55000000000000004">
      <c r="A34">
        <v>7</v>
      </c>
      <c r="B34" s="15" t="s">
        <v>353</v>
      </c>
      <c r="C34" s="15" t="s">
        <v>70</v>
      </c>
      <c r="D34">
        <v>2</v>
      </c>
      <c r="E34" s="15" t="s">
        <v>92</v>
      </c>
      <c r="F34" s="14" t="s">
        <v>286</v>
      </c>
      <c r="G34" s="15" t="s">
        <v>296</v>
      </c>
      <c r="H34" s="15" t="s">
        <v>296</v>
      </c>
    </row>
    <row r="35" spans="1:8" x14ac:dyDescent="0.55000000000000004">
      <c r="A35">
        <v>38</v>
      </c>
      <c r="B35" s="15" t="s">
        <v>96</v>
      </c>
      <c r="C35" s="15" t="s">
        <v>97</v>
      </c>
      <c r="D35">
        <v>2</v>
      </c>
      <c r="E35" s="15" t="s">
        <v>98</v>
      </c>
      <c r="F35" s="17" t="s">
        <v>292</v>
      </c>
      <c r="G35" s="15" t="s">
        <v>296</v>
      </c>
      <c r="H35" s="15" t="s">
        <v>296</v>
      </c>
    </row>
    <row r="36" spans="1:8" x14ac:dyDescent="0.55000000000000004">
      <c r="A36">
        <v>25</v>
      </c>
      <c r="B36" s="15" t="s">
        <v>100</v>
      </c>
      <c r="C36" s="15" t="s">
        <v>101</v>
      </c>
      <c r="D36">
        <v>1</v>
      </c>
      <c r="E36" s="15" t="s">
        <v>102</v>
      </c>
      <c r="F36" s="14" t="s">
        <v>278</v>
      </c>
      <c r="G36" s="15" t="s">
        <v>296</v>
      </c>
      <c r="H36" s="15" t="s">
        <v>296</v>
      </c>
    </row>
    <row r="37" spans="1:8" x14ac:dyDescent="0.55000000000000004">
      <c r="A37">
        <v>37</v>
      </c>
      <c r="B37" s="15" t="s">
        <v>104</v>
      </c>
      <c r="C37" s="15" t="s">
        <v>105</v>
      </c>
      <c r="D37">
        <v>1</v>
      </c>
      <c r="E37" s="15" t="s">
        <v>106</v>
      </c>
      <c r="F37" s="15" t="s">
        <v>296</v>
      </c>
      <c r="G37" s="15" t="s">
        <v>296</v>
      </c>
      <c r="H37" s="15" t="s">
        <v>296</v>
      </c>
    </row>
    <row r="38" spans="1:8" x14ac:dyDescent="0.55000000000000004">
      <c r="A38">
        <v>9</v>
      </c>
      <c r="B38" s="15" t="s">
        <v>108</v>
      </c>
      <c r="C38" s="15" t="s">
        <v>109</v>
      </c>
      <c r="D38">
        <v>2</v>
      </c>
      <c r="E38" s="15" t="s">
        <v>110</v>
      </c>
      <c r="F38" s="15" t="s">
        <v>296</v>
      </c>
      <c r="G38" s="15" t="s">
        <v>296</v>
      </c>
      <c r="H38" s="15" t="s">
        <v>296</v>
      </c>
    </row>
    <row r="39" spans="1:8" x14ac:dyDescent="0.55000000000000004">
      <c r="A39">
        <v>28</v>
      </c>
      <c r="B39" s="15" t="s">
        <v>112</v>
      </c>
      <c r="C39" s="15" t="s">
        <v>113</v>
      </c>
      <c r="D39">
        <v>1</v>
      </c>
      <c r="E39" s="15" t="s">
        <v>347</v>
      </c>
      <c r="F39" s="14" t="s">
        <v>331</v>
      </c>
      <c r="G39" s="15" t="s">
        <v>296</v>
      </c>
      <c r="H39" s="15" t="s">
        <v>296</v>
      </c>
    </row>
    <row r="40" spans="1:8" x14ac:dyDescent="0.55000000000000004">
      <c r="A40">
        <v>30</v>
      </c>
      <c r="B40" s="15" t="s">
        <v>336</v>
      </c>
      <c r="C40" s="15" t="s">
        <v>348</v>
      </c>
      <c r="D40">
        <v>1</v>
      </c>
      <c r="E40" s="15" t="s">
        <v>338</v>
      </c>
      <c r="F40" s="17" t="s">
        <v>339</v>
      </c>
      <c r="G40" s="15" t="s">
        <v>296</v>
      </c>
      <c r="H40" s="15" t="s">
        <v>296</v>
      </c>
    </row>
    <row r="41" spans="1:8" x14ac:dyDescent="0.55000000000000004">
      <c r="A41">
        <v>34</v>
      </c>
      <c r="B41" s="15" t="s">
        <v>116</v>
      </c>
      <c r="C41" s="15" t="s">
        <v>351</v>
      </c>
      <c r="D41">
        <v>1</v>
      </c>
      <c r="E41" s="15" t="s">
        <v>118</v>
      </c>
      <c r="F41" s="15" t="s">
        <v>296</v>
      </c>
      <c r="G41" s="15" t="s">
        <v>296</v>
      </c>
      <c r="H41" s="15" t="s">
        <v>296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412-2263-4C60-BBF8-A0345BADB75D}">
  <dimension ref="A1:H41"/>
  <sheetViews>
    <sheetView workbookViewId="0">
      <selection activeCell="F9" sqref="F9"/>
    </sheetView>
  </sheetViews>
  <sheetFormatPr defaultRowHeight="14.4" x14ac:dyDescent="0.55000000000000004"/>
  <cols>
    <col min="1" max="1" width="4.47265625" bestFit="1" customWidth="1"/>
    <col min="2" max="2" width="34.3125" bestFit="1" customWidth="1"/>
    <col min="3" max="3" width="17.89453125" customWidth="1"/>
    <col min="4" max="4" width="21.20703125" customWidth="1"/>
    <col min="5" max="5" width="8.68359375" customWidth="1"/>
    <col min="6" max="6" width="15.83984375" bestFit="1" customWidth="1"/>
    <col min="7" max="7" width="10.15625" bestFit="1" customWidth="1"/>
    <col min="8" max="8" width="4.839843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294</v>
      </c>
      <c r="H1" t="s">
        <v>295</v>
      </c>
    </row>
    <row r="2" spans="1:8" x14ac:dyDescent="0.55000000000000004">
      <c r="A2">
        <v>39</v>
      </c>
      <c r="B2" t="s">
        <v>9</v>
      </c>
      <c r="C2" t="s">
        <v>10</v>
      </c>
      <c r="D2">
        <v>1</v>
      </c>
      <c r="E2" t="s">
        <v>11</v>
      </c>
      <c r="F2" t="s">
        <v>296</v>
      </c>
      <c r="G2" t="s">
        <v>296</v>
      </c>
      <c r="H2" t="s">
        <v>296</v>
      </c>
    </row>
    <row r="3" spans="1:8" x14ac:dyDescent="0.55000000000000004">
      <c r="A3">
        <v>24</v>
      </c>
      <c r="B3" t="s">
        <v>13</v>
      </c>
      <c r="C3" t="s">
        <v>10</v>
      </c>
      <c r="D3">
        <v>1</v>
      </c>
      <c r="E3" t="s">
        <v>14</v>
      </c>
      <c r="F3" t="s">
        <v>296</v>
      </c>
      <c r="G3" t="s">
        <v>296</v>
      </c>
      <c r="H3" t="s">
        <v>296</v>
      </c>
    </row>
    <row r="4" spans="1:8" x14ac:dyDescent="0.55000000000000004">
      <c r="A4">
        <v>8</v>
      </c>
      <c r="B4" t="s">
        <v>21</v>
      </c>
      <c r="C4" t="s">
        <v>16</v>
      </c>
      <c r="D4">
        <v>2</v>
      </c>
      <c r="E4" t="s">
        <v>22</v>
      </c>
      <c r="F4" t="s">
        <v>325</v>
      </c>
      <c r="G4" t="s">
        <v>296</v>
      </c>
      <c r="H4" t="s">
        <v>296</v>
      </c>
    </row>
    <row r="5" spans="1:8" x14ac:dyDescent="0.55000000000000004">
      <c r="A5">
        <v>2</v>
      </c>
      <c r="B5" t="s">
        <v>323</v>
      </c>
      <c r="C5" t="s">
        <v>19</v>
      </c>
      <c r="D5">
        <v>2</v>
      </c>
      <c r="E5" t="s">
        <v>24</v>
      </c>
      <c r="F5" t="s">
        <v>280</v>
      </c>
      <c r="G5" t="s">
        <v>296</v>
      </c>
      <c r="H5" t="s">
        <v>296</v>
      </c>
    </row>
    <row r="6" spans="1:8" x14ac:dyDescent="0.55000000000000004">
      <c r="A6">
        <v>20</v>
      </c>
      <c r="B6" t="s">
        <v>321</v>
      </c>
      <c r="C6" t="s">
        <v>16</v>
      </c>
      <c r="D6">
        <v>4</v>
      </c>
      <c r="E6" t="s">
        <v>17</v>
      </c>
      <c r="F6" t="s">
        <v>324</v>
      </c>
      <c r="G6" t="s">
        <v>296</v>
      </c>
      <c r="H6" t="s">
        <v>296</v>
      </c>
    </row>
    <row r="7" spans="1:8" x14ac:dyDescent="0.55000000000000004">
      <c r="A7">
        <v>1</v>
      </c>
      <c r="B7" t="s">
        <v>322</v>
      </c>
      <c r="C7" t="s">
        <v>19</v>
      </c>
      <c r="D7">
        <v>3</v>
      </c>
      <c r="E7" t="s">
        <v>11</v>
      </c>
      <c r="F7" t="s">
        <v>280</v>
      </c>
      <c r="G7" t="s">
        <v>296</v>
      </c>
      <c r="H7" t="s">
        <v>296</v>
      </c>
    </row>
    <row r="8" spans="1:8" x14ac:dyDescent="0.55000000000000004">
      <c r="A8">
        <v>4</v>
      </c>
      <c r="B8" t="s">
        <v>319</v>
      </c>
      <c r="C8" t="s">
        <v>16</v>
      </c>
      <c r="D8">
        <v>11</v>
      </c>
      <c r="E8" t="s">
        <v>29</v>
      </c>
      <c r="F8" t="s">
        <v>275</v>
      </c>
      <c r="G8" t="s">
        <v>296</v>
      </c>
      <c r="H8" t="s">
        <v>296</v>
      </c>
    </row>
    <row r="9" spans="1:8" x14ac:dyDescent="0.55000000000000004">
      <c r="A9">
        <v>41</v>
      </c>
      <c r="B9" t="s">
        <v>37</v>
      </c>
      <c r="C9" t="s">
        <v>38</v>
      </c>
      <c r="D9">
        <v>3</v>
      </c>
      <c r="E9" t="s">
        <v>39</v>
      </c>
      <c r="F9" t="s">
        <v>318</v>
      </c>
      <c r="G9" t="s">
        <v>296</v>
      </c>
      <c r="H9" t="s">
        <v>296</v>
      </c>
    </row>
    <row r="10" spans="1:8" x14ac:dyDescent="0.55000000000000004">
      <c r="A10">
        <v>5</v>
      </c>
      <c r="B10" t="s">
        <v>297</v>
      </c>
      <c r="C10" t="s">
        <v>34</v>
      </c>
      <c r="D10">
        <v>4</v>
      </c>
      <c r="E10" t="s">
        <v>35</v>
      </c>
      <c r="F10" t="s">
        <v>276</v>
      </c>
      <c r="G10" t="s">
        <v>296</v>
      </c>
      <c r="H10" t="s">
        <v>296</v>
      </c>
    </row>
    <row r="11" spans="1:8" x14ac:dyDescent="0.55000000000000004">
      <c r="A11">
        <v>18</v>
      </c>
      <c r="B11" t="s">
        <v>41</v>
      </c>
      <c r="C11" t="s">
        <v>42</v>
      </c>
      <c r="D11">
        <v>1</v>
      </c>
      <c r="E11" t="s">
        <v>43</v>
      </c>
      <c r="F11" t="s">
        <v>279</v>
      </c>
      <c r="G11" t="s">
        <v>296</v>
      </c>
      <c r="H11" t="s">
        <v>296</v>
      </c>
    </row>
    <row r="12" spans="1:8" x14ac:dyDescent="0.55000000000000004">
      <c r="A12">
        <v>31</v>
      </c>
      <c r="B12" t="s">
        <v>45</v>
      </c>
      <c r="C12" t="s">
        <v>46</v>
      </c>
      <c r="D12">
        <v>1</v>
      </c>
      <c r="E12" t="s">
        <v>47</v>
      </c>
      <c r="F12" t="s">
        <v>296</v>
      </c>
      <c r="G12" t="s">
        <v>296</v>
      </c>
      <c r="H12" t="s">
        <v>296</v>
      </c>
    </row>
    <row r="13" spans="1:8" x14ac:dyDescent="0.55000000000000004">
      <c r="A13">
        <v>42</v>
      </c>
      <c r="B13" t="s">
        <v>315</v>
      </c>
      <c r="C13" t="s">
        <v>316</v>
      </c>
      <c r="D13">
        <v>1</v>
      </c>
      <c r="E13" t="s">
        <v>317</v>
      </c>
      <c r="F13" t="s">
        <v>296</v>
      </c>
      <c r="G13" t="s">
        <v>296</v>
      </c>
      <c r="H13" t="s">
        <v>296</v>
      </c>
    </row>
    <row r="14" spans="1:8" x14ac:dyDescent="0.55000000000000004">
      <c r="A14">
        <v>15</v>
      </c>
      <c r="B14" t="s">
        <v>303</v>
      </c>
      <c r="C14" t="s">
        <v>55</v>
      </c>
      <c r="D14">
        <v>1</v>
      </c>
      <c r="E14" t="s">
        <v>304</v>
      </c>
      <c r="F14" t="s">
        <v>296</v>
      </c>
      <c r="G14" t="s">
        <v>296</v>
      </c>
      <c r="H14" t="s">
        <v>296</v>
      </c>
    </row>
    <row r="15" spans="1:8" x14ac:dyDescent="0.55000000000000004">
      <c r="A15">
        <v>25</v>
      </c>
      <c r="B15" t="s">
        <v>49</v>
      </c>
      <c r="C15" t="s">
        <v>50</v>
      </c>
      <c r="D15">
        <v>1</v>
      </c>
      <c r="E15" t="s">
        <v>313</v>
      </c>
      <c r="F15" t="s">
        <v>296</v>
      </c>
      <c r="G15" t="s">
        <v>296</v>
      </c>
      <c r="H15" t="s">
        <v>296</v>
      </c>
    </row>
    <row r="16" spans="1:8" x14ac:dyDescent="0.55000000000000004">
      <c r="A16">
        <v>21</v>
      </c>
      <c r="B16" t="s">
        <v>310</v>
      </c>
      <c r="C16" t="s">
        <v>311</v>
      </c>
      <c r="D16">
        <v>1</v>
      </c>
      <c r="E16" t="s">
        <v>312</v>
      </c>
      <c r="F16" t="s">
        <v>296</v>
      </c>
      <c r="G16" t="s">
        <v>296</v>
      </c>
      <c r="H16" t="s">
        <v>296</v>
      </c>
    </row>
    <row r="17" spans="1:8" x14ac:dyDescent="0.55000000000000004">
      <c r="A17">
        <v>16</v>
      </c>
      <c r="B17" t="s">
        <v>305</v>
      </c>
      <c r="C17" t="s">
        <v>301</v>
      </c>
      <c r="D17">
        <v>1</v>
      </c>
      <c r="E17" t="s">
        <v>306</v>
      </c>
      <c r="F17" t="s">
        <v>296</v>
      </c>
      <c r="G17" t="s">
        <v>296</v>
      </c>
      <c r="H17" t="s">
        <v>296</v>
      </c>
    </row>
    <row r="18" spans="1:8" x14ac:dyDescent="0.55000000000000004">
      <c r="A18">
        <v>14</v>
      </c>
      <c r="B18" t="s">
        <v>300</v>
      </c>
      <c r="C18" t="s">
        <v>301</v>
      </c>
      <c r="D18">
        <v>1</v>
      </c>
      <c r="E18" t="s">
        <v>302</v>
      </c>
      <c r="F18" t="s">
        <v>296</v>
      </c>
      <c r="G18" t="s">
        <v>296</v>
      </c>
      <c r="H18" t="s">
        <v>296</v>
      </c>
    </row>
    <row r="19" spans="1:8" x14ac:dyDescent="0.55000000000000004">
      <c r="A19">
        <v>27</v>
      </c>
      <c r="B19" t="s">
        <v>51</v>
      </c>
      <c r="C19" t="s">
        <v>52</v>
      </c>
      <c r="D19">
        <v>1</v>
      </c>
      <c r="E19" t="s">
        <v>53</v>
      </c>
      <c r="F19" t="s">
        <v>296</v>
      </c>
      <c r="G19" t="s">
        <v>296</v>
      </c>
      <c r="H19" t="s">
        <v>296</v>
      </c>
    </row>
    <row r="20" spans="1:8" x14ac:dyDescent="0.55000000000000004">
      <c r="A20">
        <v>19</v>
      </c>
      <c r="B20" t="s">
        <v>307</v>
      </c>
      <c r="C20" t="s">
        <v>308</v>
      </c>
      <c r="D20">
        <v>1</v>
      </c>
      <c r="E20" t="s">
        <v>309</v>
      </c>
      <c r="F20" t="s">
        <v>296</v>
      </c>
      <c r="G20" t="s">
        <v>296</v>
      </c>
      <c r="H20" t="s">
        <v>296</v>
      </c>
    </row>
    <row r="21" spans="1:8" x14ac:dyDescent="0.55000000000000004">
      <c r="A21">
        <v>35</v>
      </c>
      <c r="B21" t="s">
        <v>314</v>
      </c>
      <c r="C21" t="s">
        <v>55</v>
      </c>
      <c r="D21">
        <v>1</v>
      </c>
      <c r="E21" t="s">
        <v>56</v>
      </c>
      <c r="F21" t="s">
        <v>296</v>
      </c>
      <c r="G21" t="s">
        <v>296</v>
      </c>
      <c r="H21" t="s">
        <v>296</v>
      </c>
    </row>
    <row r="22" spans="1:8" x14ac:dyDescent="0.55000000000000004">
      <c r="A22">
        <v>43</v>
      </c>
      <c r="B22" t="s">
        <v>57</v>
      </c>
      <c r="C22" t="s">
        <v>58</v>
      </c>
      <c r="D22">
        <v>1</v>
      </c>
      <c r="E22" t="s">
        <v>59</v>
      </c>
      <c r="F22" t="s">
        <v>296</v>
      </c>
      <c r="G22" t="s">
        <v>296</v>
      </c>
      <c r="H22" t="s">
        <v>296</v>
      </c>
    </row>
    <row r="23" spans="1:8" x14ac:dyDescent="0.55000000000000004">
      <c r="A23">
        <v>6</v>
      </c>
      <c r="B23" t="s">
        <v>61</v>
      </c>
      <c r="C23" t="s">
        <v>298</v>
      </c>
      <c r="D23">
        <v>1</v>
      </c>
      <c r="E23" t="s">
        <v>62</v>
      </c>
      <c r="F23" t="s">
        <v>296</v>
      </c>
      <c r="G23" t="s">
        <v>296</v>
      </c>
      <c r="H23" t="s">
        <v>296</v>
      </c>
    </row>
    <row r="24" spans="1:8" x14ac:dyDescent="0.55000000000000004">
      <c r="A24">
        <v>37</v>
      </c>
      <c r="B24" t="s">
        <v>64</v>
      </c>
      <c r="C24" t="s">
        <v>65</v>
      </c>
      <c r="D24">
        <v>1</v>
      </c>
      <c r="E24" t="s">
        <v>66</v>
      </c>
      <c r="F24" t="s">
        <v>296</v>
      </c>
      <c r="G24" t="s">
        <v>296</v>
      </c>
      <c r="H24" t="s">
        <v>296</v>
      </c>
    </row>
    <row r="25" spans="1:8" x14ac:dyDescent="0.55000000000000004">
      <c r="A25">
        <v>22</v>
      </c>
      <c r="B25" t="s">
        <v>67</v>
      </c>
      <c r="C25" t="s">
        <v>68</v>
      </c>
      <c r="D25">
        <v>1</v>
      </c>
      <c r="E25" t="s">
        <v>69</v>
      </c>
      <c r="F25" t="s">
        <v>334</v>
      </c>
      <c r="G25" t="s">
        <v>296</v>
      </c>
      <c r="H25" t="s">
        <v>296</v>
      </c>
    </row>
    <row r="26" spans="1:8" x14ac:dyDescent="0.55000000000000004">
      <c r="A26">
        <v>40</v>
      </c>
      <c r="B26" t="s">
        <v>72</v>
      </c>
      <c r="C26" t="s">
        <v>70</v>
      </c>
      <c r="D26">
        <v>2</v>
      </c>
      <c r="E26" t="s">
        <v>73</v>
      </c>
      <c r="F26" t="s">
        <v>288</v>
      </c>
      <c r="G26" t="s">
        <v>296</v>
      </c>
      <c r="H26" t="s">
        <v>296</v>
      </c>
    </row>
    <row r="27" spans="1:8" x14ac:dyDescent="0.55000000000000004">
      <c r="A27">
        <v>44</v>
      </c>
      <c r="B27" t="s">
        <v>74</v>
      </c>
      <c r="C27" t="s">
        <v>70</v>
      </c>
      <c r="D27">
        <v>1</v>
      </c>
      <c r="E27" t="s">
        <v>75</v>
      </c>
      <c r="F27" t="s">
        <v>326</v>
      </c>
      <c r="G27" t="s">
        <v>296</v>
      </c>
      <c r="H27" t="s">
        <v>296</v>
      </c>
    </row>
    <row r="28" spans="1:8" x14ac:dyDescent="0.55000000000000004">
      <c r="A28">
        <v>7</v>
      </c>
      <c r="B28" t="s">
        <v>76</v>
      </c>
      <c r="C28" t="s">
        <v>77</v>
      </c>
      <c r="D28">
        <v>2</v>
      </c>
      <c r="E28" t="s">
        <v>299</v>
      </c>
      <c r="F28" s="2" t="s">
        <v>335</v>
      </c>
      <c r="G28" t="s">
        <v>296</v>
      </c>
      <c r="H28" t="s">
        <v>296</v>
      </c>
    </row>
    <row r="29" spans="1:8" x14ac:dyDescent="0.55000000000000004">
      <c r="A29">
        <v>29</v>
      </c>
      <c r="B29" t="s">
        <v>79</v>
      </c>
      <c r="C29" t="s">
        <v>70</v>
      </c>
      <c r="D29">
        <v>2</v>
      </c>
      <c r="E29" t="s">
        <v>81</v>
      </c>
      <c r="F29" t="s">
        <v>328</v>
      </c>
      <c r="G29" t="s">
        <v>296</v>
      </c>
      <c r="H29" t="s">
        <v>296</v>
      </c>
    </row>
    <row r="30" spans="1:8" x14ac:dyDescent="0.55000000000000004">
      <c r="A30">
        <v>28</v>
      </c>
      <c r="B30" t="s">
        <v>82</v>
      </c>
      <c r="C30" t="s">
        <v>70</v>
      </c>
      <c r="D30">
        <v>1</v>
      </c>
      <c r="E30" t="s">
        <v>83</v>
      </c>
      <c r="F30" t="s">
        <v>333</v>
      </c>
      <c r="G30" t="s">
        <v>296</v>
      </c>
      <c r="H30" t="s">
        <v>296</v>
      </c>
    </row>
    <row r="31" spans="1:8" x14ac:dyDescent="0.55000000000000004">
      <c r="A31">
        <v>12</v>
      </c>
      <c r="B31" t="s">
        <v>320</v>
      </c>
      <c r="C31" t="s">
        <v>70</v>
      </c>
      <c r="D31">
        <v>5</v>
      </c>
      <c r="E31" t="s">
        <v>86</v>
      </c>
      <c r="F31" t="s">
        <v>327</v>
      </c>
      <c r="G31" t="s">
        <v>296</v>
      </c>
      <c r="H31" t="s">
        <v>296</v>
      </c>
    </row>
    <row r="32" spans="1:8" x14ac:dyDescent="0.55000000000000004">
      <c r="A32">
        <v>3</v>
      </c>
      <c r="B32" t="s">
        <v>87</v>
      </c>
      <c r="C32" t="s">
        <v>70</v>
      </c>
      <c r="D32">
        <v>1</v>
      </c>
      <c r="E32" t="s">
        <v>88</v>
      </c>
      <c r="F32" t="s">
        <v>329</v>
      </c>
      <c r="G32" t="s">
        <v>296</v>
      </c>
      <c r="H32" t="s">
        <v>296</v>
      </c>
    </row>
    <row r="33" spans="1:8" x14ac:dyDescent="0.55000000000000004">
      <c r="A33">
        <v>13</v>
      </c>
      <c r="B33" t="s">
        <v>89</v>
      </c>
      <c r="C33" t="s">
        <v>70</v>
      </c>
      <c r="D33">
        <v>2</v>
      </c>
      <c r="E33" t="s">
        <v>90</v>
      </c>
      <c r="F33" t="s">
        <v>284</v>
      </c>
      <c r="G33" t="s">
        <v>296</v>
      </c>
      <c r="H33" t="s">
        <v>296</v>
      </c>
    </row>
    <row r="34" spans="1:8" x14ac:dyDescent="0.55000000000000004">
      <c r="A34">
        <v>9</v>
      </c>
      <c r="B34" t="s">
        <v>91</v>
      </c>
      <c r="C34" t="s">
        <v>70</v>
      </c>
      <c r="D34">
        <v>2</v>
      </c>
      <c r="E34" t="s">
        <v>92</v>
      </c>
      <c r="F34" t="s">
        <v>286</v>
      </c>
      <c r="G34" t="s">
        <v>296</v>
      </c>
      <c r="H34" t="s">
        <v>296</v>
      </c>
    </row>
    <row r="35" spans="1:8" x14ac:dyDescent="0.55000000000000004">
      <c r="A35">
        <v>33</v>
      </c>
      <c r="B35" t="s">
        <v>96</v>
      </c>
      <c r="C35" t="s">
        <v>97</v>
      </c>
      <c r="D35">
        <v>2</v>
      </c>
      <c r="E35" t="s">
        <v>98</v>
      </c>
      <c r="F35" s="2" t="s">
        <v>292</v>
      </c>
      <c r="G35" t="s">
        <v>296</v>
      </c>
      <c r="H35" t="s">
        <v>296</v>
      </c>
    </row>
    <row r="36" spans="1:8" x14ac:dyDescent="0.55000000000000004">
      <c r="A36">
        <v>23</v>
      </c>
      <c r="B36" t="s">
        <v>100</v>
      </c>
      <c r="C36" t="s">
        <v>101</v>
      </c>
      <c r="D36">
        <v>1</v>
      </c>
      <c r="E36" t="s">
        <v>102</v>
      </c>
      <c r="F36" t="s">
        <v>278</v>
      </c>
      <c r="G36" t="s">
        <v>296</v>
      </c>
      <c r="H36" t="s">
        <v>296</v>
      </c>
    </row>
    <row r="37" spans="1:8" x14ac:dyDescent="0.55000000000000004">
      <c r="A37">
        <v>32</v>
      </c>
      <c r="B37" t="s">
        <v>104</v>
      </c>
      <c r="C37" t="s">
        <v>105</v>
      </c>
      <c r="D37">
        <v>1</v>
      </c>
      <c r="E37" t="s">
        <v>106</v>
      </c>
      <c r="F37" t="s">
        <v>296</v>
      </c>
      <c r="G37" t="s">
        <v>296</v>
      </c>
      <c r="H37" t="s">
        <v>296</v>
      </c>
    </row>
    <row r="38" spans="1:8" x14ac:dyDescent="0.55000000000000004">
      <c r="A38">
        <v>10</v>
      </c>
      <c r="B38" t="s">
        <v>108</v>
      </c>
      <c r="C38" t="s">
        <v>109</v>
      </c>
      <c r="D38">
        <v>2</v>
      </c>
      <c r="E38" t="s">
        <v>110</v>
      </c>
      <c r="F38" t="s">
        <v>296</v>
      </c>
      <c r="G38" t="s">
        <v>296</v>
      </c>
      <c r="H38" t="s">
        <v>296</v>
      </c>
    </row>
    <row r="39" spans="1:8" x14ac:dyDescent="0.55000000000000004">
      <c r="A39">
        <v>36</v>
      </c>
      <c r="B39" s="2" t="s">
        <v>336</v>
      </c>
      <c r="C39" s="2" t="s">
        <v>337</v>
      </c>
      <c r="D39">
        <v>1</v>
      </c>
      <c r="E39" s="2" t="s">
        <v>338</v>
      </c>
      <c r="F39" s="2" t="s">
        <v>339</v>
      </c>
      <c r="G39" t="s">
        <v>296</v>
      </c>
      <c r="H39" t="s">
        <v>296</v>
      </c>
    </row>
    <row r="40" spans="1:8" x14ac:dyDescent="0.55000000000000004">
      <c r="A40">
        <v>26</v>
      </c>
      <c r="B40" t="s">
        <v>112</v>
      </c>
      <c r="C40" t="s">
        <v>113</v>
      </c>
      <c r="D40">
        <v>1</v>
      </c>
      <c r="E40" t="s">
        <v>330</v>
      </c>
      <c r="F40" t="s">
        <v>331</v>
      </c>
      <c r="G40" t="s">
        <v>296</v>
      </c>
      <c r="H40" t="s">
        <v>296</v>
      </c>
    </row>
    <row r="41" spans="1:8" x14ac:dyDescent="0.55000000000000004">
      <c r="A41">
        <v>30</v>
      </c>
      <c r="B41" t="s">
        <v>116</v>
      </c>
      <c r="C41" t="s">
        <v>117</v>
      </c>
      <c r="D41">
        <v>1</v>
      </c>
      <c r="E41" t="s">
        <v>118</v>
      </c>
      <c r="F41" t="s">
        <v>296</v>
      </c>
      <c r="G41" t="s">
        <v>296</v>
      </c>
      <c r="H41" t="s">
        <v>296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opLeftCell="C15" zoomScale="95" zoomScaleNormal="100" workbookViewId="0">
      <selection activeCell="J34" sqref="J34"/>
    </sheetView>
  </sheetViews>
  <sheetFormatPr defaultColWidth="8.5234375" defaultRowHeight="14.4" x14ac:dyDescent="0.55000000000000004"/>
  <cols>
    <col min="1" max="1" width="4.47265625" customWidth="1"/>
    <col min="2" max="2" width="30.734375" customWidth="1"/>
    <col min="3" max="3" width="45.47265625" customWidth="1"/>
    <col min="4" max="4" width="10.05078125" customWidth="1"/>
    <col min="5" max="5" width="18.68359375" customWidth="1"/>
    <col min="6" max="6" width="9.9453125" customWidth="1"/>
    <col min="7" max="7" width="10.15625" customWidth="1"/>
    <col min="8" max="8" width="14.26171875" customWidth="1"/>
    <col min="9" max="9" width="35.3671875" customWidth="1"/>
    <col min="10" max="10" width="19.52343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274</v>
      </c>
    </row>
    <row r="2" spans="1:10" x14ac:dyDescent="0.55000000000000004">
      <c r="A2">
        <v>1</v>
      </c>
      <c r="B2" t="s">
        <v>9</v>
      </c>
      <c r="C2" t="s">
        <v>10</v>
      </c>
      <c r="D2">
        <v>1</v>
      </c>
      <c r="E2" t="s">
        <v>11</v>
      </c>
      <c r="F2" s="1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12</v>
      </c>
    </row>
    <row r="3" spans="1:10" x14ac:dyDescent="0.55000000000000004">
      <c r="A3">
        <v>2</v>
      </c>
      <c r="B3" t="s">
        <v>13</v>
      </c>
      <c r="C3" t="s">
        <v>10</v>
      </c>
      <c r="D3">
        <v>1</v>
      </c>
      <c r="E3" t="s">
        <v>14</v>
      </c>
      <c r="F3" s="1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12</v>
      </c>
    </row>
    <row r="4" spans="1:10" x14ac:dyDescent="0.55000000000000004">
      <c r="A4">
        <v>3</v>
      </c>
      <c r="B4" t="s">
        <v>15</v>
      </c>
      <c r="C4" t="s">
        <v>16</v>
      </c>
      <c r="D4">
        <v>2</v>
      </c>
      <c r="E4" t="s">
        <v>17</v>
      </c>
      <c r="F4" s="1">
        <v>7</v>
      </c>
      <c r="G4">
        <f>ROUNDUP(payload_board[[#This Row],[Quantity]]*5.2,0)</f>
        <v>11</v>
      </c>
      <c r="H4">
        <f>MAX(0,payload_board[[#This Row],[Needed]]-payload_board[[#This Row],[Inventory]])</f>
        <v>4</v>
      </c>
      <c r="I4" t="s">
        <v>271</v>
      </c>
      <c r="J4" t="s">
        <v>281</v>
      </c>
    </row>
    <row r="5" spans="1:10" x14ac:dyDescent="0.55000000000000004">
      <c r="A5">
        <v>4</v>
      </c>
      <c r="B5" t="s">
        <v>18</v>
      </c>
      <c r="C5" t="s">
        <v>19</v>
      </c>
      <c r="D5">
        <v>3</v>
      </c>
      <c r="E5" t="s">
        <v>11</v>
      </c>
      <c r="F5" s="1">
        <v>0</v>
      </c>
      <c r="G5">
        <f>ROUNDUP(payload_board[[#This Row],[Quantity]]*5.2,0)</f>
        <v>16</v>
      </c>
      <c r="H5">
        <f>MAX(0,payload_board[[#This Row],[Needed]]-payload_board[[#This Row],[Inventory]])</f>
        <v>16</v>
      </c>
      <c r="I5" s="11" t="s">
        <v>20</v>
      </c>
      <c r="J5" t="s">
        <v>280</v>
      </c>
    </row>
    <row r="6" spans="1:10" x14ac:dyDescent="0.55000000000000004">
      <c r="A6">
        <v>5</v>
      </c>
      <c r="B6" t="s">
        <v>21</v>
      </c>
      <c r="C6" t="s">
        <v>16</v>
      </c>
      <c r="D6">
        <v>2</v>
      </c>
      <c r="E6" t="s">
        <v>22</v>
      </c>
      <c r="F6" s="1">
        <v>7</v>
      </c>
      <c r="G6">
        <f>ROUNDUP(payload_board[[#This Row],[Quantity]]*5.2,0)</f>
        <v>11</v>
      </c>
      <c r="H6">
        <f>MAX(0,payload_board[[#This Row],[Needed]]-payload_board[[#This Row],[Inventory]])</f>
        <v>4</v>
      </c>
      <c r="I6" t="s">
        <v>272</v>
      </c>
    </row>
    <row r="7" spans="1:10" x14ac:dyDescent="0.55000000000000004">
      <c r="A7">
        <v>6</v>
      </c>
      <c r="B7" t="s">
        <v>23</v>
      </c>
      <c r="C7" t="s">
        <v>19</v>
      </c>
      <c r="D7">
        <v>2</v>
      </c>
      <c r="E7" t="s">
        <v>24</v>
      </c>
      <c r="F7" s="1">
        <v>0</v>
      </c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20</v>
      </c>
      <c r="J7" t="s">
        <v>280</v>
      </c>
    </row>
    <row r="8" spans="1:10" x14ac:dyDescent="0.55000000000000004">
      <c r="A8">
        <v>7</v>
      </c>
      <c r="B8" t="s">
        <v>25</v>
      </c>
      <c r="C8" t="s">
        <v>19</v>
      </c>
      <c r="D8">
        <v>2</v>
      </c>
      <c r="E8" t="s">
        <v>26</v>
      </c>
      <c r="F8" s="1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27</v>
      </c>
    </row>
    <row r="9" spans="1:10" x14ac:dyDescent="0.55000000000000004">
      <c r="A9">
        <v>8</v>
      </c>
      <c r="B9" t="s">
        <v>28</v>
      </c>
      <c r="C9" t="s">
        <v>19</v>
      </c>
      <c r="D9">
        <v>1</v>
      </c>
      <c r="E9" t="s">
        <v>29</v>
      </c>
      <c r="F9" s="1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30</v>
      </c>
    </row>
    <row r="10" spans="1:10" x14ac:dyDescent="0.55000000000000004">
      <c r="A10">
        <v>9</v>
      </c>
      <c r="B10" t="s">
        <v>31</v>
      </c>
      <c r="C10" t="s">
        <v>16</v>
      </c>
      <c r="D10">
        <v>10</v>
      </c>
      <c r="E10" t="s">
        <v>29</v>
      </c>
      <c r="F10" s="1">
        <v>18</v>
      </c>
      <c r="G10">
        <f>ROUNDUP(payload_board[[#This Row],[Quantity]]*5.2,0)</f>
        <v>52</v>
      </c>
      <c r="H10">
        <f>MAX(0,payload_board[[#This Row],[Needed]]-payload_board[[#This Row],[Inventory]])</f>
        <v>34</v>
      </c>
      <c r="I10" s="12" t="s">
        <v>32</v>
      </c>
      <c r="J10" t="s">
        <v>275</v>
      </c>
    </row>
    <row r="11" spans="1:10" x14ac:dyDescent="0.55000000000000004">
      <c r="A11">
        <v>10</v>
      </c>
      <c r="B11" t="s">
        <v>33</v>
      </c>
      <c r="C11" t="s">
        <v>34</v>
      </c>
      <c r="D11">
        <v>4</v>
      </c>
      <c r="E11" t="s">
        <v>35</v>
      </c>
      <c r="F11" s="1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36</v>
      </c>
      <c r="J11" t="s">
        <v>276</v>
      </c>
    </row>
    <row r="12" spans="1:10" x14ac:dyDescent="0.55000000000000004">
      <c r="A12">
        <v>11</v>
      </c>
      <c r="B12" t="s">
        <v>37</v>
      </c>
      <c r="C12" t="s">
        <v>38</v>
      </c>
      <c r="D12">
        <v>3</v>
      </c>
      <c r="E12" t="s">
        <v>39</v>
      </c>
      <c r="F12" s="1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40</v>
      </c>
      <c r="J12" t="s">
        <v>277</v>
      </c>
    </row>
    <row r="13" spans="1:10" x14ac:dyDescent="0.55000000000000004">
      <c r="A13">
        <v>12</v>
      </c>
      <c r="B13" t="s">
        <v>41</v>
      </c>
      <c r="C13" t="s">
        <v>42</v>
      </c>
      <c r="D13">
        <v>1</v>
      </c>
      <c r="E13" t="s">
        <v>43</v>
      </c>
      <c r="F13" s="1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44</v>
      </c>
      <c r="J13" t="s">
        <v>279</v>
      </c>
    </row>
    <row r="14" spans="1:10" x14ac:dyDescent="0.55000000000000004">
      <c r="A14">
        <v>13</v>
      </c>
      <c r="B14" t="s">
        <v>45</v>
      </c>
      <c r="C14" t="s">
        <v>46</v>
      </c>
      <c r="D14">
        <v>1</v>
      </c>
      <c r="E14" t="s">
        <v>47</v>
      </c>
      <c r="F14" s="1">
        <f>7+7</f>
        <v>14</v>
      </c>
      <c r="G14">
        <f>ROUNDUP(payload_board[[#This Row],[Quantity]]*5.2,0)</f>
        <v>6</v>
      </c>
      <c r="H14">
        <f>MAX(0,payload_board[[#This Row],[Needed]]-payload_board[[#This Row],[Inventory]])</f>
        <v>0</v>
      </c>
      <c r="I14" t="s">
        <v>48</v>
      </c>
    </row>
    <row r="15" spans="1:10" x14ac:dyDescent="0.55000000000000004">
      <c r="A15">
        <v>14</v>
      </c>
      <c r="B15" t="s">
        <v>49</v>
      </c>
      <c r="C15" s="11" t="s">
        <v>50</v>
      </c>
      <c r="D15">
        <v>1</v>
      </c>
      <c r="E15" s="11" t="s">
        <v>258</v>
      </c>
      <c r="F15" s="1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257</v>
      </c>
      <c r="J15" t="s">
        <v>293</v>
      </c>
    </row>
    <row r="16" spans="1:10" x14ac:dyDescent="0.55000000000000004">
      <c r="A16">
        <v>15</v>
      </c>
      <c r="B16" t="s">
        <v>51</v>
      </c>
      <c r="C16" t="s">
        <v>52</v>
      </c>
      <c r="D16">
        <v>1</v>
      </c>
      <c r="E16" t="s">
        <v>53</v>
      </c>
      <c r="F16" s="1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54</v>
      </c>
      <c r="J16" t="s">
        <v>293</v>
      </c>
    </row>
    <row r="17" spans="1:10" x14ac:dyDescent="0.55000000000000004">
      <c r="A17">
        <v>16</v>
      </c>
      <c r="B17" s="11" t="s">
        <v>259</v>
      </c>
      <c r="C17" t="s">
        <v>55</v>
      </c>
      <c r="D17">
        <v>2</v>
      </c>
      <c r="E17" t="s">
        <v>56</v>
      </c>
      <c r="F17" s="1">
        <v>0</v>
      </c>
      <c r="G17">
        <f>ROUNDUP(payload_board[[#This Row],[Quantity]]*5.2,0)</f>
        <v>11</v>
      </c>
      <c r="H17">
        <f>MAX(0,payload_board[[#This Row],[Needed]]-payload_board[[#This Row],[Inventory]])</f>
        <v>11</v>
      </c>
      <c r="I17" t="s">
        <v>260</v>
      </c>
      <c r="J17" t="s">
        <v>282</v>
      </c>
    </row>
    <row r="18" spans="1:10" x14ac:dyDescent="0.55000000000000004">
      <c r="A18">
        <v>17</v>
      </c>
      <c r="B18" t="s">
        <v>57</v>
      </c>
      <c r="C18" t="s">
        <v>58</v>
      </c>
      <c r="D18">
        <v>1</v>
      </c>
      <c r="E18" t="s">
        <v>59</v>
      </c>
      <c r="F18" s="1">
        <v>4</v>
      </c>
      <c r="G18">
        <f>ROUNDUP(payload_board[[#This Row],[Quantity]]*5.2,0)</f>
        <v>6</v>
      </c>
      <c r="H18">
        <f>MAX(0,payload_board[[#This Row],[Needed]]-payload_board[[#This Row],[Inventory]])</f>
        <v>2</v>
      </c>
      <c r="I18" t="s">
        <v>60</v>
      </c>
      <c r="J18" t="s">
        <v>293</v>
      </c>
    </row>
    <row r="19" spans="1:10" x14ac:dyDescent="0.55000000000000004">
      <c r="A19">
        <v>18</v>
      </c>
      <c r="B19" t="s">
        <v>61</v>
      </c>
      <c r="C19" s="11" t="s">
        <v>261</v>
      </c>
      <c r="D19">
        <v>1</v>
      </c>
      <c r="E19" t="s">
        <v>62</v>
      </c>
      <c r="F19" s="1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63</v>
      </c>
      <c r="J19" t="s">
        <v>293</v>
      </c>
    </row>
    <row r="20" spans="1:10" x14ac:dyDescent="0.55000000000000004">
      <c r="A20">
        <v>19</v>
      </c>
      <c r="B20" t="s">
        <v>64</v>
      </c>
      <c r="C20" t="s">
        <v>65</v>
      </c>
      <c r="D20">
        <v>1</v>
      </c>
      <c r="E20" t="s">
        <v>66</v>
      </c>
      <c r="F20" s="1">
        <v>0</v>
      </c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253</v>
      </c>
      <c r="J20" t="s">
        <v>293</v>
      </c>
    </row>
    <row r="21" spans="1:10" x14ac:dyDescent="0.55000000000000004">
      <c r="A21">
        <v>20</v>
      </c>
      <c r="B21" t="s">
        <v>67</v>
      </c>
      <c r="C21" t="s">
        <v>68</v>
      </c>
      <c r="D21">
        <v>1</v>
      </c>
      <c r="E21" t="s">
        <v>69</v>
      </c>
      <c r="F21" s="1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218</v>
      </c>
      <c r="J21" t="s">
        <v>293</v>
      </c>
    </row>
    <row r="22" spans="1:10" x14ac:dyDescent="0.55000000000000004">
      <c r="A22">
        <v>21</v>
      </c>
      <c r="B22" s="11" t="s">
        <v>265</v>
      </c>
      <c r="C22" t="s">
        <v>70</v>
      </c>
      <c r="D22">
        <v>3</v>
      </c>
      <c r="E22" t="s">
        <v>71</v>
      </c>
      <c r="F22" s="1">
        <v>6</v>
      </c>
      <c r="G22">
        <f>ROUNDUP(payload_board[[#This Row],[Quantity]]*5.2,0)</f>
        <v>16</v>
      </c>
      <c r="H22">
        <f>MAX(0,payload_board[[#This Row],[Needed]]-payload_board[[#This Row],[Inventory]])</f>
        <v>10</v>
      </c>
      <c r="I22" t="s">
        <v>266</v>
      </c>
      <c r="J22" t="s">
        <v>285</v>
      </c>
    </row>
    <row r="23" spans="1:10" x14ac:dyDescent="0.55000000000000004">
      <c r="A23">
        <v>22</v>
      </c>
      <c r="B23" t="s">
        <v>72</v>
      </c>
      <c r="C23" t="s">
        <v>70</v>
      </c>
      <c r="D23">
        <v>2</v>
      </c>
      <c r="E23" t="s">
        <v>73</v>
      </c>
      <c r="F23" s="1">
        <v>5</v>
      </c>
      <c r="G23">
        <f>ROUNDUP(payload_board[[#This Row],[Quantity]]*5.2,0)</f>
        <v>11</v>
      </c>
      <c r="H23">
        <f>MAX(0,payload_board[[#This Row],[Needed]]-payload_board[[#This Row],[Inventory]])</f>
        <v>6</v>
      </c>
      <c r="I23" t="s">
        <v>268</v>
      </c>
      <c r="J23" t="s">
        <v>288</v>
      </c>
    </row>
    <row r="24" spans="1:10" x14ac:dyDescent="0.55000000000000004">
      <c r="A24">
        <v>23</v>
      </c>
      <c r="B24" t="s">
        <v>74</v>
      </c>
      <c r="C24" t="s">
        <v>70</v>
      </c>
      <c r="D24">
        <v>1</v>
      </c>
      <c r="E24" t="s">
        <v>75</v>
      </c>
      <c r="F24" s="1">
        <v>7</v>
      </c>
      <c r="G24">
        <f>ROUNDUP(payload_board[[#This Row],[Quantity]]*5.2,0)</f>
        <v>6</v>
      </c>
      <c r="H24">
        <f>MAX(0,payload_board[[#This Row],[Needed]]-payload_board[[#This Row],[Inventory]])</f>
        <v>0</v>
      </c>
      <c r="I24" s="11" t="s">
        <v>270</v>
      </c>
      <c r="J24" t="s">
        <v>287</v>
      </c>
    </row>
    <row r="25" spans="1:10" x14ac:dyDescent="0.55000000000000004">
      <c r="A25">
        <v>24</v>
      </c>
      <c r="B25" t="s">
        <v>76</v>
      </c>
      <c r="C25" t="s">
        <v>77</v>
      </c>
      <c r="D25">
        <v>2</v>
      </c>
      <c r="E25" s="3">
        <v>6.5000000000000002E-2</v>
      </c>
      <c r="F25" s="1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s="11" t="s">
        <v>78</v>
      </c>
      <c r="J25" t="s">
        <v>293</v>
      </c>
    </row>
    <row r="26" spans="1:10" x14ac:dyDescent="0.55000000000000004">
      <c r="A26">
        <v>25</v>
      </c>
      <c r="B26" t="s">
        <v>79</v>
      </c>
      <c r="C26" t="s">
        <v>80</v>
      </c>
      <c r="D26">
        <v>2</v>
      </c>
      <c r="E26" t="s">
        <v>81</v>
      </c>
      <c r="F26" s="1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263</v>
      </c>
      <c r="J26" t="s">
        <v>289</v>
      </c>
    </row>
    <row r="27" spans="1:10" x14ac:dyDescent="0.55000000000000004">
      <c r="A27">
        <v>26</v>
      </c>
      <c r="B27" t="s">
        <v>82</v>
      </c>
      <c r="C27" t="s">
        <v>80</v>
      </c>
      <c r="D27">
        <v>1</v>
      </c>
      <c r="E27" t="s">
        <v>83</v>
      </c>
      <c r="F27" s="1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84</v>
      </c>
      <c r="J27" t="s">
        <v>290</v>
      </c>
    </row>
    <row r="28" spans="1:10" x14ac:dyDescent="0.55000000000000004">
      <c r="A28">
        <v>27</v>
      </c>
      <c r="B28" t="s">
        <v>85</v>
      </c>
      <c r="C28" t="s">
        <v>80</v>
      </c>
      <c r="D28">
        <v>1</v>
      </c>
      <c r="E28" t="s">
        <v>86</v>
      </c>
      <c r="F28" s="1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201</v>
      </c>
    </row>
    <row r="29" spans="1:10" x14ac:dyDescent="0.55000000000000004">
      <c r="A29">
        <v>28</v>
      </c>
      <c r="B29" t="s">
        <v>87</v>
      </c>
      <c r="C29" t="s">
        <v>80</v>
      </c>
      <c r="D29">
        <v>1</v>
      </c>
      <c r="E29" t="s">
        <v>88</v>
      </c>
      <c r="F29" s="1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264</v>
      </c>
    </row>
    <row r="30" spans="1:10" x14ac:dyDescent="0.55000000000000004">
      <c r="A30">
        <v>29</v>
      </c>
      <c r="B30" t="s">
        <v>89</v>
      </c>
      <c r="C30" t="s">
        <v>70</v>
      </c>
      <c r="D30">
        <v>2</v>
      </c>
      <c r="E30" t="s">
        <v>90</v>
      </c>
      <c r="F30" s="1">
        <v>5</v>
      </c>
      <c r="G30">
        <f>ROUNDUP(payload_board[[#This Row],[Quantity]]*5.2,0)</f>
        <v>11</v>
      </c>
      <c r="H30">
        <f>MAX(0,payload_board[[#This Row],[Needed]]-payload_board[[#This Row],[Inventory]])</f>
        <v>6</v>
      </c>
      <c r="I30" t="s">
        <v>267</v>
      </c>
      <c r="J30" t="s">
        <v>284</v>
      </c>
    </row>
    <row r="31" spans="1:10" x14ac:dyDescent="0.55000000000000004">
      <c r="A31">
        <v>30</v>
      </c>
      <c r="B31" t="s">
        <v>91</v>
      </c>
      <c r="C31" t="s">
        <v>70</v>
      </c>
      <c r="D31">
        <v>2</v>
      </c>
      <c r="E31" t="s">
        <v>92</v>
      </c>
      <c r="F31" s="1">
        <v>11</v>
      </c>
      <c r="G31">
        <f>ROUNDUP(payload_board[[#This Row],[Quantity]]*5.2,0)</f>
        <v>11</v>
      </c>
      <c r="H31">
        <f>MAX(0,payload_board[[#This Row],[Needed]]-payload_board[[#This Row],[Inventory]])</f>
        <v>0</v>
      </c>
      <c r="I31" s="11" t="s">
        <v>269</v>
      </c>
      <c r="J31" t="s">
        <v>286</v>
      </c>
    </row>
    <row r="32" spans="1:10" x14ac:dyDescent="0.55000000000000004">
      <c r="A32">
        <v>31</v>
      </c>
      <c r="B32" t="s">
        <v>93</v>
      </c>
      <c r="C32" t="s">
        <v>94</v>
      </c>
      <c r="D32">
        <v>1</v>
      </c>
      <c r="E32" t="s">
        <v>86</v>
      </c>
      <c r="F32" s="1">
        <v>6</v>
      </c>
      <c r="G32">
        <f>ROUNDUP(payload_board[[#This Row],[Quantity]]*5.2,0)</f>
        <v>6</v>
      </c>
      <c r="H32">
        <f>MAX(0,payload_board[[#This Row],[Needed]]-payload_board[[#This Row],[Inventory]])</f>
        <v>0</v>
      </c>
      <c r="I32" t="s">
        <v>95</v>
      </c>
    </row>
    <row r="33" spans="1:10" x14ac:dyDescent="0.55000000000000004">
      <c r="A33">
        <v>32</v>
      </c>
      <c r="B33" t="s">
        <v>96</v>
      </c>
      <c r="C33" t="s">
        <v>97</v>
      </c>
      <c r="D33">
        <v>2</v>
      </c>
      <c r="E33" t="s">
        <v>98</v>
      </c>
      <c r="F33" s="1">
        <v>7</v>
      </c>
      <c r="G33">
        <f>ROUNDUP(payload_board[[#This Row],[Quantity]]*5.2,0)</f>
        <v>11</v>
      </c>
      <c r="H33">
        <f>MAX(0,payload_board[[#This Row],[Needed]]-payload_board[[#This Row],[Inventory]])</f>
        <v>4</v>
      </c>
      <c r="I33" t="s">
        <v>99</v>
      </c>
      <c r="J33" t="s">
        <v>292</v>
      </c>
    </row>
    <row r="34" spans="1:10" x14ac:dyDescent="0.55000000000000004">
      <c r="A34">
        <v>33</v>
      </c>
      <c r="B34" t="s">
        <v>100</v>
      </c>
      <c r="C34" t="s">
        <v>101</v>
      </c>
      <c r="D34">
        <v>1</v>
      </c>
      <c r="E34" t="s">
        <v>102</v>
      </c>
      <c r="F34" s="1">
        <v>6</v>
      </c>
      <c r="G34">
        <f>ROUNDUP(payload_board[[#This Row],[Quantity]]*5.2,0)</f>
        <v>6</v>
      </c>
      <c r="H34">
        <f>MAX(0,payload_board[[#This Row],[Needed]]-payload_board[[#This Row],[Inventory]])</f>
        <v>0</v>
      </c>
      <c r="I34" t="s">
        <v>103</v>
      </c>
      <c r="J34" t="s">
        <v>278</v>
      </c>
    </row>
    <row r="35" spans="1:10" x14ac:dyDescent="0.55000000000000004">
      <c r="A35">
        <v>34</v>
      </c>
      <c r="B35" t="s">
        <v>104</v>
      </c>
      <c r="C35" t="s">
        <v>105</v>
      </c>
      <c r="D35">
        <v>1</v>
      </c>
      <c r="E35" t="s">
        <v>106</v>
      </c>
      <c r="F35" s="1">
        <v>3</v>
      </c>
      <c r="G35">
        <f>ROUNDUP(payload_board[[#This Row],[Quantity]]*5.2,0)</f>
        <v>6</v>
      </c>
      <c r="H35">
        <f>MAX(0,payload_board[[#This Row],[Needed]]-payload_board[[#This Row],[Inventory]])</f>
        <v>3</v>
      </c>
      <c r="I35" t="s">
        <v>107</v>
      </c>
      <c r="J35" t="s">
        <v>291</v>
      </c>
    </row>
    <row r="36" spans="1:10" x14ac:dyDescent="0.55000000000000004">
      <c r="A36">
        <v>35</v>
      </c>
      <c r="B36" t="s">
        <v>108</v>
      </c>
      <c r="C36" t="s">
        <v>109</v>
      </c>
      <c r="D36">
        <v>2</v>
      </c>
      <c r="E36" t="s">
        <v>110</v>
      </c>
      <c r="F36" s="1">
        <v>7</v>
      </c>
      <c r="G36">
        <f>ROUNDUP(payload_board[[#This Row],[Quantity]]*5.2,0)</f>
        <v>11</v>
      </c>
      <c r="H36">
        <f>MAX(0,payload_board[[#This Row],[Needed]]-payload_board[[#This Row],[Inventory]])</f>
        <v>4</v>
      </c>
      <c r="I36" t="s">
        <v>236</v>
      </c>
      <c r="J36" t="s">
        <v>283</v>
      </c>
    </row>
    <row r="37" spans="1:10" x14ac:dyDescent="0.55000000000000004">
      <c r="A37">
        <v>36</v>
      </c>
      <c r="B37" t="s">
        <v>112</v>
      </c>
      <c r="C37" t="s">
        <v>113</v>
      </c>
      <c r="D37">
        <v>1</v>
      </c>
      <c r="E37" t="s">
        <v>114</v>
      </c>
      <c r="F37" s="1">
        <v>0</v>
      </c>
      <c r="G37">
        <f>ROUNDUP(payload_board[[#This Row],[Quantity]]*5.2,0)</f>
        <v>6</v>
      </c>
      <c r="H37">
        <f>MAX(0,payload_board[[#This Row],[Needed]]-payload_board[[#This Row],[Inventory]])</f>
        <v>6</v>
      </c>
      <c r="I37" t="s">
        <v>115</v>
      </c>
    </row>
    <row r="38" spans="1:10" x14ac:dyDescent="0.55000000000000004">
      <c r="A38">
        <v>37</v>
      </c>
      <c r="B38" t="s">
        <v>116</v>
      </c>
      <c r="C38" t="s">
        <v>117</v>
      </c>
      <c r="D38">
        <v>1</v>
      </c>
      <c r="E38" t="s">
        <v>118</v>
      </c>
      <c r="F38" s="1">
        <v>4</v>
      </c>
      <c r="G38">
        <f>ROUNDUP(payload_board[[#This Row],[Quantity]]*5.2,0)</f>
        <v>6</v>
      </c>
      <c r="H38">
        <f>MAX(0,payload_board[[#This Row],[Needed]]-payload_board[[#This Row],[Inventory]])</f>
        <v>2</v>
      </c>
      <c r="I38" t="s">
        <v>262</v>
      </c>
      <c r="J38" t="s">
        <v>293</v>
      </c>
    </row>
    <row r="39" spans="1:10" x14ac:dyDescent="0.55000000000000004">
      <c r="A39">
        <v>38</v>
      </c>
      <c r="B39" s="11" t="s">
        <v>273</v>
      </c>
      <c r="C39" s="11" t="s">
        <v>273</v>
      </c>
      <c r="D39">
        <v>2</v>
      </c>
      <c r="E39" t="s">
        <v>255</v>
      </c>
      <c r="F39">
        <v>0</v>
      </c>
      <c r="G39">
        <f>ROUNDUP(payload_board[[#This Row],[Quantity]]*5.2,0)</f>
        <v>11</v>
      </c>
      <c r="H39">
        <v>4</v>
      </c>
      <c r="I39" t="s">
        <v>256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82" zoomScaleNormal="82" workbookViewId="0">
      <selection activeCell="G20" sqref="G20"/>
    </sheetView>
  </sheetViews>
  <sheetFormatPr defaultColWidth="8.5234375" defaultRowHeight="14.4" x14ac:dyDescent="0.55000000000000004"/>
  <cols>
    <col min="3" max="3" width="19.734375" customWidth="1"/>
    <col min="4" max="4" width="14.62890625" customWidth="1"/>
    <col min="5" max="5" width="43.3125" customWidth="1"/>
    <col min="6" max="6" width="13.62890625" customWidth="1"/>
    <col min="9" max="9" width="10.15625" customWidth="1"/>
    <col min="10" max="10" width="16.05078125" hidden="1" customWidth="1"/>
    <col min="11" max="11" width="12.89453125" customWidth="1"/>
    <col min="12" max="12" width="15.578125" customWidth="1"/>
  </cols>
  <sheetData>
    <row r="1" spans="1:12" x14ac:dyDescent="0.5500000000000000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7</v>
      </c>
      <c r="G1" t="s">
        <v>124</v>
      </c>
      <c r="H1" t="s">
        <v>125</v>
      </c>
      <c r="I1" t="s">
        <v>126</v>
      </c>
      <c r="J1" s="2" t="s">
        <v>127</v>
      </c>
      <c r="K1" s="4" t="s">
        <v>128</v>
      </c>
      <c r="L1" t="s">
        <v>129</v>
      </c>
    </row>
    <row r="2" spans="1:12" x14ac:dyDescent="0.55000000000000004">
      <c r="A2">
        <v>1</v>
      </c>
      <c r="B2" s="5"/>
      <c r="C2" t="s">
        <v>130</v>
      </c>
      <c r="D2" t="s">
        <v>131</v>
      </c>
      <c r="E2" t="s">
        <v>132</v>
      </c>
      <c r="F2">
        <v>8</v>
      </c>
      <c r="G2" t="s">
        <v>44</v>
      </c>
      <c r="H2" s="6">
        <v>0.7</v>
      </c>
      <c r="I2" s="6">
        <f t="shared" ref="I2:I29" si="0">H2*F2</f>
        <v>5.6</v>
      </c>
      <c r="J2" s="7" t="s">
        <v>133</v>
      </c>
      <c r="K2">
        <v>4</v>
      </c>
      <c r="L2">
        <v>4</v>
      </c>
    </row>
    <row r="3" spans="1:12" x14ac:dyDescent="0.55000000000000004">
      <c r="A3">
        <v>2</v>
      </c>
      <c r="B3" s="8"/>
      <c r="C3" t="s">
        <v>47</v>
      </c>
      <c r="D3" t="s">
        <v>134</v>
      </c>
      <c r="E3" t="s">
        <v>135</v>
      </c>
      <c r="F3">
        <v>8</v>
      </c>
      <c r="G3" t="s">
        <v>48</v>
      </c>
      <c r="H3" s="6">
        <v>0.45</v>
      </c>
      <c r="I3" s="6">
        <f t="shared" si="0"/>
        <v>3.6</v>
      </c>
      <c r="J3" s="7" t="s">
        <v>136</v>
      </c>
    </row>
    <row r="4" spans="1:12" x14ac:dyDescent="0.55000000000000004">
      <c r="A4">
        <v>3</v>
      </c>
      <c r="B4" s="5"/>
      <c r="C4" t="s">
        <v>137</v>
      </c>
      <c r="D4" t="s">
        <v>138</v>
      </c>
      <c r="E4" t="s">
        <v>139</v>
      </c>
      <c r="F4">
        <v>8</v>
      </c>
      <c r="G4" t="s">
        <v>36</v>
      </c>
      <c r="H4" s="6">
        <v>0.32</v>
      </c>
      <c r="I4" s="6">
        <f t="shared" si="0"/>
        <v>2.56</v>
      </c>
      <c r="J4" s="7" t="s">
        <v>140</v>
      </c>
      <c r="K4">
        <v>10</v>
      </c>
      <c r="L4">
        <v>8</v>
      </c>
    </row>
    <row r="5" spans="1:12" x14ac:dyDescent="0.55000000000000004">
      <c r="A5">
        <v>4</v>
      </c>
      <c r="B5" s="5"/>
      <c r="C5" t="s">
        <v>118</v>
      </c>
      <c r="D5" t="s">
        <v>141</v>
      </c>
      <c r="E5" t="s">
        <v>142</v>
      </c>
      <c r="F5">
        <v>6</v>
      </c>
      <c r="G5" t="s">
        <v>143</v>
      </c>
      <c r="H5" s="6">
        <v>0.24</v>
      </c>
      <c r="I5" s="6">
        <f t="shared" si="0"/>
        <v>1.44</v>
      </c>
      <c r="J5" s="7" t="s">
        <v>144</v>
      </c>
      <c r="K5">
        <v>5</v>
      </c>
      <c r="L5">
        <v>4</v>
      </c>
    </row>
    <row r="6" spans="1:12" x14ac:dyDescent="0.55000000000000004">
      <c r="A6">
        <v>5</v>
      </c>
      <c r="B6" s="5"/>
      <c r="C6" t="s">
        <v>145</v>
      </c>
      <c r="D6" t="s">
        <v>146</v>
      </c>
      <c r="E6" t="s">
        <v>147</v>
      </c>
      <c r="F6">
        <v>5</v>
      </c>
      <c r="G6" t="s">
        <v>60</v>
      </c>
      <c r="H6" s="6">
        <v>1.03</v>
      </c>
      <c r="I6" s="6">
        <f t="shared" si="0"/>
        <v>5.15</v>
      </c>
      <c r="J6" s="7" t="s">
        <v>148</v>
      </c>
      <c r="K6">
        <v>5</v>
      </c>
      <c r="L6">
        <v>4</v>
      </c>
    </row>
    <row r="7" spans="1:12" x14ac:dyDescent="0.55000000000000004">
      <c r="A7">
        <v>6</v>
      </c>
      <c r="B7" s="5"/>
      <c r="C7" t="s">
        <v>149</v>
      </c>
      <c r="D7" t="s">
        <v>150</v>
      </c>
      <c r="E7" t="s">
        <v>151</v>
      </c>
      <c r="F7">
        <v>4</v>
      </c>
      <c r="G7" t="s">
        <v>152</v>
      </c>
      <c r="H7" s="6">
        <v>0.75</v>
      </c>
      <c r="I7" s="6">
        <f t="shared" si="0"/>
        <v>3</v>
      </c>
      <c r="J7" s="7" t="s">
        <v>153</v>
      </c>
    </row>
    <row r="8" spans="1:12" x14ac:dyDescent="0.55000000000000004">
      <c r="A8">
        <v>7</v>
      </c>
      <c r="B8" s="5"/>
      <c r="C8" t="s">
        <v>154</v>
      </c>
      <c r="D8" t="s">
        <v>150</v>
      </c>
      <c r="E8" t="s">
        <v>155</v>
      </c>
      <c r="F8">
        <v>4</v>
      </c>
      <c r="G8" t="s">
        <v>156</v>
      </c>
      <c r="H8" s="6">
        <v>0.68</v>
      </c>
      <c r="I8" s="6">
        <f t="shared" si="0"/>
        <v>2.72</v>
      </c>
      <c r="J8" s="7" t="s">
        <v>157</v>
      </c>
    </row>
    <row r="9" spans="1:12" x14ac:dyDescent="0.55000000000000004">
      <c r="A9">
        <v>8</v>
      </c>
      <c r="B9" s="5"/>
      <c r="C9" t="s">
        <v>158</v>
      </c>
      <c r="D9" t="s">
        <v>146</v>
      </c>
      <c r="E9" t="s">
        <v>159</v>
      </c>
      <c r="F9">
        <v>4</v>
      </c>
      <c r="G9" t="s">
        <v>160</v>
      </c>
      <c r="H9" s="6">
        <v>2.15</v>
      </c>
      <c r="I9" s="6">
        <f t="shared" si="0"/>
        <v>8.6</v>
      </c>
      <c r="J9" s="7" t="s">
        <v>161</v>
      </c>
      <c r="K9">
        <v>3</v>
      </c>
    </row>
    <row r="10" spans="1:12" x14ac:dyDescent="0.55000000000000004">
      <c r="A10">
        <v>9</v>
      </c>
      <c r="B10" s="5"/>
      <c r="C10" t="s">
        <v>162</v>
      </c>
      <c r="D10" t="s">
        <v>146</v>
      </c>
      <c r="E10" t="s">
        <v>163</v>
      </c>
      <c r="F10">
        <v>4</v>
      </c>
      <c r="G10" t="s">
        <v>164</v>
      </c>
      <c r="H10" s="6">
        <v>1.53</v>
      </c>
      <c r="I10" s="6">
        <f t="shared" si="0"/>
        <v>6.12</v>
      </c>
      <c r="J10" s="7" t="s">
        <v>165</v>
      </c>
      <c r="K10">
        <v>4</v>
      </c>
    </row>
    <row r="11" spans="1:12" x14ac:dyDescent="0.55000000000000004">
      <c r="A11">
        <v>10</v>
      </c>
      <c r="B11" s="5"/>
      <c r="C11" s="3">
        <v>5040500291</v>
      </c>
      <c r="D11" s="2" t="s">
        <v>146</v>
      </c>
      <c r="E11" s="2" t="s">
        <v>166</v>
      </c>
      <c r="F11">
        <v>6</v>
      </c>
      <c r="G11" t="s">
        <v>63</v>
      </c>
      <c r="H11" s="6">
        <v>1</v>
      </c>
      <c r="I11" s="6">
        <f t="shared" si="0"/>
        <v>6</v>
      </c>
      <c r="J11" s="7" t="s">
        <v>167</v>
      </c>
      <c r="K11">
        <v>4</v>
      </c>
      <c r="L11">
        <v>6</v>
      </c>
    </row>
    <row r="12" spans="1:12" x14ac:dyDescent="0.55000000000000004">
      <c r="A12">
        <v>11</v>
      </c>
      <c r="B12" s="5"/>
      <c r="C12" t="s">
        <v>168</v>
      </c>
      <c r="D12" t="s">
        <v>146</v>
      </c>
      <c r="E12" t="s">
        <v>169</v>
      </c>
      <c r="F12">
        <v>4</v>
      </c>
      <c r="G12" t="s">
        <v>54</v>
      </c>
      <c r="H12" s="6">
        <v>1.04</v>
      </c>
      <c r="I12" s="6">
        <f t="shared" si="0"/>
        <v>4.16</v>
      </c>
      <c r="J12" s="7" t="s">
        <v>170</v>
      </c>
      <c r="K12">
        <v>4</v>
      </c>
      <c r="L12">
        <v>4</v>
      </c>
    </row>
    <row r="13" spans="1:12" x14ac:dyDescent="0.55000000000000004">
      <c r="A13">
        <v>12</v>
      </c>
      <c r="B13" s="8"/>
      <c r="C13" t="s">
        <v>171</v>
      </c>
      <c r="D13" t="s">
        <v>172</v>
      </c>
      <c r="E13" t="s">
        <v>173</v>
      </c>
      <c r="F13">
        <v>8</v>
      </c>
      <c r="G13" t="s">
        <v>103</v>
      </c>
      <c r="H13" s="6">
        <v>1.72</v>
      </c>
      <c r="I13" s="6">
        <f t="shared" si="0"/>
        <v>13.76</v>
      </c>
      <c r="J13" s="7" t="s">
        <v>174</v>
      </c>
    </row>
    <row r="14" spans="1:12" x14ac:dyDescent="0.55000000000000004">
      <c r="A14">
        <v>14</v>
      </c>
      <c r="B14" s="5"/>
      <c r="C14" t="s">
        <v>175</v>
      </c>
      <c r="D14" t="s">
        <v>176</v>
      </c>
      <c r="E14" t="s">
        <v>177</v>
      </c>
      <c r="F14">
        <v>10</v>
      </c>
      <c r="G14" t="s">
        <v>99</v>
      </c>
      <c r="H14" s="6">
        <v>0.50700000000000001</v>
      </c>
      <c r="I14" s="6">
        <f t="shared" si="0"/>
        <v>5.07</v>
      </c>
      <c r="J14" s="7" t="s">
        <v>178</v>
      </c>
      <c r="K14">
        <v>7</v>
      </c>
      <c r="L14">
        <v>7</v>
      </c>
    </row>
    <row r="15" spans="1:12" x14ac:dyDescent="0.55000000000000004">
      <c r="A15">
        <v>15</v>
      </c>
      <c r="B15" s="5"/>
      <c r="C15" t="s">
        <v>179</v>
      </c>
      <c r="D15" t="s">
        <v>180</v>
      </c>
      <c r="E15" t="s">
        <v>181</v>
      </c>
      <c r="F15">
        <v>10</v>
      </c>
      <c r="G15" t="s">
        <v>182</v>
      </c>
      <c r="H15" s="6">
        <v>0.13</v>
      </c>
      <c r="I15" s="6">
        <f t="shared" si="0"/>
        <v>1.3</v>
      </c>
      <c r="J15" s="7" t="s">
        <v>183</v>
      </c>
      <c r="K15">
        <v>18</v>
      </c>
    </row>
    <row r="16" spans="1:12" x14ac:dyDescent="0.55000000000000004">
      <c r="A16">
        <v>16</v>
      </c>
      <c r="B16" s="5"/>
      <c r="C16" t="s">
        <v>184</v>
      </c>
      <c r="D16" t="s">
        <v>185</v>
      </c>
      <c r="E16" t="s">
        <v>186</v>
      </c>
      <c r="F16">
        <v>10</v>
      </c>
      <c r="G16" t="s">
        <v>12</v>
      </c>
      <c r="H16" s="6">
        <v>0.13100000000000001</v>
      </c>
      <c r="I16" s="6">
        <f t="shared" si="0"/>
        <v>1.31</v>
      </c>
      <c r="J16" s="7" t="s">
        <v>187</v>
      </c>
      <c r="K16">
        <v>14</v>
      </c>
      <c r="L16">
        <v>11</v>
      </c>
    </row>
    <row r="17" spans="1:12" x14ac:dyDescent="0.55000000000000004">
      <c r="A17">
        <v>17</v>
      </c>
      <c r="B17" s="5"/>
      <c r="C17" t="s">
        <v>188</v>
      </c>
      <c r="D17" t="s">
        <v>185</v>
      </c>
      <c r="E17" t="s">
        <v>189</v>
      </c>
      <c r="F17">
        <v>10</v>
      </c>
      <c r="G17" t="s">
        <v>190</v>
      </c>
      <c r="H17" s="6">
        <v>0.22500000000000001</v>
      </c>
      <c r="I17" s="6">
        <f t="shared" si="0"/>
        <v>2.25</v>
      </c>
      <c r="J17" s="7" t="s">
        <v>191</v>
      </c>
      <c r="K17">
        <v>14</v>
      </c>
      <c r="L17">
        <v>11</v>
      </c>
    </row>
    <row r="18" spans="1:12" x14ac:dyDescent="0.55000000000000004">
      <c r="A18">
        <v>18</v>
      </c>
      <c r="B18" s="5"/>
      <c r="C18" t="s">
        <v>192</v>
      </c>
      <c r="D18" t="s">
        <v>185</v>
      </c>
      <c r="E18" t="s">
        <v>193</v>
      </c>
      <c r="F18">
        <v>30</v>
      </c>
      <c r="G18" t="s">
        <v>27</v>
      </c>
      <c r="H18" s="6">
        <v>3.5999999999999997E-2</v>
      </c>
      <c r="I18" s="6">
        <f t="shared" si="0"/>
        <v>1.0799999999999998</v>
      </c>
      <c r="J18" s="7" t="s">
        <v>194</v>
      </c>
      <c r="K18">
        <v>47</v>
      </c>
      <c r="L18">
        <v>47</v>
      </c>
    </row>
    <row r="19" spans="1:12" x14ac:dyDescent="0.55000000000000004">
      <c r="A19">
        <v>19</v>
      </c>
      <c r="B19" s="5"/>
      <c r="C19" t="s">
        <v>195</v>
      </c>
      <c r="D19" t="s">
        <v>185</v>
      </c>
      <c r="E19" t="s">
        <v>196</v>
      </c>
      <c r="F19">
        <v>50</v>
      </c>
      <c r="G19" t="s">
        <v>30</v>
      </c>
      <c r="H19" s="6">
        <v>1.0200000000000001E-2</v>
      </c>
      <c r="I19" s="6">
        <f t="shared" si="0"/>
        <v>0.51</v>
      </c>
      <c r="J19" s="7" t="s">
        <v>197</v>
      </c>
      <c r="K19">
        <v>53</v>
      </c>
      <c r="L19">
        <v>53</v>
      </c>
    </row>
    <row r="20" spans="1:12" x14ac:dyDescent="0.55000000000000004">
      <c r="A20">
        <v>21</v>
      </c>
      <c r="B20" s="5"/>
      <c r="C20" t="s">
        <v>198</v>
      </c>
      <c r="D20" t="s">
        <v>199</v>
      </c>
      <c r="E20" t="s">
        <v>200</v>
      </c>
      <c r="F20">
        <v>20</v>
      </c>
      <c r="G20" s="11" t="s">
        <v>201</v>
      </c>
      <c r="H20" s="6">
        <v>2.1000000000000001E-2</v>
      </c>
      <c r="I20" s="6">
        <f t="shared" si="0"/>
        <v>0.42000000000000004</v>
      </c>
      <c r="J20" s="7" t="s">
        <v>202</v>
      </c>
      <c r="K20">
        <v>21</v>
      </c>
      <c r="L20">
        <v>21</v>
      </c>
    </row>
    <row r="21" spans="1:12" x14ac:dyDescent="0.55000000000000004">
      <c r="A21">
        <v>22</v>
      </c>
      <c r="B21" s="5"/>
      <c r="C21" t="s">
        <v>203</v>
      </c>
      <c r="D21" t="s">
        <v>199</v>
      </c>
      <c r="E21" t="s">
        <v>204</v>
      </c>
      <c r="F21">
        <v>20</v>
      </c>
      <c r="G21" t="s">
        <v>205</v>
      </c>
      <c r="H21" s="6">
        <v>2.1000000000000001E-2</v>
      </c>
      <c r="I21" s="6">
        <f t="shared" si="0"/>
        <v>0.42000000000000004</v>
      </c>
      <c r="J21" s="7" t="s">
        <v>206</v>
      </c>
      <c r="K21">
        <v>24</v>
      </c>
    </row>
    <row r="22" spans="1:12" x14ac:dyDescent="0.55000000000000004">
      <c r="A22">
        <v>23</v>
      </c>
      <c r="B22" s="5"/>
      <c r="C22" t="s">
        <v>207</v>
      </c>
      <c r="D22" t="s">
        <v>199</v>
      </c>
      <c r="E22" t="s">
        <v>208</v>
      </c>
      <c r="F22">
        <v>20</v>
      </c>
      <c r="G22" t="s">
        <v>209</v>
      </c>
      <c r="H22" s="6">
        <v>2.1000000000000001E-2</v>
      </c>
      <c r="I22" s="6">
        <f t="shared" si="0"/>
        <v>0.42000000000000004</v>
      </c>
      <c r="J22" s="7" t="s">
        <v>210</v>
      </c>
      <c r="K22">
        <v>28</v>
      </c>
    </row>
    <row r="23" spans="1:12" x14ac:dyDescent="0.55000000000000004">
      <c r="A23">
        <v>24</v>
      </c>
      <c r="B23" s="8"/>
      <c r="C23" t="s">
        <v>211</v>
      </c>
      <c r="D23" t="s">
        <v>212</v>
      </c>
      <c r="E23" t="s">
        <v>213</v>
      </c>
      <c r="F23">
        <v>30</v>
      </c>
      <c r="G23" t="s">
        <v>40</v>
      </c>
      <c r="H23" s="6">
        <v>9.1999999999999998E-2</v>
      </c>
      <c r="I23" s="6">
        <f t="shared" si="0"/>
        <v>2.76</v>
      </c>
      <c r="J23" s="7" t="s">
        <v>214</v>
      </c>
      <c r="K23">
        <v>21</v>
      </c>
      <c r="L23">
        <v>21</v>
      </c>
    </row>
    <row r="24" spans="1:12" x14ac:dyDescent="0.55000000000000004">
      <c r="A24">
        <v>25</v>
      </c>
      <c r="B24" s="5"/>
      <c r="C24" t="s">
        <v>215</v>
      </c>
      <c r="D24" t="s">
        <v>216</v>
      </c>
      <c r="E24" t="s">
        <v>217</v>
      </c>
      <c r="F24">
        <v>10</v>
      </c>
      <c r="G24" t="s">
        <v>218</v>
      </c>
      <c r="H24" s="6">
        <v>0.5</v>
      </c>
      <c r="I24" s="6">
        <f t="shared" si="0"/>
        <v>5</v>
      </c>
      <c r="J24" s="7" t="s">
        <v>219</v>
      </c>
      <c r="K24">
        <v>7</v>
      </c>
      <c r="L24">
        <v>4</v>
      </c>
    </row>
    <row r="25" spans="1:12" x14ac:dyDescent="0.55000000000000004">
      <c r="A25">
        <v>26</v>
      </c>
      <c r="B25" s="5"/>
      <c r="C25" t="s">
        <v>220</v>
      </c>
      <c r="D25" t="s">
        <v>221</v>
      </c>
      <c r="E25" t="s">
        <v>222</v>
      </c>
      <c r="F25">
        <v>20</v>
      </c>
      <c r="G25" t="s">
        <v>78</v>
      </c>
      <c r="H25" s="6">
        <v>0.80100000000000005</v>
      </c>
      <c r="I25" s="6">
        <f t="shared" si="0"/>
        <v>16.02</v>
      </c>
      <c r="J25" s="7" t="s">
        <v>223</v>
      </c>
      <c r="K25">
        <v>14</v>
      </c>
      <c r="L25">
        <v>8</v>
      </c>
    </row>
    <row r="26" spans="1:12" x14ac:dyDescent="0.55000000000000004">
      <c r="A26">
        <v>27</v>
      </c>
      <c r="B26" s="5"/>
      <c r="C26" s="2" t="s">
        <v>224</v>
      </c>
      <c r="D26" s="2" t="s">
        <v>225</v>
      </c>
      <c r="E26" s="2" t="s">
        <v>226</v>
      </c>
      <c r="F26">
        <v>10</v>
      </c>
      <c r="G26" s="2" t="s">
        <v>227</v>
      </c>
      <c r="H26">
        <v>0.67100000000000004</v>
      </c>
      <c r="I26" s="6">
        <f t="shared" si="0"/>
        <v>6.7100000000000009</v>
      </c>
      <c r="J26" s="7" t="s">
        <v>228</v>
      </c>
      <c r="K26">
        <v>10</v>
      </c>
    </row>
    <row r="27" spans="1:12" x14ac:dyDescent="0.55000000000000004">
      <c r="A27">
        <v>28</v>
      </c>
      <c r="B27" s="5"/>
      <c r="C27" t="s">
        <v>229</v>
      </c>
      <c r="D27" s="2" t="s">
        <v>131</v>
      </c>
      <c r="E27" s="2" t="s">
        <v>230</v>
      </c>
      <c r="F27">
        <v>1</v>
      </c>
      <c r="G27" t="s">
        <v>231</v>
      </c>
      <c r="H27" s="6">
        <v>12</v>
      </c>
      <c r="I27" s="6">
        <f t="shared" si="0"/>
        <v>12</v>
      </c>
      <c r="J27" s="7" t="s">
        <v>232</v>
      </c>
    </row>
    <row r="28" spans="1:12" x14ac:dyDescent="0.55000000000000004">
      <c r="A28">
        <v>29</v>
      </c>
      <c r="B28" s="5"/>
      <c r="C28" t="s">
        <v>233</v>
      </c>
      <c r="D28" s="2" t="s">
        <v>234</v>
      </c>
      <c r="E28" s="2" t="s">
        <v>235</v>
      </c>
      <c r="F28">
        <v>15</v>
      </c>
      <c r="G28" t="s">
        <v>236</v>
      </c>
      <c r="H28" s="6">
        <v>0.34100000000000003</v>
      </c>
      <c r="I28" s="6">
        <f t="shared" si="0"/>
        <v>5.1150000000000002</v>
      </c>
      <c r="J28" s="7" t="s">
        <v>237</v>
      </c>
      <c r="K28">
        <v>9</v>
      </c>
      <c r="L28">
        <v>7</v>
      </c>
    </row>
    <row r="29" spans="1:12" x14ac:dyDescent="0.55000000000000004">
      <c r="A29">
        <v>30</v>
      </c>
      <c r="B29" s="5"/>
      <c r="C29" t="s">
        <v>238</v>
      </c>
      <c r="D29" t="s">
        <v>150</v>
      </c>
      <c r="E29" t="s">
        <v>239</v>
      </c>
      <c r="F29">
        <v>10</v>
      </c>
      <c r="G29" t="s">
        <v>240</v>
      </c>
      <c r="H29" s="6">
        <v>0.56599999999999995</v>
      </c>
      <c r="I29" s="6">
        <f t="shared" si="0"/>
        <v>5.6599999999999993</v>
      </c>
      <c r="J29" s="7" t="s">
        <v>241</v>
      </c>
    </row>
    <row r="30" spans="1:12" x14ac:dyDescent="0.55000000000000004">
      <c r="A30">
        <v>31</v>
      </c>
      <c r="C30" t="s">
        <v>242</v>
      </c>
      <c r="E30" t="s">
        <v>242</v>
      </c>
      <c r="G30">
        <v>5402462</v>
      </c>
      <c r="K30">
        <v>1</v>
      </c>
      <c r="L30">
        <v>3</v>
      </c>
    </row>
    <row r="31" spans="1:12" x14ac:dyDescent="0.55000000000000004">
      <c r="A31">
        <v>32</v>
      </c>
      <c r="C31" t="s">
        <v>243</v>
      </c>
      <c r="D31" t="s">
        <v>150</v>
      </c>
      <c r="E31" t="s">
        <v>244</v>
      </c>
      <c r="G31">
        <v>810173</v>
      </c>
      <c r="H31" s="2"/>
      <c r="I31" s="6"/>
      <c r="K31">
        <v>7</v>
      </c>
    </row>
    <row r="32" spans="1:12" x14ac:dyDescent="0.55000000000000004">
      <c r="A32">
        <v>33</v>
      </c>
      <c r="B32" s="9"/>
      <c r="C32" s="3">
        <v>5033981892</v>
      </c>
      <c r="D32" t="s">
        <v>146</v>
      </c>
      <c r="E32" s="7" t="s">
        <v>245</v>
      </c>
      <c r="F32" s="9"/>
      <c r="G32" t="s">
        <v>246</v>
      </c>
    </row>
    <row r="33" spans="1:9" x14ac:dyDescent="0.55000000000000004">
      <c r="A33">
        <v>34</v>
      </c>
      <c r="B33" s="9"/>
      <c r="C33" t="s">
        <v>114</v>
      </c>
      <c r="D33" t="s">
        <v>247</v>
      </c>
      <c r="E33" s="10" t="s">
        <v>248</v>
      </c>
      <c r="F33" s="9"/>
      <c r="G33" t="s">
        <v>115</v>
      </c>
    </row>
    <row r="34" spans="1:9" x14ac:dyDescent="0.55000000000000004">
      <c r="A34">
        <v>35</v>
      </c>
      <c r="B34" s="5"/>
      <c r="C34" t="s">
        <v>111</v>
      </c>
      <c r="D34" t="s">
        <v>249</v>
      </c>
      <c r="E34" s="10" t="s">
        <v>250</v>
      </c>
      <c r="F34">
        <v>25</v>
      </c>
    </row>
    <row r="35" spans="1:9" x14ac:dyDescent="0.55000000000000004">
      <c r="B35" s="9"/>
      <c r="C35" t="s">
        <v>251</v>
      </c>
      <c r="D35" t="s">
        <v>141</v>
      </c>
      <c r="E35" s="10" t="s">
        <v>252</v>
      </c>
      <c r="F35" s="9"/>
      <c r="G35" t="s">
        <v>253</v>
      </c>
    </row>
    <row r="37" spans="1:9" x14ac:dyDescent="0.55000000000000004">
      <c r="H37" s="2" t="s">
        <v>254</v>
      </c>
      <c r="I37" s="6">
        <f>SUM(I2:I29)</f>
        <v>128.75500000000002</v>
      </c>
    </row>
    <row r="38" spans="1:9" x14ac:dyDescent="0.55000000000000004">
      <c r="H38" s="2" t="s">
        <v>254</v>
      </c>
      <c r="I38" s="6">
        <f>SUM(I2:I29)</f>
        <v>128.75500000000002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</hyperlink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S n x w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n x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8 c F l Y B S U n k Q E A A A Y K A A A T A B w A R m 9 y b X V s Y X M v U 2 V j d G l v b j E u b S C i G A A o o B Q A A A A A A A A A A A A A A A A A A A A A A A A A A A D t k k 1 r 4 z A Q h u + B / A e h X h w w p s l m 2 2 W L D 7 t O w + a w 2 w S n p 7 o E x Z 6 k o v L I S K O w J u S / V 2 k M a X H 3 u P R i X S y / 7 3 x o h s d C T l I j S 0 / f 4 U 2 / 1 + / Z J 2 G g Y J W o l R b F a q 2 F K V a X 1 2 M W M w X U 7 z F / U u 1 M D l 5 J 7 C 6 a 6 N y V g B R M p Y I o 0 U j + x w Y 8 + Z 7 d W z A 2 U 8 J Y y O 4 Q J k b u I J u A f S Z d Z T O 0 l T Q w V X X W J C V u D a t 5 0 / j n s X H 2 W 6 D b i J y c k b j N W o + K c r v j g / B h A k q W k s D E / I a H L N H K l W j j b y G 7 x V w X P j c e j r 6 O Q r Z w m i C l W k F 8 v k Z / N M L j I D w N d 8 H n R p f e K 9 g v E I W f g P t J l 2 L t A x u n 0 Y P T H k L 2 0 O g / l E p z c Z w 3 J u P e l k y e B G 5 9 x W V d w b n c 0 g i 0 G 2 3 K 0 4 O P p g 0 + 6 B / u 9 3 x W + M F m S F f j 6 B h 3 C N m e + 1 X K L Q r S x n v k V U b w l 1 6 t q d Z U + a V R y 1 k 4 g S S p / n c 5 z 0 I r K 3 V V p S Q Y J r B g B j a t g J a w G r 6 T D o N + T + K H + 3 j L 3 Q V v k x e M B r z D r 8 P v s / D 7 0 u H X 4 f d 5 + I 0 7 / D r 8 / h 9 + L 1 B L A Q I t A B Q A A g A I A E p 8 c F m G V K h z p A A A A P Y A A A A S A A A A A A A A A A A A A A A A A A A A A A B D b 2 5 m a W c v U G F j a 2 F n Z S 5 4 b W x Q S w E C L Q A U A A I A C A B K f H B Z D 8 r p q 6 Q A A A D p A A A A E w A A A A A A A A A A A A A A A A D w A A A A W 0 N v b n R l b n R f V H l w Z X N d L n h t b F B L A Q I t A B Q A A g A I A E p 8 c F l Y B S U n k Q E A A A Y K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y A A A A A A A A C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Z T Q y M G M w L W J l Z D c t N D k x Z C 0 5 O W R h L W N l O T g 0 M z c 5 N z l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V Q w N T o y O D o x M i 4 w N z Y 2 M z U w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s b 2 F k X 2 J v Y X J k X z A 3 N C 9 B d X R v U m V t b 3 Z l Z E N v b H V t b n M x L n t J Z C w w f S Z x d W 9 0 O y w m c X V v d D t T Z W N 0 a W 9 u M S 9 w Y X l s b 2 F k X 2 J v Y X J k X z A 3 N C 9 B d X R v U m V t b 3 Z l Z E N v b H V t b n M x L n t E Z X N p Z 2 5 h d G 9 y L D F 9 J n F 1 b 3 Q 7 L C Z x d W 9 0 O 1 N l Y 3 R p b 2 4 x L 3 B h e W x v Y W R f Y m 9 h c m R f M D c 0 L 0 F 1 d G 9 S Z W 1 v d m V k Q 2 9 s d W 1 u c z E u e 0 Z v b 3 R w c m l u d C w y f S Z x d W 9 0 O y w m c X V v d D t T Z W N 0 a W 9 u M S 9 w Y X l s b 2 F k X 2 J v Y X J k X z A 3 N C 9 B d X R v U m V t b 3 Z l Z E N v b H V t b n M x L n t R d W F u d G l 0 e S w z f S Z x d W 9 0 O y w m c X V v d D t T Z W N 0 a W 9 u M S 9 w Y X l s b 2 F k X 2 J v Y X J k X z A 3 N C 9 B d X R v U m V t b 3 Z l Z E N v b H V t b n M x L n t E Z X N p Z 2 5 h d G l v b i w 0 f S Z x d W 9 0 O y w m c X V v d D t T Z W N 0 a W 9 u M S 9 w Y X l s b 2 F k X 2 J v Y X J k X z A 3 N C 9 B d X R v U m V t b 3 Z l Z E N v b H V t b n M x L n t T d X B w b G l l c i B h b m Q g c m V m L D V 9 J n F 1 b 3 Q 7 L C Z x d W 9 0 O 1 N l Y 3 R p b 2 4 x L 3 B h e W x v Y W R f Y m 9 h c m R f M D c 0 L 0 F 1 d G 9 S Z W 1 v d m V k Q 2 9 s d W 1 u c z E u e 0 N v b H V t b j E s N n 0 m c X V v d D s s J n F 1 b 3 Q 7 U 2 V j d G l v b j E v c G F 5 b G 9 h Z F 9 i b 2 F y Z F 8 w N z Q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5 b G 9 h Z F 9 i b 2 F y Z F 8 w N z Q v Q X V 0 b 1 J l b W 9 2 Z W R D b 2 x 1 b W 5 z M S 5 7 S W Q s M H 0 m c X V v d D s s J n F 1 b 3 Q 7 U 2 V j d G l v b j E v c G F 5 b G 9 h Z F 9 i b 2 F y Z F 8 w N z Q v Q X V 0 b 1 J l b W 9 2 Z W R D b 2 x 1 b W 5 z M S 5 7 R G V z a W d u Y X R v c i w x f S Z x d W 9 0 O y w m c X V v d D t T Z W N 0 a W 9 u M S 9 w Y X l s b 2 F k X 2 J v Y X J k X z A 3 N C 9 B d X R v U m V t b 3 Z l Z E N v b H V t b n M x L n t G b 2 9 0 c H J p b n Q s M n 0 m c X V v d D s s J n F 1 b 3 Q 7 U 2 V j d G l v b j E v c G F 5 b G 9 h Z F 9 i b 2 F y Z F 8 w N z Q v Q X V 0 b 1 J l b W 9 2 Z W R D b 2 x 1 b W 5 z M S 5 7 U X V h b n R p d H k s M 3 0 m c X V v d D s s J n F 1 b 3 Q 7 U 2 V j d G l v b j E v c G F 5 b G 9 h Z F 9 i b 2 F y Z F 8 w N z Q v Q X V 0 b 1 J l b W 9 2 Z W R D b 2 x 1 b W 5 z M S 5 7 R G V z a W d u Y X R p b 2 4 s N H 0 m c X V v d D s s J n F 1 b 3 Q 7 U 2 V j d G l v b j E v c G F 5 b G 9 h Z F 9 i b 2 F y Z F 8 w N z Q v Q X V 0 b 1 J l b W 9 2 Z W R D b 2 x 1 b W 5 z M S 5 7 U 3 V w c G x p Z X I g Y W 5 k I H J l Z i w 1 f S Z x d W 9 0 O y w m c X V v d D t T Z W N 0 a W 9 u M S 9 w Y X l s b 2 F k X 2 J v Y X J k X z A 3 N C 9 B d X R v U m V t b 3 Z l Z E N v b H V t b n M x L n t D b 2 x 1 b W 4 x L D Z 9 J n F 1 b 3 Q 7 L C Z x d W 9 0 O 1 N l Y 3 R p b 2 4 x L 3 B h e W x v Y W R f Y m 9 h c m R f M D c 0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d h M z Z l Y W U t N m M 4 Z S 0 0 N m V l L W E 5 O W M t N G Q 2 M W Y 3 M z k 2 Y T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1 O j M 1 O j M z L j U 1 M z g w M z J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I C g y K S 9 B d X R v U m V t b 3 Z l Z E N v b H V t b n M x L n t J Z C w w f S Z x d W 9 0 O y w m c X V v d D t T Z W N 0 a W 9 u M S 9 w Y X l s b 2 F k X 2 J v Y X J k X z A 3 N C A o M i k v Q X V 0 b 1 J l b W 9 2 Z W R D b 2 x 1 b W 5 z M S 5 7 R G V z a W d u Y X R v c i w x f S Z x d W 9 0 O y w m c X V v d D t T Z W N 0 a W 9 u M S 9 w Y X l s b 2 F k X 2 J v Y X J k X z A 3 N C A o M i k v Q X V 0 b 1 J l b W 9 2 Z W R D b 2 x 1 b W 5 z M S 5 7 R m 9 v d H B y a W 5 0 L D J 9 J n F 1 b 3 Q 7 L C Z x d W 9 0 O 1 N l Y 3 R p b 2 4 x L 3 B h e W x v Y W R f Y m 9 h c m R f M D c 0 I C g y K S 9 B d X R v U m V t b 3 Z l Z E N v b H V t b n M x L n t R d W F u d G l 0 e S w z f S Z x d W 9 0 O y w m c X V v d D t T Z W N 0 a W 9 u M S 9 w Y X l s b 2 F k X 2 J v Y X J k X z A 3 N C A o M i k v Q X V 0 b 1 J l b W 9 2 Z W R D b 2 x 1 b W 5 z M S 5 7 R G V z a W d u Y X R p b 2 4 s N H 0 m c X V v d D s s J n F 1 b 3 Q 7 U 2 V j d G l v b j E v c G F 5 b G 9 h Z F 9 i b 2 F y Z F 8 w N z Q g K D I p L 0 F 1 d G 9 S Z W 1 v d m V k Q 2 9 s d W 1 u c z E u e 1 N 1 c H B s a W V y I G F u Z C B y Z W Y s N X 0 m c X V v d D s s J n F 1 b 3 Q 7 U 2 V j d G l v b j E v c G F 5 b G 9 h Z F 9 i b 2 F y Z F 8 w N z Q g K D I p L 0 F 1 d G 9 S Z W 1 v d m V k Q 2 9 s d W 1 u c z E u e 0 N v b H V t b j E s N n 0 m c X V v d D s s J n F 1 b 3 Q 7 U 2 V j d G l v b j E v c G F 5 b G 9 h Z F 9 i b 2 F y Z F 8 w N z Q g K D I p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e W x v Y W R f Y m 9 h c m R f M D c 0 I C g y K S 9 B d X R v U m V t b 3 Z l Z E N v b H V t b n M x L n t J Z C w w f S Z x d W 9 0 O y w m c X V v d D t T Z W N 0 a W 9 u M S 9 w Y X l s b 2 F k X 2 J v Y X J k X z A 3 N C A o M i k v Q X V 0 b 1 J l b W 9 2 Z W R D b 2 x 1 b W 5 z M S 5 7 R G V z a W d u Y X R v c i w x f S Z x d W 9 0 O y w m c X V v d D t T Z W N 0 a W 9 u M S 9 w Y X l s b 2 F k X 2 J v Y X J k X z A 3 N C A o M i k v Q X V 0 b 1 J l b W 9 2 Z W R D b 2 x 1 b W 5 z M S 5 7 R m 9 v d H B y a W 5 0 L D J 9 J n F 1 b 3 Q 7 L C Z x d W 9 0 O 1 N l Y 3 R p b 2 4 x L 3 B h e W x v Y W R f Y m 9 h c m R f M D c 0 I C g y K S 9 B d X R v U m V t b 3 Z l Z E N v b H V t b n M x L n t R d W F u d G l 0 e S w z f S Z x d W 9 0 O y w m c X V v d D t T Z W N 0 a W 9 u M S 9 w Y X l s b 2 F k X 2 J v Y X J k X z A 3 N C A o M i k v Q X V 0 b 1 J l b W 9 2 Z W R D b 2 x 1 b W 5 z M S 5 7 R G V z a W d u Y X R p b 2 4 s N H 0 m c X V v d D s s J n F 1 b 3 Q 7 U 2 V j d G l v b j E v c G F 5 b G 9 h Z F 9 i b 2 F y Z F 8 w N z Q g K D I p L 0 F 1 d G 9 S Z W 1 v d m V k Q 2 9 s d W 1 u c z E u e 1 N 1 c H B s a W V y I G F u Z C B y Z W Y s N X 0 m c X V v d D s s J n F 1 b 3 Q 7 U 2 V j d G l v b j E v c G F 5 b G 9 h Z F 9 i b 2 F y Z F 8 w N z Q g K D I p L 0 F 1 d G 9 S Z W 1 v d m V k Q 2 9 s d W 1 u c z E u e 0 N v b H V t b j E s N n 0 m c X V v d D s s J n F 1 b 3 Q 7 U 2 V j d G l v b j E v c G F 5 b G 9 h Z F 9 i b 2 F y Z F 8 w N z Q g K D I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y Y T g 5 M j Q t N W I 5 N i 0 0 N T A 3 L W I x O D Y t N j I z Y W E 1 M j Z k M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e W x v Y W R f Y m 9 h c m R f M D c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1 O j Q 2 O j U z L j c z M z I 0 O D J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I C g z K S 9 B d X R v U m V t b 3 Z l Z E N v b H V t b n M x L n t J Z C w w f S Z x d W 9 0 O y w m c X V v d D t T Z W N 0 a W 9 u M S 9 w Y X l s b 2 F k X 2 J v Y X J k X z A 3 N C A o M y k v Q X V 0 b 1 J l b W 9 2 Z W R D b 2 x 1 b W 5 z M S 5 7 R G V z a W d u Y X R v c i w x f S Z x d W 9 0 O y w m c X V v d D t T Z W N 0 a W 9 u M S 9 w Y X l s b 2 F k X 2 J v Y X J k X z A 3 N C A o M y k v Q X V 0 b 1 J l b W 9 2 Z W R D b 2 x 1 b W 5 z M S 5 7 R m 9 v d H B y a W 5 0 L D J 9 J n F 1 b 3 Q 7 L C Z x d W 9 0 O 1 N l Y 3 R p b 2 4 x L 3 B h e W x v Y W R f Y m 9 h c m R f M D c 0 I C g z K S 9 B d X R v U m V t b 3 Z l Z E N v b H V t b n M x L n t R d W F u d G l 0 e S w z f S Z x d W 9 0 O y w m c X V v d D t T Z W N 0 a W 9 u M S 9 w Y X l s b 2 F k X 2 J v Y X J k X z A 3 N C A o M y k v Q X V 0 b 1 J l b W 9 2 Z W R D b 2 x 1 b W 5 z M S 5 7 R G V z a W d u Y X R p b 2 4 s N H 0 m c X V v d D s s J n F 1 b 3 Q 7 U 2 V j d G l v b j E v c G F 5 b G 9 h Z F 9 i b 2 F y Z F 8 w N z Q g K D M p L 0 F 1 d G 9 S Z W 1 v d m V k Q 2 9 s d W 1 u c z E u e 1 N 1 c H B s a W V y I G F u Z C B y Z W Y s N X 0 m c X V v d D s s J n F 1 b 3 Q 7 U 2 V j d G l v b j E v c G F 5 b G 9 h Z F 9 i b 2 F y Z F 8 w N z Q g K D M p L 0 F 1 d G 9 S Z W 1 v d m V k Q 2 9 s d W 1 u c z E u e 0 N v b H V t b j E s N n 0 m c X V v d D s s J n F 1 b 3 Q 7 U 2 V j d G l v b j E v c G F 5 b G 9 h Z F 9 i b 2 F y Z F 8 w N z Q g K D M p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e W x v Y W R f Y m 9 h c m R f M D c 0 I C g z K S 9 B d X R v U m V t b 3 Z l Z E N v b H V t b n M x L n t J Z C w w f S Z x d W 9 0 O y w m c X V v d D t T Z W N 0 a W 9 u M S 9 w Y X l s b 2 F k X 2 J v Y X J k X z A 3 N C A o M y k v Q X V 0 b 1 J l b W 9 2 Z W R D b 2 x 1 b W 5 z M S 5 7 R G V z a W d u Y X R v c i w x f S Z x d W 9 0 O y w m c X V v d D t T Z W N 0 a W 9 u M S 9 w Y X l s b 2 F k X 2 J v Y X J k X z A 3 N C A o M y k v Q X V 0 b 1 J l b W 9 2 Z W R D b 2 x 1 b W 5 z M S 5 7 R m 9 v d H B y a W 5 0 L D J 9 J n F 1 b 3 Q 7 L C Z x d W 9 0 O 1 N l Y 3 R p b 2 4 x L 3 B h e W x v Y W R f Y m 9 h c m R f M D c 0 I C g z K S 9 B d X R v U m V t b 3 Z l Z E N v b H V t b n M x L n t R d W F u d G l 0 e S w z f S Z x d W 9 0 O y w m c X V v d D t T Z W N 0 a W 9 u M S 9 w Y X l s b 2 F k X 2 J v Y X J k X z A 3 N C A o M y k v Q X V 0 b 1 J l b W 9 2 Z W R D b 2 x 1 b W 5 z M S 5 7 R G V z a W d u Y X R p b 2 4 s N H 0 m c X V v d D s s J n F 1 b 3 Q 7 U 2 V j d G l v b j E v c G F 5 b G 9 h Z F 9 i b 2 F y Z F 8 w N z Q g K D M p L 0 F 1 d G 9 S Z W 1 v d m V k Q 2 9 s d W 1 u c z E u e 1 N 1 c H B s a W V y I G F u Z C B y Z W Y s N X 0 m c X V v d D s s J n F 1 b 3 Q 7 U 2 V j d G l v b j E v c G F 5 b G 9 h Z F 9 i b 2 F y Z F 8 w N z Q g K D M p L 0 F 1 d G 9 S Z W 1 v d m V k Q 2 9 s d W 1 u c z E u e 0 N v b H V t b j E s N n 0 m c X V v d D s s J n F 1 b 3 Q 7 U 2 V j d G l v b j E v c G F 5 b G 9 h Z F 9 i b 2 F y Z F 8 w N z Q g K D M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w M D B i N G M t Z W U 3 Y i 0 0 Y j Q 3 L T l k Y T M t M m M x N 2 N j O W Z m Z G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e W x v Y W R f Y m 9 h c m R f M D c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2 V D I w O j M 0 O j I w L j I 3 M D Y 2 M D d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I C g 0 K S 9 B d X R v U m V t b 3 Z l Z E N v b H V t b n M x L n t J Z C w w f S Z x d W 9 0 O y w m c X V v d D t T Z W N 0 a W 9 u M S 9 w Y X l s b 2 F k X 2 J v Y X J k X z A 3 N C A o N C k v Q X V 0 b 1 J l b W 9 2 Z W R D b 2 x 1 b W 5 z M S 5 7 R G V z a W d u Y X R v c i w x f S Z x d W 9 0 O y w m c X V v d D t T Z W N 0 a W 9 u M S 9 w Y X l s b 2 F k X 2 J v Y X J k X z A 3 N C A o N C k v Q X V 0 b 1 J l b W 9 2 Z W R D b 2 x 1 b W 5 z M S 5 7 R m 9 v d H B y a W 5 0 L D J 9 J n F 1 b 3 Q 7 L C Z x d W 9 0 O 1 N l Y 3 R p b 2 4 x L 3 B h e W x v Y W R f Y m 9 h c m R f M D c 0 I C g 0 K S 9 B d X R v U m V t b 3 Z l Z E N v b H V t b n M x L n t R d W F u d G l 0 e S w z f S Z x d W 9 0 O y w m c X V v d D t T Z W N 0 a W 9 u M S 9 w Y X l s b 2 F k X 2 J v Y X J k X z A 3 N C A o N C k v Q X V 0 b 1 J l b W 9 2 Z W R D b 2 x 1 b W 5 z M S 5 7 R G V z a W d u Y X R p b 2 4 s N H 0 m c X V v d D s s J n F 1 b 3 Q 7 U 2 V j d G l v b j E v c G F 5 b G 9 h Z F 9 i b 2 F y Z F 8 w N z Q g K D Q p L 0 F 1 d G 9 S Z W 1 v d m V k Q 2 9 s d W 1 u c z E u e 1 N 1 c H B s a W V y I G F u Z C B y Z W Y s N X 0 m c X V v d D s s J n F 1 b 3 Q 7 U 2 V j d G l v b j E v c G F 5 b G 9 h Z F 9 i b 2 F y Z F 8 w N z Q g K D Q p L 0 F 1 d G 9 S Z W 1 v d m V k Q 2 9 s d W 1 u c z E u e 0 N v b H V t b j E s N n 0 m c X V v d D s s J n F 1 b 3 Q 7 U 2 V j d G l v b j E v c G F 5 b G 9 h Z F 9 i b 2 F y Z F 8 w N z Q g K D Q p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e W x v Y W R f Y m 9 h c m R f M D c 0 I C g 0 K S 9 B d X R v U m V t b 3 Z l Z E N v b H V t b n M x L n t J Z C w w f S Z x d W 9 0 O y w m c X V v d D t T Z W N 0 a W 9 u M S 9 w Y X l s b 2 F k X 2 J v Y X J k X z A 3 N C A o N C k v Q X V 0 b 1 J l b W 9 2 Z W R D b 2 x 1 b W 5 z M S 5 7 R G V z a W d u Y X R v c i w x f S Z x d W 9 0 O y w m c X V v d D t T Z W N 0 a W 9 u M S 9 w Y X l s b 2 F k X 2 J v Y X J k X z A 3 N C A o N C k v Q X V 0 b 1 J l b W 9 2 Z W R D b 2 x 1 b W 5 z M S 5 7 R m 9 v d H B y a W 5 0 L D J 9 J n F 1 b 3 Q 7 L C Z x d W 9 0 O 1 N l Y 3 R p b 2 4 x L 3 B h e W x v Y W R f Y m 9 h c m R f M D c 0 I C g 0 K S 9 B d X R v U m V t b 3 Z l Z E N v b H V t b n M x L n t R d W F u d G l 0 e S w z f S Z x d W 9 0 O y w m c X V v d D t T Z W N 0 a W 9 u M S 9 w Y X l s b 2 F k X 2 J v Y X J k X z A 3 N C A o N C k v Q X V 0 b 1 J l b W 9 2 Z W R D b 2 x 1 b W 5 z M S 5 7 R G V z a W d u Y X R p b 2 4 s N H 0 m c X V v d D s s J n F 1 b 3 Q 7 U 2 V j d G l v b j E v c G F 5 b G 9 h Z F 9 i b 2 F y Z F 8 w N z Q g K D Q p L 0 F 1 d G 9 S Z W 1 v d m V k Q 2 9 s d W 1 u c z E u e 1 N 1 c H B s a W V y I G F u Z C B y Z W Y s N X 0 m c X V v d D s s J n F 1 b 3 Q 7 U 2 V j d G l v b j E v c G F 5 b G 9 h Z F 9 i b 2 F y Z F 8 w N z Q g K D Q p L 0 F 1 d G 9 S Z W 1 v d m V k Q 2 9 s d W 1 u c z E u e 0 N v b H V t b j E s N n 0 m c X V v d D s s J n F 1 b 3 Q 7 U 2 V j d G l v b j E v c G F 5 b G 9 h Z F 9 i b 2 F y Z F 8 w N z Q g K D Q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X z A 3 N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d O B / R V e Y S 5 H E Z u 2 a I 6 Q P A A A A A A I A A A A A A B B m A A A A A Q A A I A A A A J y F q a 1 / o o a Y C / Z y 3 0 h g A v 2 j S y U / L f V J N s H g d T 3 b G + l c A A A A A A 6 A A A A A A g A A I A A A A D g w M g P 1 h h l / S f O 6 9 p 8 a F S M k Q Z B a 7 V 6 7 s j h C T n N q Z x 8 Y U A A A A J e E y 1 P g b 8 C G s s G h A Q 5 8 8 E f L L q O o J 6 E y Q P X z s j Z K T P f d / d c r A n w k Y w Z K F Y N e Y m 2 5 g E 2 / I s R 6 4 o s i Z f 9 N W u S v d Y S P s h b O h 4 g d F m g N M W 7 z O k e F Q A A A A H B f q Z E t l l 7 E Z E K W P 8 n n V y K 2 O 2 u L v G 5 Q B j b r b 6 v v a / 8 8 k d s X 9 H N B u a U J N G R c a 4 0 9 m p a F h 8 L p M M O m L x c B k w p n x w A = < / D a t a M a s h u p > 
</file>

<file path=customXml/itemProps1.xml><?xml version="1.0" encoding="utf-8"?>
<ds:datastoreItem xmlns:ds="http://schemas.openxmlformats.org/officeDocument/2006/customXml" ds:itemID="{7B7576B3-E1BC-47D9-9FCF-D8E5CB141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payload_board_074 (4)</vt:lpstr>
      <vt:lpstr>payload_board_074</vt:lpstr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4</cp:revision>
  <dcterms:modified xsi:type="dcterms:W3CDTF">2024-11-16T20:49:59Z</dcterms:modified>
  <dc:language>en-US</dc:language>
</cp:coreProperties>
</file>