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63113B3B-612C-5D48-AAB8-52013671F8D9}"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O68" i="5"/>
  <c r="O93" i="5"/>
  <c r="O47" i="5"/>
  <c r="F103" i="4"/>
  <c r="F33" i="4"/>
  <c r="F68" i="3"/>
  <c r="F82" i="3"/>
  <c r="F111" i="3"/>
  <c r="O51" i="5"/>
  <c r="P51" i="5" s="1"/>
  <c r="T51" i="5" s="1"/>
  <c r="O76" i="5"/>
  <c r="P76" i="5" s="1"/>
  <c r="O55" i="5"/>
  <c r="O80" i="5"/>
  <c r="P80" i="5" s="1"/>
  <c r="T80" i="5" s="1"/>
  <c r="R80" i="5"/>
  <c r="S80" i="5" s="1"/>
  <c r="J80" i="5" s="1"/>
  <c r="R39" i="5"/>
  <c r="S39" i="5" s="1"/>
  <c r="J39" i="5" s="1"/>
  <c r="R43" i="5"/>
  <c r="S43" i="5" s="1"/>
  <c r="J43" i="5" s="1"/>
  <c r="R47" i="5"/>
  <c r="S47" i="5" s="1"/>
  <c r="J47" i="5" s="1"/>
  <c r="R56" i="5"/>
  <c r="S56" i="5" s="1"/>
  <c r="J56" i="5" s="1"/>
  <c r="F56" i="3"/>
  <c r="F69" i="3"/>
  <c r="F83" i="3"/>
  <c r="F112" i="3"/>
  <c r="O59" i="5"/>
  <c r="O84" i="5"/>
  <c r="O38" i="5"/>
  <c r="O63" i="5"/>
  <c r="O88" i="5"/>
  <c r="F84" i="4"/>
  <c r="F54" i="3"/>
  <c r="F96" i="3"/>
  <c r="F42" i="3"/>
  <c r="F97" i="3"/>
  <c r="R49" i="5"/>
  <c r="S49" i="5" s="1"/>
  <c r="J49" i="5" s="1"/>
  <c r="R48" i="5"/>
  <c r="S48" i="5" s="1"/>
  <c r="J48" i="5" s="1"/>
  <c r="R83" i="5"/>
  <c r="S83" i="5" s="1"/>
  <c r="J83" i="5" s="1"/>
  <c r="F43" i="3"/>
  <c r="F57" i="3"/>
  <c r="F70" i="3"/>
  <c r="F84" i="3"/>
  <c r="F99" i="3"/>
  <c r="O67" i="5"/>
  <c r="O92" i="5"/>
  <c r="O46" i="5"/>
  <c r="O71" i="5"/>
  <c r="O42" i="5"/>
  <c r="P42" i="5" s="1"/>
  <c r="R72" i="5"/>
  <c r="S72" i="5" s="1"/>
  <c r="J72" i="5" s="1"/>
  <c r="R70" i="5"/>
  <c r="S70" i="5" s="1"/>
  <c r="J70" i="5" s="1"/>
  <c r="R85" i="5"/>
  <c r="S85" i="5" s="1"/>
  <c r="J85" i="5" s="1"/>
  <c r="R37" i="5"/>
  <c r="S37" i="5" s="1"/>
  <c r="J37" i="5" s="1"/>
  <c r="R61" i="5"/>
  <c r="S61" i="5" s="1"/>
  <c r="J61" i="5" s="1"/>
  <c r="F44" i="3"/>
  <c r="F58" i="3"/>
  <c r="F71" i="3"/>
  <c r="F85" i="3"/>
  <c r="F100" i="3"/>
  <c r="O75" i="5"/>
  <c r="O54" i="5"/>
  <c r="O79" i="5"/>
  <c r="O50" i="5"/>
  <c r="P50" i="5" s="1"/>
  <c r="R40" i="5"/>
  <c r="S40" i="5" s="1"/>
  <c r="J40" i="5" s="1"/>
  <c r="R44" i="5"/>
  <c r="S44" i="5" s="1"/>
  <c r="J44" i="5" s="1"/>
  <c r="F46" i="3"/>
  <c r="F59" i="3"/>
  <c r="F73" i="3"/>
  <c r="F87" i="3"/>
  <c r="F101" i="3"/>
  <c r="R84" i="5"/>
  <c r="S84" i="5" s="1"/>
  <c r="J84" i="5" s="1"/>
  <c r="O83" i="5"/>
  <c r="O37" i="5"/>
  <c r="P37" i="5" s="1"/>
  <c r="T37" i="5" s="1"/>
  <c r="O62" i="5"/>
  <c r="O87" i="5"/>
  <c r="P87" i="5" s="1"/>
  <c r="T87" i="5" s="1"/>
  <c r="O41" i="5"/>
  <c r="O58" i="5"/>
  <c r="R64" i="5"/>
  <c r="S64" i="5" s="1"/>
  <c r="J64" i="5" s="1"/>
  <c r="R36" i="5"/>
  <c r="S36" i="5" s="1"/>
  <c r="J36" i="5" s="1"/>
  <c r="H75" i="4"/>
  <c r="R58" i="5" s="1"/>
  <c r="S58" i="5" s="1"/>
  <c r="J58" i="5" s="1"/>
  <c r="F47" i="3"/>
  <c r="F60" i="3"/>
  <c r="F74" i="3"/>
  <c r="F88" i="3"/>
  <c r="F102" i="3"/>
  <c r="O91" i="5"/>
  <c r="O45" i="5"/>
  <c r="P45" i="5" s="1"/>
  <c r="O70" i="5"/>
  <c r="P70" i="5" s="1"/>
  <c r="T70" i="5" s="1"/>
  <c r="O95" i="5"/>
  <c r="P95" i="5" s="1"/>
  <c r="O49" i="5"/>
  <c r="P49" i="5" s="1"/>
  <c r="O66" i="5"/>
  <c r="F70" i="4"/>
  <c r="H116" i="4"/>
  <c r="R92" i="5" s="1"/>
  <c r="S92" i="5" s="1"/>
  <c r="F48" i="3"/>
  <c r="F75" i="3"/>
  <c r="F89" i="3"/>
  <c r="F103" i="3"/>
  <c r="R68" i="5"/>
  <c r="S68" i="5" s="1"/>
  <c r="J68" i="5" s="1"/>
  <c r="O53" i="5"/>
  <c r="O78" i="5"/>
  <c r="O57" i="5"/>
  <c r="P57" i="5" s="1"/>
  <c r="O74" i="5"/>
  <c r="P74" i="5" s="1"/>
  <c r="T74" i="5" s="1"/>
  <c r="R41" i="5"/>
  <c r="S41" i="5" s="1"/>
  <c r="J41" i="5" s="1"/>
  <c r="R45" i="5"/>
  <c r="S45" i="5" s="1"/>
  <c r="J45" i="5" s="1"/>
  <c r="R60" i="5"/>
  <c r="S60" i="5" s="1"/>
  <c r="J60" i="5" s="1"/>
  <c r="F61" i="3"/>
  <c r="F49" i="3"/>
  <c r="F63" i="3"/>
  <c r="F76" i="3"/>
  <c r="F90" i="3"/>
  <c r="F105" i="3"/>
  <c r="O36" i="5"/>
  <c r="P36" i="5" s="1"/>
  <c r="T36" i="5" s="1"/>
  <c r="O61" i="5"/>
  <c r="P61" i="5" s="1"/>
  <c r="T61" i="5" s="1"/>
  <c r="O86" i="5"/>
  <c r="P86" i="5" s="1"/>
  <c r="T86" i="5" s="1"/>
  <c r="O40" i="5"/>
  <c r="O65" i="5"/>
  <c r="P65" i="5" s="1"/>
  <c r="T65" i="5" s="1"/>
  <c r="O82" i="5"/>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O73" i="5"/>
  <c r="P73" i="5" s="1"/>
  <c r="T73" i="5" s="1"/>
  <c r="R59" i="5"/>
  <c r="S59" i="5" s="1"/>
  <c r="J59" i="5" s="1"/>
  <c r="R42" i="5"/>
  <c r="S42" i="5" s="1"/>
  <c r="J42" i="5" s="1"/>
  <c r="R46" i="5"/>
  <c r="S46" i="5" s="1"/>
  <c r="J46" i="5" s="1"/>
  <c r="R76" i="5"/>
  <c r="S76" i="5" s="1"/>
  <c r="J76" i="5" s="1"/>
  <c r="P93" i="5"/>
  <c r="Q93" i="5"/>
  <c r="H117" i="4" s="1"/>
  <c r="R93" i="5" s="1"/>
  <c r="S93" i="5" s="1"/>
  <c r="J93" i="5" s="1"/>
  <c r="P81" i="5"/>
  <c r="T81" i="5" s="1"/>
  <c r="P92" i="5"/>
  <c r="P46" i="5"/>
  <c r="P58" i="5"/>
  <c r="P82" i="5"/>
  <c r="T82" i="5" s="1"/>
  <c r="C39" i="12"/>
  <c r="C40" i="12"/>
  <c r="P22" i="5"/>
  <c r="T22" i="5" s="1"/>
  <c r="P28" i="5"/>
  <c r="T28" i="5" s="1"/>
  <c r="C33" i="12"/>
  <c r="P23" i="5"/>
  <c r="T23" i="5" s="1"/>
  <c r="P88" i="5"/>
  <c r="T88" i="5" s="1"/>
  <c r="P34" i="5"/>
  <c r="T34" i="5" s="1"/>
  <c r="P40" i="5"/>
  <c r="T40" i="5" s="1"/>
  <c r="P30" i="5"/>
  <c r="T30" i="5" s="1"/>
  <c r="T19" i="5"/>
  <c r="C43" i="12"/>
  <c r="P35" i="5"/>
  <c r="P77" i="5"/>
  <c r="T77" i="5" s="1"/>
  <c r="P47" i="5"/>
  <c r="T47" i="5" s="1"/>
  <c r="P59" i="5"/>
  <c r="P32" i="5"/>
  <c r="T32" i="5" s="1"/>
  <c r="P68" i="5"/>
  <c r="P41" i="5"/>
  <c r="P66" i="5"/>
  <c r="T66" i="5" s="1"/>
  <c r="P83" i="5"/>
  <c r="T83" i="5" s="1"/>
  <c r="P29" i="5"/>
  <c r="T29" i="5" s="1"/>
  <c r="P90" i="5"/>
  <c r="T90" i="5" s="1"/>
  <c r="P63" i="5"/>
  <c r="T63" i="5" s="1"/>
  <c r="P43" i="5"/>
  <c r="T43" i="5" s="1"/>
  <c r="P91" i="5"/>
  <c r="T91" i="5" s="1"/>
  <c r="P78" i="5"/>
  <c r="T78" i="5" s="1"/>
  <c r="P53" i="5"/>
  <c r="T53" i="5" s="1"/>
  <c r="P71" i="5"/>
  <c r="T71" i="5" s="1"/>
  <c r="P84" i="5"/>
  <c r="C32" i="12"/>
  <c r="P38" i="5"/>
  <c r="T38" i="5" s="1"/>
  <c r="P24" i="5"/>
  <c r="T24" i="5" s="1"/>
  <c r="P72" i="5"/>
  <c r="T72" i="5" s="1"/>
  <c r="Q95" i="5"/>
  <c r="H119" i="4" s="1"/>
  <c r="R95" i="5" s="1"/>
  <c r="S95" i="5" s="1"/>
  <c r="J95" i="5" s="1"/>
  <c r="C29" i="12"/>
  <c r="P54" i="5"/>
  <c r="T54" i="5" s="1"/>
  <c r="P48" i="5"/>
  <c r="T48" i="5" s="1"/>
  <c r="C31" i="12"/>
  <c r="P60" i="5"/>
  <c r="P85" i="5"/>
  <c r="T85" i="5" s="1"/>
  <c r="P25" i="5"/>
  <c r="T25" i="5" s="1"/>
  <c r="P55" i="5"/>
  <c r="T55" i="5" s="1"/>
  <c r="J53" i="5"/>
  <c r="T52" i="5"/>
  <c r="T18" i="5"/>
  <c r="P56" i="5"/>
  <c r="T56" i="5" s="1"/>
  <c r="P21" i="5"/>
  <c r="T21" i="5" s="1"/>
  <c r="P62" i="5"/>
  <c r="T62" i="5" s="1"/>
  <c r="P31" i="5"/>
  <c r="T31" i="5" s="1"/>
  <c r="P67" i="5"/>
  <c r="T67" i="5" s="1"/>
  <c r="P75" i="5"/>
  <c r="T75" i="5" s="1"/>
  <c r="J65" i="5"/>
  <c r="H8" i="15"/>
  <c r="D19" i="4" s="1"/>
  <c r="J79" i="5"/>
  <c r="H10" i="15"/>
  <c r="D21" i="4" s="1"/>
  <c r="J88" i="5"/>
  <c r="H11" i="15"/>
  <c r="D22" i="4" s="1"/>
  <c r="P20" i="5"/>
  <c r="T20" i="5" s="1"/>
  <c r="P26" i="5"/>
  <c r="T26" i="5" s="1"/>
  <c r="P39" i="5"/>
  <c r="T39" i="5" s="1"/>
  <c r="P33" i="5"/>
  <c r="T33" i="5" s="1"/>
  <c r="H4" i="15"/>
  <c r="D15" i="4" s="1"/>
  <c r="J38" i="5"/>
  <c r="J89" i="5"/>
  <c r="H12" i="15"/>
  <c r="D23" i="4" s="1"/>
  <c r="J92" i="5"/>
  <c r="J74" i="5"/>
  <c r="P27" i="5"/>
  <c r="T27" i="5" s="1"/>
  <c r="P79" i="5"/>
  <c r="T79" i="5" s="1"/>
  <c r="H5" i="15"/>
  <c r="D16" i="4" s="1"/>
  <c r="H7" i="15"/>
  <c r="D18" i="4" s="1"/>
  <c r="H2" i="15"/>
  <c r="Q94" i="5"/>
  <c r="H118" i="4" s="1"/>
  <c r="R94" i="5" s="1"/>
  <c r="S94" i="5" s="1"/>
  <c r="J94" i="5" s="1"/>
  <c r="T92" i="5" l="1"/>
  <c r="T49" i="5"/>
  <c r="T69" i="5"/>
  <c r="T44" i="5"/>
  <c r="H9" i="15"/>
  <c r="D20" i="4" s="1"/>
  <c r="T41" i="5"/>
  <c r="H3" i="15"/>
  <c r="D14" i="4" s="1"/>
  <c r="T68" i="5"/>
  <c r="T57" i="5"/>
  <c r="T50" i="5"/>
  <c r="E5" i="15" s="1"/>
  <c r="T42" i="5"/>
  <c r="H6" i="15"/>
  <c r="D17" i="4" s="1"/>
  <c r="T64" i="5"/>
  <c r="E7" i="15" s="1"/>
  <c r="T84" i="5"/>
  <c r="T35" i="5"/>
  <c r="G3" i="15" s="1"/>
  <c r="I3" i="15" s="1"/>
  <c r="T76" i="5"/>
  <c r="T60" i="5"/>
  <c r="T58" i="5"/>
  <c r="T46" i="5"/>
  <c r="T59" i="5"/>
  <c r="T45" i="5"/>
  <c r="T93" i="5"/>
  <c r="K3" i="15"/>
  <c r="T95" i="5"/>
  <c r="E2" i="15"/>
  <c r="E4" i="15"/>
  <c r="G2" i="15"/>
  <c r="I2" i="15" s="1"/>
  <c r="G7" i="15"/>
  <c r="F18" i="4" s="1"/>
  <c r="K6" i="15"/>
  <c r="E8" i="15"/>
  <c r="G8" i="15"/>
  <c r="F19" i="4" s="1"/>
  <c r="K2" i="15"/>
  <c r="K5" i="15"/>
  <c r="E12" i="15"/>
  <c r="G12" i="15"/>
  <c r="D13" i="4"/>
  <c r="E3" i="15"/>
  <c r="H13" i="15"/>
  <c r="D24" i="4" s="1"/>
  <c r="E11" i="15"/>
  <c r="G11" i="15"/>
  <c r="T94" i="5"/>
  <c r="E13" i="15" s="1"/>
  <c r="G9" i="15"/>
  <c r="E9" i="15"/>
  <c r="G10" i="15"/>
  <c r="E10" i="15"/>
  <c r="E6" i="15" l="1"/>
  <c r="G4" i="15"/>
  <c r="I4" i="15" s="1"/>
  <c r="G5" i="15"/>
  <c r="I5" i="15" s="1"/>
  <c r="G6" i="15"/>
  <c r="I6" i="15" s="1"/>
  <c r="B11" i="12" s="1"/>
  <c r="F13" i="4"/>
  <c r="G13" i="15"/>
  <c r="I13" i="15" s="1"/>
  <c r="M3" i="15"/>
  <c r="I7" i="15"/>
  <c r="G18" i="4" s="1"/>
  <c r="I8" i="15"/>
  <c r="B13" i="12" s="1"/>
  <c r="M2" i="15"/>
  <c r="F14" i="4"/>
  <c r="K10" i="15"/>
  <c r="D25" i="4" s="1"/>
  <c r="F16" i="4"/>
  <c r="I10" i="15"/>
  <c r="F21" i="4"/>
  <c r="I12" i="15"/>
  <c r="F23" i="4"/>
  <c r="F15" i="4"/>
  <c r="F20" i="4"/>
  <c r="I9" i="15"/>
  <c r="G13" i="4"/>
  <c r="B7" i="12"/>
  <c r="F22" i="4"/>
  <c r="I11" i="15"/>
  <c r="G14" i="4"/>
  <c r="B8" i="12"/>
  <c r="G17" i="4" l="1"/>
  <c r="F17" i="4"/>
  <c r="G19" i="4"/>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B15" i="12"/>
  <c r="G21" i="4"/>
  <c r="B10" i="12"/>
  <c r="G16" i="4"/>
  <c r="B14" i="12"/>
  <c r="G20" i="4"/>
  <c r="B9" i="12"/>
  <c r="G15" i="4"/>
  <c r="D12" i="12" l="1"/>
  <c r="E12" i="12"/>
  <c r="F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<sst xmlns="http://schemas.openxmlformats.org/spreadsheetml/2006/main" count="4078" uniqueCount="2346">
  <si>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</si>
  <si>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</si>
  <si>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</si>
  <si>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</si>
  <si>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</si>
  <si>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</si>
  <si>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</si>
  <si>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</si>
  <si>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</si>
  <si>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</si>
  <si>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</si>
  <si>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</si>
  <si>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</si>
  <si>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</si>
  <si>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</si>
  <si>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</si>
  <si>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</si>
  <si>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</si>
  <si>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</si>
  <si>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</si>
  <si>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</si>
  <si>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</si>
  <si>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</si>
  <si>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</si>
  <si>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</si>
  <si>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</si>
  <si>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</si>
  <si>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</si>
  <si>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</si>
  <si>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</si>
  <si>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</si>
  <si>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</si>
  <si>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</si>
  <si>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</si>
  <si>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</si>
  <si>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</si>
  <si>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</si>
  <si>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</si>
  <si>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</si>
  <si>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</si>
  <si>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</si>
  <si>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</si>
  <si>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</si>
  <si>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</si>
  <si>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</si>
  <si>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</si>
  <si>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</si>
  <si>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</si>
  <si>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</si>
  <si>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</si>
  <si>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</si>
  <si>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</si>
  <si>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</si>
  <si>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</si>
  <si>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</si>
  <si>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</si>
  <si>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</si>
  <si>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</si>
  <si>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</si>
  <si>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</si>
  <si>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</si>
  <si>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</si>
  <si>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</si>
  <si>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</si>
  <si>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</si>
  <si>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</si>
  <si>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</si>
  <si>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</si>
  <si>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</si>
  <si>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</si>
  <si>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</si>
  <si>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</si>
  <si>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</si>
  <si>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</si>
  <si>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</si>
  <si>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</si>
  <si>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</si>
  <si>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</si>
  <si>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</si>
  <si>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</si>
  <si>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</si>
  <si>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</si>
  <si>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</si>
  <si>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</si>
  <si>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</si>
  <si>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</si>
  <si>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</si>
  <si>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</si>
  <si>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</si>
  <si>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</si>
  <si>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</si>
  <si>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</si>
  <si>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</si>
  <si>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</si>
  <si>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</si>
  <si>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</si>
  <si>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</si>
  <si>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</si>
  <si>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</si>
  <si>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</si>
  <si>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</si>
  <si>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</si>
  <si>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</si>
  <si>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</si>
  <si>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</si>
  <si>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</si>
  <si>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</si>
  <si>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</si>
  <si>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</si>
  <si>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</si>
  <si>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</si>
  <si>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</si>
  <si>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</si>
  <si>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</si>
  <si>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</si>
  <si>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</si>
  <si>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</si>
  <si>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</si>
  <si>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</si>
  <si>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</si>
  <si>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</si>
  <si>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</si>
  <si>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</si>
  <si>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</si>
  <si>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</si>
  <si>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</si>
  <si>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</si>
  <si>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</si>
  <si>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</si>
  <si>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</si>
  <si>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</si>
  <si>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</si>
  <si>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</si>
  <si>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</si>
  <si>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</si>
  <si>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</si>
  <si>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</si>
  <si>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</si>
  <si>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</si>
  <si>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</si>
  <si>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</si>
  <si>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</si>
  <si>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</si>
  <si>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</si>
  <si>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</si>
  <si>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</si>
  <si>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</si>
  <si>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</si>
  <si>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</si>
  <si>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</si>
  <si>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</si>
  <si>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</si>
  <si>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</si>
  <si>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</si>
  <si>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</si>
  <si>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</si>
  <si>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</si>
  <si>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</si>
  <si>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</si>
  <si>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</si>
  <si>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</si>
  <si>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</si>
  <si>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</si>
  <si>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</si>
  <si>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</si>
  <si>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</si>
  <si>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</si>
  <si>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</si>
  <si>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</si>
  <si>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</si>
  <si>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</si>
  <si>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</si>
  <si>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</si>
  <si>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</si>
  <si>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</si>
  <si>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</si>
  <si>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</si>
  <si>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</si>
  <si>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</si>
  <si>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</si>
  <si>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</si>
  <si>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</si>
  <si>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</si>
  <si>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</si>
  <si>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</si>
  <si>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</si>
  <si>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</si>
  <si>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</si>
  <si>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</si>
  <si>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</si>
  <si>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</si>
  <si>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</si>
  <si>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</si>
  <si>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</si>
  <si>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</si>
  <si>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</si>
  <si>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</si>
  <si>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</si>
  <si>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</si>
  <si>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</si>
  <si>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</si>
  <si>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</si>
  <si>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</si>
  <si>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</si>
  <si>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</si>
  <si>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</si>
  <si>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</si>
  <si>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</si>
  <si>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</si>
  <si>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</si>
  <si>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</si>
  <si>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</si>
  <si>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</si>
  <si>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</si>
  <si>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</si>
  <si>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</si>
  <si>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</si>
  <si>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</si>
  <si>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</si>
  <si>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</si>
  <si>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</si>
  <si>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</si>
  <si>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</si>
  <si>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</si>
  <si>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</si>
  <si>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</si>
  <si>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</si>
  <si>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</si>
  <si>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</si>
  <si>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</si>
  <si>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</si>
  <si>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</si>
  <si>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</si>
  <si>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</si>
  <si>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</si>
  <si>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</si>
  <si>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</si>
  <si>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</si>
  <si>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</si>
  <si>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</si>
  <si>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</si>
  <si>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</si>
  <si>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</si>
  <si>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</si>
  <si>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</si>
  <si>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</si>
  <si>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</si>
  <si>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</si>
  <si>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</si>
  <si>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</si>
  <si>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</si>
  <si>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</si>
  <si>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</si>
  <si>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</si>
  <si>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</si>
  <si>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</si>
  <si>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</si>
  <si>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</si>
  <si>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</si>
  <si>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</si>
  <si>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</si>
  <si>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</si>
  <si>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</si>
  <si>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</si>
  <si>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</si>
  <si>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</si>
  <si>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</si>
  <si>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</si>
  <si>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</si>
  <si>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</si>
  <si>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</si>
  <si>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</si>
  <si>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</si>
  <si>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</si>
  <si>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</si>
  <si>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</si>
  <si>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</si>
  <si>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</si>
  <si>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</si>
  <si>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</si>
  <si>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</si>
  <si>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</si>
  <si>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</si>
  <si>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</si>
  <si>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</si>
  <si>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</si>
  <si>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</si>
  <si>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</si>
  <si>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</si>
  <si>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</si>
  <si>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</si>
  <si>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</si>
  <si>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</si>
  <si>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</si>
  <si>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</si>
  <si>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</si>
  <si>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</si>
  <si>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</si>
  <si>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</si>
  <si>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</si>
  <si>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</si>
  <si>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</si>
  <si>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</si>
  <si>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</si>
  <si>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</si>
  <si>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</si>
  <si>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</si>
  <si>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</si>
  <si>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</si>
  <si>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</si>
  <si>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</si>
  <si>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</si>
  <si>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</si>
  <si>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</si>
  <si>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</si>
  <si>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</si>
  <si>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</si>
  <si>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</si>
  <si>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</si>
  <si>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</si>
  <si>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</si>
  <si>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</si>
  <si>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</si>
  <si>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</si>
  <si>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</si>
  <si>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</si>
  <si>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</si>
  <si>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</si>
  <si>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</si>
  <si>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</si>
  <si>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</si>
  <si>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</si>
  <si>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</si>
  <si>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</si>
  <si>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</si>
  <si>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</si>
  <si>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</si>
  <si>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</si>
  <si>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</si>
  <si>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</si>
  <si>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</si>
  <si>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</si>
  <si>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</si>
  <si>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</si>
  <si>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</si>
  <si>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</si>
  <si>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</si>
  <si>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</si>
  <si>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</si>
  <si>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</si>
  <si>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</si>
  <si>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</si>
  <si>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</si>
  <si>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</si>
  <si>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</si>
  <si>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</si>
  <si>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</si>
  <si>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</si>
  <si>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</si>
  <si>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</si>
  <si>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</si>
  <si>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</si>
  <si>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</si>
  <si>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</si>
  <si>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</si>
  <si>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</si>
  <si>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</si>
  <si>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</si>
  <si>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</si>
  <si>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</si>
  <si>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</si>
  <si>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</si>
  <si>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</si>
  <si>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</si>
  <si>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</si>
  <si>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</si>
  <si>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</si>
  <si>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</si>
  <si>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</si>
  <si>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</si>
  <si>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</si>
  <si>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</si>
  <si>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</si>
  <si>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</si>
  <si>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</si>
  <si>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</si>
  <si>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</si>
  <si>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</si>
  <si>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</si>
  <si>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</si>
  <si>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</si>
  <si>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</si>
  <si>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</si>
  <si>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</si>
  <si>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</si>
  <si>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</si>
  <si>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</si>
  <si>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</si>
  <si>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</si>
  <si>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</si>
  <si>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</si>
  <si>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</si>
  <si>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</si>
  <si>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</si>
  <si>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</si>
  <si>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</si>
  <si>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</si>
  <si>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</si>
  <si>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</si>
  <si>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</si>
  <si>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</si>
  <si>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</si>
  <si>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</si>
  <si>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</si>
  <si>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</si>
  <si>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</si>
  <si>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</si>
  <si>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</si>
  <si>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</si>
  <si>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</si>
  <si>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</si>
  <si>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</si>
  <si>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</si>
  <si>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</si>
  <si>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</si>
  <si>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</si>
  <si>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</si>
  <si>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</si>
  <si>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</si>
  <si>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</si>
  <si>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</si>
  <si>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</si>
  <si>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</si>
  <si>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</si>
  <si>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</si>
  <si>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</si>
  <si>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</si>
  <si>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</si>
  <si>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</si>
  <si>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</si>
  <si>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</si>
  <si>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</si>
  <si>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</si>
  <si>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</si>
  <si>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</si>
  <si>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</si>
  <si>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</si>
  <si>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</si>
  <si>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</si>
  <si>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</si>
  <si>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</si>
  <si>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</si>
  <si>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</si>
  <si>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</si>
  <si>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</si>
  <si>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</si>
  <si>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</si>
  <si>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</si>
  <si>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</si>
  <si>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</si>
  <si>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</si>
  <si>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</si>
  <si>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</si>
  <si>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</si>
  <si>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</si>
  <si>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</si>
  <si>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</si>
  <si>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</si>
  <si>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</si>
  <si>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</si>
  <si>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</si>
  <si>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</si>
  <si>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</si>
  <si>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</si>
  <si>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</si>
  <si>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</si>
  <si>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</si>
  <si>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</si>
  <si>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</si>
  <si>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</si>
  <si>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</si>
  <si>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</si>
  <si>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</si>
  <si>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</si>
  <si>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</si>
  <si>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</si>
  <si>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</si>
  <si>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</si>
  <si>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</si>
  <si>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</si>
  <si>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</si>
  <si>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</si>
  <si>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</si>
  <si>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</si>
  <si>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</si>
  <si>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</si>
  <si>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</si>
  <si>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</si>
  <si>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</si>
  <si>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</si>
  <si>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</si>
  <si>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</si>
  <si>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</si>
  <si>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</si>
  <si>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</si>
  <si>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</si>
  <si>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</si>
  <si>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</si>
  <si>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</si>
  <si>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</si>
  <si>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</si>
  <si>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</si>
  <si>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</si>
  <si>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</si>
  <si>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</si>
  <si>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</si>
  <si>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</si>
  <si>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</si>
  <si>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</si>
  <si>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</si>
  <si>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</si>
  <si>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</si>
  <si>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</si>
  <si>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</si>
  <si>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</si>
  <si>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</si>
  <si>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</si>
  <si>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</si>
  <si>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</si>
  <si>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</si>
  <si>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</si>
  <si>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</si>
  <si>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</si>
  <si>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</si>
  <si>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</si>
  <si>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</si>
  <si>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</si>
  <si>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</si>
  <si>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</si>
  <si>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</si>
  <si>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</si>
  <si>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</si>
  <si>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</si>
  <si>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</si>
  <si>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</si>
  <si>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</si>
  <si>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</si>
  <si>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</si>
  <si>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</si>
  <si>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</si>
  <si>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</si>
  <si>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</si>
  <si>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</si>
  <si>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</si>
  <si>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</si>
  <si>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</si>
  <si>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</si>
  <si>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</si>
  <si>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</si>
  <si>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</si>
  <si>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</si>
  <si>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</si>
  <si>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</si>
  <si>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</si>
  <si>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</si>
  <si>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</si>
  <si>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</si>
  <si>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</si>
  <si>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</si>
  <si>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</si>
  <si>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</si>
  <si>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</si>
  <si>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</si>
  <si>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</si>
  <si>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</si>
  <si>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</si>
  <si>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</si>
  <si>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</si>
  <si>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</si>
  <si>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</si>
  <si>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</si>
  <si>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</si>
  <si>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</si>
  <si>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</si>
  <si>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</si>
  <si>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</si>
  <si>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</si>
  <si>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</si>
  <si>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</si>
  <si>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</si>
  <si>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</si>
  <si>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</si>
  <si>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</si>
  <si>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</si>
  <si>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</si>
  <si>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</si>
  <si>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</si>
  <si>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</si>
  <si>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</si>
  <si>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</si>
  <si>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</si>
  <si>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</si>
  <si>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</si>
  <si>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</si>
  <si>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</si>
  <si>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</si>
  <si>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</si>
  <si>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</si>
  <si>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</si>
  <si>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</si>
  <si>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</si>
  <si>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</si>
  <si>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</si>
  <si>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</si>
  <si>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</si>
  <si>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</si>
  <si>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</si>
  <si>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</si>
  <si>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</si>
  <si>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</si>
  <si>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</si>
  <si>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</si>
  <si>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</si>
  <si>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</si>
  <si>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</si>
  <si>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</si>
  <si>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</si>
  <si>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</si>
  <si>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</si>
  <si>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</si>
  <si>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</si>
  <si>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</si>
  <si>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</si>
  <si>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</si>
  <si>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</si>
  <si>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</si>
  <si>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</si>
  <si>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</si>
  <si>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</si>
  <si>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</si>
  <si>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</si>
  <si>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</si>
  <si>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</si>
  <si>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</si>
  <si>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</si>
  <si>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</si>
  <si>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</si>
  <si>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</si>
  <si>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</si>
  <si>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</si>
  <si>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</si>
  <si>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</si>
  <si>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</si>
  <si>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</si>
  <si>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</si>
  <si>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</si>
  <si>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</si>
  <si>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</si>
  <si>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</si>
  <si>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</si>
  <si>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</si>
  <si>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</si>
  <si>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</si>
  <si>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</si>
  <si>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</si>
  <si>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</si>
  <si>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</si>
  <si>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</si>
  <si>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</si>
  <si>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</si>
  <si>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</si>
  <si>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</si>
  <si>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</si>
  <si>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</si>
  <si>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</si>
  <si>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</si>
  <si>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</si>
  <si>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</si>
  <si>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</si>
  <si>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</si>
  <si>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</si>
  <si>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</si>
  <si>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</si>
  <si>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</si>
  <si>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</si>
  <si>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</si>
  <si>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</si>
  <si>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</si>
  <si>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</si>
  <si>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</si>
  <si>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</si>
  <si>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</si>
  <si>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</si>
  <si>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</si>
  <si>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</si>
  <si>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</si>
  <si>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</si>
  <si>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</si>
  <si>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</si>
  <si>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</si>
  <si>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</si>
  <si>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</si>
  <si>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</si>
  <si>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</si>
  <si>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</si>
  <si>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</si>
  <si>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</si>
  <si>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</si>
  <si>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</si>
  <si>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</si>
  <si>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</si>
  <si>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</si>
  <si>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</si>
  <si>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</si>
  <si>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</si>
  <si>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</si>
  <si>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</si>
  <si>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</si>
  <si>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</si>
  <si>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</si>
  <si>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</si>
  <si>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</si>
  <si>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</si>
  <si>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</si>
  <si>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</si>
  <si>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</si>
  <si>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</si>
  <si>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</si>
  <si>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</si>
  <si>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</si>
  <si>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</si>
  <si>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</si>
  <si>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</si>
  <si>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</si>
  <si>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</si>
  <si>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</si>
  <si>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</si>
  <si>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</si>
  <si>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</si>
  <si>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</si>
  <si>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</si>
  <si>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</si>
  <si>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</si>
  <si>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</si>
  <si>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</si>
  <si>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</si>
  <si>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</si>
  <si>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</si>
  <si>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</si>
  <si>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</si>
  <si>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</si>
  <si>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</si>
  <si>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</si>
  <si>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</si>
  <si>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</si>
  <si>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</si>
  <si>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</si>
  <si>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</si>
  <si>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</si>
  <si>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</si>
  <si>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</si>
  <si>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</si>
  <si>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</si>
  <si>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</si>
  <si>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</si>
  <si>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</si>
  <si>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</si>
  <si>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</si>
  <si>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</si>
  <si>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</si>
  <si>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</si>
  <si>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</si>
  <si>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</si>
  <si>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</si>
  <si>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</si>
  <si>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</si>
  <si>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</si>
  <si>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</si>
  <si>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</si>
  <si>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</si>
  <si>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</si>
  <si>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</si>
  <si>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</si>
  <si>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</si>
  <si>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</si>
  <si>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</si>
  <si>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</si>
  <si>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</si>
  <si>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</si>
  <si>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</si>
  <si>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</si>
  <si>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</si>
  <si>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</si>
  <si>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</si>
  <si>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</si>
  <si>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</si>
  <si>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</si>
  <si>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</si>
  <si>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</si>
  <si>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</si>
  <si>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</si>
  <si>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</si>
  <si>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</si>
  <si>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</si>
  <si>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</si>
  <si>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</si>
  <si>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</si>
  <si>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</si>
  <si>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</si>
  <si>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</si>
  <si>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</si>
  <si>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</si>
  <si>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</si>
  <si>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</si>
  <si>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</si>
  <si>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</si>
  <si>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</si>
  <si>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</si>
  <si>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</si>
  <si>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</si>
  <si>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</si>
  <si>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</si>
  <si>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</si>
  <si>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</si>
  <si>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</si>
  <si>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</si>
  <si>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</si>
  <si>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</si>
  <si>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</si>
  <si>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</si>
  <si>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</si>
  <si>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</si>
  <si>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</si>
  <si>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</si>
  <si>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</si>
  <si>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</si>
  <si>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</si>
  <si>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</si>
  <si>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</si>
  <si>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</si>
  <si>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</si>
  <si>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</si>
  <si>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</si>
  <si>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</si>
  <si>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</si>
  <si>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</si>
  <si>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</si>
  <si>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</si>
  <si>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</si>
  <si>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</si>
  <si>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</si>
  <si>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</si>
  <si>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</si>
  <si>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</si>
  <si>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</si>
  <si>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</si>
  <si>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</si>
  <si>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</si>
  <si>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</si>
  <si>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</si>
  <si>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</si>
  <si>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</si>
  <si>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</si>
  <si>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</si>
  <si>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</si>
  <si>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</si>
  <si>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</si>
  <si>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</si>
  <si>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</si>
  <si>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</si>
  <si>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</si>
  <si>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</si>
  <si>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</si>
  <si>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</si>
  <si>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</si>
  <si>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</si>
  <si>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</si>
  <si>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</si>
  <si>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</si>
  <si>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</si>
  <si>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</si>
  <si>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</si>
  <si>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</si>
  <si>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</si>
  <si>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</si>
  <si>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</si>
  <si>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</si>
  <si>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</si>
  <si>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</si>
  <si>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</si>
  <si>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</si>
  <si>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</si>
  <si>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</si>
  <si>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</si>
  <si>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</si>
  <si>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</si>
  <si>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</si>
  <si>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</si>
  <si>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</si>
  <si>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</si>
  <si>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</si>
  <si>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</si>
  <si>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</si>
  <si>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</si>
  <si>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</si>
  <si>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</si>
  <si>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</si>
  <si>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</si>
  <si>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</si>
  <si>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</si>
  <si>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</si>
  <si>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</si>
  <si>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</si>
  <si>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</si>
  <si>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</si>
  <si>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</si>
  <si>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</si>
  <si>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</si>
  <si>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</si>
  <si>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</si>
  <si>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</si>
  <si>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</si>
  <si>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</si>
  <si>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</si>
  <si>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</si>
  <si>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</si>
  <si>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</si>
  <si>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</si>
  <si>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</si>
  <si>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</si>
  <si>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</si>
  <si>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</si>
  <si>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</si>
  <si>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</si>
  <si>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</si>
  <si>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</si>
  <si>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</si>
  <si>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</si>
  <si>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</si>
  <si>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</si>
  <si>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</si>
  <si>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</si>
  <si>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</si>
  <si>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</si>
  <si>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</si>
  <si>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</si>
  <si>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</si>
  <si>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</si>
  <si>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</si>
  <si>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</si>
  <si>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</si>
  <si>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</si>
  <si>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</si>
  <si>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</si>
  <si>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</si>
  <si>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</si>
  <si>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</si>
  <si>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</si>
  <si>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</si>
  <si>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</si>
  <si>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</si>
  <si>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</si>
  <si>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</si>
  <si>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</si>
  <si>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</si>
  <si>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</si>
  <si>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</si>
  <si>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</si>
  <si>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</si>
  <si>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</si>
  <si>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</si>
  <si>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</si>
  <si>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</si>
  <si>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</si>
  <si>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</si>
  <si>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</si>
  <si>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</si>
  <si>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</si>
  <si>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</si>
  <si>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</si>
  <si>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</si>
  <si>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</si>
  <si>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</si>
  <si>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</si>
  <si>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</si>
  <si>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</si>
  <si>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</si>
  <si>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</si>
  <si>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</si>
  <si>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</si>
  <si>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</si>
  <si>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</si>
  <si>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</si>
  <si>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</si>
  <si>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</si>
  <si>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</si>
  <si>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</si>
  <si>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</si>
  <si>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</si>
  <si>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</si>
  <si>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</si>
  <si>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</si>
  <si>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</si>
  <si>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</si>
  <si>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</si>
  <si>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</si>
  <si>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</si>
  <si>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</si>
  <si>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</si>
  <si>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</si>
  <si>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</si>
  <si>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</si>
  <si>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</si>
  <si>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</si>
  <si>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</si>
  <si>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</si>
  <si>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</si>
  <si>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</si>
  <si>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</si>
  <si>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</si>
  <si>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</si>
  <si>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</si>
  <si>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</si>
  <si>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</si>
  <si>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</si>
  <si>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</si>
  <si>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</si>
  <si>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</si>
  <si>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</si>
  <si>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</si>
  <si>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</si>
  <si>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</si>
  <si>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</si>
  <si>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</si>
  <si>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</si>
  <si>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</si>
  <si>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</si>
  <si>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</si>
  <si>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</si>
  <si>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</si>
  <si>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</si>
  <si>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</si>
  <si>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</si>
  <si>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</si>
  <si>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</si>
  <si>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</si>
  <si>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</si>
  <si>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</si>
  <si>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</si>
  <si>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</si>
  <si>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</si>
  <si>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</si>
  <si>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</si>
  <si>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</si>
  <si>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</si>
  <si>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</si>
  <si>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</si>
  <si>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</si>
  <si>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</si>
  <si>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</si>
  <si>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</si>
  <si>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</si>
  <si>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</si>
  <si>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</si>
  <si>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</si>
  <si>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</si>
  <si>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</si>
  <si>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</si>
  <si>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</si>
  <si>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</si>
  <si>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</si>
  <si>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</si>
  <si>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</si>
  <si>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</si>
  <si>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</si>
  <si>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</si>
  <si>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</si>
  <si>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</si>
  <si>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</si>
  <si>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</si>
  <si>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</si>
  <si>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</si>
  <si>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</si>
  <si>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</si>
  <si>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</si>
  <si>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</si>
  <si>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</si>
  <si>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</si>
  <si>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</si>
  <si>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</si>
  <si>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</si>
  <si>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</si>
  <si>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</si>
  <si>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</si>
  <si>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</si>
  <si>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</si>
  <si>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</si>
  <si>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</si>
  <si>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</si>
  <si>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</si>
  <si>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</si>
  <si>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</si>
  <si>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</si>
  <si>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</si>
  <si>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</si>
  <si>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</si>
  <si>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</si>
  <si>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</si>
  <si>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</si>
  <si>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</si>
  <si>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</si>
  <si>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</si>
  <si>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</si>
  <si>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</si>
  <si>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</si>
  <si>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</si>
  <si>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</si>
  <si>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</si>
  <si>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</si>
  <si>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</si>
  <si>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</si>
  <si>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</si>
  <si>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</si>
  <si>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</si>
  <si>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</si>
  <si>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</si>
  <si>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</si>
  <si>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</si>
  <si>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</si>
  <si>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</si>
  <si>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</si>
  <si>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</si>
  <si>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</si>
  <si>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</si>
  <si>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</si>
  <si>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</si>
  <si>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</si>
  <si>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</si>
  <si>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</si>
  <si>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</si>
  <si>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</si>
  <si>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</si>
  <si>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</si>
  <si>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</si>
  <si>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</si>
  <si>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</si>
  <si>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</si>
  <si>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</si>
  <si>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</si>
  <si>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</si>
  <si>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</si>
  <si>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</si>
  <si>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</si>
  <si>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</si>
  <si>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</si>
  <si>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</si>
  <si>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</si>
  <si>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</si>
  <si>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</si>
  <si>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</si>
  <si>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</si>
  <si>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</si>
  <si>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</si>
  <si>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</si>
  <si>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</si>
  <si>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</si>
  <si>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</si>
  <si>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</si>
  <si>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</si>
  <si>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</si>
  <si>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</si>
  <si>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</si>
  <si>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</si>
  <si>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</si>
  <si>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</si>
  <si>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</si>
  <si>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</si>
  <si>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</si>
  <si>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</si>
  <si>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</si>
  <si>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</si>
  <si>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</si>
  <si>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</si>
  <si>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</si>
  <si>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</si>
  <si>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</si>
  <si>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</si>
  <si>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</si>
  <si>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</si>
  <si>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</si>
  <si>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</si>
  <si>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</si>
  <si>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</si>
  <si>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</si>
  <si>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</si>
  <si>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</si>
  <si>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</si>
  <si>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</si>
  <si>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</si>
  <si>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</si>
  <si>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</si>
  <si>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</si>
  <si>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</si>
  <si>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</si>
  <si>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</si>
  <si>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</si>
  <si>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</si>
  <si>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</si>
  <si>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</si>
  <si>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</si>
  <si>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</si>
  <si>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</si>
  <si>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</si>
  <si>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</si>
  <si>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</si>
  <si>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</si>
  <si>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</si>
  <si>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</si>
  <si>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</si>
  <si>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</si>
  <si>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</si>
  <si>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</si>
  <si>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</si>
  <si>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</si>
  <si>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</si>
  <si>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</si>
  <si>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</si>
  <si>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</si>
  <si>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</si>
  <si>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</si>
  <si>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</si>
  <si>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</si>
  <si>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</si>
  <si>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</si>
  <si>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</si>
  <si>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</si>
  <si>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</si>
  <si>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</si>
  <si>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</si>
  <si>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</si>
  <si>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</si>
  <si>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</si>
  <si>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</si>
  <si>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</si>
  <si>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</si>
  <si>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</si>
  <si>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</si>
  <si>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</si>
  <si>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</si>
  <si>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</si>
  <si>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</si>
  <si>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</si>
  <si>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</si>
  <si>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</si>
  <si>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</si>
  <si>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</si>
  <si>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</si>
  <si>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</si>
  <si>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</si>
  <si>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</si>
  <si>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</si>
  <si>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</si>
  <si>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</si>
  <si>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</si>
  <si>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</si>
  <si>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</si>
  <si>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</si>
  <si>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</si>
  <si>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</si>
  <si>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</si>
  <si>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</si>
  <si>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</si>
  <si>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</si>
  <si>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</si>
  <si>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</si>
  <si>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</si>
  <si>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</si>
  <si>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</si>
  <si>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</si>
  <si>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</si>
  <si>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</si>
  <si>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</si>
  <si>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</si>
  <si>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</si>
  <si>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</si>
  <si>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</si>
  <si>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</si>
  <si>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</si>
  <si>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</si>
  <si>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</si>
  <si>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</si>
  <si>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</si>
  <si>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</si>
  <si>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</si>
  <si>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</si>
  <si>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</si>
  <si>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</si>
  <si>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</si>
  <si>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</si>
  <si>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</si>
  <si>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</si>
  <si>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</si>
  <si>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</si>
  <si>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</si>
  <si>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</si>
  <si>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</si>
  <si>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</si>
  <si>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</si>
  <si>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</si>
  <si>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</si>
  <si>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</si>
  <si>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</si>
  <si>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</si>
  <si>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</si>
  <si>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</si>
  <si>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</si>
  <si>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</si>
  <si>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</si>
  <si>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</si>
  <si>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</si>
  <si>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</si>
  <si>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</si>
  <si>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</si>
  <si>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</si>
  <si>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</si>
  <si>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</si>
  <si>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</si>
  <si>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</si>
  <si>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</si>
  <si>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</si>
  <si>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</si>
  <si>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</si>
  <si>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</si>
  <si>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</si>
  <si>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</si>
  <si>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</si>
  <si>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</si>
  <si>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</si>
  <si>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</si>
  <si>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</si>
  <si>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</si>
  <si>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</si>
  <si>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</si>
  <si>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</si>
  <si>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</si>
  <si>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</si>
  <si>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</si>
  <si>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</si>
  <si>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</si>
  <si>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</si>
  <si>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</si>
  <si>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</si>
  <si>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</si>
  <si>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</si>
  <si>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</si>
  <si>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</si>
  <si>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</si>
  <si>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</si>
  <si>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</si>
  <si>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</si>
  <si>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</si>
  <si>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</si>
  <si>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</si>
  <si>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</si>
  <si>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</si>
  <si>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</si>
  <si>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</si>
  <si>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</si>
  <si>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</si>
  <si>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</si>
  <si>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</si>
  <si>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</si>
  <si>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</si>
  <si>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</si>
  <si>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</si>
  <si>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</si>
  <si>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</si>
  <si>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</si>
  <si>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</si>
  <si>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</si>
  <si>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</si>
  <si>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</si>
  <si>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</si>
  <si>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</si>
  <si>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</si>
  <si>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</si>
  <si>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</si>
  <si>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</si>
  <si>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</si>
  <si>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</si>
  <si>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</si>
  <si>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</si>
  <si>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</si>
  <si>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</si>
  <si>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</si>
  <si>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</si>
  <si>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</si>
  <si>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</si>
  <si>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</si>
  <si>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</si>
  <si>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</si>
  <si>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</si>
  <si>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</si>
  <si>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</si>
  <si>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</si>
  <si>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</si>
  <si>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</si>
  <si>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</si>
  <si>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</si>
  <si>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</si>
  <si>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</si>
  <si>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</si>
  <si>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</si>
  <si>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</si>
  <si>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</si>
  <si>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</si>
  <si>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</si>
  <si>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</si>
  <si>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</si>
  <si>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</si>
  <si>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</si>
  <si>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</si>
  <si>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</si>
  <si>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</si>
  <si>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</si>
  <si>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</si>
  <si>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</si>
  <si>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</si>
  <si>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</si>
  <si>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</si>
  <si>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</si>
  <si>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</si>
  <si>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</si>
  <si>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</si>
  <si>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</si>
  <si>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</si>
  <si>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</si>
  <si>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</si>
  <si>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</si>
  <si>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</si>
  <si>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</si>
  <si>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</si>
  <si>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</si>
  <si>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</si>
  <si>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</si>
  <si>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</si>
  <si>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</si>
  <si>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</si>
  <si>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</si>
  <si>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</si>
  <si>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</si>
  <si>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</si>
  <si>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</si>
  <si>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</si>
  <si>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</si>
  <si>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</si>
  <si>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</si>
  <si>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</si>
  <si>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</si>
  <si>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</si>
  <si>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</si>
  <si>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</si>
  <si>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</si>
  <si>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</si>
  <si>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</si>
  <si>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</si>
  <si>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</si>
  <si>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</si>
  <si>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</si>
  <si>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</si>
  <si>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</si>
  <si>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</si>
  <si>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</si>
  <si>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</si>
  <si>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</si>
  <si>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</si>
  <si>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</si>
  <si>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</si>
  <si>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</si>
  <si>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</si>
  <si>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</si>
  <si>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</si>
  <si>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</si>
  <si>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</si>
  <si>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</si>
  <si>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</si>
  <si>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</si>
  <si>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</si>
  <si>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</si>
  <si>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</si>
  <si>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</si>
  <si>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</si>
  <si>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</si>
  <si>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</si>
  <si>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</si>
  <si>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</si>
  <si>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</si>
  <si>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</si>
  <si>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</si>
  <si>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</si>
  <si>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</si>
  <si>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</si>
  <si>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</si>
  <si>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</si>
  <si>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</si>
  <si>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</si>
  <si>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</si>
  <si>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</si>
  <si>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</si>
  <si>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</si>
  <si>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</si>
  <si>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</si>
  <si>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</si>
  <si>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</si>
  <si>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</si>
  <si>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</si>
  <si>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</si>
  <si>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</si>
  <si>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</si>
  <si>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</si>
  <si>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</si>
  <si>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</si>
  <si>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</si>
  <si>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</si>
  <si>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</si>
  <si>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</si>
  <si>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</si>
  <si>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</si>
  <si>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</si>
  <si>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</si>
  <si>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</si>
  <si>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</si>
  <si>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</si>
  <si>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</si>
  <si>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</si>
  <si>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</si>
  <si>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</si>
  <si>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</si>
  <si>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</si>
  <si>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</si>
  <si>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</si>
  <si>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</si>
  <si>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</si>
  <si>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</si>
  <si>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</si>
  <si>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</si>
  <si>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</si>
  <si>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</si>
  <si>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</si>
  <si>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</si>
  <si>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</si>
  <si>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</si>
  <si>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</si>
  <si>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</si>
  <si>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</si>
  <si>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</si>
  <si>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</si>
  <si>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</si>
  <si>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</si>
  <si>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</si>
  <si>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</si>
  <si>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</si>
  <si>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</si>
  <si>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</si>
  <si>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</si>
  <si>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</si>
  <si>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</si>
  <si>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</si>
  <si>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</si>
  <si>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</si>
  <si>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</si>
  <si>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</si>
  <si>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</si>
  <si>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</si>
  <si>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</si>
  <si>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</si>
  <si>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</si>
  <si>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</si>
  <si>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</si>
  <si>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</si>
  <si>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</si>
  <si>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</si>
  <si>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</si>
  <si>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</si>
  <si>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</si>
  <si>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</si>
  <si>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</si>
  <si>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</si>
  <si>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</si>
  <si>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</si>
  <si>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</si>
  <si>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</si>
  <si>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</si>
  <si>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</si>
  <si>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</si>
  <si>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</si>
  <si>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</si>
  <si>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</si>
  <si>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</si>
  <si>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</si>
  <si>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</si>
  <si>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</si>
  <si>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</si>
  <si>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</si>
  <si>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</si>
  <si>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</si>
  <si>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</si>
  <si>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</si>
  <si>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</si>
  <si>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</si>
  <si>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</si>
  <si>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</si>
  <si>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</si>
  <si>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</si>
  <si>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</si>
  <si>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</si>
  <si>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</si>
  <si>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</si>
  <si>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</si>
  <si>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</si>
  <si>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</si>
  <si>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</si>
  <si>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</si>
  <si>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</si>
  <si>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</si>
  <si>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</si>
  <si>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</si>
  <si>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</si>
  <si>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</si>
  <si>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</si>
  <si>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</si>
  <si>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</si>
  <si>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</si>
  <si>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</si>
  <si>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</si>
  <si>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</si>
  <si>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</si>
  <si>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</si>
  <si>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</si>
  <si>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</si>
  <si>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</si>
  <si>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</si>
  <si>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</si>
  <si>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</si>
  <si>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</si>
  <si>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</si>
  <si>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</si>
  <si>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</si>
  <si>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</si>
  <si>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</si>
  <si>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</si>
  <si>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</si>
  <si>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</si>
  <si>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</si>
  <si>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</si>
  <si>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</si>
  <si>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</si>
  <si>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</si>
  <si>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</si>
  <si>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</si>
  <si>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</si>
  <si>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</si>
  <si>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</si>
  <si>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</si>
  <si>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</si>
  <si>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</si>
  <si>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</si>
  <si>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</si>
  <si>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</si>
  <si>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</si>
  <si>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</si>
  <si>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</si>
  <si>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</si>
  <si>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</si>
  <si>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</si>
  <si>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</si>
  <si>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</si>
  <si>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</si>
  <si>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</si>
  <si>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</si>
  <si>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</si>
  <si>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</si>
  <si>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</si>
  <si>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</si>
  <si>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</si>
  <si>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</si>
  <si>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</si>
  <si>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</si>
  <si>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</si>
  <si>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</si>
  <si>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</si>
  <si>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</si>
  <si>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</si>
  <si>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</si>
  <si>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</si>
  <si>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</si>
  <si>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</si>
  <si>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</si>
  <si>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</si>
  <si>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</si>
  <si>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</si>
  <si>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</si>
  <si>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</si>
  <si>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</si>
  <si>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</si>
  <si>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</si>
  <si>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</si>
  <si>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</si>
  <si>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</si>
  <si>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</si>
  <si>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</si>
  <si>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</si>
  <si>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</si>
  <si>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</si>
  <si>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</si>
  <si>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</si>
  <si>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</si>
  <si>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</si>
  <si>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</si>
  <si>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</si>
  <si>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</si>
  <si>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</si>
  <si>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</si>
  <si>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</si>
  <si>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</si>
  <si>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</si>
  <si>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</si>
  <si>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</si>
  <si>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</si>
  <si>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</si>
  <si>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</si>
  <si>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</si>
  <si>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</si>
  <si>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</si>
  <si>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</si>
  <si>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</si>
  <si>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</si>
  <si>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</si>
  <si>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</si>
  <si>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</si>
  <si>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</si>
  <si>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</si>
  <si>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</si>
  <si>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</si>
  <si>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</si>
  <si>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</si>
  <si>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</si>
  <si>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</si>
  <si>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</si>
  <si>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</si>
  <si>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</si>
  <si>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</si>
  <si>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</si>
  <si>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</si>
  <si>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</si>
  <si>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</si>
  <si>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</si>
  <si>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</si>
  <si>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</si>
  <si>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</si>
  <si>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</si>
  <si>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</si>
  <si>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</si>
  <si>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</si>
  <si>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</si>
  <si>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</si>
  <si>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</si>
  <si>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</si>
  <si>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</si>
  <si>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</si>
  <si>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</si>
  <si>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</si>
  <si>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</si>
  <si>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</si>
  <si>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</si>
  <si>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</si>
  <si>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</si>
  <si>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</si>
  <si>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</si>
  <si>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</si>
  <si>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</si>
  <si>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</si>
  <si>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</si>
  <si>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</si>
  <si>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</si>
  <si>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</si>
  <si>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</si>
  <si>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</si>
  <si>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</si>
  <si>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</si>
  <si>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</si>
  <si>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</si>
  <si>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</si>
  <si>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</si>
  <si>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</si>
  <si>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</si>
  <si>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</si>
  <si>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</si>
  <si>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</si>
  <si>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</si>
  <si>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</si>
  <si>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</si>
  <si>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</si>
  <si>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</si>
  <si>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</si>
  <si>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</si>
  <si>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</si>
  <si>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</si>
  <si>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</si>
  <si>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</si>
  <si>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</si>
  <si>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</si>
  <si>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</si>
  <si>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</si>
  <si>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</si>
  <si>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</si>
  <si>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</si>
  <si>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</si>
  <si>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</si>
  <si>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</si>
  <si>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</si>
  <si>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</si>
  <si>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</si>
  <si>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</si>
  <si>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</si>
  <si>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</si>
  <si>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</si>
  <si>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</si>
  <si>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</si>
  <si>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</si>
  <si>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</si>
  <si>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</si>
  <si>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</si>
  <si>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</si>
  <si>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</si>
  <si>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</si>
  <si>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</si>
  <si>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</si>
  <si>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</si>
  <si>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</si>
  <si>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</si>
  <si>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</si>
  <si>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</si>
  <si>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</si>
  <si>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</si>
  <si>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</si>
  <si>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</si>
  <si>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</si>
  <si>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</si>
  <si>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</si>
  <si>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</si>
  <si>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</si>
  <si>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</si>
  <si>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</si>
  <si>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</si>
  <si>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</si>
  <si>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</si>
  <si>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</si>
  <si>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</si>
  <si>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</si>
  <si>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</si>
  <si>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</si>
  <si>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</si>
  <si>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</si>
  <si>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</si>
  <si>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</si>
  <si>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</si>
  <si>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</si>
  <si>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</si>
  <si>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</si>
  <si>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</si>
  <si>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</si>
  <si>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</si>
  <si>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</si>
  <si>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</si>
  <si>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</si>
  <si>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</si>
  <si>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</si>
  <si>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</si>
  <si>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</si>
  <si>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</si>
  <si>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</si>
  <si>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</si>
  <si>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</si>
  <si>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</si>
  <si>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</si>
  <si>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</si>
  <si>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</si>
  <si>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</si>
  <si>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</si>
  <si>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</si>
  <si>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</si>
  <si>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</si>
  <si>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</si>
  <si>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</si>
  <si>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</si>
  <si>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</si>
  <si>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</si>
  <si>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</si>
  <si>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</si>
  <si>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</si>
  <si>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</si>
  <si>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</si>
  <si>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</si>
  <si>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</si>
  <si>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</si>
  <si>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</si>
  <si>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</si>
  <si>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</si>
  <si>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</si>
  <si>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</si>
  <si>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</si>
  <si>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</si>
  <si>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</si>
  <si>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</si>
  <si>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</si>
  <si>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</si>
  <si>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</si>
  <si>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</si>
  <si>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</si>
  <si>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</si>
  <si>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</si>
  <si>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</si>
  <si>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</si>
  <si>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</si>
  <si>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</si>
  <si>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</si>
  <si>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</si>
  <si>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</si>
  <si>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</si>
  <si>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</si>
  <si>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</si>
  <si>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</si>
  <si>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</si>
  <si>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</si>
  <si>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</si>
  <si>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</si>
  <si>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</si>
  <si>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</si>
  <si>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</si>
  <si>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</si>
  <si>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</si>
  <si>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</si>
  <si>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</si>
  <si>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</si>
  <si>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</si>
  <si>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</si>
  <si>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</si>
  <si>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</si>
  <si>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</si>
  <si>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</si>
  <si>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</si>
  <si>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</si>
  <si>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</si>
  <si>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</si>
  <si>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</si>
  <si>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</si>
  <si>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</si>
  <si>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</si>
  <si>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</si>
  <si>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</si>
  <si>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</si>
  <si>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</si>
  <si>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</si>
  <si>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</si>
  <si>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</si>
  <si>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</si>
  <si>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</si>
  <si>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</si>
  <si>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</si>
  <si>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</si>
  <si>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</si>
  <si>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</si>
  <si>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</si>
  <si>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</si>
  <si>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</si>
  <si>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</si>
  <si>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</si>
  <si>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</si>
  <si>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</si>
  <si>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</si>
  <si>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</si>
  <si>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</si>
  <si>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</si>
  <si>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</si>
  <si>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</si>
  <si>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</si>
  <si>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</si>
  <si>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</si>
  <si>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</si>
  <si>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</si>
  <si>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</si>
  <si>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</si>
  <si>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</si>
  <si>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</si>
  <si>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</si>
  <si>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</si>
  <si>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</si>
  <si>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</si>
  <si>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</si>
  <si>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</si>
  <si>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</si>
  <si>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</si>
  <si>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</si>
  <si>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</si>
  <si>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</si>
  <si>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</si>
  <si>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</si>
  <si>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</si>
  <si>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</si>
  <si>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</si>
  <si>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</si>
  <si>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</si>
  <si>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</si>
  <si>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</si>
  <si>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</si>
  <si>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</si>
  <si>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</si>
  <si>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</si>
  <si>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</si>
  <si>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</si>
  <si>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</si>
  <si>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</si>
  <si>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</si>
  <si>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</si>
  <si>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</si>
  <si>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</si>
  <si>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</si>
  <si>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</si>
  <si>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</si>
  <si>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</si>
  <si>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</si>
  <si>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</si>
  <si>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</si>
  <si>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</si>
  <si>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</si>
  <si>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</si>
  <si>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</si>
  <si>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</si>
  <si>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</si>
  <si>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</si>
  <si>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</si>
  <si>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</si>
  <si>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</si>
  <si>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</si>
  <si>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</si>
  <si>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</si>
  <si>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</si>
  <si>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</si>
  <si>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</si>
  <si>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</si>
  <si>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</si>
  <si>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</si>
  <si>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</si>
  <si>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</si>
  <si>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</si>
  <si>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</si>
  <si>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</si>
  <si>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</si>
  <si>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</si>
  <si>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</si>
  <si>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</si>
  <si>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</si>
  <si>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</si>
  <si>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</si>
  <si>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</si>
  <si>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</si>
  <si>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</si>
  <si>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</si>
  <si>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</si>
  <si>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</si>
  <si>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</si>
  <si>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</si>
  <si>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</si>
  <si>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</si>
  <si>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</si>
  <si>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</si>
  <si>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</si>
  <si>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</si>
  <si>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</si>
  <si>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</si>
  <si>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</si>
  <si>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</si>
  <si>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</si>
  <si>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</si>
  <si>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</si>
  <si>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</si>
  <si>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</si>
  <si>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</si>
  <si>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</si>
  <si>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</si>
  <si>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</si>
  <si>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</si>
  <si>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</si>
  <si>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</si>
  <si>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</si>
  <si>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</si>
  <si>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</si>
  <si>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</si>
  <si>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</si>
  <si>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</si>
  <si>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</si>
  <si>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</si>
  <si>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</si>
  <si>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</si>
  <si>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</si>
  <si>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</si>
  <si>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</si>
  <si>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</si>
  <si>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</si>
  <si>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</si>
  <si>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</si>
  <si>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</si>
  <si>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</si>
  <si>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</si>
  <si>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</si>
  <si>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</si>
  <si>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</si>
  <si>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</si>
  <si>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</si>
  <si>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</si>
  <si>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</si>
  <si>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</si>
  <si>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</si>
  <si>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</si>
  <si>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</si>
  <si>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</si>
  <si>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</si>
  <si>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</si>
  <si>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</si>
  <si>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</si>
  <si>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</si>
  <si>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</si>
  <si>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</si>
  <si>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</si>
  <si>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</si>
  <si>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</si>
  <si>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</si>
  <si>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</si>
  <si>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</si>
  <si>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</si>
  <si>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</si>
  <si>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</si>
  <si>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</si>
  <si>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</si>
  <si>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</si>
  <si>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</si>
  <si>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</si>
  <si>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</si>
  <si>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</si>
  <si>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</si>
  <si>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</si>
  <si>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</si>
  <si>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</si>
  <si>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</si>
  <si>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</si>
  <si>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</si>
  <si>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</si>
  <si>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</si>
  <si>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</si>
  <si>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</si>
  <si>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</si>
  <si>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</si>
  <si>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</si>
  <si>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</si>
  <si>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</si>
  <si>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</si>
  <si>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</si>
  <si>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</si>
  <si>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</si>
  <si>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</si>
  <si>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</si>
  <si>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</si>
  <si>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</si>
  <si>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</si>
  <si>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</si>
  <si>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</si>
  <si>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</si>
  <si>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</si>
  <si>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</si>
  <si>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</si>
  <si>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</si>
  <si>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</si>
  <si>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</si>
  <si>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</si>
  <si>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</si>
  <si>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</si>
  <si>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</si>
  <si>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</si>
  <si>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</si>
  <si>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</si>
  <si>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</si>
  <si>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</si>
  <si>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</si>
  <si>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</si>
  <si>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</si>
  <si>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</si>
  <si>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</si>
  <si>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</si>
  <si>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</si>
  <si>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</si>
  <si>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</si>
  <si>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</si>
  <si>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</si>
  <si>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</si>
  <si>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</si>
  <si>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</si>
  <si>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</si>
  <si>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</si>
  <si>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</si>
  <si>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</si>
  <si>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</si>
  <si>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</si>
  <si>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</si>
  <si>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</si>
  <si>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</si>
  <si>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</si>
  <si>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</si>
  <si>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</si>
  <si>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</si>
  <si>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</si>
  <si>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</si>
  <si>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</si>
  <si>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</si>
  <si>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</si>
  <si>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</si>
  <si>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</si>
  <si>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</si>
  <si>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</si>
  <si>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</si>
  <si>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</si>
  <si>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</si>
  <si>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</si>
  <si>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</si>
  <si>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</si>
  <si>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</si>
  <si>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</si>
  <si>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</si>
  <si>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</si>
  <si>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</si>
  <si>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</si>
  <si>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</si>
  <si>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</si>
  <si>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</si>
  <si>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</si>
  <si>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</si>
  <si>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</si>
  <si>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</si>
  <si>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</si>
  <si>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</si>
  <si>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</si>
  <si>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</si>
  <si>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</si>
  <si>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</si>
  <si>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</si>
  <si>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</si>
  <si>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</si>
  <si>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</si>
  <si>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</si>
  <si>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</si>
  <si>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</si>
  <si>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</si>
  <si>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</si>
  <si>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</si>
  <si>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</si>
  <si>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</si>
  <si>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</si>
  <si>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</si>
  <si>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</si>
  <si>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</si>
  <si>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</si>
  <si>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</si>
  <si>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</si>
  <si>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</si>
  <si>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</si>
  <si>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</si>
  <si>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</si>
  <si>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</si>
  <si>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</si>
  <si>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</si>
  <si>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</si>
  <si>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</si>
  <si>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</si>
  <si>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</si>
  <si>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</si>
  <si>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</si>
  <si>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Canvas Studio VPAT is made available at: inst.bid/canvas/studio/vpat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</si>
  <si>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</si>
  <si>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</si>
  <si>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</si>
  <si>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</si>
  <si>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</si>
  <si>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</si>
  <si>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</si>
  <si>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</si>
  <si>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inst.bid/canvas/studio/releases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</si>
  <si>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</si>
  <si>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</si>
  <si>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</si>
  <si>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</si>
  <si>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</si>
  <si>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</si>
  <si>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</si>
  <si>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</si>
  <si>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</si>
  <si>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</si>
  <si>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</si>
  <si>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</si>
  <si>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</si>
  <si>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</si>
  <si>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leverages Lacework for all Instructure AWS accounts,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</si>
  <si>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</si>
  <si>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</si>
  <si>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</si>
  <si>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</si>
  <si>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</si>
  <si>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</si>
  <si>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</si>
  <si>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</si>
  <si>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</si>
  <si>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</si>
  <si>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</si>
  <si>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</si>
  <si>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</si>
  <si>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</si>
  <si>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</si>
  <si>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</si>
  <si>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</si>
  <si>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</si>
  <si>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</si>
  <si>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</si>
  <si>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</si>
  <si>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</si>
  <si>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</si>
  <si>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</si>
  <si>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</si>
  <si>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</si>
  <si>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</si>
  <si>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</si>
  <si>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</si>
  <si>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</si>
  <si>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</si>
  <si>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</si>
  <si>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</si>
  <si>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Third-party vulnerability testing occurs year round and is performed by BugCrowd, the results of which we publish publicly online. The most recent security audit report for the period January 1, 2022 through December 31, 2022 is available on our company website at inst.bid/trust and included in our Canvas Studio Compliance Package.</t>
  </si>
  <si>
    <t>A documented change management process is in place, which is in line with ISO 27001 standards. Instructure's ISO 27001 certificate is available in the Canvas Studio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</si>
</sst>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5">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241302</xdr:colOff>
      <xdr:row>4</xdr:row>
      <xdr:rowOff>711200</xdr:rowOff>
    </xdr:from>
    <xdr:to>
      <xdr:col>4</xdr:col>
      <xdr:colOff>3251203</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2" y="2438400"/>
          <a:ext cx="3009901" cy="2374900"/>
          <a:chOff x="13347700" y="2908300"/>
          <a:chExt cx="2695754"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695751"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 Studio Compliance Package. The full</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inst.bid/canvas/studio/dl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693170"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2"/>
      <c r="B1" s="263"/>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4" t="s">
        <v>0</v>
      </c>
      <c r="B55" s="265"/>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49" t="s">
        <v>169</v>
      </c>
      <c r="C1" s="300"/>
      <c r="D1" s="300"/>
      <c r="E1" s="350" t="s">
        <v>170</v>
      </c>
      <c r="F1" s="300"/>
      <c r="G1" s="300"/>
      <c r="H1" s="351" t="s">
        <v>171</v>
      </c>
      <c r="I1" s="300"/>
      <c r="J1" s="352" t="s">
        <v>172</v>
      </c>
      <c r="K1" s="300"/>
      <c r="L1" s="300"/>
      <c r="M1" s="353" t="s">
        <v>173</v>
      </c>
      <c r="N1" s="300"/>
      <c r="O1" s="300"/>
      <c r="P1" s="300"/>
      <c r="Q1" s="300"/>
      <c r="R1" s="300"/>
      <c r="S1" s="300"/>
      <c r="T1" s="300"/>
      <c r="U1" s="348" t="s">
        <v>174</v>
      </c>
      <c r="V1" s="300"/>
      <c r="W1" s="300"/>
      <c r="X1" s="300"/>
      <c r="Y1" s="300"/>
      <c r="Z1" s="300"/>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0.90028490028490027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1580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4" t="s">
        <v>2174</v>
      </c>
      <c r="B1" s="267"/>
      <c r="C1" s="269"/>
      <c r="D1" s="139"/>
      <c r="E1" s="139"/>
      <c r="F1" s="139"/>
      <c r="G1" s="139"/>
      <c r="H1" s="139"/>
      <c r="I1" s="14"/>
      <c r="J1" s="6"/>
      <c r="K1" s="6"/>
      <c r="L1" s="6"/>
      <c r="M1" s="6"/>
      <c r="N1" s="6"/>
      <c r="O1" s="6"/>
      <c r="P1" s="6"/>
      <c r="Q1" s="6"/>
      <c r="R1" s="6"/>
      <c r="S1" s="6"/>
      <c r="T1" s="6"/>
      <c r="U1" s="6"/>
      <c r="V1" s="6"/>
      <c r="W1" s="6"/>
    </row>
    <row r="2" spans="1:23" ht="25.5" customHeight="1" x14ac:dyDescent="0.15">
      <c r="A2" s="316" t="s">
        <v>20</v>
      </c>
      <c r="B2" s="267"/>
      <c r="C2" s="269"/>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1" t="s">
        <v>2253</v>
      </c>
      <c r="B1" s="269"/>
    </row>
    <row r="2" spans="1:22" ht="25.5" customHeight="1" x14ac:dyDescent="0.15">
      <c r="A2" s="272"/>
      <c r="B2" s="269"/>
      <c r="C2" s="5"/>
      <c r="D2" s="5"/>
      <c r="E2" s="5"/>
      <c r="F2" s="6"/>
      <c r="G2" s="6"/>
      <c r="H2" s="6"/>
      <c r="I2" s="6"/>
      <c r="J2" s="6"/>
      <c r="K2" s="6"/>
      <c r="L2" s="6"/>
      <c r="M2" s="6"/>
      <c r="N2" s="6"/>
      <c r="O2" s="6"/>
      <c r="P2" s="6"/>
      <c r="Q2" s="6"/>
      <c r="R2" s="6"/>
      <c r="S2" s="6"/>
      <c r="T2" s="6"/>
      <c r="U2" s="6"/>
      <c r="V2" s="6"/>
    </row>
    <row r="3" spans="1:22" ht="24" customHeight="1" x14ac:dyDescent="0.2">
      <c r="A3" s="273" t="s">
        <v>1</v>
      </c>
      <c r="B3" s="269"/>
      <c r="C3" s="7"/>
      <c r="D3" s="7"/>
      <c r="E3" s="7"/>
      <c r="F3" s="7"/>
      <c r="G3" s="7"/>
      <c r="H3" s="7"/>
      <c r="I3" s="7"/>
      <c r="J3" s="7"/>
      <c r="K3" s="7"/>
      <c r="L3" s="7"/>
      <c r="M3" s="7"/>
      <c r="N3" s="7"/>
      <c r="O3" s="7"/>
      <c r="P3" s="7"/>
      <c r="Q3" s="7"/>
      <c r="R3" s="7"/>
      <c r="S3" s="7"/>
      <c r="T3" s="7"/>
      <c r="U3" s="7"/>
      <c r="V3" s="7"/>
    </row>
    <row r="4" spans="1:22" ht="72" customHeight="1" x14ac:dyDescent="0.2">
      <c r="A4" s="270" t="s">
        <v>2246</v>
      </c>
      <c r="B4" s="269"/>
    </row>
    <row r="5" spans="1:22" ht="24" customHeight="1" x14ac:dyDescent="0.2">
      <c r="A5" s="273" t="s">
        <v>2</v>
      </c>
      <c r="B5" s="269"/>
      <c r="C5" s="7"/>
      <c r="D5" s="7"/>
      <c r="E5" s="7"/>
      <c r="F5" s="7"/>
      <c r="G5" s="7"/>
      <c r="H5" s="7"/>
      <c r="I5" s="7"/>
      <c r="J5" s="7"/>
      <c r="K5" s="7"/>
      <c r="L5" s="7"/>
      <c r="M5" s="7"/>
      <c r="N5" s="7"/>
      <c r="O5" s="7"/>
      <c r="P5" s="7"/>
      <c r="Q5" s="7"/>
      <c r="R5" s="7"/>
      <c r="S5" s="7"/>
      <c r="T5" s="7"/>
      <c r="U5" s="7"/>
      <c r="V5" s="7"/>
    </row>
    <row r="6" spans="1:22" ht="84" customHeight="1" x14ac:dyDescent="0.2">
      <c r="A6" s="270" t="s">
        <v>3</v>
      </c>
      <c r="B6" s="269"/>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3" t="s">
        <v>2</v>
      </c>
      <c r="B11" s="269"/>
      <c r="C11" s="7"/>
      <c r="D11" s="7"/>
      <c r="E11" s="7"/>
      <c r="F11" s="7"/>
      <c r="G11" s="7"/>
      <c r="H11" s="7"/>
      <c r="I11" s="7"/>
      <c r="J11" s="7"/>
      <c r="K11" s="7"/>
      <c r="L11" s="7"/>
      <c r="M11" s="7"/>
      <c r="N11" s="7"/>
      <c r="O11" s="7"/>
      <c r="P11" s="7"/>
      <c r="Q11" s="7"/>
      <c r="R11" s="7"/>
      <c r="S11" s="7"/>
      <c r="T11" s="7"/>
      <c r="U11" s="7"/>
      <c r="V11" s="7"/>
    </row>
    <row r="12" spans="1:22" ht="96" customHeight="1" x14ac:dyDescent="0.2">
      <c r="A12" s="270" t="s">
        <v>2243</v>
      </c>
      <c r="B12" s="269"/>
    </row>
    <row r="13" spans="1:22" ht="123.75" customHeight="1" x14ac:dyDescent="0.2">
      <c r="A13" s="274" t="s">
        <v>12</v>
      </c>
      <c r="B13" s="269"/>
    </row>
    <row r="14" spans="1:22" ht="24" customHeight="1" x14ac:dyDescent="0.2">
      <c r="A14" s="275" t="s">
        <v>13</v>
      </c>
      <c r="B14" s="269"/>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3" t="s">
        <v>2244</v>
      </c>
      <c r="B18" s="269"/>
      <c r="C18" s="7"/>
      <c r="D18" s="7"/>
      <c r="E18" s="7"/>
      <c r="F18" s="7"/>
      <c r="G18" s="7"/>
      <c r="H18" s="7"/>
      <c r="I18" s="7"/>
      <c r="J18" s="7"/>
      <c r="K18" s="7"/>
      <c r="L18" s="7"/>
      <c r="M18" s="7"/>
      <c r="N18" s="7"/>
      <c r="O18" s="7"/>
      <c r="P18" s="7"/>
      <c r="Q18" s="7"/>
      <c r="R18" s="7"/>
      <c r="S18" s="7"/>
      <c r="T18" s="7"/>
      <c r="U18" s="7"/>
      <c r="V18" s="7"/>
    </row>
    <row r="19" spans="1:22" ht="84" customHeight="1" x14ac:dyDescent="0.2">
      <c r="A19" s="270" t="s">
        <v>2245</v>
      </c>
      <c r="B19" s="269"/>
    </row>
    <row r="20" spans="1:22" ht="36" customHeight="1" x14ac:dyDescent="0.2">
      <c r="A20" s="264" t="s">
        <v>2258</v>
      </c>
      <c r="B20" s="265"/>
    </row>
    <row r="21" spans="1:22" ht="46.5" customHeight="1" x14ac:dyDescent="0.2">
      <c r="A21" s="266"/>
      <c r="B21" s="267"/>
    </row>
    <row r="22" spans="1:22" ht="36" customHeight="1" x14ac:dyDescent="0.2">
      <c r="A22" s="268" t="s">
        <v>2259</v>
      </c>
      <c r="B22" s="269"/>
      <c r="C22" s="7"/>
      <c r="D22" s="7"/>
      <c r="E22" s="7"/>
      <c r="F22" s="7"/>
      <c r="G22" s="7"/>
      <c r="H22" s="7"/>
      <c r="I22" s="7"/>
      <c r="J22" s="7"/>
      <c r="K22" s="7"/>
      <c r="L22" s="7"/>
      <c r="M22" s="7"/>
      <c r="N22" s="7"/>
      <c r="O22" s="7"/>
      <c r="P22" s="7"/>
      <c r="Q22" s="7"/>
      <c r="R22" s="7"/>
      <c r="S22" s="7"/>
      <c r="T22" s="7"/>
      <c r="U22" s="7"/>
      <c r="V22" s="7"/>
    </row>
    <row r="23" spans="1:22" ht="156" customHeight="1" x14ac:dyDescent="0.2">
      <c r="A23" s="270" t="s">
        <v>2264</v>
      </c>
      <c r="B23" s="269"/>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C24" sqref="C24:D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6" t="s">
        <v>2254</v>
      </c>
      <c r="B1" s="267"/>
      <c r="C1" s="267"/>
      <c r="D1" s="267"/>
      <c r="E1" s="13" t="s">
        <v>2263</v>
      </c>
      <c r="F1" s="14"/>
      <c r="G1" s="6"/>
      <c r="H1" s="6"/>
      <c r="I1" s="6"/>
      <c r="J1" s="6"/>
      <c r="K1" s="6"/>
      <c r="L1" s="6"/>
      <c r="M1" s="6"/>
      <c r="N1" s="6"/>
      <c r="O1" s="6"/>
      <c r="P1" s="6"/>
      <c r="Q1" s="6"/>
      <c r="R1" s="6"/>
      <c r="S1" s="6"/>
      <c r="T1" s="6"/>
      <c r="U1" s="6"/>
      <c r="V1" s="6"/>
      <c r="W1" s="6"/>
      <c r="X1" s="6"/>
      <c r="Y1" s="6"/>
      <c r="Z1" s="6"/>
    </row>
    <row r="2" spans="1:26" ht="36" customHeight="1" x14ac:dyDescent="0.15">
      <c r="A2" s="277" t="s">
        <v>2249</v>
      </c>
      <c r="B2" s="278"/>
      <c r="C2" s="278"/>
      <c r="D2" s="278"/>
      <c r="E2" s="27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0">
        <v>45197</v>
      </c>
      <c r="D3" s="267"/>
      <c r="E3" s="269"/>
      <c r="F3" s="14"/>
      <c r="G3" s="6"/>
      <c r="H3" s="6"/>
      <c r="I3" s="6"/>
      <c r="J3" s="6"/>
      <c r="K3" s="6"/>
      <c r="L3" s="6"/>
      <c r="M3" s="6"/>
      <c r="N3" s="6"/>
      <c r="O3" s="6"/>
      <c r="P3" s="6"/>
      <c r="Q3" s="6"/>
      <c r="R3" s="6"/>
      <c r="S3" s="6"/>
      <c r="T3" s="6"/>
      <c r="U3" s="6"/>
      <c r="V3" s="6"/>
      <c r="W3" s="6"/>
      <c r="X3" s="6"/>
      <c r="Y3" s="6"/>
      <c r="Z3" s="6"/>
    </row>
    <row r="4" spans="1:26" ht="36" customHeight="1" x14ac:dyDescent="0.15">
      <c r="A4" s="281" t="s">
        <v>4</v>
      </c>
      <c r="B4" s="267"/>
      <c r="C4" s="267"/>
      <c r="D4" s="267"/>
      <c r="E4" s="269"/>
      <c r="F4" s="14"/>
      <c r="G4" s="6"/>
      <c r="H4" s="6"/>
      <c r="I4" s="6"/>
      <c r="J4" s="6"/>
      <c r="K4" s="6"/>
      <c r="L4" s="6"/>
      <c r="M4" s="6"/>
      <c r="N4" s="6"/>
      <c r="O4" s="6"/>
      <c r="P4" s="6"/>
      <c r="Q4" s="6"/>
      <c r="R4" s="6"/>
      <c r="S4" s="6"/>
      <c r="T4" s="6"/>
      <c r="U4" s="6"/>
      <c r="V4" s="6"/>
      <c r="W4" s="6"/>
      <c r="X4" s="6"/>
      <c r="Y4" s="6"/>
      <c r="Z4" s="6"/>
    </row>
    <row r="5" spans="1:26" ht="72" customHeight="1" x14ac:dyDescent="0.15">
      <c r="A5" s="282" t="s">
        <v>23</v>
      </c>
      <c r="B5" s="267"/>
      <c r="C5" s="267"/>
      <c r="D5" s="267"/>
      <c r="E5" s="269"/>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3" t="s">
        <v>2266</v>
      </c>
      <c r="D6" s="267"/>
      <c r="E6" s="269"/>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3" t="s">
        <v>2267</v>
      </c>
      <c r="D7" s="267"/>
      <c r="E7" s="269"/>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3" t="s">
        <v>2268</v>
      </c>
      <c r="D8" s="267"/>
      <c r="E8" s="269"/>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4" t="s">
        <v>2269</v>
      </c>
      <c r="D9" s="285"/>
      <c r="E9" s="286"/>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4" t="s">
        <v>2270</v>
      </c>
      <c r="D10" s="285"/>
      <c r="E10" s="286"/>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3" t="s">
        <v>2271</v>
      </c>
      <c r="D11" s="267"/>
      <c r="E11" s="269"/>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3" t="s">
        <v>2271</v>
      </c>
      <c r="D12" s="267"/>
      <c r="E12" s="269"/>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3" t="s">
        <v>2272</v>
      </c>
      <c r="D13" s="267"/>
      <c r="E13" s="269"/>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3" t="s">
        <v>2273</v>
      </c>
      <c r="D14" s="267"/>
      <c r="E14" s="269"/>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3" t="s">
        <v>2274</v>
      </c>
      <c r="D15" s="267"/>
      <c r="E15" s="269"/>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3" t="s">
        <v>2274</v>
      </c>
      <c r="D16" s="267"/>
      <c r="E16" s="269"/>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3" t="s">
        <v>2275</v>
      </c>
      <c r="D17" s="267"/>
      <c r="E17" s="269"/>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3" t="s">
        <v>2274</v>
      </c>
      <c r="D18" s="267"/>
      <c r="E18" s="26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3" t="s">
        <v>2276</v>
      </c>
      <c r="D19" s="267"/>
      <c r="E19" s="26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3" t="s">
        <v>2277</v>
      </c>
      <c r="D20" s="267"/>
      <c r="E20" s="269"/>
      <c r="F20" s="6"/>
      <c r="G20" s="6"/>
      <c r="H20" s="6"/>
      <c r="I20" s="6"/>
      <c r="J20" s="6"/>
      <c r="K20" s="6"/>
      <c r="L20" s="6"/>
      <c r="M20" s="6"/>
      <c r="N20" s="6"/>
      <c r="O20" s="6"/>
      <c r="P20" s="6"/>
      <c r="Q20" s="6"/>
      <c r="R20" s="6"/>
      <c r="S20" s="6"/>
      <c r="T20" s="6"/>
      <c r="U20" s="6"/>
      <c r="V20" s="6"/>
      <c r="W20" s="6"/>
      <c r="X20" s="6"/>
      <c r="Y20" s="6"/>
      <c r="Z20" s="6"/>
    </row>
    <row r="21" spans="1:26" ht="36" customHeight="1" x14ac:dyDescent="0.15">
      <c r="A21" s="281" t="s">
        <v>2247</v>
      </c>
      <c r="B21" s="267"/>
      <c r="C21" s="267"/>
      <c r="D21" s="267"/>
      <c r="E21" s="26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7" t="s">
        <v>2248</v>
      </c>
      <c r="B22" s="267"/>
      <c r="C22" s="267"/>
      <c r="D22" s="267"/>
      <c r="E22" s="26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1" t="s">
        <v>8</v>
      </c>
      <c r="B23" s="269"/>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8" t="s">
        <v>2341</v>
      </c>
      <c r="D24" s="269"/>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2323</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2324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88" t="s">
        <v>2265</v>
      </c>
      <c r="D30" s="269"/>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1" t="s">
        <v>6</v>
      </c>
      <c r="B31" s="269"/>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2343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2345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2286</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2287</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1" t="s">
        <v>77</v>
      </c>
      <c r="B45" s="269"/>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2325</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2326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2327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2288</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2328</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2329</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2330</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1" t="s">
        <v>87</v>
      </c>
      <c r="B55" s="269"/>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2331</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2332</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2333</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2334</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2335</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2336</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1" t="s">
        <v>94</v>
      </c>
      <c r="B62" s="269"/>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2337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2292</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2338</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2339</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2293</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1" t="s">
        <v>104</v>
      </c>
      <c r="B72" s="269"/>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2294</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2295</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2296</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58" t="s">
        <v>2344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2297</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1" t="s">
        <v>110</v>
      </c>
      <c r="B78" s="269"/>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2298</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2299</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2300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2301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2302</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1" t="s">
        <v>118</v>
      </c>
      <c r="B86" s="269"/>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2306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2308</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1" t="s">
        <v>124</v>
      </c>
      <c r="B92" s="269"/>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58" t="s">
        <v>2310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58" t="s">
        <v>2311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2312</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1" t="s">
        <v>131</v>
      </c>
      <c r="B98" s="269"/>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2313</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2314</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2342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2315</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2316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1" t="s">
        <v>137</v>
      </c>
      <c r="B104" s="269"/>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2317</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2340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1" t="s">
        <v>141</v>
      </c>
      <c r="B108" s="269"/>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2319</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2320</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2321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2322</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9" t="s">
        <v>2252</v>
      </c>
      <c r="B1" s="267"/>
      <c r="C1" s="267"/>
      <c r="D1" s="269"/>
      <c r="E1" s="73"/>
      <c r="F1" s="73"/>
      <c r="G1" s="73"/>
      <c r="H1" s="6"/>
      <c r="I1" s="6"/>
      <c r="J1" s="6"/>
      <c r="K1" s="6"/>
      <c r="L1" s="6"/>
      <c r="M1" s="6"/>
      <c r="N1" s="6"/>
      <c r="O1" s="6"/>
      <c r="P1" s="6"/>
      <c r="Q1" s="6"/>
      <c r="R1" s="6"/>
      <c r="S1" s="6"/>
      <c r="T1" s="6"/>
      <c r="U1" s="6"/>
      <c r="V1" s="6"/>
      <c r="W1" s="6"/>
      <c r="X1" s="6"/>
      <c r="Y1" s="6"/>
    </row>
    <row r="2" spans="1:25" ht="35" customHeight="1" x14ac:dyDescent="0.15">
      <c r="A2" s="290" t="s">
        <v>2257</v>
      </c>
      <c r="B2" s="267"/>
      <c r="C2" s="267"/>
      <c r="D2" s="269"/>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1" t="s">
        <v>52</v>
      </c>
      <c r="B20" s="267"/>
      <c r="C20" s="267"/>
      <c r="D20" s="26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1" t="s">
        <v>2242</v>
      </c>
      <c r="B21" s="267"/>
      <c r="C21" s="267"/>
      <c r="D21" s="26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1" t="s">
        <v>8</v>
      </c>
      <c r="B22" s="26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1" t="s">
        <v>6</v>
      </c>
      <c r="B30" s="269"/>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1" t="s">
        <v>87</v>
      </c>
      <c r="B44" s="269"/>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1" t="s">
        <v>94</v>
      </c>
      <c r="B51" s="269"/>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1" t="s">
        <v>104</v>
      </c>
      <c r="B61" s="269"/>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1" t="s">
        <v>110</v>
      </c>
      <c r="B67" s="269"/>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1" t="s">
        <v>118</v>
      </c>
      <c r="B75" s="269"/>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1" t="s">
        <v>124</v>
      </c>
      <c r="B81" s="269"/>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1" t="s">
        <v>636</v>
      </c>
      <c r="B87" s="269"/>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1" t="s">
        <v>137</v>
      </c>
      <c r="B93" s="269"/>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1" t="s">
        <v>141</v>
      </c>
      <c r="B97" s="269"/>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9" t="s">
        <v>2251</v>
      </c>
      <c r="B1" s="267"/>
      <c r="C1" s="267"/>
      <c r="D1" s="267"/>
      <c r="E1" s="267"/>
      <c r="F1" s="267"/>
      <c r="G1" s="267"/>
      <c r="H1" s="267"/>
      <c r="I1" s="35" t="str">
        <f>'HECVAT - Lite | Vendor Response'!E1</f>
        <v>Version 3.04</v>
      </c>
    </row>
    <row r="2" spans="1:9" ht="36" customHeight="1" x14ac:dyDescent="0.2">
      <c r="A2" s="272" t="s">
        <v>2250</v>
      </c>
      <c r="B2" s="267"/>
      <c r="C2" s="267"/>
      <c r="D2" s="267"/>
      <c r="E2" s="267"/>
      <c r="F2" s="267"/>
      <c r="G2" s="267"/>
      <c r="H2" s="267"/>
      <c r="I2" s="269"/>
    </row>
    <row r="3" spans="1:9" ht="36" customHeight="1" x14ac:dyDescent="0.2">
      <c r="A3" s="310" t="s">
        <v>52</v>
      </c>
      <c r="B3" s="295"/>
      <c r="C3" s="295"/>
      <c r="D3" s="295"/>
      <c r="E3" s="295"/>
      <c r="F3" s="295"/>
      <c r="G3" s="295"/>
      <c r="H3" s="295"/>
      <c r="I3" s="295"/>
    </row>
    <row r="4" spans="1:9" ht="48" customHeight="1" x14ac:dyDescent="0.2">
      <c r="A4" s="311" t="s">
        <v>146</v>
      </c>
      <c r="B4" s="312"/>
      <c r="C4" s="312"/>
      <c r="D4" s="312"/>
      <c r="E4" s="312"/>
      <c r="F4" s="312"/>
      <c r="G4" s="312"/>
      <c r="H4" s="312"/>
      <c r="I4" s="312"/>
    </row>
    <row r="5" spans="1:9" ht="48" customHeight="1" x14ac:dyDescent="0.2">
      <c r="A5" s="74" t="s">
        <v>25</v>
      </c>
      <c r="B5" s="313" t="str">
        <f>'HECVAT - Lite | Vendor Response'!C6</f>
        <v>Instructure</v>
      </c>
      <c r="C5" s="269"/>
      <c r="D5" s="230"/>
      <c r="E5" s="230"/>
      <c r="F5" s="74" t="s">
        <v>27</v>
      </c>
      <c r="G5" s="309" t="str">
        <f>'HECVAT - Lite | Vendor Response'!C7</f>
        <v>Canvas Studio</v>
      </c>
      <c r="H5" s="267"/>
      <c r="I5" s="269"/>
    </row>
    <row r="6" spans="1:9" ht="48" customHeight="1" x14ac:dyDescent="0.2">
      <c r="A6" s="74" t="s">
        <v>35</v>
      </c>
      <c r="B6" s="314" t="str">
        <f>'HECVAT - Lite | Vendor Response'!C11</f>
        <v>See GNRL-08 for Instructure's contact information.</v>
      </c>
      <c r="C6" s="269"/>
      <c r="D6" s="231"/>
      <c r="E6" s="231"/>
      <c r="F6" s="74" t="s">
        <v>29</v>
      </c>
      <c r="G6" s="309" t="str">
        <f>'HECVAT - Lite | Vendor Response'!C8</f>
        <v>Canvas Studio is the next-generation video education platform for higher ed teaching and learning.</v>
      </c>
      <c r="H6" s="267"/>
      <c r="I6" s="269"/>
    </row>
    <row r="7" spans="1:9" ht="48" customHeight="1" x14ac:dyDescent="0.2">
      <c r="A7" s="230" t="s">
        <v>37</v>
      </c>
      <c r="B7" s="304" t="str">
        <f>'HECVAT - Lite | Vendor Response'!C12</f>
        <v>See GNRL-08 for Instructure's contact information.</v>
      </c>
      <c r="C7" s="263"/>
      <c r="D7" s="232"/>
      <c r="E7" s="232"/>
      <c r="F7" s="74" t="s">
        <v>147</v>
      </c>
      <c r="G7" s="294" t="s">
        <v>148</v>
      </c>
      <c r="H7" s="295"/>
      <c r="I7" s="263"/>
    </row>
    <row r="8" spans="1:9" ht="48" customHeight="1" x14ac:dyDescent="0.2">
      <c r="A8" s="233" t="s">
        <v>149</v>
      </c>
      <c r="B8" s="305" t="str">
        <f>'HECVAT - Lite | Vendor Response'!C13</f>
        <v>Please reach out to your designated Customer Success Manager or Sales representative.
 For new clients, contact info@instructure.com</v>
      </c>
      <c r="C8" s="298"/>
      <c r="D8" s="234"/>
      <c r="E8" s="231"/>
      <c r="F8" s="235" t="s">
        <v>150</v>
      </c>
      <c r="G8" s="296">
        <f>'HECVAT - Lite | Vendor Response'!C3</f>
        <v>45197</v>
      </c>
      <c r="H8" s="297"/>
      <c r="I8" s="298"/>
    </row>
    <row r="9" spans="1:9" ht="24" customHeight="1" thickBot="1" x14ac:dyDescent="0.25">
      <c r="A9" s="173"/>
      <c r="B9" s="174"/>
      <c r="C9" s="174"/>
      <c r="D9" s="171"/>
      <c r="E9" s="171"/>
      <c r="F9" s="171"/>
      <c r="G9" s="172"/>
      <c r="H9" s="172"/>
      <c r="I9" s="172"/>
    </row>
    <row r="10" spans="1:9" ht="48" customHeight="1" thickBot="1" x14ac:dyDescent="0.2">
      <c r="A10" s="301" t="s">
        <v>2236</v>
      </c>
      <c r="B10" s="303"/>
      <c r="C10" s="170" t="s">
        <v>816</v>
      </c>
      <c r="D10" s="299"/>
      <c r="E10" s="299"/>
      <c r="F10" s="300"/>
      <c r="G10" s="300"/>
      <c r="H10" s="300"/>
      <c r="I10" s="300"/>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1580</v>
      </c>
      <c r="G25" s="249">
        <f>F25/D25</f>
        <v>0.90028490028490027</v>
      </c>
      <c r="H25" s="36"/>
      <c r="I25" s="36"/>
    </row>
    <row r="26" spans="1:10" ht="15.75" customHeight="1" thickBot="1" x14ac:dyDescent="0.2">
      <c r="A26" s="36"/>
      <c r="B26" s="36"/>
      <c r="C26" s="33"/>
      <c r="D26" s="36"/>
      <c r="E26" s="168"/>
      <c r="F26" s="168"/>
      <c r="G26" s="168"/>
      <c r="H26" s="168"/>
      <c r="I26" s="168"/>
    </row>
    <row r="27" spans="1:10" ht="48" customHeight="1" thickBot="1" x14ac:dyDescent="0.25">
      <c r="A27" s="306"/>
      <c r="B27" s="307"/>
      <c r="C27" s="307"/>
      <c r="D27" s="307"/>
      <c r="E27" s="187" t="s">
        <v>56</v>
      </c>
      <c r="F27" s="301" t="s">
        <v>2237</v>
      </c>
      <c r="G27" s="302"/>
      <c r="H27" s="302"/>
      <c r="I27" s="303"/>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08"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2" t="str">
        <f>'HECVAT - Lite | Vendor Response'!C30:D30</f>
        <v/>
      </c>
      <c r="D37" s="29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year round and is performed by BugCrowd, the results of which we publish publicly online. The most recent security audit report for the period January 1, 2022 through December 31, 2022 is available on our company website at inst.bid/trust and included in our Canvas Studio Compliance Package.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for all Instructure AWS accounts, forwarding alerts to the Instructure Security Team.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5" t="s">
        <v>804</v>
      </c>
      <c r="B1" s="267"/>
      <c r="C1" s="267"/>
      <c r="D1" s="267"/>
      <c r="E1" s="267"/>
      <c r="F1" s="267"/>
      <c r="G1" s="267"/>
      <c r="H1" s="269"/>
      <c r="I1" s="14"/>
      <c r="J1" s="6"/>
      <c r="K1" s="6"/>
      <c r="L1" s="6"/>
      <c r="M1" s="6"/>
      <c r="N1" s="6"/>
      <c r="O1" s="6"/>
      <c r="P1" s="6"/>
      <c r="Q1" s="6"/>
      <c r="R1" s="6"/>
      <c r="S1" s="6"/>
      <c r="T1" s="6"/>
      <c r="U1" s="6"/>
      <c r="V1" s="6"/>
      <c r="W1" s="6"/>
      <c r="X1" s="6"/>
      <c r="Y1" s="6"/>
      <c r="Z1" s="6"/>
    </row>
    <row r="2" spans="1:26" ht="22.5" customHeight="1" x14ac:dyDescent="0.15">
      <c r="A2" s="316" t="s">
        <v>20</v>
      </c>
      <c r="B2" s="267"/>
      <c r="C2" s="267"/>
      <c r="D2" s="267"/>
      <c r="E2" s="267"/>
      <c r="F2" s="267"/>
      <c r="G2" s="267"/>
      <c r="H2" s="269"/>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1" t="s">
        <v>6</v>
      </c>
      <c r="B22" s="269"/>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1" t="s">
        <v>8</v>
      </c>
      <c r="B29" s="269"/>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1" t="s">
        <v>87</v>
      </c>
      <c r="B37" s="269"/>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1" t="s">
        <v>94</v>
      </c>
      <c r="B44" s="269"/>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1" t="s">
        <v>492</v>
      </c>
      <c r="B50" s="269"/>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1" t="s">
        <v>840</v>
      </c>
      <c r="B55" s="269"/>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1" t="s">
        <v>110</v>
      </c>
      <c r="B60" s="269"/>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1" t="s">
        <v>855</v>
      </c>
      <c r="B67" s="269"/>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1" t="s">
        <v>118</v>
      </c>
      <c r="B70" s="269"/>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1" t="s">
        <v>862</v>
      </c>
      <c r="B75" s="269"/>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1" t="s">
        <v>869</v>
      </c>
      <c r="B79" s="269"/>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1" t="s">
        <v>884</v>
      </c>
      <c r="B84" s="269"/>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1" t="s">
        <v>137</v>
      </c>
      <c r="B87" s="269"/>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1" t="s">
        <v>912</v>
      </c>
      <c r="B92" s="269"/>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1" t="s">
        <v>919</v>
      </c>
      <c r="B95" s="269"/>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38" t="s">
        <v>2255</v>
      </c>
      <c r="B1" s="339"/>
      <c r="C1" s="339"/>
      <c r="D1" s="339"/>
      <c r="E1" s="339"/>
      <c r="F1" s="340"/>
      <c r="G1" s="341" t="str">
        <f>'HECVAT - Lite | Vendor Response'!E1</f>
        <v>Version 3.04</v>
      </c>
      <c r="H1" s="342"/>
      <c r="I1" s="7"/>
      <c r="J1" s="7"/>
      <c r="K1" s="7"/>
      <c r="L1" s="7"/>
      <c r="M1" s="7"/>
      <c r="N1" s="7"/>
      <c r="O1" s="7"/>
      <c r="P1" s="7"/>
      <c r="Q1" s="7"/>
      <c r="R1" s="7"/>
      <c r="S1" s="7"/>
      <c r="T1" s="7"/>
      <c r="U1" s="7"/>
      <c r="V1" s="7"/>
      <c r="W1" s="7"/>
      <c r="X1" s="7"/>
      <c r="Y1" s="7"/>
      <c r="Z1" s="7"/>
    </row>
    <row r="2" spans="1:26" ht="36" customHeight="1" x14ac:dyDescent="0.2">
      <c r="A2" s="343"/>
      <c r="B2" s="344"/>
      <c r="C2" s="344"/>
      <c r="D2" s="344"/>
      <c r="E2" s="344"/>
      <c r="F2" s="344"/>
      <c r="G2" s="344"/>
      <c r="H2" s="345"/>
      <c r="I2" s="7"/>
      <c r="J2" s="7"/>
      <c r="K2" s="7"/>
      <c r="L2" s="7"/>
      <c r="M2" s="7"/>
      <c r="N2" s="7"/>
      <c r="O2" s="7"/>
      <c r="P2" s="7"/>
      <c r="Q2" s="7"/>
      <c r="R2" s="7"/>
      <c r="S2" s="7"/>
      <c r="T2" s="7"/>
      <c r="U2" s="7"/>
      <c r="V2" s="7"/>
      <c r="W2" s="7"/>
      <c r="X2" s="7"/>
      <c r="Y2" s="7"/>
      <c r="Z2" s="7"/>
    </row>
    <row r="3" spans="1:26" ht="32.25" customHeight="1" x14ac:dyDescent="0.2">
      <c r="A3" s="100" t="s">
        <v>926</v>
      </c>
      <c r="B3" s="270" t="str">
        <f>'HECVAT - Lite | Vendor Response'!C6</f>
        <v>Instructure</v>
      </c>
      <c r="C3" s="269"/>
      <c r="D3" s="8" t="s">
        <v>927</v>
      </c>
      <c r="E3" s="270" t="str">
        <f>'HECVAT - Lite | Vendor Response'!C7</f>
        <v>Canvas Studio</v>
      </c>
      <c r="F3" s="267"/>
      <c r="G3" s="267"/>
      <c r="H3" s="328"/>
    </row>
    <row r="4" spans="1:26" ht="32.25" customHeight="1" x14ac:dyDescent="0.2">
      <c r="A4" s="101" t="s">
        <v>928</v>
      </c>
      <c r="B4" s="327" t="str">
        <f>'HECVAT - Lite | Vendor Response'!C8</f>
        <v>Canvas Studio is the next-generation video education platform for higher ed teaching and learning.</v>
      </c>
      <c r="C4" s="267"/>
      <c r="D4" s="267"/>
      <c r="E4" s="267"/>
      <c r="F4" s="267"/>
      <c r="G4" s="267"/>
      <c r="H4" s="328"/>
    </row>
    <row r="5" spans="1:26" ht="36" customHeight="1" x14ac:dyDescent="0.2">
      <c r="A5" s="329"/>
      <c r="B5" s="295"/>
      <c r="C5" s="263"/>
      <c r="D5" s="333" t="s">
        <v>929</v>
      </c>
      <c r="E5" s="269"/>
      <c r="F5" s="334"/>
      <c r="G5" s="295"/>
      <c r="H5" s="335"/>
    </row>
    <row r="6" spans="1:26" ht="35.25" customHeight="1" x14ac:dyDescent="0.2">
      <c r="A6" s="330"/>
      <c r="B6" s="331"/>
      <c r="C6" s="332"/>
      <c r="D6" s="102">
        <f>Values!J8</f>
        <v>0.90028490028490027</v>
      </c>
      <c r="E6" s="103" t="str">
        <f>IF(D6&gt;=0.9,"A",IF(D6&gt;=0.8,"B",IF(D6&gt;=0.7,"C",IF(D6&gt;=0.6,"D","F"))))</f>
        <v>A</v>
      </c>
      <c r="F6" s="336"/>
      <c r="G6" s="331"/>
      <c r="H6" s="33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18" t="s">
        <v>935</v>
      </c>
      <c r="B20" s="319"/>
      <c r="C20" s="319"/>
      <c r="D20" s="319"/>
      <c r="E20" s="319"/>
      <c r="F20" s="319"/>
      <c r="G20" s="319"/>
      <c r="H20" s="320"/>
    </row>
    <row r="21" spans="1:26" ht="36" customHeight="1" x14ac:dyDescent="0.2">
      <c r="A21" s="321"/>
      <c r="B21" s="322"/>
      <c r="C21" s="323"/>
      <c r="D21" s="324" t="s">
        <v>151</v>
      </c>
      <c r="E21" s="325"/>
      <c r="F21" s="325"/>
      <c r="G21" s="325"/>
      <c r="H21" s="326"/>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17" t="str">
        <f>IFERROR(IF(D23="N/A","N/A",VLOOKUP(D23,'Crosswalk Detail'!A:B,2,FALSE)),"")</f>
        <v>Monitoring and review of supplier services</v>
      </c>
      <c r="F23" s="317"/>
      <c r="G23" s="317"/>
      <c r="H23" s="317"/>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17" t="str">
        <f>IFERROR(IF(D24="N/A","N/A",VLOOKUP(D24,'Crosswalk Detail'!A:B,2,FALSE)),"")</f>
        <v>Secure development policy</v>
      </c>
      <c r="F24" s="317"/>
      <c r="G24" s="317"/>
      <c r="H24" s="317"/>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17" t="str">
        <f>IFERROR(IF(D25="N/A","N/A",VLOOKUP(D25,'Crosswalk Detail'!A:B,2,FALSE)),"")</f>
        <v>Identification of applicable legislation and contractual requirements</v>
      </c>
      <c r="F25" s="317"/>
      <c r="G25" s="317"/>
      <c r="H25" s="317"/>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17" t="str">
        <f>IFERROR(IF(D26="N/A","N/A",VLOOKUP(D26,'Crosswalk Detail'!A:B,2,FALSE)),"")</f>
        <v>Privacy and protection of personally identifiable information</v>
      </c>
      <c r="F26" s="317"/>
      <c r="G26" s="317"/>
      <c r="H26" s="317"/>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17" t="str">
        <f>IFERROR(IF(D27="N/A","N/A",VLOOKUP(D27,'Crosswalk Detail'!A:B,2,FALSE)),"")</f>
        <v/>
      </c>
      <c r="F27" s="317"/>
      <c r="G27" s="317"/>
      <c r="H27" s="317"/>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17" t="str">
        <f>IFERROR(IF(D28="N/A","N/A",VLOOKUP(D28,'Crosswalk Detail'!A:B,2,FALSE)),"")</f>
        <v>User access provisioning</v>
      </c>
      <c r="F28" s="317"/>
      <c r="G28" s="317"/>
      <c r="H28" s="317"/>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17" t="str">
        <f>IFERROR(IF(D29="N/A","N/A",VLOOKUP(D29,'Crosswalk Detail'!A:B,2,FALSE)),"")</f>
        <v>Documented operating procedures</v>
      </c>
      <c r="F29" s="317"/>
      <c r="G29" s="317"/>
      <c r="H29" s="317"/>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17" t="str">
        <f>IFERROR(IF(D30="N/A","N/A",VLOOKUP(D30,'Crosswalk Detail'!A:B,2,FALSE)),"")</f>
        <v>Secure system engineering principles</v>
      </c>
      <c r="F30" s="317"/>
      <c r="G30" s="317"/>
      <c r="H30" s="317"/>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17" t="str">
        <f>IFERROR(IF(D31="N/A","N/A",VLOOKUP(D31,'Crosswalk Detail'!A:B,2,FALSE)),"")</f>
        <v/>
      </c>
      <c r="F31" s="317"/>
      <c r="G31" s="317"/>
      <c r="H31" s="317"/>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17" t="str">
        <f>IFERROR(IF(D32="N/A","N/A",VLOOKUP(D32,'Crosswalk Detail'!A:B,2,FALSE)),"")</f>
        <v/>
      </c>
      <c r="F32" s="317"/>
      <c r="G32" s="317"/>
      <c r="H32" s="317"/>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17" t="str">
        <f>IFERROR(IF(D33="N/A","N/A",VLOOKUP(D33,'Crosswalk Detail'!A:B,2,FALSE)),"")</f>
        <v>Management of removable media</v>
      </c>
      <c r="F33" s="317"/>
      <c r="G33" s="317"/>
      <c r="H33" s="317"/>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17" t="str">
        <f>IFERROR(IF(D34="N/A","N/A",VLOOKUP(D34,'Crosswalk Detail'!A:B,2,FALSE)),"")</f>
        <v>Physical security perimeter</v>
      </c>
      <c r="F34" s="317"/>
      <c r="G34" s="317"/>
      <c r="H34" s="317"/>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17" t="str">
        <f>IFERROR(IF(D35="N/A","N/A",VLOOKUP(D35,'Crosswalk Detail'!A:B,2,FALSE)),"")</f>
        <v>Physical security perimeter</v>
      </c>
      <c r="F35" s="317"/>
      <c r="G35" s="317"/>
      <c r="H35" s="317"/>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17" t="str">
        <f>IFERROR(IF(D36="N/A","N/A",VLOOKUP(D36,'Crosswalk Detail'!A:B,2,FALSE)),"")</f>
        <v>Physical security perimeter; Physical entry controls</v>
      </c>
      <c r="F36" s="317"/>
      <c r="G36" s="317"/>
      <c r="H36" s="317"/>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17" t="str">
        <f>IFERROR(IF(D37="N/A","N/A",VLOOKUP(D37,'Crosswalk Detail'!A:B,2,FALSE)),"")</f>
        <v/>
      </c>
      <c r="F37" s="317"/>
      <c r="G37" s="317"/>
      <c r="H37" s="317"/>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17" t="str">
        <f>IFERROR(IF(D38="N/A","N/A",VLOOKUP(D38,'Crosswalk Detail'!A:B,2,FALSE)),"")</f>
        <v/>
      </c>
      <c r="F38" s="317"/>
      <c r="G38" s="317"/>
      <c r="H38" s="317"/>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17" t="str">
        <f>IFERROR(IF(D39="N/A","N/A",VLOOKUP(D39,'Crosswalk Detail'!A:B,2,FALSE)),"")</f>
        <v/>
      </c>
      <c r="F39" s="317"/>
      <c r="G39" s="317"/>
      <c r="H39" s="317"/>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17" t="str">
        <f>IFERROR(IF(D40="N/A","N/A",VLOOKUP(D40,'Crosswalk Detail'!A:B,2,FALSE)),"")</f>
        <v/>
      </c>
      <c r="F40" s="317"/>
      <c r="G40" s="317"/>
      <c r="H40" s="317"/>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17" t="str">
        <f>IFERROR(IF(D41="N/A","N/A",VLOOKUP(D41,'Crosswalk Detail'!A:B,2,FALSE)),"")</f>
        <v/>
      </c>
      <c r="F41" s="317"/>
      <c r="G41" s="317"/>
      <c r="H41" s="317"/>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17" t="str">
        <f>IFERROR(IF(D42="N/A","N/A",VLOOKUP(D42,'Crosswalk Detail'!A:B,2,FALSE)),"")</f>
        <v/>
      </c>
      <c r="F42" s="317"/>
      <c r="G42" s="317"/>
      <c r="H42" s="317"/>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17" t="str">
        <f>IFERROR(IF(D43="N/A","N/A",VLOOKUP(D43,'Crosswalk Detail'!A:B,2,FALSE)),"")</f>
        <v/>
      </c>
      <c r="F43" s="317"/>
      <c r="G43" s="317"/>
      <c r="H43" s="317"/>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17" t="str">
        <f>IFERROR(IF(D44="N/A","N/A",VLOOKUP(D44,'Crosswalk Detail'!A:B,2,FALSE)),"")</f>
        <v/>
      </c>
      <c r="F44" s="317"/>
      <c r="G44" s="317"/>
      <c r="H44" s="317"/>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17" t="str">
        <f>IFERROR(IF(D45="N/A","N/A",VLOOKUP(D45,'Crosswalk Detail'!A:B,2,FALSE)),"")</f>
        <v/>
      </c>
      <c r="F45" s="317"/>
      <c r="G45" s="317"/>
      <c r="H45" s="317"/>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17" t="str">
        <f>IFERROR(IF(D46="N/A","N/A",VLOOKUP(D46,'Crosswalk Detail'!A:B,2,FALSE)),"")</f>
        <v/>
      </c>
      <c r="F46" s="317"/>
      <c r="G46" s="317"/>
      <c r="H46" s="317"/>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7" s="226" t="str">
        <f>IFERROR(IF(VLOOKUP(A47,'High Risk Non-Compliant'!B:K,$E$22,FALSE)=0,"N/A",VLOOKUP(A47,'High Risk Non-Compliant'!B:K,$E$22,FALSE)),"")</f>
        <v>(blank)</v>
      </c>
      <c r="E47" s="317" t="str">
        <f>IFERROR(IF(D47="N/A","N/A",VLOOKUP(D47,'Crosswalk Detail'!A:B,2,FALSE)),"")</f>
        <v/>
      </c>
      <c r="F47" s="317"/>
      <c r="G47" s="317"/>
      <c r="H47" s="317"/>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17" t="str">
        <f>IFERROR(IF(D48="N/A","N/A",VLOOKUP(D48,'Crosswalk Detail'!A:B,2,FALSE)),"")</f>
        <v/>
      </c>
      <c r="F48" s="317"/>
      <c r="G48" s="317"/>
      <c r="H48" s="317"/>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17" t="str">
        <f>IFERROR(IF(D49="N/A","N/A",VLOOKUP(D49,'Crosswalk Detail'!A:B,2,FALSE)),"")</f>
        <v/>
      </c>
      <c r="F49" s="317"/>
      <c r="G49" s="317"/>
      <c r="H49" s="317"/>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17" t="str">
        <f>IFERROR(IF(D50="N/A","N/A",VLOOKUP(D50,'Crosswalk Detail'!A:B,2,FALSE)),"")</f>
        <v/>
      </c>
      <c r="F50" s="317"/>
      <c r="G50" s="317"/>
      <c r="H50" s="317"/>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17" t="str">
        <f>IFERROR(IF(D51="N/A","N/A",VLOOKUP(D51,'Crosswalk Detail'!A:B,2,FALSE)),"")</f>
        <v/>
      </c>
      <c r="F51" s="317"/>
      <c r="G51" s="317"/>
      <c r="H51" s="317"/>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17" t="str">
        <f>IFERROR(IF(D52="N/A","N/A",VLOOKUP(D52,'Crosswalk Detail'!A:B,2,FALSE)),"")</f>
        <v/>
      </c>
      <c r="F52" s="317"/>
      <c r="G52" s="317"/>
      <c r="H52" s="317"/>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17" t="str">
        <f>IFERROR(IF(D53="N/A","N/A",VLOOKUP(D53,'Crosswalk Detail'!A:B,2,FALSE)),"")</f>
        <v/>
      </c>
      <c r="F53" s="317"/>
      <c r="G53" s="317"/>
      <c r="H53" s="317"/>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17" t="str">
        <f>IFERROR(IF(D54="N/A","N/A",VLOOKUP(D54,'Crosswalk Detail'!A:B,2,FALSE)),"")</f>
        <v/>
      </c>
      <c r="F54" s="317"/>
      <c r="G54" s="317"/>
      <c r="H54" s="317"/>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6" t="s">
        <v>2256</v>
      </c>
      <c r="B1" s="347"/>
      <c r="C1" s="347"/>
      <c r="D1" s="347"/>
      <c r="E1" s="347"/>
      <c r="F1" s="347"/>
      <c r="G1" s="347"/>
      <c r="H1" s="347"/>
      <c r="I1" s="347"/>
      <c r="J1" s="347"/>
      <c r="K1" s="6"/>
      <c r="L1" s="6"/>
      <c r="M1" s="6"/>
      <c r="N1" s="6"/>
      <c r="O1" s="6"/>
      <c r="P1" s="6"/>
      <c r="Q1" s="6"/>
      <c r="R1" s="6"/>
      <c r="S1" s="6"/>
      <c r="T1" s="6"/>
      <c r="U1" s="6"/>
      <c r="V1" s="6"/>
      <c r="W1" s="6"/>
      <c r="X1" s="6"/>
      <c r="Y1" s="6"/>
      <c r="Z1" s="6"/>
    </row>
    <row r="2" spans="1:26" ht="22.5" customHeight="1" x14ac:dyDescent="0.15">
      <c r="A2" s="316" t="s">
        <v>20</v>
      </c>
      <c r="B2" s="267"/>
      <c r="C2" s="267"/>
      <c r="D2" s="267"/>
      <c r="E2" s="267"/>
      <c r="F2" s="267"/>
      <c r="G2" s="267"/>
      <c r="H2" s="269"/>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1" t="s">
        <v>8</v>
      </c>
      <c r="B22" s="269"/>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1" t="s">
        <v>6</v>
      </c>
      <c r="B30" s="269"/>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1" t="s">
        <v>87</v>
      </c>
      <c r="B42" s="269"/>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1" t="s">
        <v>94</v>
      </c>
      <c r="B49" s="269"/>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1" t="s">
        <v>104</v>
      </c>
      <c r="B55" s="269"/>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1" t="s">
        <v>110</v>
      </c>
      <c r="B61" s="269"/>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1" t="s">
        <v>118</v>
      </c>
      <c r="B69" s="269"/>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1" t="s">
        <v>124</v>
      </c>
      <c r="B75" s="269"/>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1" t="s">
        <v>636</v>
      </c>
      <c r="B81" s="269"/>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1" t="s">
        <v>137</v>
      </c>
      <c r="B87" s="269"/>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1" t="s">
        <v>141</v>
      </c>
      <c r="B91" s="269"/>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2024-04-04T00:19:48Z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