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060"/>
  </bookViews>
  <sheets>
    <sheet name="TradeMode1" sheetId="4" r:id="rId1"/>
    <sheet name="TradeMode2" sheetId="2" r:id="rId2"/>
    <sheet name="RCA_CJK" sheetId="1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Y21" i="4" l="1"/>
  <c r="Z21" i="4"/>
  <c r="AA21" i="4"/>
  <c r="AB21" i="4"/>
  <c r="AC21" i="4"/>
  <c r="AD21" i="4"/>
  <c r="AE21" i="4"/>
  <c r="X21" i="4"/>
  <c r="W25" i="4"/>
  <c r="W27" i="4" s="1"/>
  <c r="W26" i="4"/>
  <c r="W24" i="4"/>
  <c r="AE25" i="4"/>
  <c r="AD25" i="4"/>
  <c r="AC25" i="4"/>
  <c r="AB25" i="4"/>
  <c r="AA25" i="4"/>
  <c r="Z25" i="4"/>
  <c r="Y25" i="4"/>
  <c r="X25" i="4"/>
  <c r="Y27" i="4"/>
  <c r="Z27" i="4"/>
  <c r="AA27" i="4"/>
  <c r="AB27" i="4"/>
  <c r="AC27" i="4"/>
  <c r="AD27" i="4"/>
  <c r="AE27" i="4"/>
  <c r="X27" i="4"/>
  <c r="O25" i="4"/>
  <c r="P25" i="4"/>
  <c r="Q25" i="4"/>
  <c r="R25" i="4"/>
  <c r="S25" i="4"/>
  <c r="T25" i="4"/>
  <c r="U25" i="4"/>
  <c r="N25" i="4"/>
  <c r="AD23" i="4"/>
  <c r="AE24" i="4"/>
  <c r="AD24" i="4"/>
  <c r="AC24" i="4"/>
  <c r="AB24" i="4"/>
  <c r="AA24" i="4"/>
  <c r="Z24" i="4"/>
  <c r="Y24" i="4"/>
  <c r="X24" i="4"/>
  <c r="AC9" i="4"/>
  <c r="AB9" i="4"/>
  <c r="AA9" i="4"/>
  <c r="Z9" i="4"/>
  <c r="Y9" i="4"/>
  <c r="X9" i="4"/>
  <c r="W9" i="4"/>
  <c r="V9" i="4"/>
  <c r="W3" i="4"/>
  <c r="X3" i="4"/>
  <c r="Y3" i="4"/>
  <c r="Z3" i="4"/>
  <c r="AA3" i="4"/>
  <c r="AB3" i="4"/>
  <c r="AC3" i="4"/>
  <c r="Y26" i="4"/>
  <c r="Z26" i="4"/>
  <c r="AA26" i="4"/>
  <c r="AB26" i="4"/>
  <c r="AC26" i="4"/>
  <c r="AD26" i="4"/>
  <c r="AE26" i="4"/>
  <c r="V3" i="4"/>
  <c r="X26" i="4"/>
  <c r="Y22" i="4"/>
  <c r="Z22" i="4"/>
  <c r="AA22" i="4"/>
  <c r="AB22" i="4"/>
  <c r="AC22" i="4"/>
  <c r="AD22" i="4"/>
  <c r="AE22" i="4"/>
  <c r="Y23" i="4"/>
  <c r="Z23" i="4"/>
  <c r="AA23" i="4"/>
  <c r="AB23" i="4"/>
  <c r="AC23" i="4"/>
  <c r="AE23" i="4"/>
  <c r="X23" i="4"/>
  <c r="X22" i="4"/>
  <c r="U22" i="4" l="1"/>
  <c r="T22" i="4"/>
  <c r="S22" i="4"/>
  <c r="R22" i="4"/>
  <c r="Q22" i="4"/>
  <c r="P22" i="4"/>
  <c r="O22" i="4"/>
  <c r="N22" i="4"/>
  <c r="J22" i="4"/>
  <c r="I22" i="4"/>
  <c r="H22" i="4"/>
  <c r="G22" i="4"/>
  <c r="F22" i="4"/>
  <c r="E22" i="4"/>
  <c r="D22" i="4"/>
  <c r="C22" i="4"/>
  <c r="U21" i="4"/>
  <c r="T21" i="4"/>
  <c r="S21" i="4"/>
  <c r="R21" i="4"/>
  <c r="Q21" i="4"/>
  <c r="P21" i="4"/>
  <c r="O21" i="4"/>
  <c r="N21" i="4"/>
  <c r="J21" i="4"/>
  <c r="I21" i="4"/>
  <c r="H21" i="4"/>
  <c r="G21" i="4"/>
  <c r="F21" i="4"/>
  <c r="E21" i="4"/>
  <c r="D21" i="4"/>
  <c r="C21" i="4"/>
  <c r="J1" i="4"/>
  <c r="I1" i="4"/>
  <c r="H1" i="4"/>
  <c r="G1" i="4"/>
  <c r="F1" i="4"/>
  <c r="E1" i="4"/>
  <c r="D1" i="4"/>
  <c r="C1" i="4"/>
  <c r="P12" i="1" l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H3" i="1"/>
  <c r="G3" i="1"/>
  <c r="J2" i="1"/>
  <c r="K2" i="1"/>
  <c r="M2" i="1" s="1"/>
  <c r="O2" i="1" s="1"/>
  <c r="L2" i="1"/>
  <c r="N2" i="1" s="1"/>
  <c r="P2" i="1" s="1"/>
  <c r="I2" i="1"/>
</calcChain>
</file>

<file path=xl/sharedStrings.xml><?xml version="1.0" encoding="utf-8"?>
<sst xmlns="http://schemas.openxmlformats.org/spreadsheetml/2006/main" count="207" uniqueCount="62">
  <si>
    <t>ctry</t>
  </si>
  <si>
    <t>productdescription</t>
  </si>
  <si>
    <t>rca2007</t>
  </si>
  <si>
    <t>rca2014</t>
  </si>
  <si>
    <t>CHN</t>
  </si>
  <si>
    <t>Food and live animals</t>
  </si>
  <si>
    <t>Beverages and tobacco</t>
  </si>
  <si>
    <t>Crude materials, inedible, except fuels</t>
  </si>
  <si>
    <t>Mineral fuels, lubricants and related materials</t>
  </si>
  <si>
    <t>Animal and vegetable oils, fats and waxes</t>
  </si>
  <si>
    <t>Chemicals and related products, n.e.s.</t>
  </si>
  <si>
    <t>Manufactured goods classified chiefly by material</t>
  </si>
  <si>
    <t>Machinery and transport equipment</t>
  </si>
  <si>
    <t>Miscellaneous manufactured articles</t>
  </si>
  <si>
    <t>Commodities and transactions not classified elsewhere in the SITC</t>
  </si>
  <si>
    <t>CHN(O)</t>
  </si>
  <si>
    <t>CHN(P)</t>
  </si>
  <si>
    <t>JPN</t>
  </si>
  <si>
    <t>KOR</t>
  </si>
  <si>
    <t>CHN</t>
    <phoneticPr fontId="1" type="noConversion"/>
  </si>
  <si>
    <t>CHN(O)</t>
    <phoneticPr fontId="1" type="noConversion"/>
  </si>
  <si>
    <t>CHN(P)</t>
    <phoneticPr fontId="1" type="noConversion"/>
  </si>
  <si>
    <t>KOR</t>
    <phoneticPr fontId="1" type="noConversion"/>
  </si>
  <si>
    <t>JPN</t>
    <phoneticPr fontId="1" type="noConversion"/>
  </si>
  <si>
    <t>ETC</t>
    <phoneticPr fontId="3" type="noConversion"/>
  </si>
  <si>
    <t>TOTAL</t>
    <phoneticPr fontId="3" type="noConversion"/>
  </si>
  <si>
    <t>Trade with World</t>
    <phoneticPr fontId="3" type="noConversion"/>
  </si>
  <si>
    <r>
      <t>T</t>
    </r>
    <r>
      <rPr>
        <sz val="11"/>
        <rFont val="Calibri"/>
        <family val="2"/>
      </rPr>
      <t>rade with Korea</t>
    </r>
    <phoneticPr fontId="3" type="noConversion"/>
  </si>
  <si>
    <t>Trade with Japan</t>
    <phoneticPr fontId="3" type="noConversion"/>
  </si>
  <si>
    <t>Export to World</t>
    <phoneticPr fontId="3" type="noConversion"/>
  </si>
  <si>
    <t>Export to Korea</t>
    <phoneticPr fontId="3" type="noConversion"/>
  </si>
  <si>
    <t>Export to Japan</t>
    <phoneticPr fontId="3" type="noConversion"/>
  </si>
  <si>
    <t>Import from World</t>
    <phoneticPr fontId="3" type="noConversion"/>
  </si>
  <si>
    <t>Import from Korea</t>
    <phoneticPr fontId="3" type="noConversion"/>
  </si>
  <si>
    <t>Import from Japan</t>
    <phoneticPr fontId="3" type="noConversion"/>
  </si>
  <si>
    <t>I</t>
    <phoneticPr fontId="1" type="noConversion"/>
  </si>
  <si>
    <t>E</t>
    <phoneticPr fontId="1" type="noConversion"/>
  </si>
  <si>
    <t>trademode</t>
  </si>
  <si>
    <t>2007</t>
  </si>
  <si>
    <t>2008</t>
  </si>
  <si>
    <t>2009</t>
  </si>
  <si>
    <t>2010</t>
  </si>
  <si>
    <t>2011</t>
  </si>
  <si>
    <t>2012</t>
  </si>
  <si>
    <t>2013</t>
  </si>
  <si>
    <t>2014</t>
  </si>
  <si>
    <t>Japan</t>
  </si>
  <si>
    <t>Korea</t>
  </si>
  <si>
    <t>World</t>
  </si>
  <si>
    <t>Processing import</t>
    <phoneticPr fontId="1" type="noConversion"/>
  </si>
  <si>
    <t>Ordinary import</t>
    <phoneticPr fontId="1" type="noConversion"/>
  </si>
  <si>
    <t>Processing export</t>
    <phoneticPr fontId="1" type="noConversion"/>
  </si>
  <si>
    <t>Ordinary export</t>
    <phoneticPr fontId="1" type="noConversion"/>
  </si>
  <si>
    <t>일본것을 점점 많이 삼</t>
    <phoneticPr fontId="1" type="noConversion"/>
  </si>
  <si>
    <t>가공무역으론 이제 재미봄</t>
    <phoneticPr fontId="1" type="noConversion"/>
  </si>
  <si>
    <t>가공무역은 계속 하나봄</t>
    <phoneticPr fontId="1" type="noConversion"/>
  </si>
  <si>
    <t>(항공유가 늘었나)</t>
    <phoneticPr fontId="1" type="noConversion"/>
  </si>
  <si>
    <t>Processing trade</t>
    <phoneticPr fontId="1" type="noConversion"/>
  </si>
  <si>
    <t>Ordinary trade</t>
    <phoneticPr fontId="1" type="noConversion"/>
  </si>
  <si>
    <t>World</t>
    <phoneticPr fontId="1" type="noConversion"/>
  </si>
  <si>
    <t>Jap</t>
    <phoneticPr fontId="1" type="noConversion"/>
  </si>
  <si>
    <t>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</si>
</sst>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,,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176" fontId="0" fillId="0" borderId="1" xfId="0" applyNumberFormat="1" applyBorder="1" applyAlignment="1"/>
    <xf numFmtId="0" fontId="0" fillId="0" borderId="0" xfId="0" applyAlignment="1"/>
    <xf numFmtId="177" fontId="0" fillId="0" borderId="0" xfId="0" applyNumberFormat="1">
      <alignment vertic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 i="0" baseline="0">
                <a:effectLst/>
              </a:rPr>
              <a:t>Import trend by trade mode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TradeMode1!$B$21</c:f>
              <c:strCache>
                <c:ptCount val="1"/>
                <c:pt idx="0">
                  <c:v>Processing import</c:v>
                </c:pt>
              </c:strCache>
            </c:strRef>
          </c:tx>
          <c:marker>
            <c:symbol val="none"/>
          </c:marker>
          <c:cat>
            <c:strRef>
              <c:f>TradeMode1!$C$1:$J$1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TradeMode1!$C$21:$J$21</c:f>
              <c:numCache>
                <c:formatCode>#,##0,,</c:formatCode>
                <c:ptCount val="8"/>
                <c:pt idx="0">
                  <c:v>477290062</c:v>
                </c:pt>
                <c:pt idx="1">
                  <c:v>509501501</c:v>
                </c:pt>
                <c:pt idx="2">
                  <c:v>440915733</c:v>
                </c:pt>
                <c:pt idx="3">
                  <c:v>587858635</c:v>
                </c:pt>
                <c:pt idx="4">
                  <c:v>690190445</c:v>
                </c:pt>
                <c:pt idx="5">
                  <c:v>750257219</c:v>
                </c:pt>
                <c:pt idx="6">
                  <c:v>761590833</c:v>
                </c:pt>
                <c:pt idx="7">
                  <c:v>810591585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TradeMode1!$B$22</c:f>
              <c:strCache>
                <c:ptCount val="1"/>
                <c:pt idx="0">
                  <c:v>Ordinary import</c:v>
                </c:pt>
              </c:strCache>
            </c:strRef>
          </c:tx>
          <c:marker>
            <c:symbol val="none"/>
          </c:marker>
          <c:cat>
            <c:strRef>
              <c:f>TradeMode1!$C$1:$J$1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TradeMode1!$C$22:$J$22</c:f>
              <c:numCache>
                <c:formatCode>#,##0,,</c:formatCode>
                <c:ptCount val="8"/>
                <c:pt idx="0">
                  <c:v>428687073</c:v>
                </c:pt>
                <c:pt idx="1">
                  <c:v>572093023</c:v>
                </c:pt>
                <c:pt idx="2">
                  <c:v>534469647</c:v>
                </c:pt>
                <c:pt idx="3">
                  <c:v>769278699</c:v>
                </c:pt>
                <c:pt idx="4">
                  <c:v>1007621132</c:v>
                </c:pt>
                <c:pt idx="5">
                  <c:v>1022386364</c:v>
                </c:pt>
                <c:pt idx="6">
                  <c:v>1042878427</c:v>
                </c:pt>
                <c:pt idx="7">
                  <c:v>1109099737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040448"/>
        <c:axId val="59362112"/>
      </c:lineChart>
      <c:catAx>
        <c:axId val="96040448"/>
        <c:scaling>
          <c:orientation val="minMax"/>
        </c:scaling>
        <c:delete val="0"/>
        <c:axPos val="b"/>
        <c:majorTickMark val="none"/>
        <c:minorTickMark val="none"/>
        <c:tickLblPos val="nextTo"/>
        <c:crossAx val="59362112"/>
        <c:crosses val="autoZero"/>
        <c:auto val="1"/>
        <c:lblAlgn val="ctr"/>
        <c:lblOffset val="100"/>
        <c:noMultiLvlLbl val="0"/>
      </c:catAx>
      <c:valAx>
        <c:axId val="59362112"/>
        <c:scaling>
          <c:orientation val="minMax"/>
        </c:scaling>
        <c:delete val="1"/>
        <c:axPos val="l"/>
        <c:numFmt formatCode="#,##0,," sourceLinked="1"/>
        <c:majorTickMark val="none"/>
        <c:minorTickMark val="none"/>
        <c:tickLblPos val="nextTo"/>
        <c:crossAx val="960404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Export trend</a:t>
            </a:r>
            <a:r>
              <a:rPr lang="en-US" altLang="ko-KR" baseline="0"/>
              <a:t> by trade mode</a:t>
            </a:r>
            <a:endParaRPr lang="ko-KR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TradeMode1!$M$21</c:f>
              <c:strCache>
                <c:ptCount val="1"/>
                <c:pt idx="0">
                  <c:v>Processing export</c:v>
                </c:pt>
              </c:strCache>
            </c:strRef>
          </c:tx>
          <c:marker>
            <c:symbol val="none"/>
          </c:marker>
          <c:cat>
            <c:strRef>
              <c:f>TradeMode1!$N$2:$U$2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TradeMode1!$N$21:$U$21</c:f>
              <c:numCache>
                <c:formatCode>#,##0,,</c:formatCode>
                <c:ptCount val="8"/>
                <c:pt idx="0">
                  <c:v>657289072</c:v>
                </c:pt>
                <c:pt idx="1">
                  <c:v>727533363</c:v>
                </c:pt>
                <c:pt idx="2">
                  <c:v>635129138</c:v>
                </c:pt>
                <c:pt idx="3">
                  <c:v>812146622</c:v>
                </c:pt>
                <c:pt idx="4">
                  <c:v>928233179</c:v>
                </c:pt>
                <c:pt idx="5">
                  <c:v>999965792</c:v>
                </c:pt>
                <c:pt idx="6">
                  <c:v>1046990556</c:v>
                </c:pt>
                <c:pt idx="7">
                  <c:v>1047910197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TradeMode1!$M$22</c:f>
              <c:strCache>
                <c:ptCount val="1"/>
                <c:pt idx="0">
                  <c:v>Ordinary export</c:v>
                </c:pt>
              </c:strCache>
            </c:strRef>
          </c:tx>
          <c:marker>
            <c:symbol val="none"/>
          </c:marker>
          <c:cat>
            <c:strRef>
              <c:f>TradeMode1!$N$2:$U$2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TradeMode1!$N$22:$U$22</c:f>
              <c:numCache>
                <c:formatCode>#,##0,,</c:formatCode>
                <c:ptCount val="8"/>
                <c:pt idx="0">
                  <c:v>539780855</c:v>
                </c:pt>
                <c:pt idx="1">
                  <c:v>662862446</c:v>
                </c:pt>
                <c:pt idx="2">
                  <c:v>529812170</c:v>
                </c:pt>
                <c:pt idx="3">
                  <c:v>720612462</c:v>
                </c:pt>
                <c:pt idx="4">
                  <c:v>917032962</c:v>
                </c:pt>
                <c:pt idx="5">
                  <c:v>987899394</c:v>
                </c:pt>
                <c:pt idx="6">
                  <c:v>1087317511</c:v>
                </c:pt>
                <c:pt idx="7">
                  <c:v>1203521306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041472"/>
        <c:axId val="59364416"/>
      </c:lineChart>
      <c:catAx>
        <c:axId val="96041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59364416"/>
        <c:crosses val="autoZero"/>
        <c:auto val="1"/>
        <c:lblAlgn val="ctr"/>
        <c:lblOffset val="100"/>
        <c:noMultiLvlLbl val="0"/>
      </c:catAx>
      <c:valAx>
        <c:axId val="59364416"/>
        <c:scaling>
          <c:orientation val="minMax"/>
        </c:scaling>
        <c:delete val="1"/>
        <c:axPos val="l"/>
        <c:numFmt formatCode="#,##0,," sourceLinked="1"/>
        <c:majorTickMark val="none"/>
        <c:minorTickMark val="none"/>
        <c:tickLblPos val="nextTo"/>
        <c:crossAx val="96041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Trade balance</a:t>
            </a:r>
            <a:r>
              <a:rPr lang="en-US" altLang="ko-KR" baseline="0"/>
              <a:t> w</a:t>
            </a:r>
            <a:r>
              <a:rPr lang="en-US" altLang="ko-KR"/>
              <a:t>ith world</a:t>
            </a:r>
            <a:endParaRPr lang="ko-KR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TradeMode1!$W$22</c:f>
              <c:strCache>
                <c:ptCount val="1"/>
                <c:pt idx="0">
                  <c:v>Processing trade</c:v>
                </c:pt>
              </c:strCache>
            </c:strRef>
          </c:tx>
          <c:invertIfNegative val="0"/>
          <c:cat>
            <c:strRef>
              <c:f>TradeMode1!$X$21:$AE$21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TradeMode1!$X$22:$AE$22</c:f>
              <c:numCache>
                <c:formatCode>#,##0,,</c:formatCode>
                <c:ptCount val="8"/>
                <c:pt idx="0">
                  <c:v>179999010</c:v>
                </c:pt>
                <c:pt idx="1">
                  <c:v>218031862</c:v>
                </c:pt>
                <c:pt idx="2">
                  <c:v>194213405</c:v>
                </c:pt>
                <c:pt idx="3">
                  <c:v>224287987</c:v>
                </c:pt>
                <c:pt idx="4">
                  <c:v>238042734</c:v>
                </c:pt>
                <c:pt idx="5">
                  <c:v>249708573</c:v>
                </c:pt>
                <c:pt idx="6">
                  <c:v>285399723</c:v>
                </c:pt>
                <c:pt idx="7">
                  <c:v>237318612</c:v>
                </c:pt>
              </c:numCache>
            </c:numRef>
          </c:val>
        </c:ser>
        <c:ser>
          <c:idx val="1"/>
          <c:order val="1"/>
          <c:tx>
            <c:strRef>
              <c:f>TradeMode1!$W$23</c:f>
              <c:strCache>
                <c:ptCount val="1"/>
                <c:pt idx="0">
                  <c:v>Ordinary trade</c:v>
                </c:pt>
              </c:strCache>
            </c:strRef>
          </c:tx>
          <c:invertIfNegative val="0"/>
          <c:cat>
            <c:strRef>
              <c:f>TradeMode1!$X$21:$AE$21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TradeMode1!$X$23:$AE$23</c:f>
              <c:numCache>
                <c:formatCode>#,##0,,</c:formatCode>
                <c:ptCount val="8"/>
                <c:pt idx="0">
                  <c:v>111093782</c:v>
                </c:pt>
                <c:pt idx="1">
                  <c:v>90769423</c:v>
                </c:pt>
                <c:pt idx="2">
                  <c:v>-4657477</c:v>
                </c:pt>
                <c:pt idx="3">
                  <c:v>-48666237</c:v>
                </c:pt>
                <c:pt idx="4">
                  <c:v>-90588170</c:v>
                </c:pt>
                <c:pt idx="5">
                  <c:v>-34486970</c:v>
                </c:pt>
                <c:pt idx="6">
                  <c:v>44439084</c:v>
                </c:pt>
                <c:pt idx="7">
                  <c:v>94421569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2679296"/>
        <c:axId val="245207552"/>
      </c:barChart>
      <c:catAx>
        <c:axId val="82679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45207552"/>
        <c:crosses val="autoZero"/>
        <c:auto val="1"/>
        <c:lblAlgn val="ctr"/>
        <c:lblOffset val="100"/>
        <c:noMultiLvlLbl val="0"/>
      </c:catAx>
      <c:valAx>
        <c:axId val="245207552"/>
        <c:scaling>
          <c:orientation val="minMax"/>
        </c:scaling>
        <c:delete val="1"/>
        <c:axPos val="l"/>
        <c:numFmt formatCode="#,##0,," sourceLinked="1"/>
        <c:majorTickMark val="none"/>
        <c:minorTickMark val="none"/>
        <c:tickLblPos val="nextTo"/>
        <c:crossAx val="826792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u="none" strike="noStrike" baseline="0">
                <a:effectLst/>
              </a:rPr>
              <a:t>Trade balance with</a:t>
            </a:r>
            <a:r>
              <a:rPr lang="en-US" altLang="ko-KR"/>
              <a:t> Korea</a:t>
            </a:r>
            <a:endParaRPr lang="ko-KR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TradeMode1!$W$24</c:f>
              <c:strCache>
                <c:ptCount val="1"/>
                <c:pt idx="0">
                  <c:v>Processing trade</c:v>
                </c:pt>
              </c:strCache>
            </c:strRef>
          </c:tx>
          <c:invertIfNegative val="0"/>
          <c:cat>
            <c:strRef>
              <c:f>TradeMode1!$X$21:$AE$21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TradeMode1!$X$24:$AE$24</c:f>
              <c:numCache>
                <c:formatCode>#,##0,,</c:formatCode>
                <c:ptCount val="8"/>
                <c:pt idx="0">
                  <c:v>-43863582</c:v>
                </c:pt>
                <c:pt idx="1">
                  <c:v>-39867336</c:v>
                </c:pt>
                <c:pt idx="2">
                  <c:v>-35500351</c:v>
                </c:pt>
                <c:pt idx="3">
                  <c:v>-52449139</c:v>
                </c:pt>
                <c:pt idx="4">
                  <c:v>-60537867</c:v>
                </c:pt>
                <c:pt idx="5">
                  <c:v>-58452667</c:v>
                </c:pt>
                <c:pt idx="6">
                  <c:v>-65424659</c:v>
                </c:pt>
                <c:pt idx="7">
                  <c:v>-70188206</c:v>
                </c:pt>
              </c:numCache>
            </c:numRef>
          </c:val>
        </c:ser>
        <c:ser>
          <c:idx val="1"/>
          <c:order val="1"/>
          <c:tx>
            <c:strRef>
              <c:f>TradeMode1!$W$25</c:f>
              <c:strCache>
                <c:ptCount val="1"/>
                <c:pt idx="0">
                  <c:v>Ordinary trade</c:v>
                </c:pt>
              </c:strCache>
            </c:strRef>
          </c:tx>
          <c:invertIfNegative val="0"/>
          <c:cat>
            <c:strRef>
              <c:f>TradeMode1!$X$21:$AE$21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TradeMode1!$X$25:$AE$25</c:f>
              <c:numCache>
                <c:formatCode>#,##0,,</c:formatCode>
                <c:ptCount val="8"/>
                <c:pt idx="0">
                  <c:v>-47319670</c:v>
                </c:pt>
                <c:pt idx="1">
                  <c:v>-38205933</c:v>
                </c:pt>
                <c:pt idx="2">
                  <c:v>-48875358</c:v>
                </c:pt>
                <c:pt idx="3">
                  <c:v>-69582590</c:v>
                </c:pt>
                <c:pt idx="4">
                  <c:v>-79786226</c:v>
                </c:pt>
                <c:pt idx="5">
                  <c:v>-81059938</c:v>
                </c:pt>
                <c:pt idx="6">
                  <c:v>-91931281</c:v>
                </c:pt>
                <c:pt idx="7">
                  <c:v>-89753698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520256"/>
        <c:axId val="238476608"/>
      </c:barChart>
      <c:catAx>
        <c:axId val="955202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38476608"/>
        <c:crosses val="autoZero"/>
        <c:auto val="1"/>
        <c:lblAlgn val="ctr"/>
        <c:lblOffset val="100"/>
        <c:noMultiLvlLbl val="0"/>
      </c:catAx>
      <c:valAx>
        <c:axId val="238476608"/>
        <c:scaling>
          <c:orientation val="minMax"/>
        </c:scaling>
        <c:delete val="1"/>
        <c:axPos val="l"/>
        <c:numFmt formatCode="#,##0,," sourceLinked="1"/>
        <c:majorTickMark val="out"/>
        <c:minorTickMark val="none"/>
        <c:tickLblPos val="nextTo"/>
        <c:crossAx val="955202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 sz="1800" b="1" i="0" u="none" strike="noStrike" baseline="0">
                <a:effectLst/>
              </a:rPr>
              <a:t>Trade balance with</a:t>
            </a:r>
            <a:r>
              <a:rPr lang="en-US" altLang="ko-KR"/>
              <a:t> Japan</a:t>
            </a:r>
            <a:endParaRPr lang="ko-KR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TradeMode1!$W$26</c:f>
              <c:strCache>
                <c:ptCount val="1"/>
                <c:pt idx="0">
                  <c:v>Processing trade</c:v>
                </c:pt>
              </c:strCache>
            </c:strRef>
          </c:tx>
          <c:invertIfNegative val="0"/>
          <c:cat>
            <c:strRef>
              <c:f>TradeMode1!$X$21:$AE$21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TradeMode1!$X$26:$AE$26</c:f>
              <c:numCache>
                <c:formatCode>#,##0,,</c:formatCode>
                <c:ptCount val="8"/>
                <c:pt idx="0">
                  <c:v>-12508524</c:v>
                </c:pt>
                <c:pt idx="1">
                  <c:v>-11859115</c:v>
                </c:pt>
                <c:pt idx="2">
                  <c:v>-6786104</c:v>
                </c:pt>
                <c:pt idx="3">
                  <c:v>-10145148</c:v>
                </c:pt>
                <c:pt idx="4">
                  <c:v>-4559936</c:v>
                </c:pt>
                <c:pt idx="5">
                  <c:v>2939555</c:v>
                </c:pt>
                <c:pt idx="6">
                  <c:v>7979477</c:v>
                </c:pt>
                <c:pt idx="7">
                  <c:v>5923662</c:v>
                </c:pt>
              </c:numCache>
            </c:numRef>
          </c:val>
        </c:ser>
        <c:ser>
          <c:idx val="1"/>
          <c:order val="1"/>
          <c:tx>
            <c:strRef>
              <c:f>TradeMode1!$W$27</c:f>
              <c:strCache>
                <c:ptCount val="1"/>
                <c:pt idx="0">
                  <c:v>Ordinary trade</c:v>
                </c:pt>
              </c:strCache>
            </c:strRef>
          </c:tx>
          <c:invertIfNegative val="0"/>
          <c:cat>
            <c:strRef>
              <c:f>TradeMode1!$X$21:$AE$21</c:f>
              <c:strCach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strCache>
            </c:strRef>
          </c:cat>
          <c:val>
            <c:numRef>
              <c:f>TradeMode1!$X$27:$AE$27</c:f>
              <c:numCache>
                <c:formatCode>#,##0,,</c:formatCode>
                <c:ptCount val="8"/>
                <c:pt idx="0">
                  <c:v>-31888009</c:v>
                </c:pt>
                <c:pt idx="1">
                  <c:v>-34467467</c:v>
                </c:pt>
                <c:pt idx="2">
                  <c:v>-33047244</c:v>
                </c:pt>
                <c:pt idx="3">
                  <c:v>-55692609</c:v>
                </c:pt>
                <c:pt idx="4">
                  <c:v>-46293028</c:v>
                </c:pt>
                <c:pt idx="5">
                  <c:v>-26212112</c:v>
                </c:pt>
                <c:pt idx="6">
                  <c:v>-12108266</c:v>
                </c:pt>
                <c:pt idx="7">
                  <c:v>-13439761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519232"/>
        <c:axId val="57817856"/>
      </c:barChart>
      <c:catAx>
        <c:axId val="95519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57817856"/>
        <c:crosses val="autoZero"/>
        <c:auto val="1"/>
        <c:lblAlgn val="ctr"/>
        <c:lblOffset val="100"/>
        <c:noMultiLvlLbl val="0"/>
      </c:catAx>
      <c:valAx>
        <c:axId val="57817856"/>
        <c:scaling>
          <c:orientation val="minMax"/>
        </c:scaling>
        <c:delete val="1"/>
        <c:axPos val="l"/>
        <c:numFmt formatCode="#,##0,," sourceLinked="1"/>
        <c:majorTickMark val="out"/>
        <c:minorTickMark val="none"/>
        <c:tickLblPos val="nextTo"/>
        <c:crossAx val="955192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25</xdr:row>
      <xdr:rowOff>9525</xdr:rowOff>
    </xdr:from>
    <xdr:to>
      <xdr:col>10</xdr:col>
      <xdr:colOff>266700</xdr:colOff>
      <xdr:row>38</xdr:row>
      <xdr:rowOff>28575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25</xdr:row>
      <xdr:rowOff>28575</xdr:rowOff>
    </xdr:from>
    <xdr:to>
      <xdr:col>16</xdr:col>
      <xdr:colOff>514350</xdr:colOff>
      <xdr:row>38</xdr:row>
      <xdr:rowOff>9525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27</xdr:row>
      <xdr:rowOff>190500</xdr:rowOff>
    </xdr:from>
    <xdr:to>
      <xdr:col>24</xdr:col>
      <xdr:colOff>581025</xdr:colOff>
      <xdr:row>41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47625</xdr:colOff>
      <xdr:row>28</xdr:row>
      <xdr:rowOff>9525</xdr:rowOff>
    </xdr:from>
    <xdr:to>
      <xdr:col>31</xdr:col>
      <xdr:colOff>504825</xdr:colOff>
      <xdr:row>41</xdr:row>
      <xdr:rowOff>28575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438150</xdr:colOff>
      <xdr:row>42</xdr:row>
      <xdr:rowOff>0</xdr:rowOff>
    </xdr:from>
    <xdr:to>
      <xdr:col>31</xdr:col>
      <xdr:colOff>209550</xdr:colOff>
      <xdr:row>55</xdr:row>
      <xdr:rowOff>19050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A14" workbookViewId="0">
      <selection activeCell="Q41" sqref="Q41"/>
    </sheetView>
  </sheetViews>
  <sheetFormatPr defaultRowHeight="16.5" x14ac:dyDescent="0.3"/>
  <cols>
    <col min="3" max="3" width="10.5" bestFit="1" customWidth="1"/>
    <col min="14" max="14" width="11.625" bestFit="1" customWidth="1"/>
    <col min="22" max="22" width="10.5" bestFit="1" customWidth="1"/>
  </cols>
  <sheetData>
    <row r="1" spans="1:30" x14ac:dyDescent="0.3">
      <c r="A1" t="s">
        <v>35</v>
      </c>
      <c r="C1" t="str">
        <f>RIGHT(C2,4)</f>
        <v>2007</v>
      </c>
      <c r="D1" t="str">
        <f t="shared" ref="D1:J1" si="0">RIGHT(D2,4)</f>
        <v>2008</v>
      </c>
      <c r="E1" t="str">
        <f t="shared" si="0"/>
        <v>2009</v>
      </c>
      <c r="F1" t="str">
        <f t="shared" si="0"/>
        <v>2010</v>
      </c>
      <c r="G1" t="str">
        <f t="shared" si="0"/>
        <v>2011</v>
      </c>
      <c r="H1" t="str">
        <f t="shared" si="0"/>
        <v>2012</v>
      </c>
      <c r="I1" t="str">
        <f t="shared" si="0"/>
        <v>2013</v>
      </c>
      <c r="J1" t="str">
        <f t="shared" si="0"/>
        <v>2014</v>
      </c>
      <c r="L1" t="s">
        <v>36</v>
      </c>
    </row>
    <row r="2" spans="1:30" x14ac:dyDescent="0.3">
      <c r="A2" t="s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L2" t="s">
        <v>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AC2" t="s">
        <v>53</v>
      </c>
    </row>
    <row r="3" spans="1:30" x14ac:dyDescent="0.3">
      <c r="A3" t="s">
        <v>46</v>
      </c>
      <c r="B3">
        <v>0</v>
      </c>
      <c r="C3">
        <v>10769993</v>
      </c>
      <c r="D3">
        <v>10630967</v>
      </c>
      <c r="E3">
        <v>4895448</v>
      </c>
      <c r="F3">
        <v>7415552</v>
      </c>
      <c r="G3">
        <v>7866707</v>
      </c>
      <c r="H3">
        <v>7005193</v>
      </c>
      <c r="I3">
        <v>4282005</v>
      </c>
      <c r="J3">
        <v>4782752</v>
      </c>
      <c r="L3" t="s">
        <v>46</v>
      </c>
      <c r="M3">
        <v>0</v>
      </c>
      <c r="N3">
        <v>36100</v>
      </c>
      <c r="O3">
        <v>101275</v>
      </c>
      <c r="P3">
        <v>71559</v>
      </c>
      <c r="Q3">
        <v>146295</v>
      </c>
      <c r="R3">
        <v>144245</v>
      </c>
      <c r="S3">
        <v>146232</v>
      </c>
      <c r="T3">
        <v>153312</v>
      </c>
      <c r="U3">
        <v>230978</v>
      </c>
      <c r="V3" s="8">
        <f>N4-C4</f>
        <v>-8645592</v>
      </c>
      <c r="W3" s="8">
        <f t="shared" ref="W3:AC3" si="1">O4-D4</f>
        <v>-12078660</v>
      </c>
      <c r="X3" s="8">
        <f t="shared" si="1"/>
        <v>-21437251</v>
      </c>
      <c r="Y3" s="8">
        <f t="shared" si="1"/>
        <v>-38278204</v>
      </c>
      <c r="Z3" s="8">
        <f t="shared" si="1"/>
        <v>-34010630</v>
      </c>
      <c r="AA3" s="8">
        <f t="shared" si="1"/>
        <v>-22292706</v>
      </c>
      <c r="AB3" s="8">
        <f t="shared" si="1"/>
        <v>-15959050</v>
      </c>
      <c r="AC3" s="8">
        <f t="shared" si="1"/>
        <v>-14811649</v>
      </c>
    </row>
    <row r="4" spans="1:30" x14ac:dyDescent="0.3">
      <c r="A4" t="s">
        <v>46</v>
      </c>
      <c r="B4">
        <v>10</v>
      </c>
      <c r="C4">
        <v>50461383</v>
      </c>
      <c r="D4">
        <v>62257189</v>
      </c>
      <c r="E4">
        <v>62770617</v>
      </c>
      <c r="F4">
        <v>89341092</v>
      </c>
      <c r="G4">
        <v>100539372</v>
      </c>
      <c r="H4">
        <v>88679776</v>
      </c>
      <c r="I4">
        <v>82906847</v>
      </c>
      <c r="J4">
        <v>83778016</v>
      </c>
      <c r="L4" t="s">
        <v>46</v>
      </c>
      <c r="M4">
        <v>10</v>
      </c>
      <c r="N4">
        <v>41815791</v>
      </c>
      <c r="O4">
        <v>50178529</v>
      </c>
      <c r="P4">
        <v>41333366</v>
      </c>
      <c r="Q4">
        <v>51062888</v>
      </c>
      <c r="R4">
        <v>66528742</v>
      </c>
      <c r="S4">
        <v>66387070</v>
      </c>
      <c r="T4">
        <v>66947797</v>
      </c>
      <c r="U4">
        <v>68966367</v>
      </c>
    </row>
    <row r="5" spans="1:30" x14ac:dyDescent="0.3">
      <c r="A5" t="s">
        <v>46</v>
      </c>
      <c r="B5">
        <v>14</v>
      </c>
      <c r="C5">
        <v>13205608</v>
      </c>
      <c r="D5">
        <v>11675870</v>
      </c>
      <c r="E5">
        <v>9722159</v>
      </c>
      <c r="F5">
        <v>10302242</v>
      </c>
      <c r="G5">
        <v>8992402</v>
      </c>
      <c r="H5">
        <v>7815384</v>
      </c>
      <c r="I5">
        <v>5883857</v>
      </c>
      <c r="J5">
        <v>4679845</v>
      </c>
      <c r="L5" t="s">
        <v>46</v>
      </c>
      <c r="M5">
        <v>14</v>
      </c>
      <c r="N5">
        <v>13759493</v>
      </c>
      <c r="O5">
        <v>14477801</v>
      </c>
      <c r="P5">
        <v>12645889</v>
      </c>
      <c r="Q5">
        <v>14173550</v>
      </c>
      <c r="R5">
        <v>14122858</v>
      </c>
      <c r="S5">
        <v>12523564</v>
      </c>
      <c r="T5">
        <v>10885582</v>
      </c>
      <c r="U5">
        <v>9749134</v>
      </c>
      <c r="AD5" t="s">
        <v>54</v>
      </c>
    </row>
    <row r="6" spans="1:30" x14ac:dyDescent="0.3">
      <c r="A6" t="s">
        <v>46</v>
      </c>
      <c r="B6">
        <v>15</v>
      </c>
      <c r="C6">
        <v>46153712</v>
      </c>
      <c r="D6">
        <v>49598974</v>
      </c>
      <c r="E6">
        <v>40311754</v>
      </c>
      <c r="F6">
        <v>51344853</v>
      </c>
      <c r="G6">
        <v>55944544</v>
      </c>
      <c r="H6">
        <v>55037602</v>
      </c>
      <c r="I6">
        <v>50507971</v>
      </c>
      <c r="J6">
        <v>50856158</v>
      </c>
      <c r="L6" t="s">
        <v>46</v>
      </c>
      <c r="M6">
        <v>15</v>
      </c>
      <c r="N6">
        <v>43939156</v>
      </c>
      <c r="O6">
        <v>47783692</v>
      </c>
      <c r="P6">
        <v>40945520</v>
      </c>
      <c r="Q6">
        <v>51359928</v>
      </c>
      <c r="R6">
        <v>61117064</v>
      </c>
      <c r="S6">
        <v>66012754</v>
      </c>
      <c r="T6">
        <v>64854362</v>
      </c>
      <c r="U6">
        <v>63718674</v>
      </c>
    </row>
    <row r="7" spans="1:30" x14ac:dyDescent="0.3">
      <c r="A7" t="s">
        <v>46</v>
      </c>
      <c r="B7">
        <v>33</v>
      </c>
      <c r="C7">
        <v>4228556</v>
      </c>
      <c r="D7">
        <v>5931814</v>
      </c>
      <c r="E7">
        <v>5015547</v>
      </c>
      <c r="F7">
        <v>5681554</v>
      </c>
      <c r="G7">
        <v>5781213</v>
      </c>
      <c r="H7">
        <v>4171525</v>
      </c>
      <c r="I7">
        <v>3703150</v>
      </c>
      <c r="J7">
        <v>3355901</v>
      </c>
      <c r="L7" t="s">
        <v>46</v>
      </c>
      <c r="M7">
        <v>33</v>
      </c>
      <c r="N7">
        <v>1189453</v>
      </c>
      <c r="O7">
        <v>2049849</v>
      </c>
      <c r="P7">
        <v>1433883</v>
      </c>
      <c r="Q7">
        <v>2173154</v>
      </c>
      <c r="R7">
        <v>3058914</v>
      </c>
      <c r="S7">
        <v>2536840</v>
      </c>
      <c r="T7">
        <v>2022665</v>
      </c>
      <c r="U7">
        <v>1500494</v>
      </c>
    </row>
    <row r="8" spans="1:30" x14ac:dyDescent="0.3">
      <c r="A8" t="s">
        <v>46</v>
      </c>
      <c r="B8">
        <v>34</v>
      </c>
      <c r="C8">
        <v>9131252</v>
      </c>
      <c r="D8">
        <v>10505107</v>
      </c>
      <c r="E8">
        <v>8199379</v>
      </c>
      <c r="F8">
        <v>12650805</v>
      </c>
      <c r="G8">
        <v>15439280</v>
      </c>
      <c r="H8">
        <v>15124467</v>
      </c>
      <c r="I8">
        <v>14967422</v>
      </c>
      <c r="J8">
        <v>15396327</v>
      </c>
      <c r="L8" t="s">
        <v>46</v>
      </c>
      <c r="M8">
        <v>34</v>
      </c>
      <c r="N8">
        <v>1322502</v>
      </c>
      <c r="O8">
        <v>1541308</v>
      </c>
      <c r="P8">
        <v>1437443</v>
      </c>
      <c r="Q8">
        <v>2127674</v>
      </c>
      <c r="R8">
        <v>3298667</v>
      </c>
      <c r="S8">
        <v>4015375</v>
      </c>
      <c r="T8">
        <v>5279268</v>
      </c>
      <c r="U8">
        <v>5243591</v>
      </c>
    </row>
    <row r="9" spans="1:30" x14ac:dyDescent="0.3">
      <c r="A9" t="s">
        <v>47</v>
      </c>
      <c r="B9">
        <v>0</v>
      </c>
      <c r="C9">
        <v>3102899</v>
      </c>
      <c r="D9">
        <v>2583317</v>
      </c>
      <c r="E9">
        <v>1550604</v>
      </c>
      <c r="F9">
        <v>1966230</v>
      </c>
      <c r="G9">
        <v>1927278</v>
      </c>
      <c r="H9">
        <v>1763382</v>
      </c>
      <c r="I9">
        <v>2483062</v>
      </c>
      <c r="J9">
        <v>2298411</v>
      </c>
      <c r="L9" t="s">
        <v>47</v>
      </c>
      <c r="M9">
        <v>0</v>
      </c>
      <c r="N9">
        <v>112432</v>
      </c>
      <c r="O9">
        <v>57997</v>
      </c>
      <c r="P9">
        <v>276227</v>
      </c>
      <c r="Q9">
        <v>74176</v>
      </c>
      <c r="R9">
        <v>51339</v>
      </c>
      <c r="S9">
        <v>65594</v>
      </c>
      <c r="T9">
        <v>121407</v>
      </c>
      <c r="U9">
        <v>224684</v>
      </c>
      <c r="V9" s="8">
        <f>N10-C10</f>
        <v>-465621</v>
      </c>
      <c r="W9" s="8">
        <f t="shared" ref="W9" si="2">O10-D10</f>
        <v>4186723</v>
      </c>
      <c r="X9" s="8">
        <f t="shared" ref="X9" si="3">P10-E10</f>
        <v>-12100630</v>
      </c>
      <c r="Y9" s="8">
        <f t="shared" ref="Y9" si="4">Q10-F10</f>
        <v>-15241397</v>
      </c>
      <c r="Z9" s="8">
        <f t="shared" ref="Z9" si="5">R10-G10</f>
        <v>-17372420</v>
      </c>
      <c r="AA9" s="8">
        <f t="shared" ref="AA9" si="6">S10-H10</f>
        <v>-20909483</v>
      </c>
      <c r="AB9" s="8">
        <f t="shared" ref="AB9" si="7">T10-I10</f>
        <v>-24144967</v>
      </c>
      <c r="AC9" s="8">
        <f t="shared" ref="AC9" si="8">U10-J10</f>
        <v>-17491765</v>
      </c>
    </row>
    <row r="10" spans="1:30" x14ac:dyDescent="0.3">
      <c r="A10" t="s">
        <v>47</v>
      </c>
      <c r="B10">
        <v>10</v>
      </c>
      <c r="C10">
        <v>30201372</v>
      </c>
      <c r="D10">
        <v>35227423</v>
      </c>
      <c r="E10">
        <v>34579967</v>
      </c>
      <c r="F10">
        <v>45314459</v>
      </c>
      <c r="G10">
        <v>55926046</v>
      </c>
      <c r="H10">
        <v>56928558</v>
      </c>
      <c r="I10">
        <v>62537792</v>
      </c>
      <c r="J10">
        <v>63539618</v>
      </c>
      <c r="L10" t="s">
        <v>47</v>
      </c>
      <c r="M10">
        <v>10</v>
      </c>
      <c r="N10">
        <v>29735751</v>
      </c>
      <c r="O10">
        <v>39414146</v>
      </c>
      <c r="P10">
        <v>22479337</v>
      </c>
      <c r="Q10">
        <v>30073062</v>
      </c>
      <c r="R10">
        <v>38553626</v>
      </c>
      <c r="S10">
        <v>36019075</v>
      </c>
      <c r="T10">
        <v>38392825</v>
      </c>
      <c r="U10">
        <v>46047853</v>
      </c>
    </row>
    <row r="11" spans="1:30" x14ac:dyDescent="0.3">
      <c r="A11" t="s">
        <v>47</v>
      </c>
      <c r="B11">
        <v>14</v>
      </c>
      <c r="C11">
        <v>18124597</v>
      </c>
      <c r="D11">
        <v>19775221</v>
      </c>
      <c r="E11">
        <v>18695791</v>
      </c>
      <c r="F11">
        <v>23192266</v>
      </c>
      <c r="G11">
        <v>19513898</v>
      </c>
      <c r="H11">
        <v>15769627</v>
      </c>
      <c r="I11">
        <v>15217848</v>
      </c>
      <c r="J11">
        <v>18199724</v>
      </c>
      <c r="L11" t="s">
        <v>47</v>
      </c>
      <c r="M11">
        <v>14</v>
      </c>
      <c r="N11">
        <v>7143937</v>
      </c>
      <c r="O11">
        <v>7752979</v>
      </c>
      <c r="P11">
        <v>7554698</v>
      </c>
      <c r="Q11">
        <v>10158990</v>
      </c>
      <c r="R11">
        <v>10882448</v>
      </c>
      <c r="S11">
        <v>10046268</v>
      </c>
      <c r="T11">
        <v>9295167</v>
      </c>
      <c r="U11">
        <v>8896072</v>
      </c>
    </row>
    <row r="12" spans="1:30" x14ac:dyDescent="0.3">
      <c r="A12" t="s">
        <v>47</v>
      </c>
      <c r="B12">
        <v>15</v>
      </c>
      <c r="C12">
        <v>38031292</v>
      </c>
      <c r="D12">
        <v>39363196</v>
      </c>
      <c r="E12">
        <v>35923093</v>
      </c>
      <c r="F12">
        <v>47945691</v>
      </c>
      <c r="G12">
        <v>60062967</v>
      </c>
      <c r="H12">
        <v>68106222</v>
      </c>
      <c r="I12">
        <v>71916286</v>
      </c>
      <c r="J12">
        <v>80412813</v>
      </c>
      <c r="L12" t="s">
        <v>47</v>
      </c>
      <c r="M12">
        <v>15</v>
      </c>
      <c r="N12">
        <v>17400274</v>
      </c>
      <c r="O12">
        <v>24301499</v>
      </c>
      <c r="P12">
        <v>21556839</v>
      </c>
      <c r="Q12">
        <v>24732894</v>
      </c>
      <c r="R12">
        <v>28666423</v>
      </c>
      <c r="S12">
        <v>36057375</v>
      </c>
      <c r="T12">
        <v>37903039</v>
      </c>
      <c r="U12">
        <v>38914188</v>
      </c>
      <c r="AC12" s="8" t="s">
        <v>55</v>
      </c>
    </row>
    <row r="13" spans="1:30" x14ac:dyDescent="0.3">
      <c r="A13" t="s">
        <v>47</v>
      </c>
      <c r="B13">
        <v>33</v>
      </c>
      <c r="C13">
        <v>6495469</v>
      </c>
      <c r="D13">
        <v>8263298</v>
      </c>
      <c r="E13">
        <v>6727529</v>
      </c>
      <c r="F13">
        <v>8009506</v>
      </c>
      <c r="G13">
        <v>11844686</v>
      </c>
      <c r="H13">
        <v>11262616</v>
      </c>
      <c r="I13">
        <v>10125960</v>
      </c>
      <c r="J13">
        <v>8495365</v>
      </c>
      <c r="L13" t="s">
        <v>47</v>
      </c>
      <c r="M13">
        <v>33</v>
      </c>
      <c r="N13">
        <v>816731</v>
      </c>
      <c r="O13">
        <v>1223498</v>
      </c>
      <c r="P13">
        <v>807302</v>
      </c>
      <c r="Q13">
        <v>1979997</v>
      </c>
      <c r="R13">
        <v>2193960</v>
      </c>
      <c r="S13">
        <v>1949150</v>
      </c>
      <c r="T13">
        <v>2272001</v>
      </c>
      <c r="U13">
        <v>2023353</v>
      </c>
      <c r="AC13" t="s">
        <v>56</v>
      </c>
    </row>
    <row r="14" spans="1:30" x14ac:dyDescent="0.3">
      <c r="A14" t="s">
        <v>47</v>
      </c>
      <c r="B14">
        <v>34</v>
      </c>
      <c r="C14">
        <v>7796057</v>
      </c>
      <c r="D14">
        <v>6925466</v>
      </c>
      <c r="E14">
        <v>5068089</v>
      </c>
      <c r="F14">
        <v>11920701</v>
      </c>
      <c r="G14">
        <v>13431414</v>
      </c>
      <c r="H14">
        <v>14907211</v>
      </c>
      <c r="I14">
        <v>20816743</v>
      </c>
      <c r="J14">
        <v>17145912</v>
      </c>
      <c r="L14" t="s">
        <v>47</v>
      </c>
      <c r="M14">
        <v>34</v>
      </c>
      <c r="N14">
        <v>1222891</v>
      </c>
      <c r="O14">
        <v>1181869</v>
      </c>
      <c r="P14">
        <v>995312</v>
      </c>
      <c r="Q14">
        <v>1747144</v>
      </c>
      <c r="R14">
        <v>2572267</v>
      </c>
      <c r="S14">
        <v>3540216</v>
      </c>
      <c r="T14">
        <v>3181971</v>
      </c>
      <c r="U14">
        <v>4231995</v>
      </c>
    </row>
    <row r="15" spans="1:30" x14ac:dyDescent="0.3">
      <c r="A15" t="s">
        <v>48</v>
      </c>
      <c r="B15">
        <v>0</v>
      </c>
      <c r="C15">
        <v>50138314</v>
      </c>
      <c r="D15">
        <v>50972348</v>
      </c>
      <c r="E15">
        <v>30537815</v>
      </c>
      <c r="F15">
        <v>39109563</v>
      </c>
      <c r="G15">
        <v>45671981</v>
      </c>
      <c r="H15">
        <v>45761420</v>
      </c>
      <c r="I15">
        <v>41839209</v>
      </c>
      <c r="J15">
        <v>38188818</v>
      </c>
      <c r="L15" t="s">
        <v>48</v>
      </c>
      <c r="M15">
        <v>0</v>
      </c>
      <c r="N15">
        <v>22989740</v>
      </c>
      <c r="O15">
        <v>40297257</v>
      </c>
      <c r="P15">
        <v>36670498</v>
      </c>
      <c r="Q15">
        <v>44995233</v>
      </c>
      <c r="R15">
        <v>53103354</v>
      </c>
      <c r="S15">
        <v>60849233</v>
      </c>
      <c r="T15">
        <v>73093437</v>
      </c>
      <c r="U15">
        <v>91034611</v>
      </c>
    </row>
    <row r="16" spans="1:30" x14ac:dyDescent="0.3">
      <c r="A16" t="s">
        <v>48</v>
      </c>
      <c r="B16">
        <v>10</v>
      </c>
      <c r="C16">
        <v>428687073</v>
      </c>
      <c r="D16">
        <v>572093023</v>
      </c>
      <c r="E16">
        <v>534469647</v>
      </c>
      <c r="F16">
        <v>769278699</v>
      </c>
      <c r="G16">
        <v>1007621132</v>
      </c>
      <c r="H16">
        <v>1022386364</v>
      </c>
      <c r="I16">
        <v>1042878427</v>
      </c>
      <c r="J16">
        <v>1109099737</v>
      </c>
      <c r="L16" t="s">
        <v>48</v>
      </c>
      <c r="M16">
        <v>10</v>
      </c>
      <c r="N16">
        <v>539780855</v>
      </c>
      <c r="O16">
        <v>662862446</v>
      </c>
      <c r="P16">
        <v>529812170</v>
      </c>
      <c r="Q16">
        <v>720612462</v>
      </c>
      <c r="R16">
        <v>917032962</v>
      </c>
      <c r="S16">
        <v>987899394</v>
      </c>
      <c r="T16">
        <v>1087317511</v>
      </c>
      <c r="U16">
        <v>1203521306</v>
      </c>
    </row>
    <row r="17" spans="1:31" x14ac:dyDescent="0.3">
      <c r="A17" t="s">
        <v>48</v>
      </c>
      <c r="B17">
        <v>14</v>
      </c>
      <c r="C17">
        <v>89215399</v>
      </c>
      <c r="D17">
        <v>90177692</v>
      </c>
      <c r="E17">
        <v>75949699</v>
      </c>
      <c r="F17">
        <v>99374546</v>
      </c>
      <c r="G17">
        <v>93633579</v>
      </c>
      <c r="H17">
        <v>84568826</v>
      </c>
      <c r="I17">
        <v>83511097</v>
      </c>
      <c r="J17">
        <v>97486242</v>
      </c>
      <c r="L17" t="s">
        <v>48</v>
      </c>
      <c r="M17">
        <v>14</v>
      </c>
      <c r="N17">
        <v>116086111</v>
      </c>
      <c r="O17">
        <v>110560820</v>
      </c>
      <c r="P17">
        <v>93434898</v>
      </c>
      <c r="Q17">
        <v>112303969</v>
      </c>
      <c r="R17">
        <v>107650491</v>
      </c>
      <c r="S17">
        <v>98818812</v>
      </c>
      <c r="T17">
        <v>92364467</v>
      </c>
      <c r="U17">
        <v>90650302</v>
      </c>
    </row>
    <row r="18" spans="1:31" x14ac:dyDescent="0.3">
      <c r="A18" t="s">
        <v>48</v>
      </c>
      <c r="B18">
        <v>15</v>
      </c>
      <c r="C18">
        <v>279257820</v>
      </c>
      <c r="D18">
        <v>288211357</v>
      </c>
      <c r="E18">
        <v>246341577</v>
      </c>
      <c r="F18">
        <v>318107175</v>
      </c>
      <c r="G18">
        <v>376122103</v>
      </c>
      <c r="H18">
        <v>396706460</v>
      </c>
      <c r="I18">
        <v>375090986</v>
      </c>
      <c r="J18">
        <v>426617395</v>
      </c>
      <c r="L18" t="s">
        <v>48</v>
      </c>
      <c r="M18">
        <v>15</v>
      </c>
      <c r="N18">
        <v>501474368</v>
      </c>
      <c r="O18">
        <v>564552799</v>
      </c>
      <c r="P18">
        <v>493427372</v>
      </c>
      <c r="Q18">
        <v>627975252</v>
      </c>
      <c r="R18">
        <v>727622398</v>
      </c>
      <c r="S18">
        <v>763857715</v>
      </c>
      <c r="T18">
        <v>766319264</v>
      </c>
      <c r="U18">
        <v>793596368</v>
      </c>
    </row>
    <row r="19" spans="1:31" x14ac:dyDescent="0.3">
      <c r="A19" t="s">
        <v>48</v>
      </c>
      <c r="B19">
        <v>33</v>
      </c>
      <c r="C19">
        <v>41903827</v>
      </c>
      <c r="D19">
        <v>57367148</v>
      </c>
      <c r="E19">
        <v>54372826</v>
      </c>
      <c r="F19">
        <v>61107789</v>
      </c>
      <c r="G19">
        <v>79647480</v>
      </c>
      <c r="H19">
        <v>83850585</v>
      </c>
      <c r="I19">
        <v>84574594</v>
      </c>
      <c r="J19">
        <v>99803525</v>
      </c>
      <c r="L19" t="s">
        <v>48</v>
      </c>
      <c r="M19">
        <v>33</v>
      </c>
      <c r="N19">
        <v>18704871</v>
      </c>
      <c r="O19">
        <v>28459650</v>
      </c>
      <c r="P19">
        <v>26790541</v>
      </c>
      <c r="Q19">
        <v>35366186</v>
      </c>
      <c r="R19">
        <v>43293123</v>
      </c>
      <c r="S19">
        <v>42465159</v>
      </c>
      <c r="T19">
        <v>46336855</v>
      </c>
      <c r="U19">
        <v>53274684</v>
      </c>
    </row>
    <row r="20" spans="1:31" x14ac:dyDescent="0.3">
      <c r="A20" t="s">
        <v>48</v>
      </c>
      <c r="B20">
        <v>34</v>
      </c>
      <c r="C20">
        <v>66913016</v>
      </c>
      <c r="D20">
        <v>73745304</v>
      </c>
      <c r="E20">
        <v>64251631</v>
      </c>
      <c r="F20">
        <v>109269125</v>
      </c>
      <c r="G20">
        <v>140787283</v>
      </c>
      <c r="H20">
        <v>185131348</v>
      </c>
      <c r="I20">
        <v>218414156</v>
      </c>
      <c r="J20">
        <v>186684423</v>
      </c>
      <c r="L20" t="s">
        <v>48</v>
      </c>
      <c r="M20">
        <v>34</v>
      </c>
      <c r="N20">
        <v>21023722</v>
      </c>
      <c r="O20">
        <v>23960094</v>
      </c>
      <c r="P20">
        <v>21476327</v>
      </c>
      <c r="Q20">
        <v>36501215</v>
      </c>
      <c r="R20">
        <v>49667167</v>
      </c>
      <c r="S20">
        <v>94824106</v>
      </c>
      <c r="T20">
        <v>141969970</v>
      </c>
      <c r="U20">
        <v>110388843</v>
      </c>
    </row>
    <row r="21" spans="1:31" x14ac:dyDescent="0.3">
      <c r="B21" t="s">
        <v>49</v>
      </c>
      <c r="C21" s="8">
        <f>SUM(C17:C20)</f>
        <v>477290062</v>
      </c>
      <c r="D21" s="8">
        <f t="shared" ref="D21:J21" si="9">SUM(D17:D20)</f>
        <v>509501501</v>
      </c>
      <c r="E21" s="8">
        <f t="shared" si="9"/>
        <v>440915733</v>
      </c>
      <c r="F21" s="8">
        <f t="shared" si="9"/>
        <v>587858635</v>
      </c>
      <c r="G21" s="8">
        <f t="shared" si="9"/>
        <v>690190445</v>
      </c>
      <c r="H21" s="8">
        <f t="shared" si="9"/>
        <v>750257219</v>
      </c>
      <c r="I21" s="8">
        <f t="shared" si="9"/>
        <v>761590833</v>
      </c>
      <c r="J21" s="8">
        <f t="shared" si="9"/>
        <v>810591585</v>
      </c>
      <c r="M21" t="s">
        <v>51</v>
      </c>
      <c r="N21" s="8">
        <f>SUM(N17:N20)</f>
        <v>657289072</v>
      </c>
      <c r="O21" s="8">
        <f t="shared" ref="O21:U21" si="10">SUM(O17:O20)</f>
        <v>727533363</v>
      </c>
      <c r="P21" s="8">
        <f t="shared" si="10"/>
        <v>635129138</v>
      </c>
      <c r="Q21" s="8">
        <f t="shared" si="10"/>
        <v>812146622</v>
      </c>
      <c r="R21" s="8">
        <f t="shared" si="10"/>
        <v>928233179</v>
      </c>
      <c r="S21" s="8">
        <f t="shared" si="10"/>
        <v>999965792</v>
      </c>
      <c r="T21" s="8">
        <f t="shared" si="10"/>
        <v>1046990556</v>
      </c>
      <c r="U21" s="8">
        <f t="shared" si="10"/>
        <v>1047910197</v>
      </c>
      <c r="X21" t="str">
        <f>N2</f>
        <v>2007</v>
      </c>
      <c r="Y21" t="str">
        <f t="shared" ref="Y21:AE21" si="11">O2</f>
        <v>2008</v>
      </c>
      <c r="Z21" t="str">
        <f t="shared" si="11"/>
        <v>2009</v>
      </c>
      <c r="AA21" t="str">
        <f t="shared" si="11"/>
        <v>2010</v>
      </c>
      <c r="AB21" t="str">
        <f t="shared" si="11"/>
        <v>2011</v>
      </c>
      <c r="AC21" t="str">
        <f t="shared" si="11"/>
        <v>2012</v>
      </c>
      <c r="AD21" t="str">
        <f t="shared" si="11"/>
        <v>2013</v>
      </c>
      <c r="AE21" t="str">
        <f t="shared" si="11"/>
        <v>2014</v>
      </c>
    </row>
    <row r="22" spans="1:31" x14ac:dyDescent="0.3">
      <c r="B22" t="s">
        <v>50</v>
      </c>
      <c r="C22" s="8">
        <f>C16</f>
        <v>428687073</v>
      </c>
      <c r="D22" s="8">
        <f t="shared" ref="D22:J22" si="12">D16</f>
        <v>572093023</v>
      </c>
      <c r="E22" s="8">
        <f t="shared" si="12"/>
        <v>534469647</v>
      </c>
      <c r="F22" s="8">
        <f t="shared" si="12"/>
        <v>769278699</v>
      </c>
      <c r="G22" s="8">
        <f t="shared" si="12"/>
        <v>1007621132</v>
      </c>
      <c r="H22" s="8">
        <f t="shared" si="12"/>
        <v>1022386364</v>
      </c>
      <c r="I22" s="8">
        <f t="shared" si="12"/>
        <v>1042878427</v>
      </c>
      <c r="J22" s="8">
        <f t="shared" si="12"/>
        <v>1109099737</v>
      </c>
      <c r="M22" t="s">
        <v>52</v>
      </c>
      <c r="N22" s="8">
        <f>N16</f>
        <v>539780855</v>
      </c>
      <c r="O22" s="8">
        <f t="shared" ref="O22:U22" si="13">O16</f>
        <v>662862446</v>
      </c>
      <c r="P22" s="8">
        <f t="shared" si="13"/>
        <v>529812170</v>
      </c>
      <c r="Q22" s="8">
        <f t="shared" si="13"/>
        <v>720612462</v>
      </c>
      <c r="R22" s="8">
        <f t="shared" si="13"/>
        <v>917032962</v>
      </c>
      <c r="S22" s="8">
        <f t="shared" si="13"/>
        <v>987899394</v>
      </c>
      <c r="T22" s="8">
        <f t="shared" si="13"/>
        <v>1087317511</v>
      </c>
      <c r="U22" s="8">
        <f t="shared" si="13"/>
        <v>1203521306</v>
      </c>
      <c r="V22" t="s">
        <v>59</v>
      </c>
      <c r="W22" t="s">
        <v>57</v>
      </c>
      <c r="X22" s="8">
        <f>N21-C21</f>
        <v>179999010</v>
      </c>
      <c r="Y22" s="8">
        <f>O21-D21</f>
        <v>218031862</v>
      </c>
      <c r="Z22" s="8">
        <f>P21-E21</f>
        <v>194213405</v>
      </c>
      <c r="AA22" s="8">
        <f>Q21-F21</f>
        <v>224287987</v>
      </c>
      <c r="AB22" s="8">
        <f>R21-G21</f>
        <v>238042734</v>
      </c>
      <c r="AC22" s="8">
        <f>S21-H21</f>
        <v>249708573</v>
      </c>
      <c r="AD22" s="8">
        <f>T21-I21</f>
        <v>285399723</v>
      </c>
      <c r="AE22" s="8">
        <f>U21-J21</f>
        <v>237318612</v>
      </c>
    </row>
    <row r="23" spans="1:31" x14ac:dyDescent="0.3">
      <c r="B23" t="s">
        <v>51</v>
      </c>
      <c r="C23">
        <v>657289072</v>
      </c>
      <c r="D23">
        <v>727533363</v>
      </c>
      <c r="E23">
        <v>635129138</v>
      </c>
      <c r="F23">
        <v>812146622</v>
      </c>
      <c r="G23">
        <v>928233179</v>
      </c>
      <c r="H23">
        <v>999965792</v>
      </c>
      <c r="I23">
        <v>1046990556</v>
      </c>
      <c r="J23">
        <v>1047910197</v>
      </c>
      <c r="W23" t="s">
        <v>58</v>
      </c>
      <c r="X23" s="8">
        <f>N22-C22</f>
        <v>111093782</v>
      </c>
      <c r="Y23" s="8">
        <f>O22-D22</f>
        <v>90769423</v>
      </c>
      <c r="Z23" s="8">
        <f>P22-E22</f>
        <v>-4657477</v>
      </c>
      <c r="AA23" s="8">
        <f>Q22-F22</f>
        <v>-48666237</v>
      </c>
      <c r="AB23" s="8">
        <f>R22-G22</f>
        <v>-90588170</v>
      </c>
      <c r="AC23" s="8">
        <f>S22-H22</f>
        <v>-34486970</v>
      </c>
      <c r="AD23" s="8">
        <f>T22-I22</f>
        <v>44439084</v>
      </c>
      <c r="AE23" s="8">
        <f>U22-J22</f>
        <v>94421569</v>
      </c>
    </row>
    <row r="24" spans="1:31" x14ac:dyDescent="0.3">
      <c r="B24" t="s">
        <v>52</v>
      </c>
      <c r="C24">
        <v>539780855</v>
      </c>
      <c r="D24">
        <v>662862446</v>
      </c>
      <c r="E24">
        <v>529812170</v>
      </c>
      <c r="F24">
        <v>720612462</v>
      </c>
      <c r="G24">
        <v>917032962</v>
      </c>
      <c r="H24">
        <v>987899394</v>
      </c>
      <c r="I24">
        <v>1087317511</v>
      </c>
      <c r="J24">
        <v>1203521306</v>
      </c>
      <c r="V24" t="s">
        <v>61</v>
      </c>
      <c r="W24" t="str">
        <f>W22</f>
        <v>Processing trade</v>
      </c>
      <c r="X24" s="8">
        <f>SUM(N11:N14)-SUM(C11:C14)</f>
        <v>-43863582</v>
      </c>
      <c r="Y24" s="8">
        <f>SUM(O11:O14)-SUM(D11:D14)</f>
        <v>-39867336</v>
      </c>
      <c r="Z24" s="8">
        <f>SUM(P11:P14)-SUM(E11:E14)</f>
        <v>-35500351</v>
      </c>
      <c r="AA24" s="8">
        <f>SUM(Q11:Q14)-SUM(F11:F14)</f>
        <v>-52449139</v>
      </c>
      <c r="AB24" s="8">
        <f>SUM(R11:R14)-SUM(G11:G14)</f>
        <v>-60537867</v>
      </c>
      <c r="AC24" s="8">
        <f>SUM(S11:S14)-SUM(H11:H14)</f>
        <v>-58452667</v>
      </c>
      <c r="AD24" s="8">
        <f>SUM(T11:T14)-SUM(I11:I14)</f>
        <v>-65424659</v>
      </c>
      <c r="AE24" s="8">
        <f>SUM(U11:U14)-SUM(J11:J14)</f>
        <v>-70188206</v>
      </c>
    </row>
    <row r="25" spans="1:31" x14ac:dyDescent="0.3">
      <c r="N25" s="8">
        <f>SUM(N15:N20)-SUM(C15:C20)</f>
        <v>263944218</v>
      </c>
      <c r="O25" s="8">
        <f t="shared" ref="O25:U25" si="14">SUM(O15:O20)-SUM(D15:D20)</f>
        <v>298126194</v>
      </c>
      <c r="P25" s="8">
        <f t="shared" si="14"/>
        <v>195688611</v>
      </c>
      <c r="Q25" s="8">
        <f t="shared" si="14"/>
        <v>181507420</v>
      </c>
      <c r="R25" s="8">
        <f t="shared" si="14"/>
        <v>154885937</v>
      </c>
      <c r="S25" s="8">
        <f t="shared" si="14"/>
        <v>230309416</v>
      </c>
      <c r="T25" s="8">
        <f t="shared" si="14"/>
        <v>361093035</v>
      </c>
      <c r="U25" s="8">
        <f t="shared" si="14"/>
        <v>384585974</v>
      </c>
      <c r="W25" t="str">
        <f t="shared" ref="W25:W27" si="15">W23</f>
        <v>Ordinary trade</v>
      </c>
      <c r="X25" s="8">
        <f>SUM(N9:N14)-SUM(C9:C14)</f>
        <v>-47319670</v>
      </c>
      <c r="Y25" s="8">
        <f>SUM(O9:O14)-SUM(D9:D14)</f>
        <v>-38205933</v>
      </c>
      <c r="Z25" s="8">
        <f>SUM(P9:P14)-SUM(E9:E14)</f>
        <v>-48875358</v>
      </c>
      <c r="AA25" s="8">
        <f>SUM(Q9:Q14)-SUM(F9:F14)</f>
        <v>-69582590</v>
      </c>
      <c r="AB25" s="8">
        <f>SUM(R9:R14)-SUM(G9:G14)</f>
        <v>-79786226</v>
      </c>
      <c r="AC25" s="8">
        <f>SUM(S9:S14)-SUM(H9:H14)</f>
        <v>-81059938</v>
      </c>
      <c r="AD25" s="8">
        <f>SUM(T9:T14)-SUM(I9:I14)</f>
        <v>-91931281</v>
      </c>
      <c r="AE25" s="8">
        <f>SUM(U9:U14)-SUM(J9:J14)</f>
        <v>-89753698</v>
      </c>
    </row>
    <row r="26" spans="1:31" x14ac:dyDescent="0.3">
      <c r="U26" s="8"/>
      <c r="V26" t="s">
        <v>60</v>
      </c>
      <c r="W26" t="str">
        <f t="shared" si="15"/>
        <v>Processing trade</v>
      </c>
      <c r="X26" s="8">
        <f>SUM(N5:N8)-SUM(C5:C8)</f>
        <v>-12508524</v>
      </c>
      <c r="Y26" s="8">
        <f>SUM(O5:O8)-SUM(D5:D8)</f>
        <v>-11859115</v>
      </c>
      <c r="Z26" s="8">
        <f>SUM(P5:P8)-SUM(E5:E8)</f>
        <v>-6786104</v>
      </c>
      <c r="AA26" s="8">
        <f>SUM(Q5:Q8)-SUM(F5:F8)</f>
        <v>-10145148</v>
      </c>
      <c r="AB26" s="8">
        <f>SUM(R5:R8)-SUM(G5:G8)</f>
        <v>-4559936</v>
      </c>
      <c r="AC26" s="8">
        <f>SUM(S5:S8)-SUM(H5:H8)</f>
        <v>2939555</v>
      </c>
      <c r="AD26" s="8">
        <f>SUM(T5:T8)-SUM(I5:I8)</f>
        <v>7979477</v>
      </c>
      <c r="AE26" s="8">
        <f>SUM(U5:U8)-SUM(J5:J8)</f>
        <v>5923662</v>
      </c>
    </row>
    <row r="27" spans="1:31" x14ac:dyDescent="0.3">
      <c r="W27" t="str">
        <f t="shared" si="15"/>
        <v>Ordinary trade</v>
      </c>
      <c r="X27" s="8">
        <f>SUM(N3:N8)-SUM(C3:C8)</f>
        <v>-31888009</v>
      </c>
      <c r="Y27" s="8">
        <f>SUM(O3:O8)-SUM(D3:D8)</f>
        <v>-34467467</v>
      </c>
      <c r="Z27" s="8">
        <f>SUM(P3:P8)-SUM(E3:E8)</f>
        <v>-33047244</v>
      </c>
      <c r="AA27" s="8">
        <f>SUM(Q3:Q8)-SUM(F3:F8)</f>
        <v>-55692609</v>
      </c>
      <c r="AB27" s="8">
        <f>SUM(R3:R8)-SUM(G3:G8)</f>
        <v>-46293028</v>
      </c>
      <c r="AC27" s="8">
        <f>SUM(S3:S8)-SUM(H3:H8)</f>
        <v>-26212112</v>
      </c>
      <c r="AD27" s="8">
        <f>SUM(T3:T8)-SUM(I3:I8)</f>
        <v>-12108266</v>
      </c>
      <c r="AE27" s="8">
        <f>SUM(U3:U8)-SUM(J3:J8)</f>
        <v>-13439761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0"/>
  <sheetViews>
    <sheetView zoomScaleNormal="100" workbookViewId="0">
      <selection activeCell="L5" sqref="L5"/>
    </sheetView>
  </sheetViews>
  <sheetFormatPr defaultRowHeight="16.5" x14ac:dyDescent="0.3"/>
  <sheetData>
    <row r="2" spans="1:22" x14ac:dyDescent="0.3">
      <c r="A2" s="4"/>
      <c r="B2" s="9" t="s">
        <v>26</v>
      </c>
      <c r="C2" s="9"/>
      <c r="D2" s="9"/>
      <c r="E2" s="9" t="s">
        <v>27</v>
      </c>
      <c r="F2" s="9"/>
      <c r="G2" s="9"/>
      <c r="H2" s="9" t="s">
        <v>28</v>
      </c>
      <c r="I2" s="9"/>
      <c r="J2" s="9"/>
      <c r="K2" s="7"/>
      <c r="V2" s="7"/>
    </row>
    <row r="3" spans="1:22" x14ac:dyDescent="0.3">
      <c r="A3" s="5"/>
      <c r="B3" s="4">
        <v>2007</v>
      </c>
      <c r="C3" s="4">
        <v>2011</v>
      </c>
      <c r="D3" s="4">
        <v>2014</v>
      </c>
      <c r="E3" s="4">
        <v>2007</v>
      </c>
      <c r="F3" s="4">
        <v>2011</v>
      </c>
      <c r="G3" s="4">
        <v>2014</v>
      </c>
      <c r="H3" s="4">
        <v>2007</v>
      </c>
      <c r="I3" s="4">
        <v>2011</v>
      </c>
      <c r="J3" s="4">
        <v>2014</v>
      </c>
      <c r="K3" s="7"/>
      <c r="V3" s="7"/>
    </row>
    <row r="4" spans="1:22" x14ac:dyDescent="0.3">
      <c r="A4" s="4">
        <v>10</v>
      </c>
      <c r="B4" s="6">
        <v>44.503216716030131</v>
      </c>
      <c r="C4" s="6">
        <v>52.848208482972986</v>
      </c>
      <c r="D4" s="6">
        <v>53.777554343217886</v>
      </c>
      <c r="E4" s="6">
        <v>37.417741006936772</v>
      </c>
      <c r="F4" s="6">
        <v>38.464794810028948</v>
      </c>
      <c r="G4" s="6">
        <v>37.732835993269163</v>
      </c>
      <c r="H4" s="6">
        <v>39.098343758050532</v>
      </c>
      <c r="I4" s="6">
        <v>48.731488249070757</v>
      </c>
      <c r="J4" s="6">
        <v>48.916046041291509</v>
      </c>
      <c r="K4" s="7"/>
      <c r="V4" s="7"/>
    </row>
    <row r="5" spans="1:22" x14ac:dyDescent="0.3">
      <c r="A5" s="4">
        <v>14</v>
      </c>
      <c r="B5" s="6">
        <v>9.4340528115723536</v>
      </c>
      <c r="C5" s="6">
        <v>5.5269684728989121</v>
      </c>
      <c r="D5" s="6">
        <v>4.3749161737670406</v>
      </c>
      <c r="E5" s="6">
        <v>15.774721660412641</v>
      </c>
      <c r="F5" s="6">
        <v>12.375034591274256</v>
      </c>
      <c r="G5" s="6">
        <v>9.3295450607195303</v>
      </c>
      <c r="H5" s="6">
        <v>11.425261153153881</v>
      </c>
      <c r="I5" s="6">
        <v>6.7424059275184218</v>
      </c>
      <c r="J5" s="6">
        <v>4.6208483261970752</v>
      </c>
      <c r="K5" s="7"/>
      <c r="V5" s="7"/>
    </row>
    <row r="6" spans="1:22" x14ac:dyDescent="0.3">
      <c r="A6" s="4">
        <v>15</v>
      </c>
      <c r="B6" s="6">
        <v>35.876349392339129</v>
      </c>
      <c r="C6" s="6">
        <v>30.307222304604458</v>
      </c>
      <c r="D6" s="6">
        <v>28.374779397544557</v>
      </c>
      <c r="E6" s="6">
        <v>34.60499761094998</v>
      </c>
      <c r="F6" s="6">
        <v>36.123725734905207</v>
      </c>
      <c r="G6" s="6">
        <v>41.086322269444338</v>
      </c>
      <c r="H6" s="6">
        <v>38.172841553105677</v>
      </c>
      <c r="I6" s="6">
        <v>34.145272808589965</v>
      </c>
      <c r="J6" s="6">
        <v>36.692333058058033</v>
      </c>
      <c r="K6" s="7"/>
      <c r="V6" s="7"/>
    </row>
    <row r="7" spans="1:22" x14ac:dyDescent="0.3">
      <c r="A7" s="4">
        <v>33</v>
      </c>
      <c r="B7" s="6">
        <v>2.7851020540056104</v>
      </c>
      <c r="C7" s="6">
        <v>3.3757705761796362</v>
      </c>
      <c r="D7" s="6">
        <v>3.5596717002667577</v>
      </c>
      <c r="E7" s="6">
        <v>4.5648844817443957</v>
      </c>
      <c r="F7" s="6">
        <v>5.7154477895069622</v>
      </c>
      <c r="G7" s="6">
        <v>3.6217741674648769</v>
      </c>
      <c r="H7" s="6">
        <v>2.2956404117609921</v>
      </c>
      <c r="I7" s="6">
        <v>2.5785441910364333</v>
      </c>
      <c r="J7" s="6">
        <v>1.5552495089770644</v>
      </c>
      <c r="K7" s="7"/>
      <c r="V7" s="7"/>
    </row>
    <row r="8" spans="1:22" x14ac:dyDescent="0.3">
      <c r="A8" s="4">
        <v>34</v>
      </c>
      <c r="B8" s="6">
        <v>4.0408852019140662</v>
      </c>
      <c r="C8" s="6">
        <v>5.2296028168739968</v>
      </c>
      <c r="D8" s="6">
        <v>6.9081243497345159</v>
      </c>
      <c r="E8" s="6">
        <v>5.6303778738276966</v>
      </c>
      <c r="F8" s="6">
        <v>6.5154579042099527</v>
      </c>
      <c r="G8" s="6">
        <v>7.3607778745659971</v>
      </c>
      <c r="H8" s="6">
        <v>4.4293126048466096</v>
      </c>
      <c r="I8" s="6">
        <v>5.4656033407011488</v>
      </c>
      <c r="J8" s="6">
        <v>6.6098873896648787</v>
      </c>
      <c r="K8" s="7"/>
      <c r="V8" s="7"/>
    </row>
    <row r="9" spans="1:22" x14ac:dyDescent="0.3">
      <c r="A9" s="5" t="s">
        <v>24</v>
      </c>
      <c r="B9" s="6">
        <v>3.3603938241387095</v>
      </c>
      <c r="C9" s="6">
        <v>2.7122273464700006</v>
      </c>
      <c r="D9" s="6">
        <v>3.0049540354692459</v>
      </c>
      <c r="E9" s="6">
        <v>2.0072773661285042</v>
      </c>
      <c r="F9" s="6">
        <v>0.80553917007465425</v>
      </c>
      <c r="G9" s="6">
        <v>0.86874463453608064</v>
      </c>
      <c r="H9" s="6">
        <v>4.5786005190822996</v>
      </c>
      <c r="I9" s="6">
        <v>2.3366854830832722</v>
      </c>
      <c r="J9" s="6">
        <v>1.605635675811413</v>
      </c>
      <c r="K9" s="7"/>
      <c r="V9" s="7"/>
    </row>
    <row r="10" spans="1:22" x14ac:dyDescent="0.3">
      <c r="A10" s="5" t="s">
        <v>25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 s="6">
        <v>100</v>
      </c>
      <c r="J10" s="6">
        <v>100</v>
      </c>
      <c r="K10" s="7"/>
      <c r="V10" s="7"/>
    </row>
    <row r="12" spans="1:22" x14ac:dyDescent="0.3">
      <c r="A12" s="4"/>
      <c r="B12" s="9" t="s">
        <v>29</v>
      </c>
      <c r="C12" s="9"/>
      <c r="D12" s="9"/>
      <c r="E12" s="9" t="s">
        <v>30</v>
      </c>
      <c r="F12" s="9"/>
      <c r="G12" s="9"/>
      <c r="H12" s="9" t="s">
        <v>31</v>
      </c>
      <c r="I12" s="9"/>
      <c r="J12" s="9"/>
    </row>
    <row r="13" spans="1:22" x14ac:dyDescent="0.3">
      <c r="A13" s="5"/>
      <c r="B13" s="4">
        <v>2007</v>
      </c>
      <c r="C13" s="4">
        <v>2011</v>
      </c>
      <c r="D13" s="4">
        <v>2014</v>
      </c>
      <c r="E13" s="4">
        <v>2007</v>
      </c>
      <c r="F13" s="4">
        <v>2011</v>
      </c>
      <c r="G13" s="4">
        <v>2014</v>
      </c>
      <c r="H13" s="4">
        <v>2007</v>
      </c>
      <c r="I13" s="4">
        <v>2011</v>
      </c>
      <c r="J13" s="4">
        <v>2014</v>
      </c>
    </row>
    <row r="14" spans="1:22" x14ac:dyDescent="0.3">
      <c r="A14" s="4">
        <v>10</v>
      </c>
      <c r="B14" s="6">
        <v>44.242168581894056</v>
      </c>
      <c r="C14" s="6">
        <v>57.793555174568915</v>
      </c>
      <c r="D14" s="6">
        <v>48.306347339009562</v>
      </c>
      <c r="E14" s="6">
        <v>52.693050510567744</v>
      </c>
      <c r="F14" s="6">
        <v>34.372393651326512</v>
      </c>
      <c r="G14" s="6">
        <v>46.494931176149301</v>
      </c>
      <c r="H14" s="6">
        <v>40.970770723638566</v>
      </c>
      <c r="I14" s="6">
        <v>51.674318732399868</v>
      </c>
      <c r="J14" s="6">
        <v>44.869846955370825</v>
      </c>
    </row>
    <row r="15" spans="1:22" x14ac:dyDescent="0.3">
      <c r="A15" s="4">
        <v>14</v>
      </c>
      <c r="B15" s="6">
        <v>9.5147896502070175</v>
      </c>
      <c r="C15" s="6">
        <v>5.370488228076459</v>
      </c>
      <c r="D15" s="6">
        <v>5.6706816618983318</v>
      </c>
      <c r="E15" s="6">
        <v>12.659368053420739</v>
      </c>
      <c r="F15" s="6">
        <v>11.993327528989999</v>
      </c>
      <c r="G15" s="6">
        <v>13.12402268974934</v>
      </c>
      <c r="H15" s="6">
        <v>13.481439025782004</v>
      </c>
      <c r="I15" s="6">
        <v>4.6218337829729315</v>
      </c>
      <c r="J15" s="6">
        <v>9.525063306540444</v>
      </c>
    </row>
    <row r="16" spans="1:22" x14ac:dyDescent="0.3">
      <c r="A16" s="4">
        <v>15</v>
      </c>
      <c r="B16" s="6">
        <v>41.102446158800014</v>
      </c>
      <c r="C16" s="6">
        <v>21.573022635143893</v>
      </c>
      <c r="D16" s="6">
        <v>38.328807964059841</v>
      </c>
      <c r="E16" s="6">
        <v>30.834046665741067</v>
      </c>
      <c r="F16" s="6">
        <v>36.914963346128829</v>
      </c>
      <c r="G16" s="6">
        <v>34.571154110146992</v>
      </c>
      <c r="H16" s="6">
        <v>43.05122642777858</v>
      </c>
      <c r="I16" s="6">
        <v>28.753871354730457</v>
      </c>
      <c r="J16" s="6">
        <v>41.219978131604442</v>
      </c>
    </row>
    <row r="17" spans="1:10" x14ac:dyDescent="0.3">
      <c r="A17" s="4">
        <v>33</v>
      </c>
      <c r="B17" s="6">
        <v>1.5331111671457791</v>
      </c>
      <c r="C17" s="6">
        <v>4.5682954652138408</v>
      </c>
      <c r="D17" s="6">
        <v>2.280542517463731</v>
      </c>
      <c r="E17" s="6">
        <v>1.4472839040075844</v>
      </c>
      <c r="F17" s="6">
        <v>7.2797958367676152</v>
      </c>
      <c r="G17" s="6">
        <v>2.6458738019069568</v>
      </c>
      <c r="H17" s="6">
        <v>1.1654167629783529</v>
      </c>
      <c r="I17" s="6">
        <v>2.9713755641485267</v>
      </c>
      <c r="J17" s="6">
        <v>2.063062969653132</v>
      </c>
    </row>
    <row r="18" spans="1:10" x14ac:dyDescent="0.3">
      <c r="A18" s="4">
        <v>34</v>
      </c>
      <c r="B18" s="6">
        <v>1.7231716546223756</v>
      </c>
      <c r="C18" s="6">
        <v>8.0750565314914109</v>
      </c>
      <c r="D18" s="6">
        <v>2.6163066276847711</v>
      </c>
      <c r="E18" s="6">
        <v>2.1670166814733922</v>
      </c>
      <c r="F18" s="6">
        <v>8.2550062202335592</v>
      </c>
      <c r="G18" s="6">
        <v>3.102104801369562</v>
      </c>
      <c r="H18" s="6">
        <v>1.2957766492145311</v>
      </c>
      <c r="I18" s="6">
        <v>7.9353415153916753</v>
      </c>
      <c r="J18" s="6">
        <v>2.22476328075216</v>
      </c>
    </row>
    <row r="19" spans="1:10" x14ac:dyDescent="0.3">
      <c r="A19" s="5" t="s">
        <v>24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s="5" t="s">
        <v>25</v>
      </c>
      <c r="B20" s="6">
        <v>100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  <c r="H20" s="6">
        <v>100</v>
      </c>
      <c r="I20" s="6">
        <v>100</v>
      </c>
      <c r="J20" s="6">
        <v>100</v>
      </c>
    </row>
    <row r="22" spans="1:10" x14ac:dyDescent="0.3">
      <c r="A22" s="4"/>
      <c r="B22" s="9" t="s">
        <v>32</v>
      </c>
      <c r="C22" s="9"/>
      <c r="D22" s="9"/>
      <c r="E22" s="9" t="s">
        <v>33</v>
      </c>
      <c r="F22" s="9"/>
      <c r="G22" s="9"/>
      <c r="H22" s="9" t="s">
        <v>34</v>
      </c>
      <c r="I22" s="9"/>
      <c r="J22" s="9"/>
    </row>
    <row r="23" spans="1:10" x14ac:dyDescent="0.3">
      <c r="A23" s="5"/>
      <c r="B23" s="4">
        <v>2007</v>
      </c>
      <c r="C23" s="4">
        <v>2011</v>
      </c>
      <c r="D23" s="4">
        <v>2014</v>
      </c>
      <c r="E23" s="4">
        <v>2007</v>
      </c>
      <c r="F23" s="4">
        <v>2011</v>
      </c>
      <c r="G23" s="4">
        <v>2014</v>
      </c>
      <c r="H23" s="4">
        <v>2007</v>
      </c>
      <c r="I23" s="4">
        <v>2011</v>
      </c>
      <c r="J23" s="4">
        <v>2014</v>
      </c>
    </row>
    <row r="24" spans="1:10" x14ac:dyDescent="0.3">
      <c r="A24" s="4">
        <v>10</v>
      </c>
      <c r="B24" s="6">
        <v>44.836329522527919</v>
      </c>
      <c r="C24" s="6">
        <v>44.242168581894056</v>
      </c>
      <c r="D24" s="6">
        <v>57.793555174568915</v>
      </c>
      <c r="E24" s="6">
        <v>29.109283188235967</v>
      </c>
      <c r="F24" s="6">
        <v>52.693050510567744</v>
      </c>
      <c r="G24" s="6">
        <v>34.372393651326512</v>
      </c>
      <c r="H24" s="6">
        <v>37.671663276314703</v>
      </c>
      <c r="I24" s="6">
        <v>40.970770723638566</v>
      </c>
      <c r="J24" s="6">
        <v>51.674318732399868</v>
      </c>
    </row>
    <row r="25" spans="1:10" x14ac:dyDescent="0.3">
      <c r="A25" s="4">
        <v>14</v>
      </c>
      <c r="B25" s="6">
        <v>9.3310278464855241</v>
      </c>
      <c r="C25" s="6">
        <v>9.5147896502070175</v>
      </c>
      <c r="D25" s="6">
        <v>5.370488228076459</v>
      </c>
      <c r="E25" s="6">
        <v>17.46920673961035</v>
      </c>
      <c r="F25" s="6">
        <v>12.659368053420739</v>
      </c>
      <c r="G25" s="6">
        <v>11.993327528989999</v>
      </c>
      <c r="H25" s="6">
        <v>9.8585731638392371</v>
      </c>
      <c r="I25" s="6">
        <v>13.481439025782004</v>
      </c>
      <c r="J25" s="6">
        <v>4.6218337829729315</v>
      </c>
    </row>
    <row r="26" spans="1:10" x14ac:dyDescent="0.3">
      <c r="A26" s="4">
        <v>15</v>
      </c>
      <c r="B26" s="6">
        <v>29.207541868906254</v>
      </c>
      <c r="C26" s="6">
        <v>41.102446158800014</v>
      </c>
      <c r="D26" s="6">
        <v>21.573022635143893</v>
      </c>
      <c r="E26" s="6">
        <v>36.656071394902497</v>
      </c>
      <c r="F26" s="6">
        <v>30.834046665741067</v>
      </c>
      <c r="G26" s="6">
        <v>36.914963346128829</v>
      </c>
      <c r="H26" s="6">
        <v>34.455795916078458</v>
      </c>
      <c r="I26" s="6">
        <v>43.05122642777858</v>
      </c>
      <c r="J26" s="6">
        <v>28.753871354730457</v>
      </c>
    </row>
    <row r="27" spans="1:10" x14ac:dyDescent="0.3">
      <c r="A27" s="4">
        <v>33</v>
      </c>
      <c r="B27" s="6">
        <v>4.3827162235599877</v>
      </c>
      <c r="C27" s="6">
        <v>1.5331111671457791</v>
      </c>
      <c r="D27" s="6">
        <v>4.5682954652138408</v>
      </c>
      <c r="E27" s="6">
        <v>6.2605917202475823</v>
      </c>
      <c r="F27" s="6">
        <v>1.4472839040075844</v>
      </c>
      <c r="G27" s="6">
        <v>7.2797958367676152</v>
      </c>
      <c r="H27" s="6">
        <v>3.1568051190359929</v>
      </c>
      <c r="I27" s="6">
        <v>1.1654167629783529</v>
      </c>
      <c r="J27" s="6">
        <v>2.9713755641485267</v>
      </c>
    </row>
    <row r="28" spans="1:10" x14ac:dyDescent="0.3">
      <c r="A28" s="4">
        <v>34</v>
      </c>
      <c r="B28" s="6">
        <v>6.9984243046215271</v>
      </c>
      <c r="C28" s="6">
        <v>1.7231716546223756</v>
      </c>
      <c r="D28" s="6">
        <v>8.0750565314914109</v>
      </c>
      <c r="E28" s="6">
        <v>7.5141492220128949</v>
      </c>
      <c r="F28" s="6">
        <v>2.1670166814733922</v>
      </c>
      <c r="G28" s="6">
        <v>8.2550062202335592</v>
      </c>
      <c r="H28" s="6">
        <v>6.8168848140055029</v>
      </c>
      <c r="I28" s="6">
        <v>1.2957766492145311</v>
      </c>
      <c r="J28" s="6">
        <v>7.9353415153916753</v>
      </c>
    </row>
    <row r="29" spans="1:10" x14ac:dyDescent="0.3">
      <c r="A29" s="5" t="s">
        <v>24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3">
      <c r="A30" s="5" t="s">
        <v>25</v>
      </c>
      <c r="B30" s="6">
        <v>100</v>
      </c>
      <c r="C30" s="6">
        <v>100</v>
      </c>
      <c r="D30" s="6">
        <v>100</v>
      </c>
      <c r="E30" s="6">
        <v>99.999999999999986</v>
      </c>
      <c r="F30" s="6">
        <v>100</v>
      </c>
      <c r="G30" s="6">
        <v>100</v>
      </c>
      <c r="H30" s="6">
        <v>100</v>
      </c>
      <c r="I30" s="6">
        <v>100</v>
      </c>
      <c r="J30" s="6">
        <v>100</v>
      </c>
    </row>
  </sheetData>
  <mergeCells count="9">
    <mergeCell ref="B22:D22"/>
    <mergeCell ref="E22:G22"/>
    <mergeCell ref="H22:J22"/>
    <mergeCell ref="B2:D2"/>
    <mergeCell ref="E2:G2"/>
    <mergeCell ref="H2:J2"/>
    <mergeCell ref="B12:D12"/>
    <mergeCell ref="E12:G12"/>
    <mergeCell ref="H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F11" sqref="F1:P11"/>
    </sheetView>
  </sheetViews>
  <sheetFormatPr defaultRowHeight="16.5" x14ac:dyDescent="0.3"/>
  <cols>
    <col min="6" max="6" width="64.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s="2"/>
      <c r="G1" s="2" t="s">
        <v>19</v>
      </c>
      <c r="H1" s="2"/>
      <c r="I1" s="2" t="s">
        <v>20</v>
      </c>
      <c r="J1" s="2"/>
      <c r="K1" s="2" t="s">
        <v>21</v>
      </c>
      <c r="L1" s="2"/>
      <c r="M1" s="2" t="s">
        <v>22</v>
      </c>
      <c r="N1" s="2"/>
      <c r="O1" s="2" t="s">
        <v>23</v>
      </c>
      <c r="P1" s="2"/>
    </row>
    <row r="2" spans="1:16" x14ac:dyDescent="0.3">
      <c r="A2" t="s">
        <v>4</v>
      </c>
      <c r="B2" t="s">
        <v>5</v>
      </c>
      <c r="C2" s="1">
        <v>0.5</v>
      </c>
      <c r="D2" s="1">
        <v>0.38</v>
      </c>
      <c r="F2" s="2"/>
      <c r="G2" s="2">
        <v>2007</v>
      </c>
      <c r="H2" s="2">
        <v>2014</v>
      </c>
      <c r="I2" s="2">
        <f>G2</f>
        <v>2007</v>
      </c>
      <c r="J2" s="2">
        <f t="shared" ref="J2:P2" si="0">H2</f>
        <v>2014</v>
      </c>
      <c r="K2" s="2">
        <f t="shared" si="0"/>
        <v>2007</v>
      </c>
      <c r="L2" s="2">
        <f t="shared" si="0"/>
        <v>2014</v>
      </c>
      <c r="M2" s="2">
        <f t="shared" si="0"/>
        <v>2007</v>
      </c>
      <c r="N2" s="2">
        <f t="shared" si="0"/>
        <v>2014</v>
      </c>
      <c r="O2" s="2">
        <f t="shared" si="0"/>
        <v>2007</v>
      </c>
      <c r="P2" s="2">
        <f t="shared" si="0"/>
        <v>2014</v>
      </c>
    </row>
    <row r="3" spans="1:16" x14ac:dyDescent="0.3">
      <c r="A3" t="s">
        <v>4</v>
      </c>
      <c r="B3" t="s">
        <v>6</v>
      </c>
      <c r="C3" s="1">
        <v>0.14000000000000001</v>
      </c>
      <c r="D3" s="1">
        <v>0.14000000000000001</v>
      </c>
      <c r="F3" s="2" t="s">
        <v>5</v>
      </c>
      <c r="G3" s="3">
        <f>SUMIFS($C:$C,$A:$A,G$1,$B:$B,$F3)</f>
        <v>0.5</v>
      </c>
      <c r="H3" s="3">
        <f>SUMIFS($D:$D,$A:$A,G$1,$B:$B,$F3)</f>
        <v>0.38</v>
      </c>
      <c r="I3" s="3">
        <f>SUMIFS($C:$C,$A:$A,I$1,$B:$B,$F3)</f>
        <v>0.82</v>
      </c>
      <c r="J3" s="3">
        <f>SUMIFS($D:$D,$A:$A,I$1,$B:$B,$F3)</f>
        <v>0.57999999999999996</v>
      </c>
      <c r="K3" s="3">
        <f>SUMIFS($C:$C,$A:$A,K$1,$B:$B,$F3)</f>
        <v>0.22</v>
      </c>
      <c r="L3" s="3">
        <f>SUMIFS($D:$D,$A:$A,K$1,$B:$B,$F3)</f>
        <v>0.14000000000000001</v>
      </c>
      <c r="M3" s="3">
        <f>SUMIFS($C:$C,$A:$A,M$1,$B:$B,$F3)</f>
        <v>0.14000000000000001</v>
      </c>
      <c r="N3" s="3">
        <f>SUMIFS($D:$D,$A:$A,M$1,$B:$B,$F3)</f>
        <v>0.13</v>
      </c>
      <c r="O3" s="3">
        <f>SUMIFS($C:$C,$A:$A,O$1,$B:$B,$F3)</f>
        <v>0.09</v>
      </c>
      <c r="P3" s="3">
        <f>SUMIFS($D:$D,$A:$A,O$1,$B:$B,$F3)</f>
        <v>0.09</v>
      </c>
    </row>
    <row r="4" spans="1:16" x14ac:dyDescent="0.3">
      <c r="A4" t="s">
        <v>4</v>
      </c>
      <c r="B4" t="s">
        <v>7</v>
      </c>
      <c r="C4" s="1">
        <v>0.22</v>
      </c>
      <c r="D4" s="1">
        <v>0.17</v>
      </c>
      <c r="F4" s="2" t="s">
        <v>6</v>
      </c>
      <c r="G4" s="3">
        <f t="shared" ref="G4:O12" si="1">SUMIFS($C:$C,$A:$A,G$1,$B:$B,$F4)</f>
        <v>0.14000000000000001</v>
      </c>
      <c r="H4" s="3">
        <f t="shared" ref="H4:J12" si="2">SUMIFS($D:$D,$A:$A,G$1,$B:$B,$F4)</f>
        <v>0.14000000000000001</v>
      </c>
      <c r="I4" s="3">
        <f t="shared" si="1"/>
        <v>0.26</v>
      </c>
      <c r="J4" s="3">
        <f t="shared" si="2"/>
        <v>0.22</v>
      </c>
      <c r="K4" s="3">
        <f t="shared" si="1"/>
        <v>0.03</v>
      </c>
      <c r="L4" s="3">
        <f t="shared" ref="L4" si="3">SUMIFS($D:$D,$A:$A,K$1,$B:$B,$F4)</f>
        <v>0.05</v>
      </c>
      <c r="M4" s="3">
        <f t="shared" si="1"/>
        <v>0.22</v>
      </c>
      <c r="N4" s="3">
        <f t="shared" ref="N4" si="4">SUMIFS($D:$D,$A:$A,M$1,$B:$B,$F4)</f>
        <v>0.3</v>
      </c>
      <c r="O4" s="3">
        <f t="shared" si="1"/>
        <v>0.08</v>
      </c>
      <c r="P4" s="3">
        <f t="shared" ref="P4" si="5">SUMIFS($D:$D,$A:$A,O$1,$B:$B,$F4)</f>
        <v>0.11</v>
      </c>
    </row>
    <row r="5" spans="1:16" x14ac:dyDescent="0.3">
      <c r="A5" t="s">
        <v>4</v>
      </c>
      <c r="B5" t="s">
        <v>8</v>
      </c>
      <c r="C5" s="1">
        <v>0.16</v>
      </c>
      <c r="D5" s="1">
        <v>0.11</v>
      </c>
      <c r="F5" s="2" t="s">
        <v>7</v>
      </c>
      <c r="G5" s="3">
        <f t="shared" si="1"/>
        <v>0.22</v>
      </c>
      <c r="H5" s="3">
        <f t="shared" si="2"/>
        <v>0.17</v>
      </c>
      <c r="I5" s="3">
        <f t="shared" si="1"/>
        <v>0.38</v>
      </c>
      <c r="J5" s="3">
        <f t="shared" si="2"/>
        <v>0.23</v>
      </c>
      <c r="K5" s="3">
        <f t="shared" si="1"/>
        <v>0.09</v>
      </c>
      <c r="L5" s="3">
        <f t="shared" ref="L5" si="6">SUMIFS($D:$D,$A:$A,K$1,$B:$B,$F5)</f>
        <v>0.09</v>
      </c>
      <c r="M5" s="3">
        <f t="shared" si="1"/>
        <v>0.34</v>
      </c>
      <c r="N5" s="3">
        <f t="shared" ref="N5" si="7">SUMIFS($D:$D,$A:$A,M$1,$B:$B,$F5)</f>
        <v>0.28000000000000003</v>
      </c>
      <c r="O5" s="3">
        <f t="shared" si="1"/>
        <v>0.39</v>
      </c>
      <c r="P5" s="3">
        <f t="shared" ref="P5" si="8">SUMIFS($D:$D,$A:$A,O$1,$B:$B,$F5)</f>
        <v>0.43</v>
      </c>
    </row>
    <row r="6" spans="1:16" x14ac:dyDescent="0.3">
      <c r="A6" t="s">
        <v>4</v>
      </c>
      <c r="B6" t="s">
        <v>9</v>
      </c>
      <c r="C6" s="1">
        <v>0.09</v>
      </c>
      <c r="D6" s="1">
        <v>0.05</v>
      </c>
      <c r="F6" s="2" t="s">
        <v>8</v>
      </c>
      <c r="G6" s="3">
        <f t="shared" si="1"/>
        <v>0.16</v>
      </c>
      <c r="H6" s="3">
        <f t="shared" si="2"/>
        <v>0.11</v>
      </c>
      <c r="I6" s="3">
        <f t="shared" si="1"/>
        <v>0.18</v>
      </c>
      <c r="J6" s="3">
        <f t="shared" si="2"/>
        <v>0.03</v>
      </c>
      <c r="K6" s="3">
        <f t="shared" si="1"/>
        <v>0.15</v>
      </c>
      <c r="L6" s="3">
        <f t="shared" ref="L6" si="9">SUMIFS($D:$D,$A:$A,K$1,$B:$B,$F6)</f>
        <v>0.21</v>
      </c>
      <c r="M6" s="3">
        <f t="shared" si="1"/>
        <v>0.63</v>
      </c>
      <c r="N6" s="3">
        <f t="shared" ref="N6" si="10">SUMIFS($D:$D,$A:$A,M$1,$B:$B,$F6)</f>
        <v>0.71</v>
      </c>
      <c r="O6" s="3">
        <f t="shared" si="1"/>
        <v>0.13</v>
      </c>
      <c r="P6" s="3">
        <f t="shared" ref="P6" si="11">SUMIFS($D:$D,$A:$A,O$1,$B:$B,$F6)</f>
        <v>0.19</v>
      </c>
    </row>
    <row r="7" spans="1:16" x14ac:dyDescent="0.3">
      <c r="A7" t="s">
        <v>4</v>
      </c>
      <c r="B7" t="s">
        <v>10</v>
      </c>
      <c r="C7" s="1">
        <v>0.42</v>
      </c>
      <c r="D7" s="1">
        <v>0.5</v>
      </c>
      <c r="F7" s="2" t="s">
        <v>9</v>
      </c>
      <c r="G7" s="3">
        <f t="shared" si="1"/>
        <v>0.09</v>
      </c>
      <c r="H7" s="3">
        <f t="shared" si="2"/>
        <v>0.05</v>
      </c>
      <c r="I7" s="3">
        <f t="shared" si="1"/>
        <v>0.16</v>
      </c>
      <c r="J7" s="3">
        <f t="shared" si="2"/>
        <v>0.08</v>
      </c>
      <c r="K7" s="3">
        <f t="shared" si="1"/>
        <v>0.04</v>
      </c>
      <c r="L7" s="3">
        <f t="shared" ref="L7" si="12">SUMIFS($D:$D,$A:$A,K$1,$B:$B,$F7)</f>
        <v>0.02</v>
      </c>
      <c r="M7" s="3">
        <f t="shared" si="1"/>
        <v>0.03</v>
      </c>
      <c r="N7" s="3">
        <f t="shared" ref="N7" si="13">SUMIFS($D:$D,$A:$A,M$1,$B:$B,$F7)</f>
        <v>0.02</v>
      </c>
      <c r="O7" s="3">
        <f t="shared" si="1"/>
        <v>0.04</v>
      </c>
      <c r="P7" s="3">
        <f t="shared" ref="P7" si="14">SUMIFS($D:$D,$A:$A,O$1,$B:$B,$F7)</f>
        <v>0.05</v>
      </c>
    </row>
    <row r="8" spans="1:16" x14ac:dyDescent="0.3">
      <c r="A8" t="s">
        <v>4</v>
      </c>
      <c r="B8" t="s">
        <v>11</v>
      </c>
      <c r="C8" s="1">
        <v>1.19</v>
      </c>
      <c r="D8" s="1">
        <v>1.29</v>
      </c>
      <c r="F8" s="2" t="s">
        <v>10</v>
      </c>
      <c r="G8" s="3">
        <f t="shared" si="1"/>
        <v>0.42</v>
      </c>
      <c r="H8" s="3">
        <f t="shared" si="2"/>
        <v>0.5</v>
      </c>
      <c r="I8" s="3">
        <f t="shared" si="1"/>
        <v>0.66</v>
      </c>
      <c r="J8" s="3">
        <f t="shared" si="2"/>
        <v>0.71</v>
      </c>
      <c r="K8" s="3">
        <f t="shared" si="1"/>
        <v>0.21</v>
      </c>
      <c r="L8" s="3">
        <f t="shared" ref="L8" si="15">SUMIFS($D:$D,$A:$A,K$1,$B:$B,$F8)</f>
        <v>0.24</v>
      </c>
      <c r="M8" s="3">
        <f t="shared" si="1"/>
        <v>0.85</v>
      </c>
      <c r="N8" s="3">
        <f t="shared" ref="N8" si="16">SUMIFS($D:$D,$A:$A,M$1,$B:$B,$F8)</f>
        <v>1.03</v>
      </c>
      <c r="O8" s="3">
        <f t="shared" si="1"/>
        <v>0.81</v>
      </c>
      <c r="P8" s="3">
        <f t="shared" ref="P8" si="17">SUMIFS($D:$D,$A:$A,O$1,$B:$B,$F8)</f>
        <v>0.96</v>
      </c>
    </row>
    <row r="9" spans="1:16" x14ac:dyDescent="0.3">
      <c r="A9" t="s">
        <v>4</v>
      </c>
      <c r="B9" t="s">
        <v>12</v>
      </c>
      <c r="C9" s="1">
        <v>1.17</v>
      </c>
      <c r="D9" s="1">
        <v>1.27</v>
      </c>
      <c r="F9" s="2" t="s">
        <v>11</v>
      </c>
      <c r="G9" s="3">
        <f t="shared" si="1"/>
        <v>1.19</v>
      </c>
      <c r="H9" s="3">
        <f t="shared" si="2"/>
        <v>1.29</v>
      </c>
      <c r="I9" s="3">
        <f t="shared" si="1"/>
        <v>1.93</v>
      </c>
      <c r="J9" s="3">
        <f t="shared" si="2"/>
        <v>1.89</v>
      </c>
      <c r="K9" s="3">
        <f t="shared" si="1"/>
        <v>0.56000000000000005</v>
      </c>
      <c r="L9" s="3">
        <f t="shared" ref="L9" si="18">SUMIFS($D:$D,$A:$A,K$1,$B:$B,$F9)</f>
        <v>0.56000000000000005</v>
      </c>
      <c r="M9" s="3">
        <f t="shared" si="1"/>
        <v>0.92</v>
      </c>
      <c r="N9" s="3">
        <f t="shared" ref="N9" si="19">SUMIFS($D:$D,$A:$A,M$1,$B:$B,$F9)</f>
        <v>0.99</v>
      </c>
      <c r="O9" s="3">
        <f t="shared" si="1"/>
        <v>0.81</v>
      </c>
      <c r="P9" s="3">
        <f t="shared" ref="P9" si="20">SUMIFS($D:$D,$A:$A,O$1,$B:$B,$F9)</f>
        <v>1.03</v>
      </c>
    </row>
    <row r="10" spans="1:16" x14ac:dyDescent="0.3">
      <c r="A10" t="s">
        <v>4</v>
      </c>
      <c r="B10" t="s">
        <v>13</v>
      </c>
      <c r="C10" s="1">
        <v>2.0699999999999998</v>
      </c>
      <c r="D10" s="1">
        <v>2.11</v>
      </c>
      <c r="F10" s="2" t="s">
        <v>12</v>
      </c>
      <c r="G10" s="3">
        <f t="shared" si="1"/>
        <v>1.17</v>
      </c>
      <c r="H10" s="3">
        <f t="shared" si="2"/>
        <v>1.27</v>
      </c>
      <c r="I10" s="3">
        <f t="shared" si="1"/>
        <v>0.61</v>
      </c>
      <c r="J10" s="3">
        <f t="shared" si="2"/>
        <v>0.83</v>
      </c>
      <c r="K10" s="3">
        <f t="shared" si="1"/>
        <v>1.65</v>
      </c>
      <c r="L10" s="3">
        <f t="shared" ref="L10" si="21">SUMIFS($D:$D,$A:$A,K$1,$B:$B,$F10)</f>
        <v>1.81</v>
      </c>
      <c r="M10" s="3">
        <f t="shared" si="1"/>
        <v>1.44</v>
      </c>
      <c r="N10" s="3">
        <f t="shared" ref="N10" si="22">SUMIFS($D:$D,$A:$A,M$1,$B:$B,$F10)</f>
        <v>1.53</v>
      </c>
      <c r="O10" s="3">
        <f t="shared" si="1"/>
        <v>1.64</v>
      </c>
      <c r="P10" s="3">
        <f t="shared" ref="P10" si="23">SUMIFS($D:$D,$A:$A,O$1,$B:$B,$F10)</f>
        <v>1.7</v>
      </c>
    </row>
    <row r="11" spans="1:16" x14ac:dyDescent="0.3">
      <c r="A11" t="s">
        <v>4</v>
      </c>
      <c r="B11" t="s">
        <v>14</v>
      </c>
      <c r="C11" s="1">
        <v>0</v>
      </c>
      <c r="D11" s="1">
        <v>0</v>
      </c>
      <c r="F11" s="2" t="s">
        <v>13</v>
      </c>
      <c r="G11" s="3">
        <f t="shared" si="1"/>
        <v>2.0699999999999998</v>
      </c>
      <c r="H11" s="3">
        <f t="shared" si="2"/>
        <v>2.11</v>
      </c>
      <c r="I11" s="3">
        <f t="shared" si="1"/>
        <v>2.61</v>
      </c>
      <c r="J11" s="3">
        <f t="shared" si="2"/>
        <v>2.5</v>
      </c>
      <c r="K11" s="3">
        <f t="shared" si="1"/>
        <v>1.61</v>
      </c>
      <c r="L11" s="3">
        <f t="shared" ref="L11" si="24">SUMIFS($D:$D,$A:$A,K$1,$B:$B,$F11)</f>
        <v>1.63</v>
      </c>
      <c r="M11" s="3">
        <f t="shared" si="1"/>
        <v>0.74</v>
      </c>
      <c r="N11" s="3">
        <f t="shared" ref="N11" si="25">SUMIFS($D:$D,$A:$A,M$1,$B:$B,$F11)</f>
        <v>0.67</v>
      </c>
      <c r="O11" s="3">
        <f t="shared" si="1"/>
        <v>0.66</v>
      </c>
      <c r="P11" s="3">
        <f t="shared" ref="P11" si="26">SUMIFS($D:$D,$A:$A,O$1,$B:$B,$F11)</f>
        <v>0.68</v>
      </c>
    </row>
    <row r="12" spans="1:16" x14ac:dyDescent="0.3">
      <c r="A12" t="s">
        <v>15</v>
      </c>
      <c r="B12" t="s">
        <v>5</v>
      </c>
      <c r="C12" s="1">
        <v>0.82</v>
      </c>
      <c r="D12" s="1">
        <v>0.57999999999999996</v>
      </c>
      <c r="F12" t="s">
        <v>14</v>
      </c>
      <c r="G12" s="1">
        <f t="shared" si="1"/>
        <v>0</v>
      </c>
      <c r="H12" s="1">
        <f t="shared" si="2"/>
        <v>0</v>
      </c>
      <c r="I12" s="1">
        <f t="shared" si="1"/>
        <v>0</v>
      </c>
      <c r="J12" s="1">
        <f t="shared" si="2"/>
        <v>0</v>
      </c>
      <c r="K12" s="1">
        <f t="shared" si="1"/>
        <v>0</v>
      </c>
      <c r="L12" s="1">
        <f t="shared" ref="L12" si="27">SUMIFS($D:$D,$A:$A,K$1,$B:$B,$F12)</f>
        <v>0</v>
      </c>
      <c r="M12" s="1">
        <f t="shared" si="1"/>
        <v>0.39</v>
      </c>
      <c r="N12" s="1">
        <f t="shared" ref="N12" si="28">SUMIFS($D:$D,$A:$A,M$1,$B:$B,$F12)</f>
        <v>0.11</v>
      </c>
      <c r="O12" s="1">
        <f t="shared" si="1"/>
        <v>1.1100000000000001</v>
      </c>
      <c r="P12" s="1">
        <f t="shared" ref="P12" si="29">SUMIFS($D:$D,$A:$A,O$1,$B:$B,$F12)</f>
        <v>0.41</v>
      </c>
    </row>
    <row r="13" spans="1:16" x14ac:dyDescent="0.3">
      <c r="A13" t="s">
        <v>15</v>
      </c>
      <c r="B13" t="s">
        <v>6</v>
      </c>
      <c r="C13" s="1">
        <v>0.26</v>
      </c>
      <c r="D13" s="1">
        <v>0.22</v>
      </c>
    </row>
    <row r="14" spans="1:16" x14ac:dyDescent="0.3">
      <c r="A14" t="s">
        <v>15</v>
      </c>
      <c r="B14" t="s">
        <v>7</v>
      </c>
      <c r="C14" s="1">
        <v>0.38</v>
      </c>
      <c r="D14" s="1">
        <v>0.23</v>
      </c>
    </row>
    <row r="15" spans="1:16" x14ac:dyDescent="0.3">
      <c r="A15" t="s">
        <v>15</v>
      </c>
      <c r="B15" t="s">
        <v>8</v>
      </c>
      <c r="C15" s="1">
        <v>0.18</v>
      </c>
      <c r="D15" s="1">
        <v>0.03</v>
      </c>
    </row>
    <row r="16" spans="1:16" x14ac:dyDescent="0.3">
      <c r="A16" t="s">
        <v>15</v>
      </c>
      <c r="B16" t="s">
        <v>9</v>
      </c>
      <c r="C16" s="1">
        <v>0.16</v>
      </c>
      <c r="D16" s="1">
        <v>0.08</v>
      </c>
    </row>
    <row r="17" spans="1:4" x14ac:dyDescent="0.3">
      <c r="A17" t="s">
        <v>15</v>
      </c>
      <c r="B17" t="s">
        <v>10</v>
      </c>
      <c r="C17" s="1">
        <v>0.66</v>
      </c>
      <c r="D17" s="1">
        <v>0.71</v>
      </c>
    </row>
    <row r="18" spans="1:4" x14ac:dyDescent="0.3">
      <c r="A18" t="s">
        <v>15</v>
      </c>
      <c r="B18" t="s">
        <v>11</v>
      </c>
      <c r="C18" s="1">
        <v>1.93</v>
      </c>
      <c r="D18" s="1">
        <v>1.89</v>
      </c>
    </row>
    <row r="19" spans="1:4" x14ac:dyDescent="0.3">
      <c r="A19" t="s">
        <v>15</v>
      </c>
      <c r="B19" t="s">
        <v>12</v>
      </c>
      <c r="C19" s="1">
        <v>0.61</v>
      </c>
      <c r="D19" s="1">
        <v>0.83</v>
      </c>
    </row>
    <row r="20" spans="1:4" x14ac:dyDescent="0.3">
      <c r="A20" t="s">
        <v>15</v>
      </c>
      <c r="B20" t="s">
        <v>13</v>
      </c>
      <c r="C20" s="1">
        <v>2.61</v>
      </c>
      <c r="D20" s="1">
        <v>2.5</v>
      </c>
    </row>
    <row r="21" spans="1:4" x14ac:dyDescent="0.3">
      <c r="A21" t="s">
        <v>15</v>
      </c>
      <c r="B21" t="s">
        <v>14</v>
      </c>
      <c r="C21" s="1">
        <v>0</v>
      </c>
      <c r="D21" s="1">
        <v>0</v>
      </c>
    </row>
    <row r="22" spans="1:4" x14ac:dyDescent="0.3">
      <c r="A22" t="s">
        <v>16</v>
      </c>
      <c r="B22" t="s">
        <v>5</v>
      </c>
      <c r="C22" s="1">
        <v>0.22</v>
      </c>
      <c r="D22" s="1">
        <v>0.14000000000000001</v>
      </c>
    </row>
    <row r="23" spans="1:4" x14ac:dyDescent="0.3">
      <c r="A23" t="s">
        <v>16</v>
      </c>
      <c r="B23" t="s">
        <v>6</v>
      </c>
      <c r="C23" s="1">
        <v>0.03</v>
      </c>
      <c r="D23" s="1">
        <v>0.05</v>
      </c>
    </row>
    <row r="24" spans="1:4" x14ac:dyDescent="0.3">
      <c r="A24" t="s">
        <v>16</v>
      </c>
      <c r="B24" t="s">
        <v>7</v>
      </c>
      <c r="C24" s="1">
        <v>0.09</v>
      </c>
      <c r="D24" s="1">
        <v>0.09</v>
      </c>
    </row>
    <row r="25" spans="1:4" x14ac:dyDescent="0.3">
      <c r="A25" t="s">
        <v>16</v>
      </c>
      <c r="B25" t="s">
        <v>8</v>
      </c>
      <c r="C25" s="1">
        <v>0.15</v>
      </c>
      <c r="D25" s="1">
        <v>0.21</v>
      </c>
    </row>
    <row r="26" spans="1:4" x14ac:dyDescent="0.3">
      <c r="A26" t="s">
        <v>16</v>
      </c>
      <c r="B26" t="s">
        <v>9</v>
      </c>
      <c r="C26" s="1">
        <v>0.04</v>
      </c>
      <c r="D26" s="1">
        <v>0.02</v>
      </c>
    </row>
    <row r="27" spans="1:4" x14ac:dyDescent="0.3">
      <c r="A27" t="s">
        <v>16</v>
      </c>
      <c r="B27" t="s">
        <v>10</v>
      </c>
      <c r="C27" s="1">
        <v>0.21</v>
      </c>
      <c r="D27" s="1">
        <v>0.24</v>
      </c>
    </row>
    <row r="28" spans="1:4" x14ac:dyDescent="0.3">
      <c r="A28" t="s">
        <v>16</v>
      </c>
      <c r="B28" t="s">
        <v>11</v>
      </c>
      <c r="C28" s="1">
        <v>0.56000000000000005</v>
      </c>
      <c r="D28" s="1">
        <v>0.56000000000000005</v>
      </c>
    </row>
    <row r="29" spans="1:4" x14ac:dyDescent="0.3">
      <c r="A29" t="s">
        <v>16</v>
      </c>
      <c r="B29" t="s">
        <v>12</v>
      </c>
      <c r="C29" s="1">
        <v>1.65</v>
      </c>
      <c r="D29" s="1">
        <v>1.81</v>
      </c>
    </row>
    <row r="30" spans="1:4" x14ac:dyDescent="0.3">
      <c r="A30" t="s">
        <v>16</v>
      </c>
      <c r="B30" t="s">
        <v>13</v>
      </c>
      <c r="C30" s="1">
        <v>1.61</v>
      </c>
      <c r="D30" s="1">
        <v>1.63</v>
      </c>
    </row>
    <row r="31" spans="1:4" x14ac:dyDescent="0.3">
      <c r="A31" t="s">
        <v>16</v>
      </c>
      <c r="B31" t="s">
        <v>14</v>
      </c>
      <c r="C31" s="1">
        <v>0</v>
      </c>
      <c r="D31" s="1">
        <v>0</v>
      </c>
    </row>
    <row r="32" spans="1:4" x14ac:dyDescent="0.3">
      <c r="A32" t="s">
        <v>17</v>
      </c>
      <c r="B32" t="s">
        <v>5</v>
      </c>
      <c r="C32" s="1">
        <v>0.09</v>
      </c>
      <c r="D32" s="1">
        <v>0.09</v>
      </c>
    </row>
    <row r="33" spans="1:4" x14ac:dyDescent="0.3">
      <c r="A33" t="s">
        <v>17</v>
      </c>
      <c r="B33" t="s">
        <v>6</v>
      </c>
      <c r="C33" s="1">
        <v>0.08</v>
      </c>
      <c r="D33" s="1">
        <v>0.11</v>
      </c>
    </row>
    <row r="34" spans="1:4" x14ac:dyDescent="0.3">
      <c r="A34" t="s">
        <v>17</v>
      </c>
      <c r="B34" t="s">
        <v>7</v>
      </c>
      <c r="C34" s="1">
        <v>0.39</v>
      </c>
      <c r="D34" s="1">
        <v>0.43</v>
      </c>
    </row>
    <row r="35" spans="1:4" x14ac:dyDescent="0.3">
      <c r="A35" t="s">
        <v>17</v>
      </c>
      <c r="B35" t="s">
        <v>8</v>
      </c>
      <c r="C35" s="1">
        <v>0.13</v>
      </c>
      <c r="D35" s="1">
        <v>0.19</v>
      </c>
    </row>
    <row r="36" spans="1:4" x14ac:dyDescent="0.3">
      <c r="A36" t="s">
        <v>17</v>
      </c>
      <c r="B36" t="s">
        <v>9</v>
      </c>
      <c r="C36" s="1">
        <v>0.04</v>
      </c>
      <c r="D36" s="1">
        <v>0.05</v>
      </c>
    </row>
    <row r="37" spans="1:4" x14ac:dyDescent="0.3">
      <c r="A37" t="s">
        <v>17</v>
      </c>
      <c r="B37" t="s">
        <v>10</v>
      </c>
      <c r="C37" s="1">
        <v>0.81</v>
      </c>
      <c r="D37" s="1">
        <v>0.96</v>
      </c>
    </row>
    <row r="38" spans="1:4" x14ac:dyDescent="0.3">
      <c r="A38" t="s">
        <v>17</v>
      </c>
      <c r="B38" t="s">
        <v>11</v>
      </c>
      <c r="C38" s="1">
        <v>0.81</v>
      </c>
      <c r="D38" s="1">
        <v>1.03</v>
      </c>
    </row>
    <row r="39" spans="1:4" x14ac:dyDescent="0.3">
      <c r="A39" t="s">
        <v>17</v>
      </c>
      <c r="B39" t="s">
        <v>12</v>
      </c>
      <c r="C39" s="1">
        <v>1.64</v>
      </c>
      <c r="D39" s="1">
        <v>1.7</v>
      </c>
    </row>
    <row r="40" spans="1:4" x14ac:dyDescent="0.3">
      <c r="A40" t="s">
        <v>17</v>
      </c>
      <c r="B40" t="s">
        <v>13</v>
      </c>
      <c r="C40" s="1">
        <v>0.66</v>
      </c>
      <c r="D40" s="1">
        <v>0.68</v>
      </c>
    </row>
    <row r="41" spans="1:4" x14ac:dyDescent="0.3">
      <c r="A41" t="s">
        <v>17</v>
      </c>
      <c r="B41" t="s">
        <v>14</v>
      </c>
      <c r="C41" s="1">
        <v>1.1100000000000001</v>
      </c>
      <c r="D41" s="1">
        <v>0.41</v>
      </c>
    </row>
    <row r="42" spans="1:4" x14ac:dyDescent="0.3">
      <c r="A42" t="s">
        <v>18</v>
      </c>
      <c r="B42" t="s">
        <v>5</v>
      </c>
      <c r="C42" s="1">
        <v>0.14000000000000001</v>
      </c>
      <c r="D42" s="1">
        <v>0.13</v>
      </c>
    </row>
    <row r="43" spans="1:4" x14ac:dyDescent="0.3">
      <c r="A43" t="s">
        <v>18</v>
      </c>
      <c r="B43" t="s">
        <v>6</v>
      </c>
      <c r="C43" s="1">
        <v>0.22</v>
      </c>
      <c r="D43" s="1">
        <v>0.3</v>
      </c>
    </row>
    <row r="44" spans="1:4" x14ac:dyDescent="0.3">
      <c r="A44" t="s">
        <v>18</v>
      </c>
      <c r="B44" t="s">
        <v>7</v>
      </c>
      <c r="C44" s="1">
        <v>0.34</v>
      </c>
      <c r="D44" s="1">
        <v>0.28000000000000003</v>
      </c>
    </row>
    <row r="45" spans="1:4" x14ac:dyDescent="0.3">
      <c r="A45" t="s">
        <v>18</v>
      </c>
      <c r="B45" t="s">
        <v>8</v>
      </c>
      <c r="C45" s="1">
        <v>0.63</v>
      </c>
      <c r="D45" s="1">
        <v>0.71</v>
      </c>
    </row>
    <row r="46" spans="1:4" x14ac:dyDescent="0.3">
      <c r="A46" t="s">
        <v>18</v>
      </c>
      <c r="B46" t="s">
        <v>9</v>
      </c>
      <c r="C46" s="1">
        <v>0.03</v>
      </c>
      <c r="D46" s="1">
        <v>0.02</v>
      </c>
    </row>
    <row r="47" spans="1:4" x14ac:dyDescent="0.3">
      <c r="A47" t="s">
        <v>18</v>
      </c>
      <c r="B47" t="s">
        <v>10</v>
      </c>
      <c r="C47" s="1">
        <v>0.85</v>
      </c>
      <c r="D47" s="1">
        <v>1.03</v>
      </c>
    </row>
    <row r="48" spans="1:4" x14ac:dyDescent="0.3">
      <c r="A48" t="s">
        <v>18</v>
      </c>
      <c r="B48" t="s">
        <v>11</v>
      </c>
      <c r="C48" s="1">
        <v>0.92</v>
      </c>
      <c r="D48" s="1">
        <v>0.99</v>
      </c>
    </row>
    <row r="49" spans="1:4" x14ac:dyDescent="0.3">
      <c r="A49" t="s">
        <v>18</v>
      </c>
      <c r="B49" t="s">
        <v>12</v>
      </c>
      <c r="C49" s="1">
        <v>1.44</v>
      </c>
      <c r="D49" s="1">
        <v>1.53</v>
      </c>
    </row>
    <row r="50" spans="1:4" x14ac:dyDescent="0.3">
      <c r="A50" t="s">
        <v>18</v>
      </c>
      <c r="B50" t="s">
        <v>13</v>
      </c>
      <c r="C50" s="1">
        <v>0.74</v>
      </c>
      <c r="D50" s="1">
        <v>0.67</v>
      </c>
    </row>
    <row r="51" spans="1:4" x14ac:dyDescent="0.3">
      <c r="A51" t="s">
        <v>18</v>
      </c>
      <c r="B51" t="s">
        <v>14</v>
      </c>
      <c r="C51" s="1">
        <v>0.39</v>
      </c>
      <c r="D51" s="1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TradeMode1</vt:lpstr>
      <vt:lpstr>TradeMode2</vt:lpstr>
      <vt:lpstr>RCA_CJK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KIET</cp:lastModifiedBy>
  <dcterms:created xsi:type="dcterms:W3CDTF">2016-05-12T07:21:09Z</dcterms:created>
  <dcterms:modified xsi:type="dcterms:W3CDTF">2016-05-14T01:24:49Z</dcterms:modified>
</cp:coreProperties>
</file>