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94dde6ebd8967ab7/바탕 화면/"/>
    </mc:Choice>
  </mc:AlternateContent>
  <xr:revisionPtr revIDLastSave="11" documentId="13_ncr:1_{388A2560-53EC-4578-8D21-235E19127E45}" xr6:coauthVersionLast="47" xr6:coauthVersionMax="47" xr10:uidLastSave="{0E5497E5-C2C8-4C27-94D0-790C1FF907FC}"/>
  <bookViews>
    <workbookView xWindow="-120" yWindow="-120" windowWidth="29040" windowHeight="15840" tabRatio="901" activeTab="4" xr2:uid="{00000000-000D-0000-FFFF-FFFF00000000}"/>
  </bookViews>
  <sheets>
    <sheet name="안내문(필독)" sheetId="17" r:id="rId1"/>
    <sheet name="0.기본정보입력(필수)" sheetId="1" r:id="rId2"/>
    <sheet name="1.과제계획서" sheetId="4" r:id="rId3"/>
    <sheet name="2.과제 세부 계획서" sheetId="21" r:id="rId4"/>
    <sheet name="3.팀 구성 현황표" sheetId="22" r:id="rId5"/>
    <sheet name="4.산학지역사회 연계 계획서" sheetId="7" r:id="rId6"/>
    <sheet name="5.지원금 정산서(학과用)" sheetId="8" r:id="rId7"/>
    <sheet name="5-1.지원금 정산서(학생用)" sheetId="23" r:id="rId8"/>
    <sheet name="6.재료비 지출 내역서" sheetId="9" r:id="rId9"/>
    <sheet name="7.문헌 기부채납 신청서" sheetId="13" r:id="rId10"/>
    <sheet name="8.활동보고서" sheetId="10" r:id="rId11"/>
    <sheet name="9.특강자문 확인서" sheetId="11" r:id="rId12"/>
    <sheet name="10.검수 및 인수 확인서" sheetId="16" r:id="rId13"/>
    <sheet name="별첨1.특강 및 자문료 지급 기준" sheetId="14" r:id="rId14"/>
    <sheet name="별첨2.사업자등록증" sheetId="15" r:id="rId15"/>
  </sheets>
  <definedNames>
    <definedName name="_xlnm._FilterDatabase" localSheetId="1" hidden="1">'0.기본정보입력(필수)'!$A$1:$I$3</definedName>
    <definedName name="_xlnm.Print_Area" localSheetId="1">'0.기본정보입력(필수)'!$A$1:$H$3</definedName>
    <definedName name="_xlnm.Print_Area" localSheetId="2">'1.과제계획서'!$A$1:$K$29</definedName>
    <definedName name="_xlnm.Print_Area" localSheetId="12">'10.검수 및 인수 확인서'!$A$1:$J$21</definedName>
    <definedName name="_xlnm.Print_Area" localSheetId="3">'2.과제 세부 계획서'!$A$1:$H$29</definedName>
    <definedName name="_xlnm.Print_Area" localSheetId="4">'3.팀 구성 현황표'!$A$1:$H$24</definedName>
    <definedName name="_xlnm.Print_Area" localSheetId="5">'4.산학지역사회 연계 계획서'!$A$1:$J$15</definedName>
    <definedName name="_xlnm.Print_Area" localSheetId="6">'5.지원금 정산서(학과用)'!$A$1:$J$29</definedName>
    <definedName name="_xlnm.Print_Area" localSheetId="7">'5-1.지원금 정산서(학생用)'!$A$1:$J$27</definedName>
    <definedName name="_xlnm.Print_Area" localSheetId="8">'6.재료비 지출 내역서'!$A$1:$I$30</definedName>
    <definedName name="_xlnm.Print_Area" localSheetId="9">'7.문헌 기부채납 신청서'!$A$1:$I$16</definedName>
    <definedName name="_xlnm.Print_Area" localSheetId="10">'8.활동보고서'!$A$1:$J$37</definedName>
    <definedName name="_xlnm.Print_Area" localSheetId="11">'9.특강자문 확인서'!$A$1:$I$25</definedName>
    <definedName name="_xlnm.Print_Area" localSheetId="13">'별첨1.특강 및 자문료 지급 기준'!$A$1:$E$41</definedName>
    <definedName name="_xlnm.Print_Area" localSheetId="0">'안내문(필독)'!$A$1:$D$17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3" l="1"/>
  <c r="G6" i="23"/>
  <c r="B6" i="23"/>
  <c r="I5" i="23"/>
  <c r="G5" i="23"/>
  <c r="B5" i="23"/>
  <c r="G4" i="23"/>
  <c r="B4" i="23"/>
  <c r="F19" i="11"/>
  <c r="F6" i="11"/>
  <c r="H18" i="11"/>
  <c r="H5" i="11"/>
  <c r="F18" i="11"/>
  <c r="F5" i="11"/>
  <c r="F17" i="11"/>
  <c r="F4" i="11"/>
  <c r="B19" i="11"/>
  <c r="B6" i="11"/>
  <c r="B18" i="11"/>
  <c r="B5" i="11"/>
  <c r="B17" i="11"/>
  <c r="B4" i="11"/>
  <c r="E12" i="4" l="1"/>
  <c r="H5" i="22" l="1"/>
  <c r="G6" i="8"/>
  <c r="I5" i="8"/>
  <c r="B5" i="22"/>
  <c r="B4" i="22"/>
  <c r="F5" i="22"/>
  <c r="F4" i="22"/>
  <c r="B4" i="21"/>
  <c r="B6" i="21"/>
  <c r="B5" i="21"/>
  <c r="F6" i="21"/>
  <c r="H5" i="21"/>
  <c r="F5" i="21"/>
  <c r="F4" i="21"/>
  <c r="B4" i="4"/>
  <c r="H4" i="4" l="1"/>
  <c r="F25" i="4" l="1"/>
  <c r="B5" i="4" l="1"/>
  <c r="H6" i="4" l="1"/>
  <c r="H5" i="10" l="1"/>
  <c r="H5" i="4" l="1"/>
  <c r="B6" i="4" l="1"/>
  <c r="K5" i="4"/>
  <c r="F11" i="4" l="1"/>
  <c r="F8" i="4"/>
  <c r="E10" i="8" l="1"/>
  <c r="F10" i="8"/>
  <c r="G10" i="8"/>
  <c r="F12" i="4" l="1"/>
  <c r="B6" i="8" l="1"/>
  <c r="I27" i="8" l="1"/>
  <c r="H10" i="8" l="1"/>
  <c r="A18" i="16" l="1"/>
  <c r="F14" i="13" l="1"/>
  <c r="F6" i="13"/>
  <c r="B6" i="13"/>
  <c r="H5" i="13"/>
  <c r="F5" i="13"/>
  <c r="B5" i="13"/>
  <c r="F4" i="13"/>
  <c r="B4" i="13"/>
  <c r="F6" i="10"/>
  <c r="B6" i="10"/>
  <c r="F5" i="10"/>
  <c r="B5" i="10"/>
  <c r="F4" i="10"/>
  <c r="B4" i="10"/>
  <c r="F6" i="9"/>
  <c r="B6" i="9"/>
  <c r="H5" i="9"/>
  <c r="F5" i="9"/>
  <c r="B5" i="9"/>
  <c r="F4" i="9"/>
  <c r="B4" i="9"/>
  <c r="H9" i="8"/>
  <c r="H8" i="8"/>
  <c r="G5" i="8"/>
  <c r="B5" i="8"/>
  <c r="G4" i="8"/>
  <c r="B4" i="8"/>
  <c r="F6" i="7"/>
  <c r="B6" i="7"/>
  <c r="H5" i="7"/>
  <c r="F5" i="7"/>
  <c r="B5" i="7"/>
  <c r="F4" i="7"/>
  <c r="B4" i="7"/>
</calcChain>
</file>

<file path=xl/sharedStrings.xml><?xml version="1.0" encoding="utf-8"?>
<sst xmlns="http://schemas.openxmlformats.org/spreadsheetml/2006/main" count="505" uniqueCount="347">
  <si>
    <t>순번</t>
    <phoneticPr fontId="1" type="noConversion"/>
  </si>
  <si>
    <t>단과대학명</t>
    <phoneticPr fontId="1" type="noConversion"/>
  </si>
  <si>
    <t>학부(과)</t>
    <phoneticPr fontId="1" type="noConversion"/>
  </si>
  <si>
    <t>교과목명</t>
    <phoneticPr fontId="1" type="noConversion"/>
  </si>
  <si>
    <t>분반</t>
    <phoneticPr fontId="1" type="noConversion"/>
  </si>
  <si>
    <t>팀명</t>
    <phoneticPr fontId="1" type="noConversion"/>
  </si>
  <si>
    <t>제안형</t>
    <phoneticPr fontId="1" type="noConversion"/>
  </si>
  <si>
    <t>담당 교수</t>
    <phoneticPr fontId="1" type="noConversion"/>
  </si>
  <si>
    <t>프린트</t>
    <phoneticPr fontId="1" type="noConversion"/>
  </si>
  <si>
    <t>팀장</t>
    <phoneticPr fontId="1" type="noConversion"/>
  </si>
  <si>
    <t>팀원</t>
    <phoneticPr fontId="1" type="noConversion"/>
  </si>
  <si>
    <t>서명</t>
    <phoneticPr fontId="1" type="noConversion"/>
  </si>
  <si>
    <t>개인정보 수집 및 이용에 대한 동의 내용</t>
    <phoneticPr fontId="1" type="noConversion"/>
  </si>
  <si>
    <t>합계</t>
    <phoneticPr fontId="1" type="noConversion"/>
  </si>
  <si>
    <t>지원금 예산 
신청 내역</t>
    <phoneticPr fontId="1" type="noConversion"/>
  </si>
  <si>
    <t>재료비</t>
  </si>
  <si>
    <t>[양식1]</t>
    <phoneticPr fontId="1" type="noConversion"/>
  </si>
  <si>
    <t>학년도</t>
    <phoneticPr fontId="1" type="noConversion"/>
  </si>
  <si>
    <t>학기</t>
    <phoneticPr fontId="1" type="noConversion"/>
  </si>
  <si>
    <t>작성예시</t>
    <phoneticPr fontId="1" type="noConversion"/>
  </si>
  <si>
    <t>제품형</t>
    <phoneticPr fontId="1" type="noConversion"/>
  </si>
  <si>
    <t>첨부서류</t>
    <phoneticPr fontId="1" type="noConversion"/>
  </si>
  <si>
    <t>필수</t>
    <phoneticPr fontId="1" type="noConversion"/>
  </si>
  <si>
    <t>선택</t>
    <phoneticPr fontId="1" type="noConversion"/>
  </si>
  <si>
    <t>[양식2]</t>
    <phoneticPr fontId="1" type="noConversion"/>
  </si>
  <si>
    <t>비고</t>
    <phoneticPr fontId="1" type="noConversion"/>
  </si>
  <si>
    <t>사업자 등록번호</t>
    <phoneticPr fontId="1" type="noConversion"/>
  </si>
  <si>
    <t>정산 내용</t>
    <phoneticPr fontId="1" type="noConversion"/>
  </si>
  <si>
    <t>사용 내역</t>
    <phoneticPr fontId="1" type="noConversion"/>
  </si>
  <si>
    <t>집행 항목</t>
    <phoneticPr fontId="1" type="noConversion"/>
  </si>
  <si>
    <t>재료비</t>
    <phoneticPr fontId="1" type="noConversion"/>
  </si>
  <si>
    <t>활동비</t>
    <phoneticPr fontId="1" type="noConversion"/>
  </si>
  <si>
    <t>특강 및 자문료</t>
    <phoneticPr fontId="1" type="noConversion"/>
  </si>
  <si>
    <t>합계(원)</t>
    <phoneticPr fontId="1" type="noConversion"/>
  </si>
  <si>
    <t>거래처</t>
    <phoneticPr fontId="1" type="noConversion"/>
  </si>
  <si>
    <t>거래일자</t>
    <phoneticPr fontId="1" type="noConversion"/>
  </si>
  <si>
    <t>합계</t>
    <phoneticPr fontId="1" type="noConversion"/>
  </si>
  <si>
    <t>법인카드</t>
    <phoneticPr fontId="1" type="noConversion"/>
  </si>
  <si>
    <t>전자세금계산서</t>
    <phoneticPr fontId="1" type="noConversion"/>
  </si>
  <si>
    <t>현금영수증</t>
    <phoneticPr fontId="1" type="noConversion"/>
  </si>
  <si>
    <t>담당교수:</t>
    <phoneticPr fontId="1" type="noConversion"/>
  </si>
  <si>
    <t>캡스톤디자인 재료비 지출 내역서</t>
    <phoneticPr fontId="1" type="noConversion"/>
  </si>
  <si>
    <t>영수증 첨부</t>
    <phoneticPr fontId="1" type="noConversion"/>
  </si>
  <si>
    <t>사진 부착</t>
    <phoneticPr fontId="1" type="noConversion"/>
  </si>
  <si>
    <t>※ 영수증은 반드시 겹치지 않게 부착하며 양식 1개당 1건 부착, 영수증이 많을 경우 페이지 추가하여 작성</t>
    <phoneticPr fontId="1" type="noConversion"/>
  </si>
  <si>
    <t>활동일시</t>
    <phoneticPr fontId="1" type="noConversion"/>
  </si>
  <si>
    <t xml:space="preserve">
지마켓
</t>
    <phoneticPr fontId="1" type="noConversion"/>
  </si>
  <si>
    <t>장소</t>
    <phoneticPr fontId="1" type="noConversion"/>
  </si>
  <si>
    <t>내용</t>
    <phoneticPr fontId="1" type="noConversion"/>
  </si>
  <si>
    <t>성명</t>
    <phoneticPr fontId="1" type="noConversion"/>
  </si>
  <si>
    <t>주민등록번호</t>
    <phoneticPr fontId="1" type="noConversion"/>
  </si>
  <si>
    <t>계좌번호</t>
    <phoneticPr fontId="1" type="noConversion"/>
  </si>
  <si>
    <t>지급금액(원)</t>
    <phoneticPr fontId="1" type="noConversion"/>
  </si>
  <si>
    <t>강사
인적사항</t>
    <phoneticPr fontId="1" type="noConversion"/>
  </si>
  <si>
    <t>소속/직급</t>
    <phoneticPr fontId="1" type="noConversion"/>
  </si>
  <si>
    <t>은행명</t>
    <phoneticPr fontId="1" type="noConversion"/>
  </si>
  <si>
    <t>예금주명</t>
    <phoneticPr fontId="1" type="noConversion"/>
  </si>
  <si>
    <t>유형</t>
    <phoneticPr fontId="1" type="noConversion"/>
  </si>
  <si>
    <t>강사료 등급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</si>
  <si>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</si>
  <si>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</si>
  <si>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</si>
  <si>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 xml:space="preserve">강사명:                              (인)     </t>
    <phoneticPr fontId="1" type="noConversion"/>
  </si>
  <si>
    <t>[양식3]</t>
    <phoneticPr fontId="1" type="noConversion"/>
  </si>
  <si>
    <t>[양식5]</t>
    <phoneticPr fontId="1" type="noConversion"/>
  </si>
  <si>
    <t>[양식6]</t>
    <phoneticPr fontId="1" type="noConversion"/>
  </si>
  <si>
    <t>[양식7]</t>
    <phoneticPr fontId="1" type="noConversion"/>
  </si>
  <si>
    <t>[양식8]</t>
    <phoneticPr fontId="1" type="noConversion"/>
  </si>
  <si>
    <t>캡스톤디자인 문헌 기부채납 신청서</t>
    <phoneticPr fontId="1" type="noConversion"/>
  </si>
  <si>
    <t>도서 목록</t>
    <phoneticPr fontId="1" type="noConversion"/>
  </si>
  <si>
    <t>번호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</si>
  <si>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</si>
  <si>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</si>
  <si>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</si>
  <si>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출판년도</t>
    <phoneticPr fontId="1" type="noConversion"/>
  </si>
  <si>
    <t>구입금액</t>
    <phoneticPr fontId="1" type="noConversion"/>
  </si>
  <si>
    <t>ISBN번호</t>
    <phoneticPr fontId="1" type="noConversion"/>
  </si>
  <si>
    <t>구매자</t>
    <phoneticPr fontId="1" type="noConversion"/>
  </si>
  <si>
    <t>세      부      내      역</t>
    <phoneticPr fontId="19" type="noConversion"/>
  </si>
  <si>
    <t>거래명세서 내용과 동일</t>
    <phoneticPr fontId="19" type="noConversion"/>
  </si>
  <si>
    <t>견적서 내용과 동일</t>
    <phoneticPr fontId="19" type="noConversion"/>
  </si>
  <si>
    <t>영수증 내용과 동일</t>
    <phoneticPr fontId="19" type="noConversion"/>
  </si>
  <si>
    <t xml:space="preserve"> (       ) </t>
    <phoneticPr fontId="19" type="noConversion"/>
  </si>
  <si>
    <t xml:space="preserve">        위와 같이 검수 하였음.</t>
    <phoneticPr fontId="19" type="noConversion"/>
  </si>
  <si>
    <t>검수자</t>
    <phoneticPr fontId="19" type="noConversion"/>
  </si>
  <si>
    <t>직  위</t>
    <phoneticPr fontId="19" type="noConversion"/>
  </si>
  <si>
    <t>성  명</t>
    <phoneticPr fontId="19" type="noConversion"/>
  </si>
  <si>
    <t>유관순</t>
    <phoneticPr fontId="19" type="noConversion"/>
  </si>
  <si>
    <t>(인)</t>
    <phoneticPr fontId="19" type="noConversion"/>
  </si>
  <si>
    <t>홍길동</t>
    <phoneticPr fontId="19" type="noConversion"/>
  </si>
  <si>
    <t xml:space="preserve">        위 검수조서 물품을 정히 인수함.</t>
    <phoneticPr fontId="19" type="noConversion"/>
  </si>
  <si>
    <t xml:space="preserve"> (      ) </t>
    <phoneticPr fontId="19" type="noConversion"/>
  </si>
  <si>
    <t>품목 및 수량</t>
    <phoneticPr fontId="19" type="noConversion"/>
  </si>
  <si>
    <t xml:space="preserve">기타(세금계산서) 내용과 동일 </t>
    <phoneticPr fontId="19" type="noConversion"/>
  </si>
  <si>
    <t>담당교수</t>
    <phoneticPr fontId="19" type="noConversion"/>
  </si>
  <si>
    <t>인수자</t>
    <phoneticPr fontId="1" type="noConversion"/>
  </si>
  <si>
    <t>실제작성 칸</t>
    <phoneticPr fontId="1" type="noConversion"/>
  </si>
  <si>
    <t>금액(원)</t>
    <phoneticPr fontId="1" type="noConversion"/>
  </si>
  <si>
    <t>[양식9]</t>
    <phoneticPr fontId="1" type="noConversion"/>
  </si>
  <si>
    <t>검 수  및  인 수 확 인 서</t>
    <phoneticPr fontId="19" type="noConversion"/>
  </si>
  <si>
    <t>대표자명</t>
    <phoneticPr fontId="1" type="noConversion"/>
  </si>
  <si>
    <t xml:space="preserve">(인)   </t>
    <phoneticPr fontId="1" type="noConversion"/>
  </si>
  <si>
    <t>이순신</t>
    <phoneticPr fontId="1" type="noConversion"/>
  </si>
  <si>
    <t>캡스톤디자인</t>
    <phoneticPr fontId="1" type="noConversion"/>
  </si>
  <si>
    <t>양식 번호</t>
  </si>
  <si>
    <t>캡스톤디자인 과제 세부 계획서</t>
  </si>
  <si>
    <t>캡스톤디자인 재료비 지출 내역서</t>
  </si>
  <si>
    <t>구분</t>
  </si>
  <si>
    <t>제출서류</t>
  </si>
  <si>
    <t>과제 신청 
제출 서류</t>
    <phoneticPr fontId="1" type="noConversion"/>
  </si>
  <si>
    <t>지원금 정산 
제출 서류</t>
    <phoneticPr fontId="1" type="noConversion"/>
  </si>
  <si>
    <t>&lt;캡스톤디자인 서류 작성 안내&gt;</t>
    <phoneticPr fontId="1" type="noConversion"/>
  </si>
  <si>
    <t>(나머지 양식에 기본 정보가 자동으로 입력 됨)</t>
  </si>
  <si>
    <t>검수 및 인수 확인서</t>
    <phoneticPr fontId="1" type="noConversion"/>
  </si>
  <si>
    <t>(예시)
원단 5롤</t>
    <phoneticPr fontId="1" type="noConversion"/>
  </si>
  <si>
    <t>학과조교</t>
    <phoneticPr fontId="19" type="noConversion"/>
  </si>
  <si>
    <t>2. 과제 수행방법 및 결과물 개발계획</t>
    <phoneticPr fontId="1" type="noConversion"/>
  </si>
  <si>
    <t xml:space="preserve">▷ 캡스톤디자인 교과목 지원 가이드라인을 확인하고 숙지하셨습니까? </t>
    <phoneticPr fontId="1" type="noConversion"/>
  </si>
  <si>
    <t>작성 전 
체크리스트</t>
    <phoneticPr fontId="1" type="noConversion"/>
  </si>
  <si>
    <t xml:space="preserve">※ 가이드라인 미숙지로 인한 책임은 본인에게 있으며 위의 내용을 반드시 확인하고 
캡스톤디자인 교과목을 성실히 수행할 것을 약속 합니다.  </t>
    <phoneticPr fontId="1" type="noConversion"/>
  </si>
  <si>
    <t>1. 과제의 목적 및 필요성</t>
    <phoneticPr fontId="1" type="noConversion"/>
  </si>
  <si>
    <t>※ 서류 제출 목록을 확인하시고 해당하는 양식을 작성 후 제출해 주시기 바랍니다.</t>
    <phoneticPr fontId="1" type="noConversion"/>
  </si>
  <si>
    <t>계좌이체</t>
    <phoneticPr fontId="1" type="noConversion"/>
  </si>
  <si>
    <t>활동시간</t>
    <phoneticPr fontId="1" type="noConversion"/>
  </si>
  <si>
    <t>활동일자</t>
    <phoneticPr fontId="1" type="noConversion"/>
  </si>
  <si>
    <t>14:00 ~ 17:00</t>
    <phoneticPr fontId="1" type="noConversion"/>
  </si>
  <si>
    <t>문헌 기부채납 신청서</t>
    <phoneticPr fontId="1" type="noConversion"/>
  </si>
  <si>
    <t>비고</t>
    <phoneticPr fontId="1" type="noConversion"/>
  </si>
  <si>
    <t>[별첨2]</t>
    <phoneticPr fontId="1" type="noConversion"/>
  </si>
  <si>
    <t>[양식4]</t>
    <phoneticPr fontId="1" type="noConversion"/>
  </si>
  <si>
    <t>디자인대학</t>
    <phoneticPr fontId="1" type="noConversion"/>
  </si>
  <si>
    <t>커뮤니케이션디자인전공</t>
    <phoneticPr fontId="1" type="noConversion"/>
  </si>
  <si>
    <t xml:space="preserve">
2022.03.02
</t>
    <phoneticPr fontId="1" type="noConversion"/>
  </si>
  <si>
    <t>캡스톤디자인 과제계획서</t>
    <phoneticPr fontId="1" type="noConversion"/>
  </si>
  <si>
    <t>비율(%)</t>
    <phoneticPr fontId="1" type="noConversion"/>
  </si>
  <si>
    <t>산출내역</t>
    <phoneticPr fontId="1" type="noConversion"/>
  </si>
  <si>
    <t>팀 구성</t>
    <phoneticPr fontId="1" type="noConversion"/>
  </si>
  <si>
    <t>수강 인원</t>
    <phoneticPr fontId="1" type="noConversion"/>
  </si>
  <si>
    <t>담당 교수</t>
    <phoneticPr fontId="1" type="noConversion"/>
  </si>
  <si>
    <t>유형</t>
    <phoneticPr fontId="1" type="noConversion"/>
  </si>
  <si>
    <t xml:space="preserve">담당 교수 </t>
    <phoneticPr fontId="1" type="noConversion"/>
  </si>
  <si>
    <t>지역사회 연계</t>
    <phoneticPr fontId="1" type="noConversion"/>
  </si>
  <si>
    <t>산업체 연계</t>
    <phoneticPr fontId="1" type="noConversion"/>
  </si>
  <si>
    <t>공모전 및 학술대회 출전</t>
    <phoneticPr fontId="1" type="noConversion"/>
  </si>
  <si>
    <t>특허 출원</t>
    <phoneticPr fontId="1" type="noConversion"/>
  </si>
  <si>
    <t>문제해결 프로젝트</t>
    <phoneticPr fontId="1" type="noConversion"/>
  </si>
  <si>
    <t xml:space="preserve">유형 </t>
    <phoneticPr fontId="1" type="noConversion"/>
  </si>
  <si>
    <t>연락처</t>
    <phoneticPr fontId="1" type="noConversion"/>
  </si>
  <si>
    <t>개인정보 동의 여부</t>
    <phoneticPr fontId="1" type="noConversion"/>
  </si>
  <si>
    <t>팀장 학번</t>
    <phoneticPr fontId="1" type="noConversion"/>
  </si>
  <si>
    <t>팀장 이름</t>
    <phoneticPr fontId="1" type="noConversion"/>
  </si>
  <si>
    <t>팀 인원수</t>
    <phoneticPr fontId="1" type="noConversion"/>
  </si>
  <si>
    <t>캡스톤디자인 산학/지역사회 연계 계획서</t>
    <phoneticPr fontId="1" type="noConversion"/>
  </si>
  <si>
    <t>팀 인원 수 합계</t>
    <phoneticPr fontId="1" type="noConversion"/>
  </si>
  <si>
    <t>캡스톤디자인 특강/자문 확인서</t>
    <phoneticPr fontId="1" type="noConversion"/>
  </si>
  <si>
    <t>산업체/지역사회 담당자:</t>
    <phoneticPr fontId="1" type="noConversion"/>
  </si>
  <si>
    <r>
      <rPr>
        <sz val="9"/>
        <color theme="1"/>
        <rFont val="맑은 고딕"/>
        <family val="3"/>
        <charset val="129"/>
        <scheme val="minor"/>
      </rPr>
      <t>현금영수증결제자</t>
    </r>
    <r>
      <rPr>
        <sz val="11"/>
        <color theme="1"/>
        <rFont val="맑은 고딕"/>
        <family val="2"/>
        <charset val="129"/>
        <scheme val="minor"/>
      </rPr>
      <t xml:space="preserve">
(학번, 성명)</t>
    </r>
    <phoneticPr fontId="1" type="noConversion"/>
  </si>
  <si>
    <t>별첨</t>
    <phoneticPr fontId="1" type="noConversion"/>
  </si>
  <si>
    <t>특강 및 자문료 지급 기준</t>
    <phoneticPr fontId="1" type="noConversion"/>
  </si>
  <si>
    <t>상명대학교 사업자등록증</t>
    <phoneticPr fontId="1" type="noConversion"/>
  </si>
  <si>
    <t>문제해결프로젝트</t>
    <phoneticPr fontId="1" type="noConversion"/>
  </si>
  <si>
    <t>산학연계프로젝트</t>
    <phoneticPr fontId="1" type="noConversion"/>
  </si>
  <si>
    <t>지역사회연계프로젝트</t>
    <phoneticPr fontId="1" type="noConversion"/>
  </si>
  <si>
    <t>산학연계/지역사회연계 프로젝트인 경우에만 작성</t>
    <phoneticPr fontId="1" type="noConversion"/>
  </si>
  <si>
    <t>산학연계프로젝트</t>
  </si>
  <si>
    <t>확인자</t>
    <phoneticPr fontId="1" type="noConversion"/>
  </si>
  <si>
    <t>아래와 같이 과제계획서를 제출하며, 중도포기하거나 구입불가능 품목을 구입하여
한국연구재단 지적 및 환수 시에는 제반 규정에 따라 지급받은 지원금을 반납할 것을 서약합니다.</t>
    <phoneticPr fontId="1" type="noConversion"/>
  </si>
  <si>
    <t>학생 서약</t>
    <phoneticPr fontId="1" type="noConversion"/>
  </si>
  <si>
    <t>공과대학</t>
    <phoneticPr fontId="1" type="noConversion"/>
  </si>
  <si>
    <t>문제해결프로젝트</t>
  </si>
  <si>
    <t xml:space="preserve">※ 팀 인원수는 팀장 학생 포함하여 작성 함. </t>
    <phoneticPr fontId="1" type="noConversion"/>
  </si>
  <si>
    <t>순번</t>
    <phoneticPr fontId="1" type="noConversion"/>
  </si>
  <si>
    <t>산학/지역사회 연계 정보</t>
    <phoneticPr fontId="1" type="noConversion"/>
  </si>
  <si>
    <t>산업체/지역사회명</t>
    <phoneticPr fontId="1" type="noConversion"/>
  </si>
  <si>
    <t>산업체/지역사회 
담당자 성명</t>
    <phoneticPr fontId="1" type="noConversion"/>
  </si>
  <si>
    <t xml:space="preserve">산업체/지역사회 
담당자 연락처 </t>
    <phoneticPr fontId="1" type="noConversion"/>
  </si>
  <si>
    <t>산업체/지역사회 
협력 방안</t>
    <phoneticPr fontId="1" type="noConversion"/>
  </si>
  <si>
    <t>산학/지역사회 연계 계획서 1부(산학 연계, 지역사회 연계의 경우에만)</t>
    <phoneticPr fontId="1" type="noConversion"/>
  </si>
  <si>
    <t>거래명세서 부착</t>
    <phoneticPr fontId="1" type="noConversion"/>
  </si>
  <si>
    <t>팀장/팀원</t>
    <phoneticPr fontId="1" type="noConversion"/>
  </si>
  <si>
    <t>팀원</t>
  </si>
  <si>
    <t>※ 하단의 "0.기본정보입력(필수)" 시트는 양식 작성 전에 필수로 입력해 주세요.</t>
    <phoneticPr fontId="1" type="noConversion"/>
  </si>
  <si>
    <t>교과목별 작성</t>
    <phoneticPr fontId="1" type="noConversion"/>
  </si>
  <si>
    <t>교과목 내 팀별 작성</t>
    <phoneticPr fontId="1" type="noConversion"/>
  </si>
  <si>
    <t>(예시)
본 교과목은 (천안시 소상공인시장진흥공단)과 연계하여 (천안시 전통시장 활성화)를 위한 과제를 수행하기 위해 실무 담당자와의 멘토링 등을 통한 현장에 적용할 수 있는 (     ) 제품 개발을 목표로 함. 
- 세부 내용 작성</t>
    <phoneticPr fontId="1" type="noConversion"/>
  </si>
  <si>
    <t>한누리관 I-901호</t>
    <phoneticPr fontId="1" type="noConversion"/>
  </si>
  <si>
    <t>팀 구성 현황표</t>
    <phoneticPr fontId="1" type="noConversion"/>
  </si>
  <si>
    <t>과제 세부 계획서 1부, 팀 구성 현황표 각 1부</t>
    <phoneticPr fontId="1" type="noConversion"/>
  </si>
  <si>
    <t xml:space="preserve">3. 주차별 추진 일정 </t>
    <phoneticPr fontId="1" type="noConversion"/>
  </si>
  <si>
    <t>주차</t>
    <phoneticPr fontId="1" type="noConversion"/>
  </si>
  <si>
    <t>1~4주차</t>
    <phoneticPr fontId="1" type="noConversion"/>
  </si>
  <si>
    <t>5~8주차</t>
    <phoneticPr fontId="1" type="noConversion"/>
  </si>
  <si>
    <t>9~12주차</t>
    <phoneticPr fontId="1" type="noConversion"/>
  </si>
  <si>
    <t>13~16주차</t>
    <phoneticPr fontId="1" type="noConversion"/>
  </si>
  <si>
    <t>4. 과제 결과물 개발 시 기대효과</t>
    <phoneticPr fontId="1" type="noConversion"/>
  </si>
  <si>
    <t>참여 학생 서약</t>
    <phoneticPr fontId="1" type="noConversion"/>
  </si>
  <si>
    <t xml:space="preserve">모든 캡스톤디자인 과제 수행 팀은 각종 서류 구비, 제출 기한 등에 충실히 응해야 하며, 
담당교수 및 산업체/지역사회 멘토의 지도를 받아 성실하게 과제를 수행할 것을 서약합니다. 
또한 팀장/팀원별 역할에 협력적 태도로 임할 것을 서약합니다. </t>
    <phoneticPr fontId="1" type="noConversion"/>
  </si>
  <si>
    <t xml:space="preserve">팀명 </t>
    <phoneticPr fontId="1" type="noConversion"/>
  </si>
  <si>
    <t>학과</t>
    <phoneticPr fontId="1" type="noConversion"/>
  </si>
  <si>
    <t>학년</t>
    <phoneticPr fontId="1" type="noConversion"/>
  </si>
  <si>
    <t xml:space="preserve">학번 </t>
    <phoneticPr fontId="1" type="noConversion"/>
  </si>
  <si>
    <t xml:space="preserve">※ 과제계획서, 과제 세부 계획서는 교과목 분반별 작성, 팀 구성 현황표는 해당 교과목 분반 내 팀별 작성 함. </t>
    <phoneticPr fontId="1" type="noConversion"/>
  </si>
  <si>
    <t>[양식10]</t>
    <phoneticPr fontId="1" type="noConversion"/>
  </si>
  <si>
    <t>[양식8-1]</t>
    <phoneticPr fontId="1" type="noConversion"/>
  </si>
  <si>
    <t>[양식6-1]</t>
    <phoneticPr fontId="1" type="noConversion"/>
  </si>
  <si>
    <t>[필수] 캡스톤디자인 과제계획서</t>
    <phoneticPr fontId="1" type="noConversion"/>
  </si>
  <si>
    <t>[필수] 캡스톤디자인 과제 세부 계획서</t>
    <phoneticPr fontId="1" type="noConversion"/>
  </si>
  <si>
    <t>[필수] 캡스톤디자인 팀 구성 현황표</t>
    <phoneticPr fontId="1" type="noConversion"/>
  </si>
  <si>
    <t>[선택] 캡스톤디자인 산학/지역사회 연계 계획서</t>
    <phoneticPr fontId="1" type="noConversion"/>
  </si>
  <si>
    <t xml:space="preserve">
2023년    월     일
담당교수  :                           (인)
 </t>
    <phoneticPr fontId="1" type="noConversion"/>
  </si>
  <si>
    <t xml:space="preserve">2023년      월      일  </t>
    <phoneticPr fontId="1" type="noConversion"/>
  </si>
  <si>
    <t>총 예산(A)</t>
    <phoneticPr fontId="1" type="noConversion"/>
  </si>
  <si>
    <t>기집행액(B)</t>
    <phoneticPr fontId="1" type="noConversion"/>
  </si>
  <si>
    <t>집행액(C)</t>
    <phoneticPr fontId="1" type="noConversion"/>
  </si>
  <si>
    <t>잔액(A-B-C)</t>
    <phoneticPr fontId="1" type="noConversion"/>
  </si>
  <si>
    <t>특강 및 자문료</t>
  </si>
  <si>
    <r>
      <rPr>
        <b/>
        <sz val="12"/>
        <color theme="1"/>
        <rFont val="맑은 고딕"/>
        <family val="3"/>
        <charset val="129"/>
        <scheme val="minor"/>
      </rPr>
      <t xml:space="preserve">위와 같이 정산을 요청 드리며,  
과제와 연관된 정산 내역임을 확인 및 책임 서약합니다.
</t>
    </r>
    <r>
      <rPr>
        <sz val="12"/>
        <color theme="1"/>
        <rFont val="맑은 고딕"/>
        <family val="3"/>
        <charset val="129"/>
        <scheme val="minor"/>
      </rPr>
      <t xml:space="preserve">
2023년       월       일</t>
    </r>
    <phoneticPr fontId="1" type="noConversion"/>
  </si>
  <si>
    <t xml:space="preserve">숫자, 글씨 잘 보이게 사진 첨부 </t>
    <phoneticPr fontId="1" type="noConversion"/>
  </si>
  <si>
    <t xml:space="preserve">재료비 사용시 작성 </t>
    <phoneticPr fontId="1" type="noConversion"/>
  </si>
  <si>
    <t xml:space="preserve">도서 구매시 작성 </t>
    <phoneticPr fontId="1" type="noConversion"/>
  </si>
  <si>
    <t xml:space="preserve">특강 및 자문료 사용시 작성 </t>
    <phoneticPr fontId="1" type="noConversion"/>
  </si>
  <si>
    <t xml:space="preserve">특강 및 자문료 사용시 참고 </t>
    <phoneticPr fontId="1" type="noConversion"/>
  </si>
  <si>
    <t xml:space="preserve">전자세금계산서 발행시 사용 </t>
    <phoneticPr fontId="1" type="noConversion"/>
  </si>
  <si>
    <r>
      <t xml:space="preserve">재료비 사용시 </t>
    </r>
    <r>
      <rPr>
        <b/>
        <u/>
        <sz val="11"/>
        <color theme="1"/>
        <rFont val="맑은 고딕"/>
        <family val="3"/>
        <charset val="129"/>
        <scheme val="minor"/>
      </rPr>
      <t>학과에서</t>
    </r>
    <r>
      <rPr>
        <b/>
        <sz val="11"/>
        <color theme="1"/>
        <rFont val="맑은 고딕"/>
        <family val="3"/>
        <charset val="129"/>
        <scheme val="minor"/>
      </rPr>
      <t xml:space="preserve"> 작성 </t>
    </r>
    <phoneticPr fontId="1" type="noConversion"/>
  </si>
  <si>
    <t>23.03.31.(금)</t>
    <phoneticPr fontId="1" type="noConversion"/>
  </si>
  <si>
    <t xml:space="preserve">순번 </t>
    <phoneticPr fontId="1" type="noConversion"/>
  </si>
  <si>
    <t xml:space="preserve">이름 </t>
    <phoneticPr fontId="1" type="noConversion"/>
  </si>
  <si>
    <t xml:space="preserve">서명 </t>
    <phoneticPr fontId="1" type="noConversion"/>
  </si>
  <si>
    <t>순번</t>
    <phoneticPr fontId="1" type="noConversion"/>
  </si>
  <si>
    <t>[양식8-2]</t>
    <phoneticPr fontId="1" type="noConversion"/>
  </si>
  <si>
    <t>이름</t>
    <phoneticPr fontId="1" type="noConversion"/>
  </si>
  <si>
    <r>
      <t xml:space="preserve">
상기 도서를 정히 인수함
학술정보지원팀(학술정보관) 팀장/담당자</t>
    </r>
    <r>
      <rPr>
        <u/>
        <sz val="14"/>
        <color theme="1"/>
        <rFont val="맑은 고딕"/>
        <family val="3"/>
        <charset val="129"/>
        <scheme val="minor"/>
      </rPr>
      <t xml:space="preserve">                       </t>
    </r>
    <r>
      <rPr>
        <sz val="14"/>
        <color theme="1"/>
        <rFont val="맑은 고딕"/>
        <family val="3"/>
        <charset val="129"/>
        <scheme val="minor"/>
      </rPr>
      <t xml:space="preserve"> (인)</t>
    </r>
    <phoneticPr fontId="1" type="noConversion"/>
  </si>
  <si>
    <t xml:space="preserve">특강/자문 사진 부착(필수)
작성방법의 예시 사진을 반드시 참고해주세요! </t>
    <phoneticPr fontId="1" type="noConversion"/>
  </si>
  <si>
    <t>[양식9-1]</t>
    <phoneticPr fontId="1" type="noConversion"/>
  </si>
  <si>
    <t>특강/자문 사진</t>
    <phoneticPr fontId="1" type="noConversion"/>
  </si>
  <si>
    <t xml:space="preserve">성명 </t>
    <phoneticPr fontId="1" type="noConversion"/>
  </si>
  <si>
    <t>E</t>
    <phoneticPr fontId="1" type="noConversion"/>
  </si>
  <si>
    <t>D</t>
    <phoneticPr fontId="1" type="noConversion"/>
  </si>
  <si>
    <t>23.03.31.(금), 14:00 ~ 17:00</t>
    <phoneticPr fontId="1" type="noConversion"/>
  </si>
  <si>
    <t>캡스톤디자인 특강/자문 확인서(학과用)</t>
    <phoneticPr fontId="1" type="noConversion"/>
  </si>
  <si>
    <r>
      <t>[개인정보 수집</t>
    </r>
    <r>
      <rPr>
        <sz val="11"/>
        <color theme="1"/>
        <rFont val="MS Gothic"/>
        <family val="3"/>
        <charset val="128"/>
      </rPr>
      <t>‧</t>
    </r>
    <r>
      <rPr>
        <sz val="11"/>
        <color theme="1"/>
        <rFont val="맑은 고딕"/>
        <family val="3"/>
        <charset val="129"/>
        <scheme val="minor"/>
      </rPr>
      <t xml:space="preserve">이용 동의서]
1. 개인정보의 수집·이용 목적: 교육혁신추진팀에서는 캡스톤디자인 프로그램 중 전문가 활용을 목적으로 개인정보를 
수집하고자 하며, 수집된 개인정보는 강사료 지급을 위한 목적으로만 이용됩니다. 
2. 수집하려는 개인정보의 항목: 개인정보의 항목은 강사의 소속, 주민번호, 강사료 입금 은행 및 계좌, 예금주명, 연락처
3. 개인정보의 보유 및 이용 기간: 수집된 개인 정보는 강사료 지급 후 즉시 파기
4. 동의를 거부할 권리 및 동의 거부에 따른 불이익: 개인정보 수집 및 이용에 대하여 동의를 거부할 수 있으나, 
거부할 시 강사료 지급이 제한 될 수 있습니다.
</t>
    </r>
    <phoneticPr fontId="1" type="noConversion"/>
  </si>
  <si>
    <t>※ 지급금액은 별첨1.특강 및 자문료 지급 기준에 준하여 1회 특강, 및 자문료 기입</t>
    <phoneticPr fontId="1" type="noConversion"/>
  </si>
  <si>
    <r>
      <rPr>
        <b/>
        <sz val="14"/>
        <color theme="1"/>
        <rFont val="맑은 고딕"/>
        <family val="3"/>
        <charset val="129"/>
        <scheme val="minor"/>
      </rPr>
      <t xml:space="preserve">위 문헌은 캡스톤디자인 교과목 지원금으로 구매하였으며  
상명대학교 학술정보관에 기부채납을 신청합니다.
</t>
    </r>
    <r>
      <rPr>
        <sz val="14"/>
        <color theme="1"/>
        <rFont val="맑은 고딕"/>
        <family val="2"/>
        <charset val="129"/>
        <scheme val="minor"/>
      </rPr>
      <t xml:space="preserve">
2023년        월        일
                                                              담당교수:                      (인)
                                                                        </t>
    </r>
    <r>
      <rPr>
        <b/>
        <sz val="18"/>
        <color theme="1"/>
        <rFont val="맑은 고딕"/>
        <family val="3"/>
        <charset val="129"/>
        <scheme val="minor"/>
      </rPr>
      <t xml:space="preserve">  학술정보관장 귀하</t>
    </r>
    <phoneticPr fontId="1" type="noConversion"/>
  </si>
  <si>
    <t>캡스톤디자인 지원금 정산서(학과用)</t>
    <phoneticPr fontId="1" type="noConversion"/>
  </si>
  <si>
    <t>캡스톤디자인 지원금 정산서(학생用)</t>
    <phoneticPr fontId="1" type="noConversion"/>
  </si>
  <si>
    <t>[양식5-1]</t>
    <phoneticPr fontId="1" type="noConversion"/>
  </si>
  <si>
    <t xml:space="preserve">정산 차수 </t>
    <phoneticPr fontId="1" type="noConversion"/>
  </si>
  <si>
    <t>사용 팀명</t>
    <phoneticPr fontId="1" type="noConversion"/>
  </si>
  <si>
    <t xml:space="preserve">수뭉조아 </t>
    <phoneticPr fontId="1" type="noConversion"/>
  </si>
  <si>
    <t xml:space="preserve">비고 </t>
    <phoneticPr fontId="1" type="noConversion"/>
  </si>
  <si>
    <t>카페 ING</t>
    <phoneticPr fontId="1" type="noConversion"/>
  </si>
  <si>
    <t>2023.03.31</t>
    <phoneticPr fontId="1" type="noConversion"/>
  </si>
  <si>
    <t>법인카드</t>
  </si>
  <si>
    <t>예시: 아크릴 등 3종</t>
    <phoneticPr fontId="1" type="noConversion"/>
  </si>
  <si>
    <t>강사 박상명</t>
    <phoneticPr fontId="1" type="noConversion"/>
  </si>
  <si>
    <t>2023.03.29</t>
    <phoneticPr fontId="1" type="noConversion"/>
  </si>
  <si>
    <t>2023.03.28</t>
    <phoneticPr fontId="1" type="noConversion"/>
  </si>
  <si>
    <t>계좌이체</t>
  </si>
  <si>
    <t>2023.03.30</t>
    <phoneticPr fontId="1" type="noConversion"/>
  </si>
  <si>
    <t>전자세금계산서</t>
  </si>
  <si>
    <t>예시: 원단 10마</t>
    <phoneticPr fontId="1" type="noConversion"/>
  </si>
  <si>
    <t>원단나라</t>
    <phoneticPr fontId="1" type="noConversion"/>
  </si>
  <si>
    <t xml:space="preserve">
2023.03.27
</t>
    <phoneticPr fontId="1" type="noConversion"/>
  </si>
  <si>
    <t xml:space="preserve"> 캡스톤디자인 지원금 정산서(학생用)</t>
    <phoneticPr fontId="1" type="noConversion"/>
  </si>
  <si>
    <t>캡스톤디자인 지원금 정산서(학과用)</t>
    <phoneticPr fontId="1" type="noConversion"/>
  </si>
  <si>
    <r>
      <t xml:space="preserve">교과목/정산 차수별로 </t>
    </r>
    <r>
      <rPr>
        <b/>
        <u/>
        <sz val="11"/>
        <color theme="1"/>
        <rFont val="맑은 고딕"/>
        <family val="3"/>
        <charset val="129"/>
        <scheme val="minor"/>
      </rPr>
      <t>학과에서</t>
    </r>
    <r>
      <rPr>
        <b/>
        <sz val="11"/>
        <color theme="1"/>
        <rFont val="맑은 고딕"/>
        <family val="3"/>
        <charset val="129"/>
        <scheme val="minor"/>
      </rPr>
      <t xml:space="preserve"> 작성 (결재용)</t>
    </r>
    <phoneticPr fontId="1" type="noConversion"/>
  </si>
  <si>
    <r>
      <t xml:space="preserve">※ 본 서류는 상명대학교 ‘캡스톤디자인’ 교과목 참여 확인 목적으로 활용되며, 이 외의 기타 상업적인 이용 등 다른 용도로 활용되지 않습니다.
</t>
    </r>
    <r>
      <rPr>
        <sz val="12"/>
        <color theme="1"/>
        <rFont val="맑은 고딕"/>
        <family val="3"/>
        <charset val="129"/>
        <scheme val="minor"/>
      </rPr>
      <t>※ 산업체 및 지역사회 2개 이상도 연계 가능 
단, 최소 2회 이상 활동 필수(활동보고서 2건 이상 필수 제출)
※ 산학/지역사회 연계 결과보고서 작성 필수</t>
    </r>
    <phoneticPr fontId="1" type="noConversion"/>
  </si>
  <si>
    <t>(=집행액 합계(C))</t>
  </si>
  <si>
    <t>구매자 
서명</t>
    <phoneticPr fontId="1" type="noConversion"/>
  </si>
  <si>
    <t>5-1</t>
    <phoneticPr fontId="1" type="noConversion"/>
  </si>
  <si>
    <t xml:space="preserve">영수증과 거래명세서 간의 일자나 금액이 다른 사유, 지원금 초과 사용으로 인해 일부 금액만 정산받는 경우 등 
학과 조교가 정산 업무 중 알아야할 특이사항이 있다면 작성하여 제출해 주세요! </t>
    <phoneticPr fontId="1" type="noConversion"/>
  </si>
  <si>
    <t>중간정산 1차</t>
  </si>
  <si>
    <t>중간정산 1차</t>
    <phoneticPr fontId="1" type="noConversion"/>
  </si>
  <si>
    <t>중간정산 2차</t>
    <phoneticPr fontId="1" type="noConversion"/>
  </si>
  <si>
    <t xml:space="preserve">최종정산 </t>
    <phoneticPr fontId="1" type="noConversion"/>
  </si>
  <si>
    <t>활용 용도</t>
    <phoneticPr fontId="1" type="noConversion"/>
  </si>
  <si>
    <t xml:space="preserve">과제와의 연관성, 필요성, 활용방식 등 작성 </t>
    <phoneticPr fontId="1" type="noConversion"/>
  </si>
  <si>
    <t xml:space="preserve">사진 부착(필수)
: 영수증 or 거래명세서에 기입된 구입물품 전체 및 결과물 반영 사진
예) 물품 10개 구매시 10개 전체 사진 촬영 
인쇄비로 책자 50권 제작 시 50권 전체 사진 촬영 </t>
    <phoneticPr fontId="1" type="noConversion"/>
  </si>
  <si>
    <t>캡스톤디자인 활동보고서</t>
    <phoneticPr fontId="1" type="noConversion"/>
  </si>
  <si>
    <t>캡스톤디자인 활동보고서Ⅰ</t>
    <phoneticPr fontId="1" type="noConversion"/>
  </si>
  <si>
    <t>활동 내용</t>
    <phoneticPr fontId="1" type="noConversion"/>
  </si>
  <si>
    <t>(예시)
▶ 활동 목표
1. 내용입력
2. 내용입력
▶ 활동 내용 및 결과
1. 내용입력
2. 내용입력   
※ 최소 10줄 이상 작성, 활동 내용에 따라 여러 장에 걸쳐 작성할 수 있음</t>
    <phoneticPr fontId="1" type="noConversion"/>
  </si>
  <si>
    <t>활동 사진</t>
    <phoneticPr fontId="1" type="noConversion"/>
  </si>
  <si>
    <t>※ 활동일시: 영수증 발행시간이 활동 시간안에 반드시 포함되어야 함.
※ 수기로 내용 수정 시 수정 내역 위에 담당교수의 도장(서명) 필요(수정테이프 사용불가)</t>
    <phoneticPr fontId="1" type="noConversion"/>
  </si>
  <si>
    <t>캡스톤디자인 활동보고서Ⅱ</t>
    <phoneticPr fontId="1" type="noConversion"/>
  </si>
  <si>
    <t>캡스톤디자인 활동보고서Ⅲ</t>
    <phoneticPr fontId="1" type="noConversion"/>
  </si>
  <si>
    <t>활동 영수증 부착</t>
    <phoneticPr fontId="1" type="noConversion"/>
  </si>
  <si>
    <t>※ 식사 혹은 음료 1인당 1만5천원 이내 사용</t>
    <phoneticPr fontId="1" type="noConversion"/>
  </si>
  <si>
    <t xml:space="preserve">※ 영수증 내에 구매 세부 내역이 반드시 명시되어 있어야 함  </t>
    <phoneticPr fontId="1" type="noConversion"/>
  </si>
  <si>
    <t>캡스톤디자인 특강/자문 확인서(강사用)</t>
    <phoneticPr fontId="1" type="noConversion"/>
  </si>
  <si>
    <t xml:space="preserve">강사 작성 </t>
    <phoneticPr fontId="1" type="noConversion"/>
  </si>
  <si>
    <t>학술활동비</t>
    <phoneticPr fontId="1" type="noConversion"/>
  </si>
  <si>
    <r>
      <t xml:space="preserve">교과목 내 팀/정산 차수별로 </t>
    </r>
    <r>
      <rPr>
        <b/>
        <u/>
        <sz val="11"/>
        <color theme="1"/>
        <rFont val="맑은 고딕"/>
        <family val="3"/>
        <charset val="129"/>
        <scheme val="minor"/>
      </rPr>
      <t>학생이</t>
    </r>
    <r>
      <rPr>
        <b/>
        <sz val="11"/>
        <color theme="1"/>
        <rFont val="맑은 고딕"/>
        <family val="3"/>
        <charset val="129"/>
        <scheme val="minor"/>
      </rPr>
      <t xml:space="preserve"> 작성 (작성 및 학과 제출용)</t>
    </r>
    <phoneticPr fontId="1" type="noConversion"/>
  </si>
  <si>
    <t xml:space="preserve">학술활동비, 기타활동비 사용시 작성 </t>
    <phoneticPr fontId="1" type="noConversion"/>
  </si>
  <si>
    <t xml:space="preserve">항목 </t>
    <phoneticPr fontId="1" type="noConversion"/>
  </si>
  <si>
    <t xml:space="preserve">구분 </t>
    <phoneticPr fontId="1" type="noConversion"/>
  </si>
  <si>
    <t xml:space="preserve">과제 
수행비 </t>
    <phoneticPr fontId="1" type="noConversion"/>
  </si>
  <si>
    <t>기타
활동비</t>
    <phoneticPr fontId="1" type="noConversion"/>
  </si>
  <si>
    <t>기타활동비</t>
  </si>
  <si>
    <t>기타활동비</t>
    <phoneticPr fontId="1" type="noConversion"/>
  </si>
  <si>
    <t xml:space="preserve">기타활동비 </t>
    <phoneticPr fontId="1" type="noConversion"/>
  </si>
  <si>
    <t xml:space="preserve">과제수행비 </t>
    <phoneticPr fontId="1" type="noConversion"/>
  </si>
  <si>
    <t xml:space="preserve">집행 구분 </t>
    <phoneticPr fontId="1" type="noConversion"/>
  </si>
  <si>
    <t xml:space="preserve">※ 재료비 → 학술활동비 → 특강 및 자문료 → 기타활동비 순 영수증 단위로 입력, 영수증 15개 초과 시 칸 추가 혹은 페이지 추가하여 기입 
※ 수기로 내용 수정 시 수정 내역 위에 담당 교수의 도장(서명) 필요(수정테이프 사용불가)
※ 제출받은 5-1.지원금 정산서(학생用)를 교과목별로 취합하여 작성  </t>
    <phoneticPr fontId="1" type="noConversion"/>
  </si>
  <si>
    <t>학술활동비</t>
  </si>
  <si>
    <t xml:space="preserve">재료비, 학술활동비, 특강및자문료 </t>
    <phoneticPr fontId="1" type="noConversion"/>
  </si>
  <si>
    <t xml:space="preserve">기타활동비 </t>
    <phoneticPr fontId="1" type="noConversion"/>
  </si>
  <si>
    <t xml:space="preserve">예시: 23.03.30 특강 </t>
    <phoneticPr fontId="1" type="noConversion"/>
  </si>
  <si>
    <t xml:space="preserve">예시: OO대회 작품 출품비 </t>
    <phoneticPr fontId="1" type="noConversion"/>
  </si>
  <si>
    <t xml:space="preserve">OO학회 </t>
    <phoneticPr fontId="1" type="noConversion"/>
  </si>
  <si>
    <t xml:space="preserve">결제/증빙수단 </t>
    <phoneticPr fontId="1" type="noConversion"/>
  </si>
  <si>
    <t>법인현금영수증</t>
  </si>
  <si>
    <t>법인현금영수증</t>
    <phoneticPr fontId="1" type="noConversion"/>
  </si>
  <si>
    <t>202320000 이순신</t>
    <phoneticPr fontId="1" type="noConversion"/>
  </si>
  <si>
    <t xml:space="preserve">※ 재료비 → 학술활동비 → 특강 및 자문료 → 기타활동비 순 영수증 단위로 입력, 영수증 15개 초과 시 칸 추가 혹은 페이지 추가하여 기입 
※ 사용 팀별 작성 후 정산 차수별 제출 기한 내에 학과 사무실로 제출 </t>
    <phoneticPr fontId="1" type="noConversion"/>
  </si>
  <si>
    <t xml:space="preserve">예시: 23.03.31 활동 </t>
    <phoneticPr fontId="1" type="noConversion"/>
  </si>
  <si>
    <t>영수증 or 전자세금계산서 부착</t>
    <phoneticPr fontId="1" type="noConversion"/>
  </si>
  <si>
    <t xml:space="preserve">※ 식사 or 음식 사진, 셀카 X
- 활동 중인 모습이어야 함. 
- 참석자 전원의 모습이 보여야 함.
- 하나의 사진으로 여러 건의 학술활동비, 특강및자문료, 기타활동비를 정산받을 수 없음. 
(중복 사진 사용 불가)  
- 작성방법의 예시 사진을 반드시 참고해 주세요!
</t>
    <phoneticPr fontId="1" type="noConversion"/>
  </si>
  <si>
    <t>활동 참석자 서명부</t>
    <phoneticPr fontId="1" type="noConversion"/>
  </si>
  <si>
    <t>결제/증빙수단</t>
    <phoneticPr fontId="1" type="noConversion"/>
  </si>
  <si>
    <t xml:space="preserve">※ 해당 교과목 내 과제 수행에 수반되는 활동이어야 함. (해당 교과목 및 팀 수행 과제와 무관한 인물 동반 불가) </t>
    <phoneticPr fontId="1" type="noConversion"/>
  </si>
  <si>
    <t xml:space="preserve">
※ 특강/자문 주제, 목표, 내용 등 간략하게 기술
※ 추가 첨부 : 이력서, 성범죄경력조회회신서, 특강/자문/평가자료(전체 or 일부/요약)</t>
    <phoneticPr fontId="1" type="noConversion"/>
  </si>
  <si>
    <t>휴먼지능로봇공학과</t>
    <phoneticPr fontId="1" type="noConversion"/>
  </si>
  <si>
    <t>1. 개인정보 수집ㆍ이용 목적
본 교육혁신추진팀은 캡스톤디자인 프로그램 중 교과목 운영을 목적으로 학생의 개인정보를 수집하고자 
하며, 수집된 개인정보는 교과목 운영을 위한 목적으로만 이용됩니다. 
2. 수집하려는 개인정보의 항목: 캡스톤디자인 참가자의 소속, 학번, 성명, 연락처, 계좌정보
3. 개인정보의 보유 및 이용 기간: 5년
수집된 개인정보는 보유기간 경과 시 파기됩니다. 
4. 동의를 거부할 권리 및 동의 거부에 따른 불이익 
개인정보 수집 및 이용에 대하여 동의를 거부할 수 있으나, 거부할 시 캡스톤디자인 참가 신청이 완료되지 
않음을 유의하시기 바랍니다.</t>
    <phoneticPr fontId="1" type="noConversion"/>
  </si>
  <si>
    <t>집행 구분</t>
    <phoneticPr fontId="1" type="noConversion"/>
  </si>
  <si>
    <t>한종대</t>
    <phoneticPr fontId="1" type="noConversion"/>
  </si>
  <si>
    <t>김인선</t>
    <phoneticPr fontId="1" type="noConversion"/>
  </si>
  <si>
    <t>컴퓨터과학과</t>
    <phoneticPr fontId="1" type="noConversion"/>
  </si>
  <si>
    <t>김인선</t>
    <phoneticPr fontId="1" type="noConversion"/>
  </si>
  <si>
    <t>팀원</t>
    <phoneticPr fontId="1" type="noConversion"/>
  </si>
  <si>
    <t>김슬아</t>
    <phoneticPr fontId="1" type="noConversion"/>
  </si>
  <si>
    <t>유서정</t>
    <phoneticPr fontId="1" type="noConversion"/>
  </si>
  <si>
    <t>조현식</t>
    <phoneticPr fontId="1" type="noConversion"/>
  </si>
  <si>
    <t>조예진</t>
    <phoneticPr fontId="1" type="noConversion"/>
  </si>
  <si>
    <t>과제 수행 중 수반되는 식사, 다과에 활용</t>
    <phoneticPr fontId="1" type="noConversion"/>
  </si>
  <si>
    <t>정차미</t>
    <phoneticPr fontId="1" type="noConversion"/>
  </si>
  <si>
    <t>api 문서 작성하기</t>
    <phoneticPr fontId="1" type="noConversion"/>
  </si>
  <si>
    <t>각자 개발에 필요한 기술 공부하기</t>
    <phoneticPr fontId="1" type="noConversion"/>
  </si>
  <si>
    <t>프로젝트 구현하기</t>
    <phoneticPr fontId="1" type="noConversion"/>
  </si>
  <si>
    <t>주제 정하기, 요구사항 작성하기</t>
    <phoneticPr fontId="1" type="noConversion"/>
  </si>
  <si>
    <t>브레인스토밍을 통해 주제를 정하고 그에 맞는 요구사항과 api 문서를 작성한다.
프론트엔드와 백엔드로 역할분담을 한 후 맡은 분야에 맞게 프론트엔드는 리액트, 백엔드는 스프링 둥의 기술을 공부하고 연구한다.
공부한 기술을 바탕으로 프로젝트를 구현한다.</t>
    <phoneticPr fontId="1" type="noConversion"/>
  </si>
  <si>
    <t>웹 프로그래밍을 통한 중고거래 통합 사이트 제작으로 웹 개발의 전 과정을 경험하는데에 목적을 둔다.</t>
    <phoneticPr fontId="1" type="noConversion"/>
  </si>
  <si>
    <t>스프링과 리액트에 관한 강의 구입</t>
    <phoneticPr fontId="1" type="noConversion"/>
  </si>
  <si>
    <t>프로젝트에 필요한 기술인 스프링, 리액트에 관련된 서적 구입</t>
    <phoneticPr fontId="1" type="noConversion"/>
  </si>
  <si>
    <t>모든 작업이 팀 단위의 프로젝트로 협업하는 과정을 배워 졸업 후 다양한 직무에 적용할 수 있는 능력을 기른다.
원하는 중고 물품을 검색 시 중고나라, 당근마켓, 번개장터 등 여러 플랫폼에 있는 물품들을 종합하여 한번에 보여주는 웹을 개발해서 여러 물품의 가격, 상태를 비교할 수 있고 클릭 시 해당 플랫폼으로 이동시켜주는 편리한 웹 사이트를 개발한다.</t>
    <phoneticPr fontId="1" type="noConversion"/>
  </si>
  <si>
    <t>몽실몽실</t>
    <phoneticPr fontId="1" type="noConversion"/>
  </si>
  <si>
    <t>몽실몽실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</si>
</sst>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###&quot;년&quot;\ \ \ \ ##&quot;월&quot;\ \ \ \ ##&quot;일&quot;\ \ "/>
    <numFmt numFmtId="177" formatCode="####&quot;년&quot;\ \ \ \ \ \ ##&quot;월&quot;\ \ \ \ \ \ ##&quot;일&quot;\ \ "/>
  </numFmts>
  <fonts count="4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i/>
      <sz val="11"/>
      <color theme="8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rgb="FF000000"/>
      <name val="Malgun Gothic"/>
      <family val="3"/>
      <charset val="129"/>
    </font>
    <font>
      <sz val="14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u/>
      <sz val="14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1"/>
      <color theme="1"/>
      <name val="함초롬바탕"/>
      <family val="1"/>
      <charset val="129"/>
    </font>
    <font>
      <b/>
      <sz val="21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u/>
      <sz val="11"/>
      <color theme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b/>
      <u/>
      <sz val="11"/>
      <color rgb="FFFF000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MS Gothic"/>
      <family val="3"/>
      <charset val="128"/>
    </font>
    <font>
      <b/>
      <i/>
      <sz val="11"/>
      <color rgb="FF00B0F0"/>
      <name val="맑은 고딕"/>
      <family val="3"/>
      <charset val="129"/>
      <scheme val="minor"/>
    </font>
    <font>
      <b/>
      <i/>
      <sz val="14"/>
      <color theme="4"/>
      <name val="맑은 고딕"/>
      <family val="3"/>
      <charset val="129"/>
      <scheme val="minor"/>
    </font>
    <font>
      <b/>
      <i/>
      <sz val="12"/>
      <color rgb="FF00B0F0"/>
      <name val="맑은 고딕"/>
      <family val="3"/>
      <charset val="129"/>
      <scheme val="minor"/>
    </font>
    <font>
      <b/>
      <i/>
      <sz val="14"/>
      <color rgb="FFFF0000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i/>
      <sz val="14"/>
      <color rgb="FF00B0F0"/>
      <name val="맑은 고딕"/>
      <family val="3"/>
      <charset val="129"/>
      <scheme val="minor"/>
    </font>
    <font>
      <b/>
      <sz val="14"/>
      <color rgb="FF00B0F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3FB"/>
        <bgColor indexed="64"/>
      </patternFill>
    </fill>
    <fill>
      <patternFill patternType="solid">
        <fgColor rgb="FFFFFFCC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8" fillId="0" borderId="0"/>
    <xf numFmtId="9" fontId="2" fillId="0" borderId="0" applyFont="0" applyFill="0" applyBorder="0" applyAlignment="0" applyProtection="0">
      <alignment vertical="center"/>
    </xf>
    <xf numFmtId="0" fontId="2" fillId="7" borderId="37" applyNumberFormat="0" applyFont="0" applyAlignment="0" applyProtection="0">
      <alignment vertical="center"/>
    </xf>
  </cellStyleXfs>
  <cellXfs count="19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41" fontId="0" fillId="0" borderId="0" xfId="1" applyFo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20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22" fillId="0" borderId="10" xfId="2" applyFont="1" applyBorder="1" applyAlignment="1">
      <alignment horizontal="left" vertical="center" wrapText="1" indent="2"/>
    </xf>
    <xf numFmtId="0" fontId="11" fillId="0" borderId="11" xfId="2" applyFont="1" applyBorder="1" applyAlignment="1">
      <alignment vertical="center"/>
    </xf>
    <xf numFmtId="0" fontId="11" fillId="0" borderId="19" xfId="2" applyFont="1" applyBorder="1" applyAlignment="1">
      <alignment vertical="center"/>
    </xf>
    <xf numFmtId="0" fontId="11" fillId="0" borderId="0" xfId="2" applyFont="1" applyAlignment="1">
      <alignment vertical="center"/>
    </xf>
    <xf numFmtId="0" fontId="11" fillId="0" borderId="18" xfId="2" applyFont="1" applyBorder="1" applyAlignment="1">
      <alignment vertical="center"/>
    </xf>
    <xf numFmtId="0" fontId="11" fillId="0" borderId="19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horizontal="distributed" vertical="center"/>
    </xf>
    <xf numFmtId="0" fontId="11" fillId="0" borderId="18" xfId="2" applyFont="1" applyBorder="1" applyAlignment="1">
      <alignment horizontal="left" vertical="center"/>
    </xf>
    <xf numFmtId="0" fontId="11" fillId="0" borderId="20" xfId="2" applyFont="1" applyBorder="1" applyAlignment="1">
      <alignment vertical="center"/>
    </xf>
    <xf numFmtId="0" fontId="11" fillId="0" borderId="21" xfId="2" applyFont="1" applyBorder="1" applyAlignment="1">
      <alignment vertical="center"/>
    </xf>
    <xf numFmtId="0" fontId="11" fillId="0" borderId="22" xfId="2" applyFont="1" applyBorder="1" applyAlignment="1">
      <alignment vertical="center"/>
    </xf>
    <xf numFmtId="0" fontId="11" fillId="0" borderId="9" xfId="2" applyFont="1" applyBorder="1" applyAlignment="1">
      <alignment vertical="center"/>
    </xf>
    <xf numFmtId="0" fontId="11" fillId="0" borderId="10" xfId="2" applyFont="1" applyBorder="1" applyAlignment="1">
      <alignment vertical="center"/>
    </xf>
    <xf numFmtId="41" fontId="0" fillId="0" borderId="1" xfId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0" xfId="0" applyFont="1">
      <alignment vertical="center"/>
    </xf>
    <xf numFmtId="0" fontId="26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23" fillId="0" borderId="0" xfId="0" applyFont="1">
      <alignment vertical="center"/>
    </xf>
    <xf numFmtId="0" fontId="0" fillId="0" borderId="1" xfId="0" applyBorder="1" applyAlignment="1">
      <alignment horizontal="center" vertical="center" wrapText="1" shrinkToFit="1"/>
    </xf>
    <xf numFmtId="41" fontId="0" fillId="0" borderId="1" xfId="1" applyFont="1" applyFill="1" applyBorder="1" applyAlignment="1">
      <alignment horizontal="center" vertical="center" wrapText="1" shrinkToFit="1"/>
    </xf>
    <xf numFmtId="0" fontId="31" fillId="3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4" applyFont="1" applyBorder="1">
      <alignment vertical="center"/>
    </xf>
    <xf numFmtId="0" fontId="32" fillId="0" borderId="13" xfId="0" applyFont="1" applyBorder="1" applyAlignment="1">
      <alignment vertical="center" wrapText="1"/>
    </xf>
    <xf numFmtId="0" fontId="9" fillId="0" borderId="15" xfId="0" applyFont="1" applyBorder="1" applyAlignment="1">
      <alignment horizontal="center" vertical="center" wrapText="1"/>
    </xf>
    <xf numFmtId="0" fontId="0" fillId="0" borderId="16" xfId="0" applyBorder="1">
      <alignment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5" fillId="0" borderId="13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9" fontId="0" fillId="0" borderId="1" xfId="3" applyFont="1" applyFill="1" applyBorder="1" applyAlignment="1">
      <alignment horizontal="center" vertical="center" wrapText="1"/>
    </xf>
    <xf numFmtId="9" fontId="0" fillId="0" borderId="1" xfId="3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39" xfId="0" applyFont="1" applyBorder="1">
      <alignment vertical="center"/>
    </xf>
    <xf numFmtId="0" fontId="10" fillId="0" borderId="33" xfId="0" applyFont="1" applyBorder="1">
      <alignment vertical="center"/>
    </xf>
    <xf numFmtId="41" fontId="7" fillId="0" borderId="1" xfId="1" applyFon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23" fillId="0" borderId="13" xfId="0" applyFont="1" applyBorder="1">
      <alignment vertical="center"/>
    </xf>
    <xf numFmtId="0" fontId="37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49" fontId="9" fillId="0" borderId="15" xfId="0" applyNumberFormat="1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41" fontId="0" fillId="0" borderId="1" xfId="1" applyFont="1" applyFill="1" applyBorder="1" applyAlignment="1">
      <alignment horizontal="center" vertical="center"/>
    </xf>
    <xf numFmtId="9" fontId="0" fillId="0" borderId="1" xfId="3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0" fontId="29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46" fillId="0" borderId="1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0" xfId="0" applyFont="1" applyBorder="1" applyAlignment="1">
      <alignment horizontal="right" vertical="center"/>
    </xf>
    <xf numFmtId="0" fontId="9" fillId="0" borderId="1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41" xfId="0" applyFont="1" applyBorder="1" applyAlignment="1">
      <alignment horizontal="right" vertical="center"/>
    </xf>
    <xf numFmtId="0" fontId="25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3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left" vertical="center" wrapText="1"/>
    </xf>
    <xf numFmtId="0" fontId="39" fillId="0" borderId="1" xfId="0" applyFont="1" applyBorder="1" applyAlignment="1">
      <alignment horizontal="center" vertical="center"/>
    </xf>
    <xf numFmtId="0" fontId="41" fillId="0" borderId="2" xfId="0" applyFont="1" applyBorder="1" applyAlignment="1">
      <alignment horizontal="left" vertical="center" wrapText="1"/>
    </xf>
    <xf numFmtId="0" fontId="41" fillId="0" borderId="3" xfId="0" applyFont="1" applyBorder="1" applyAlignment="1">
      <alignment horizontal="left" vertical="center" wrapText="1"/>
    </xf>
    <xf numFmtId="0" fontId="41" fillId="0" borderId="4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45" fillId="0" borderId="1" xfId="0" applyFont="1" applyBorder="1" applyAlignment="1">
      <alignment horizontal="center" vertical="center"/>
    </xf>
    <xf numFmtId="0" fontId="42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0" fontId="39" fillId="0" borderId="2" xfId="0" applyFont="1" applyBorder="1" applyAlignment="1">
      <alignment horizontal="left" vertical="center" wrapText="1"/>
    </xf>
    <xf numFmtId="0" fontId="39" fillId="0" borderId="3" xfId="0" applyFont="1" applyBorder="1" applyAlignment="1">
      <alignment horizontal="left" vertical="center" wrapText="1"/>
    </xf>
    <xf numFmtId="0" fontId="39" fillId="0" borderId="4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right" vertical="center" wrapText="1"/>
    </xf>
    <xf numFmtId="0" fontId="13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8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22" fillId="0" borderId="36" xfId="2" applyFont="1" applyBorder="1" applyAlignment="1">
      <alignment horizontal="left" vertical="center" wrapText="1" indent="2"/>
    </xf>
    <xf numFmtId="0" fontId="22" fillId="0" borderId="26" xfId="2" applyFont="1" applyBorder="1" applyAlignment="1">
      <alignment horizontal="left" vertical="center" wrapText="1" indent="2"/>
    </xf>
    <xf numFmtId="0" fontId="11" fillId="0" borderId="26" xfId="2" applyFont="1" applyBorder="1" applyAlignment="1">
      <alignment horizontal="left" vertical="center"/>
    </xf>
    <xf numFmtId="0" fontId="11" fillId="0" borderId="27" xfId="2" applyFont="1" applyBorder="1" applyAlignment="1">
      <alignment horizontal="left" vertical="center"/>
    </xf>
    <xf numFmtId="176" fontId="11" fillId="0" borderId="19" xfId="2" applyNumberFormat="1" applyFont="1" applyBorder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1" fillId="0" borderId="18" xfId="2" applyNumberFormat="1" applyFont="1" applyBorder="1" applyAlignment="1">
      <alignment horizontal="center" vertical="center"/>
    </xf>
    <xf numFmtId="177" fontId="11" fillId="0" borderId="19" xfId="2" applyNumberFormat="1" applyFont="1" applyBorder="1" applyAlignment="1">
      <alignment horizontal="center" vertical="center"/>
    </xf>
    <xf numFmtId="177" fontId="11" fillId="0" borderId="0" xfId="2" applyNumberFormat="1" applyFont="1" applyAlignment="1">
      <alignment horizontal="center" vertical="center"/>
    </xf>
    <xf numFmtId="177" fontId="11" fillId="0" borderId="18" xfId="2" applyNumberFormat="1" applyFont="1" applyBorder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6" fillId="0" borderId="28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30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0" fontId="11" fillId="0" borderId="20" xfId="2" applyFont="1" applyBorder="1" applyAlignment="1">
      <alignment horizontal="center" vertical="center"/>
    </xf>
    <xf numFmtId="0" fontId="11" fillId="0" borderId="21" xfId="2" applyFont="1" applyBorder="1" applyAlignment="1">
      <alignment horizontal="center" vertical="center"/>
    </xf>
    <xf numFmtId="0" fontId="22" fillId="0" borderId="33" xfId="2" applyFont="1" applyBorder="1" applyAlignment="1">
      <alignment horizontal="left" vertical="center" wrapText="1" indent="2"/>
    </xf>
    <xf numFmtId="0" fontId="22" fillId="0" borderId="5" xfId="2" applyFont="1" applyBorder="1" applyAlignment="1">
      <alignment horizontal="left" vertical="center" wrapText="1" indent="2"/>
    </xf>
    <xf numFmtId="0" fontId="11" fillId="0" borderId="34" xfId="2" applyFont="1" applyBorder="1" applyAlignment="1">
      <alignment horizontal="left" vertical="center"/>
    </xf>
    <xf numFmtId="0" fontId="11" fillId="0" borderId="35" xfId="2" applyFont="1" applyBorder="1" applyAlignment="1">
      <alignment horizontal="left" vertical="center"/>
    </xf>
    <xf numFmtId="0" fontId="22" fillId="0" borderId="2" xfId="2" applyFont="1" applyBorder="1" applyAlignment="1">
      <alignment horizontal="left" vertical="center" wrapText="1" indent="2"/>
    </xf>
    <xf numFmtId="0" fontId="22" fillId="0" borderId="3" xfId="2" applyFont="1" applyBorder="1" applyAlignment="1">
      <alignment horizontal="left" vertical="center" wrapText="1" indent="2"/>
    </xf>
    <xf numFmtId="0" fontId="11" fillId="0" borderId="3" xfId="2" applyFont="1" applyBorder="1" applyAlignment="1">
      <alignment horizontal="left" vertical="center"/>
    </xf>
    <xf numFmtId="0" fontId="11" fillId="0" borderId="17" xfId="2" applyFont="1" applyBorder="1" applyAlignment="1">
      <alignment horizontal="left" vertical="center"/>
    </xf>
    <xf numFmtId="0" fontId="46" fillId="0" borderId="42" xfId="0" applyFont="1" applyBorder="1" applyAlignment="1">
      <alignment horizontal="left" vertical="center" wrapText="1"/>
    </xf>
    <xf numFmtId="0" fontId="46" fillId="0" borderId="43" xfId="0" applyFont="1" applyBorder="1" applyAlignment="1">
      <alignment horizontal="left" vertical="center" wrapText="1"/>
    </xf>
    <xf numFmtId="0" fontId="46" fillId="0" borderId="44" xfId="0" applyFont="1" applyBorder="1" applyAlignment="1">
      <alignment horizontal="left" vertical="center" wrapText="1"/>
    </xf>
    <xf numFmtId="0" fontId="46" fillId="0" borderId="39" xfId="0" applyFont="1" applyBorder="1" applyAlignment="1">
      <alignment horizontal="left" vertical="center" wrapText="1"/>
    </xf>
    <xf numFmtId="0" fontId="46" fillId="0" borderId="0" xfId="0" applyFont="1" applyBorder="1" applyAlignment="1">
      <alignment horizontal="left" vertical="center" wrapText="1"/>
    </xf>
    <xf numFmtId="0" fontId="46" fillId="0" borderId="40" xfId="0" applyFont="1" applyBorder="1" applyAlignment="1">
      <alignment horizontal="left" vertical="center" wrapText="1"/>
    </xf>
    <xf numFmtId="0" fontId="46" fillId="0" borderId="33" xfId="0" applyFont="1" applyBorder="1" applyAlignment="1">
      <alignment horizontal="left" vertical="center" wrapText="1"/>
    </xf>
    <xf numFmtId="0" fontId="46" fillId="0" borderId="5" xfId="0" applyFont="1" applyBorder="1" applyAlignment="1">
      <alignment horizontal="left" vertical="center" wrapText="1"/>
    </xf>
    <xf numFmtId="0" fontId="46" fillId="0" borderId="41" xfId="0" applyFont="1" applyBorder="1" applyAlignment="1">
      <alignment horizontal="left" vertical="center" wrapText="1"/>
    </xf>
  </cellXfs>
  <cellStyles count="5">
    <cellStyle name="메모" xfId="4" builtinId="10"/>
    <cellStyle name="백분율" xfId="3" builtinId="5"/>
    <cellStyle name="쉼표 [0]" xfId="1" builtinId="6"/>
    <cellStyle name="표준" xfId="0" builtinId="0"/>
    <cellStyle name="표준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jp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1028701</xdr:colOff>
      <xdr:row>7</xdr:row>
      <xdr:rowOff>57149</xdr:rowOff>
    </xdr:from>
    <xdr:to>
      <xdr:col>11</xdr:col>
      <xdr:colOff>1133476</xdr:colOff>
      <xdr:row>13</xdr:row>
      <xdr:rowOff>47624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9296401" y="1981199"/>
          <a:ext cx="2571750" cy="1247775"/>
          <a:chOff x="10763251" y="685799"/>
          <a:chExt cx="2400300" cy="1247775"/>
        </a:xfrm>
      </xdr:grpSpPr>
      <xdr:sp macro="" textlink="">
        <xdr:nvSpPr>
          <xdr:cNvPr id="2" name="사각형 설명선 14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10763251" y="685799"/>
            <a:ext cx="2400300" cy="1247775"/>
          </a:xfrm>
          <a:prstGeom prst="wedgeRectCallout">
            <a:avLst>
              <a:gd name="adj1" fmla="val -54444"/>
              <a:gd name="adj2" fmla="val -111669"/>
            </a:avLst>
          </a:prstGeom>
          <a:solidFill>
            <a:schemeClr val="accent4">
              <a:lumMod val="20000"/>
              <a:lumOff val="80000"/>
            </a:schemeClr>
          </a:solidFill>
          <a:ln w="25400"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ko-KR" altLang="en-US" sz="1100" b="0" i="0">
                <a:solidFill>
                  <a:schemeClr val="tx1"/>
                </a:solidFill>
              </a:rPr>
              <a:t>      콤보 박스로 다음 유형 중 택</a:t>
            </a:r>
            <a:r>
              <a:rPr lang="en-US" altLang="ko-KR" sz="1100" b="0" i="0">
                <a:solidFill>
                  <a:schemeClr val="tx1"/>
                </a:solidFill>
              </a:rPr>
              <a:t>1</a:t>
            </a:r>
          </a:p>
          <a:p>
            <a:r>
              <a:rPr lang="ko-KR" altLang="en-US" sz="1100" b="0" i="0">
                <a:solidFill>
                  <a:schemeClr val="tx1"/>
                </a:solidFill>
              </a:rPr>
              <a:t>     </a:t>
            </a:r>
            <a:r>
              <a:rPr lang="en-US" altLang="ko-KR" sz="1100" b="0" i="0">
                <a:solidFill>
                  <a:schemeClr val="tx1"/>
                </a:solidFill>
              </a:rPr>
              <a:t>- </a:t>
            </a:r>
            <a:r>
              <a:rPr lang="ko-KR" altLang="en-US" sz="1100" b="0" i="0">
                <a:solidFill>
                  <a:schemeClr val="tx1"/>
                </a:solidFill>
              </a:rPr>
              <a:t>문제해결프로젝트 </a:t>
            </a:r>
            <a:endParaRPr lang="en-US" altLang="ko-KR" sz="1100" b="0" i="0">
              <a:solidFill>
                <a:schemeClr val="tx1"/>
              </a:solidFill>
            </a:endParaRPr>
          </a:p>
          <a:p>
            <a:r>
              <a:rPr lang="ko-KR" altLang="en-US" sz="1100" b="0" i="0">
                <a:solidFill>
                  <a:schemeClr val="tx1"/>
                </a:solidFill>
              </a:rPr>
              <a:t>     </a:t>
            </a:r>
            <a:r>
              <a:rPr lang="en-US" altLang="ko-KR" sz="1100" b="0" i="0">
                <a:solidFill>
                  <a:schemeClr val="tx1"/>
                </a:solidFill>
              </a:rPr>
              <a:t>- </a:t>
            </a:r>
            <a:r>
              <a:rPr lang="ko-KR" altLang="en-US" sz="1100" b="0" i="0">
                <a:solidFill>
                  <a:schemeClr val="tx1"/>
                </a:solidFill>
              </a:rPr>
              <a:t>산학연계프로젝트</a:t>
            </a:r>
            <a:endParaRPr lang="en-US" altLang="ko-KR" sz="1100" b="0" i="0">
              <a:solidFill>
                <a:schemeClr val="tx1"/>
              </a:solidFill>
            </a:endParaRPr>
          </a:p>
          <a:p>
            <a:r>
              <a:rPr lang="ko-KR" altLang="en-US" sz="1100" b="0" i="0">
                <a:solidFill>
                  <a:schemeClr val="tx1"/>
                </a:solidFill>
              </a:rPr>
              <a:t>     </a:t>
            </a:r>
            <a:r>
              <a:rPr lang="en-US" altLang="ko-KR" sz="1100" b="0" i="0">
                <a:solidFill>
                  <a:schemeClr val="tx1"/>
                </a:solidFill>
              </a:rPr>
              <a:t>- </a:t>
            </a:r>
            <a:r>
              <a:rPr lang="ko-KR" altLang="en-US" sz="1100" b="0" i="0">
                <a:solidFill>
                  <a:schemeClr val="tx1"/>
                </a:solidFill>
              </a:rPr>
              <a:t>지역사회연계프로젝트</a:t>
            </a:r>
          </a:p>
        </xdr:txBody>
      </xdr:sp>
      <xdr:pic>
        <xdr:nvPicPr>
          <xdr:cNvPr id="3" name="그림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840720" y="885825"/>
            <a:ext cx="142857" cy="142857"/>
          </a:xfrm>
          <a:prstGeom prst="rect">
            <a:avLst/>
          </a:prstGeom>
          <a:ln w="19050">
            <a:solidFill>
              <a:schemeClr val="tx1"/>
            </a:solidFill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10</xdr:row>
      <xdr:rowOff>467590</xdr:rowOff>
    </xdr:from>
    <xdr:to>
      <xdr:col>30</xdr:col>
      <xdr:colOff>329045</xdr:colOff>
      <xdr:row>30</xdr:row>
      <xdr:rowOff>329043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71864" y="11378045"/>
          <a:ext cx="7949045" cy="104082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30</xdr:col>
      <xdr:colOff>316984</xdr:colOff>
      <xdr:row>10</xdr:row>
      <xdr:rowOff>484909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86409" y="0"/>
          <a:ext cx="7936985" cy="11395364"/>
        </a:xfrm>
        <a:prstGeom prst="rect">
          <a:avLst/>
        </a:prstGeom>
      </xdr:spPr>
    </xdr:pic>
    <xdr:clientData/>
  </xdr:twoCellAnchor>
  <xdr:twoCellAnchor>
    <xdr:from>
      <xdr:col>20</xdr:col>
      <xdr:colOff>95855</xdr:colOff>
      <xdr:row>6</xdr:row>
      <xdr:rowOff>27215</xdr:rowOff>
    </xdr:from>
    <xdr:to>
      <xdr:col>30</xdr:col>
      <xdr:colOff>285749</xdr:colOff>
      <xdr:row>8</xdr:row>
      <xdr:rowOff>1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/>
      </xdr:nvSpPr>
      <xdr:spPr>
        <a:xfrm>
          <a:off x="13226748" y="1973036"/>
          <a:ext cx="6993465" cy="4381501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19</xdr:col>
      <xdr:colOff>15484</xdr:colOff>
      <xdr:row>2</xdr:row>
      <xdr:rowOff>8715</xdr:rowOff>
    </xdr:from>
    <xdr:to>
      <xdr:col>30</xdr:col>
      <xdr:colOff>258536</xdr:colOff>
      <xdr:row>6</xdr:row>
      <xdr:rowOff>27216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>
          <a:off x="12466020" y="648251"/>
          <a:ext cx="7726980" cy="132478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24</xdr:col>
      <xdr:colOff>323803</xdr:colOff>
      <xdr:row>2</xdr:row>
      <xdr:rowOff>255061</xdr:rowOff>
    </xdr:from>
    <xdr:to>
      <xdr:col>26</xdr:col>
      <xdr:colOff>618482</xdr:colOff>
      <xdr:row>4</xdr:row>
      <xdr:rowOff>68036</xdr:rowOff>
    </xdr:to>
    <xdr:sp macro="" textlink="">
      <xdr:nvSpPr>
        <xdr:cNvPr id="11" name="TextBox 6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7536839" y="894597"/>
          <a:ext cx="1655393" cy="46611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800" b="1"/>
            <a:t>자동입력</a:t>
          </a:r>
        </a:p>
      </xdr:txBody>
    </xdr:sp>
    <xdr:clientData/>
  </xdr:twoCellAnchor>
  <xdr:twoCellAnchor>
    <xdr:from>
      <xdr:col>10</xdr:col>
      <xdr:colOff>394607</xdr:colOff>
      <xdr:row>34</xdr:row>
      <xdr:rowOff>81644</xdr:rowOff>
    </xdr:from>
    <xdr:to>
      <xdr:col>18</xdr:col>
      <xdr:colOff>13607</xdr:colOff>
      <xdr:row>34</xdr:row>
      <xdr:rowOff>762000</xdr:rowOff>
    </xdr:to>
    <xdr:sp macro="" textlink="">
      <xdr:nvSpPr>
        <xdr:cNvPr id="18" name="사각형 설명선 14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/>
      </xdr:nvSpPr>
      <xdr:spPr>
        <a:xfrm>
          <a:off x="8382000" y="22832787"/>
          <a:ext cx="4762500" cy="680356"/>
        </a:xfrm>
        <a:prstGeom prst="wedgeRectCallout">
          <a:avLst>
            <a:gd name="adj1" fmla="val 60203"/>
            <a:gd name="adj2" fmla="val 121684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u="sng">
              <a:solidFill>
                <a:srgbClr val="FF0000"/>
              </a:solidFill>
              <a:latin typeface="+mn-ea"/>
              <a:ea typeface="+mn-ea"/>
            </a:rPr>
            <a:t>구매일자</a:t>
          </a:r>
          <a:r>
            <a:rPr lang="en-US" altLang="ko-KR" sz="1400" b="1" u="sng" baseline="0">
              <a:solidFill>
                <a:srgbClr val="FF0000"/>
              </a:solidFill>
              <a:latin typeface="+mn-ea"/>
              <a:ea typeface="+mn-ea"/>
            </a:rPr>
            <a:t> </a:t>
          </a:r>
          <a:r>
            <a:rPr lang="ko-KR" altLang="en-US" sz="1400" b="1" u="sng" baseline="0">
              <a:solidFill>
                <a:srgbClr val="FF0000"/>
              </a:solidFill>
              <a:latin typeface="+mn-ea"/>
              <a:ea typeface="+mn-ea"/>
            </a:rPr>
            <a:t>및 시간</a:t>
          </a:r>
          <a:r>
            <a:rPr lang="en-US" altLang="ko-KR" sz="1400" b="1" baseline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1" u="sng" baseline="0">
              <a:solidFill>
                <a:srgbClr val="FF0000"/>
              </a:solidFill>
              <a:latin typeface="+mn-ea"/>
              <a:ea typeface="+mn-ea"/>
            </a:rPr>
            <a:t>구매 세부내역</a:t>
          </a:r>
          <a:r>
            <a:rPr lang="en-US" altLang="ko-KR" sz="1400" b="1" baseline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1" u="sng" baseline="0">
              <a:solidFill>
                <a:srgbClr val="FF0000"/>
              </a:solidFill>
              <a:latin typeface="+mn-ea"/>
              <a:ea typeface="+mn-ea"/>
            </a:rPr>
            <a:t>총금액</a:t>
          </a:r>
          <a:r>
            <a:rPr lang="en-US" altLang="ko-KR" sz="1400" b="1" baseline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1" u="sng" baseline="0">
              <a:solidFill>
                <a:srgbClr val="FF0000"/>
              </a:solidFill>
              <a:latin typeface="+mn-ea"/>
              <a:ea typeface="+mn-ea"/>
            </a:rPr>
            <a:t>승인번호</a:t>
          </a:r>
          <a:r>
            <a:rPr lang="ko-KR" altLang="en-US" sz="1400" b="1" baseline="0">
              <a:solidFill>
                <a:srgbClr val="FF0000"/>
              </a:solidFill>
              <a:latin typeface="+mn-ea"/>
              <a:ea typeface="+mn-ea"/>
            </a:rPr>
            <a:t> 명시 </a:t>
          </a:r>
          <a:endParaRPr lang="en-US" altLang="ko-KR" sz="1400" b="1" baseline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23</xdr:col>
      <xdr:colOff>383962</xdr:colOff>
      <xdr:row>7</xdr:row>
      <xdr:rowOff>1371369</xdr:rowOff>
    </xdr:from>
    <xdr:to>
      <xdr:col>26</xdr:col>
      <xdr:colOff>12480</xdr:colOff>
      <xdr:row>7</xdr:row>
      <xdr:rowOff>1796148</xdr:rowOff>
    </xdr:to>
    <xdr:sp macro="" textlink="">
      <xdr:nvSpPr>
        <xdr:cNvPr id="17" name="Text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/>
      </xdr:nvSpPr>
      <xdr:spPr>
        <a:xfrm>
          <a:off x="16916641" y="3643762"/>
          <a:ext cx="1669589" cy="4247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>
    <xdr:from>
      <xdr:col>10</xdr:col>
      <xdr:colOff>438150</xdr:colOff>
      <xdr:row>3</xdr:row>
      <xdr:rowOff>231322</xdr:rowOff>
    </xdr:from>
    <xdr:to>
      <xdr:col>16</xdr:col>
      <xdr:colOff>571499</xdr:colOff>
      <xdr:row>6</xdr:row>
      <xdr:rowOff>13608</xdr:rowOff>
    </xdr:to>
    <xdr:sp macro="" textlink="">
      <xdr:nvSpPr>
        <xdr:cNvPr id="15" name="사각형 설명선 1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/>
      </xdr:nvSpPr>
      <xdr:spPr>
        <a:xfrm>
          <a:off x="8425543" y="1197429"/>
          <a:ext cx="3916135" cy="762000"/>
        </a:xfrm>
        <a:prstGeom prst="wedgeRectCallout">
          <a:avLst>
            <a:gd name="adj1" fmla="val -56125"/>
            <a:gd name="adj2" fmla="val 69932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활동일자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: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영수증 발행 일자를 작성 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  <a:p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활동시간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: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영수증 발행 시간을 포함하여 작성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503464</xdr:colOff>
      <xdr:row>11</xdr:row>
      <xdr:rowOff>68037</xdr:rowOff>
    </xdr:from>
    <xdr:to>
      <xdr:col>18</xdr:col>
      <xdr:colOff>421821</xdr:colOff>
      <xdr:row>14</xdr:row>
      <xdr:rowOff>40823</xdr:rowOff>
    </xdr:to>
    <xdr:sp macro="" textlink="">
      <xdr:nvSpPr>
        <xdr:cNvPr id="23" name="사각형 설명선 14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/>
      </xdr:nvSpPr>
      <xdr:spPr>
        <a:xfrm>
          <a:off x="8490857" y="11457216"/>
          <a:ext cx="5061857" cy="1006928"/>
        </a:xfrm>
        <a:prstGeom prst="wedgeRectCallout">
          <a:avLst>
            <a:gd name="adj1" fmla="val -56125"/>
            <a:gd name="adj2" fmla="val 69932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※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팀 전체가 아니라 실제 활동에 참석한 명단으로 작성 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  <a:p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※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타이핑 서명 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x /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전자서명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자필서명만 가능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! </a:t>
          </a:r>
        </a:p>
      </xdr:txBody>
    </xdr:sp>
    <xdr:clientData/>
  </xdr:twoCellAnchor>
  <xdr:twoCellAnchor>
    <xdr:from>
      <xdr:col>13</xdr:col>
      <xdr:colOff>625929</xdr:colOff>
      <xdr:row>7</xdr:row>
      <xdr:rowOff>1945821</xdr:rowOff>
    </xdr:from>
    <xdr:to>
      <xdr:col>16</xdr:col>
      <xdr:colOff>189696</xdr:colOff>
      <xdr:row>7</xdr:row>
      <xdr:rowOff>3122438</xdr:rowOff>
    </xdr:to>
    <xdr:sp macro="" textlink="">
      <xdr:nvSpPr>
        <xdr:cNvPr id="22" name="오른쪽 화살표 12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/>
      </xdr:nvSpPr>
      <xdr:spPr>
        <a:xfrm>
          <a:off x="9974036" y="4218214"/>
          <a:ext cx="1985839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19</xdr:col>
      <xdr:colOff>27212</xdr:colOff>
      <xdr:row>9</xdr:row>
      <xdr:rowOff>1</xdr:rowOff>
    </xdr:from>
    <xdr:to>
      <xdr:col>30</xdr:col>
      <xdr:colOff>258535</xdr:colOff>
      <xdr:row>9</xdr:row>
      <xdr:rowOff>4163786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/>
      </xdr:nvSpPr>
      <xdr:spPr>
        <a:xfrm>
          <a:off x="12477748" y="6694715"/>
          <a:ext cx="7715251" cy="4163785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22</xdr:col>
      <xdr:colOff>7340</xdr:colOff>
      <xdr:row>9</xdr:row>
      <xdr:rowOff>99890</xdr:rowOff>
    </xdr:from>
    <xdr:to>
      <xdr:col>29</xdr:col>
      <xdr:colOff>557891</xdr:colOff>
      <xdr:row>9</xdr:row>
      <xdr:rowOff>4077446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98947" y="6794604"/>
          <a:ext cx="5313051" cy="3977556"/>
        </a:xfrm>
        <a:prstGeom prst="rect">
          <a:avLst/>
        </a:prstGeom>
      </xdr:spPr>
    </xdr:pic>
    <xdr:clientData/>
  </xdr:twoCellAnchor>
  <xdr:twoCellAnchor>
    <xdr:from>
      <xdr:col>18</xdr:col>
      <xdr:colOff>612321</xdr:colOff>
      <xdr:row>9</xdr:row>
      <xdr:rowOff>49738</xdr:rowOff>
    </xdr:from>
    <xdr:to>
      <xdr:col>22</xdr:col>
      <xdr:colOff>163755</xdr:colOff>
      <xdr:row>9</xdr:row>
      <xdr:rowOff>1968345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13743214" y="6744452"/>
          <a:ext cx="2272862" cy="19186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필수작성</a:t>
          </a:r>
          <a:endParaRPr kumimoji="0" lang="en-US" altLang="ko-KR" sz="2000" b="0" i="0" u="none" strike="noStrike" kern="0" cap="none" spc="0" normalizeH="0" baseline="0" noProof="0">
            <a:ln>
              <a:solidFill>
                <a:srgbClr val="FF0000"/>
              </a:solidFill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사진첨부 필수</a:t>
          </a:r>
          <a:endParaRPr kumimoji="0" lang="en-US" altLang="ko-KR" sz="2000" b="0" i="0" u="none" strike="noStrike" kern="0" cap="none" spc="0" normalizeH="0" baseline="0" noProof="0">
            <a:ln>
              <a:solidFill>
                <a:srgbClr val="FF0000"/>
              </a:solidFill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음식먹는 사진</a:t>
          </a:r>
          <a:r>
            <a:rPr kumimoji="0" lang="en-US" altLang="ko-KR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, </a:t>
          </a:r>
          <a:r>
            <a:rPr kumimoji="0" lang="ko-KR" altLang="en-US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셀카</a:t>
          </a:r>
          <a:r>
            <a:rPr kumimoji="0" lang="en-US" altLang="ko-KR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X </a:t>
          </a:r>
          <a:endParaRPr kumimoji="0" lang="ko-KR" altLang="en-US" sz="2000" b="0" i="0" u="none" strike="noStrike" kern="0" cap="none" spc="0" normalizeH="0" baseline="0" noProof="0">
            <a:ln>
              <a:solidFill>
                <a:srgbClr val="FF0000"/>
              </a:solidFill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algn="ctr"/>
          <a:endParaRPr lang="ko-KR" altLang="en-US" sz="1100"/>
        </a:p>
      </xdr:txBody>
    </xdr:sp>
    <xdr:clientData/>
  </xdr:twoCellAnchor>
  <xdr:twoCellAnchor>
    <xdr:from>
      <xdr:col>19</xdr:col>
      <xdr:colOff>13607</xdr:colOff>
      <xdr:row>13</xdr:row>
      <xdr:rowOff>393370</xdr:rowOff>
    </xdr:from>
    <xdr:to>
      <xdr:col>30</xdr:col>
      <xdr:colOff>277091</xdr:colOff>
      <xdr:row>29</xdr:row>
      <xdr:rowOff>554182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/>
      </xdr:nvSpPr>
      <xdr:spPr>
        <a:xfrm>
          <a:off x="13824857" y="12422084"/>
          <a:ext cx="7747413" cy="899184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659327</xdr:colOff>
      <xdr:row>19</xdr:row>
      <xdr:rowOff>33399</xdr:rowOff>
    </xdr:from>
    <xdr:to>
      <xdr:col>25</xdr:col>
      <xdr:colOff>210760</xdr:colOff>
      <xdr:row>19</xdr:row>
      <xdr:rowOff>544286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15831291" y="15178149"/>
          <a:ext cx="2272862" cy="5108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 </a:t>
          </a:r>
          <a:r>
            <a:rPr kumimoji="0" lang="ko-KR" altLang="en-US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ea"/>
              <a:ea typeface="+mn-ea"/>
              <a:cs typeface="+mn-cs"/>
            </a:rPr>
            <a:t>필수작성</a:t>
          </a:r>
          <a:endParaRPr kumimoji="0" lang="en-US" altLang="ko-KR" sz="2000" b="0" i="0" u="none" strike="noStrike" kern="0" cap="none" spc="0" normalizeH="0" baseline="0" noProof="0">
            <a:ln>
              <a:solidFill>
                <a:srgbClr val="FF0000"/>
              </a:solidFill>
            </a:ln>
            <a:solidFill>
              <a:sysClr val="windowText" lastClr="000000"/>
            </a:solidFill>
            <a:effectLst/>
            <a:uLnTx/>
            <a:uFillTx/>
            <a:latin typeface="+mn-ea"/>
            <a:ea typeface="+mn-ea"/>
            <a:cs typeface="+mn-cs"/>
          </a:endParaRPr>
        </a:p>
        <a:p>
          <a:pPr algn="ctr"/>
          <a:endParaRPr lang="ko-KR" altLang="en-US" sz="1100"/>
        </a:p>
      </xdr:txBody>
    </xdr:sp>
    <xdr:clientData/>
  </xdr:twoCellAnchor>
  <xdr:twoCellAnchor editAs="oneCell">
    <xdr:from>
      <xdr:col>18</xdr:col>
      <xdr:colOff>675409</xdr:colOff>
      <xdr:row>30</xdr:row>
      <xdr:rowOff>294409</xdr:rowOff>
    </xdr:from>
    <xdr:to>
      <xdr:col>30</xdr:col>
      <xdr:colOff>329044</xdr:colOff>
      <xdr:row>36</xdr:row>
      <xdr:rowOff>311727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54545" y="21751636"/>
          <a:ext cx="7966363" cy="10009909"/>
        </a:xfrm>
        <a:prstGeom prst="rect">
          <a:avLst/>
        </a:prstGeom>
      </xdr:spPr>
    </xdr:pic>
    <xdr:clientData/>
  </xdr:twoCellAnchor>
  <xdr:twoCellAnchor editAs="oneCell">
    <xdr:from>
      <xdr:col>21</xdr:col>
      <xdr:colOff>185057</xdr:colOff>
      <xdr:row>34</xdr:row>
      <xdr:rowOff>96488</xdr:rowOff>
    </xdr:from>
    <xdr:to>
      <xdr:col>28</xdr:col>
      <xdr:colOff>155863</xdr:colOff>
      <xdr:row>35</xdr:row>
      <xdr:rowOff>3256506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42375" y="22869897"/>
          <a:ext cx="4819897" cy="835547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666751</xdr:colOff>
      <xdr:row>12</xdr:row>
      <xdr:rowOff>3687535</xdr:rowOff>
    </xdr:from>
    <xdr:to>
      <xdr:col>30</xdr:col>
      <xdr:colOff>585108</xdr:colOff>
      <xdr:row>24</xdr:row>
      <xdr:rowOff>420235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66322" y="9620249"/>
          <a:ext cx="7402286" cy="6094415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666750</xdr:colOff>
      <xdr:row>0</xdr:row>
      <xdr:rowOff>0</xdr:rowOff>
    </xdr:from>
    <xdr:to>
      <xdr:col>30</xdr:col>
      <xdr:colOff>632069</xdr:colOff>
      <xdr:row>12</xdr:row>
      <xdr:rowOff>3687536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66321" y="0"/>
          <a:ext cx="7449248" cy="9620250"/>
        </a:xfrm>
        <a:prstGeom prst="rect">
          <a:avLst/>
        </a:prstGeom>
      </xdr:spPr>
    </xdr:pic>
    <xdr:clientData/>
  </xdr:twoCellAnchor>
  <xdr:twoCellAnchor>
    <xdr:from>
      <xdr:col>19</xdr:col>
      <xdr:colOff>674077</xdr:colOff>
      <xdr:row>1</xdr:row>
      <xdr:rowOff>546324</xdr:rowOff>
    </xdr:from>
    <xdr:to>
      <xdr:col>30</xdr:col>
      <xdr:colOff>608135</xdr:colOff>
      <xdr:row>6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pSpPr/>
      </xdr:nvGrpSpPr>
      <xdr:grpSpPr>
        <a:xfrm>
          <a:off x="13573648" y="750431"/>
          <a:ext cx="7417987" cy="1059319"/>
          <a:chOff x="6140416" y="1179463"/>
          <a:chExt cx="4124325" cy="963676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00000000-0008-0000-0B00-00000A000000}"/>
              </a:ext>
            </a:extLst>
          </xdr:cNvPr>
          <xdr:cNvSpPr/>
        </xdr:nvSpPr>
        <xdr:spPr>
          <a:xfrm>
            <a:off x="6140416" y="1179463"/>
            <a:ext cx="4124325" cy="963676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/>
          </a:p>
        </xdr:txBody>
      </xdr:sp>
      <xdr:sp macro="" textlink="">
        <xdr:nvSpPr>
          <xdr:cNvPr id="11" name="TextBox 6">
            <a:extLst>
              <a:ext uri="{FF2B5EF4-FFF2-40B4-BE49-F238E27FC236}">
                <a16:creationId xmlns:a16="http://schemas.microsoft.com/office/drawing/2014/main" id="{00000000-0008-0000-0B00-00000B000000}"/>
              </a:ext>
            </a:extLst>
          </xdr:cNvPr>
          <xdr:cNvSpPr txBox="1"/>
        </xdr:nvSpPr>
        <xdr:spPr>
          <a:xfrm>
            <a:off x="8099820" y="1310152"/>
            <a:ext cx="1335841" cy="4538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800" b="1"/>
              <a:t>자동입력</a:t>
            </a:r>
          </a:p>
        </xdr:txBody>
      </xdr:sp>
    </xdr:grpSp>
    <xdr:clientData/>
  </xdr:twoCellAnchor>
  <xdr:twoCellAnchor>
    <xdr:from>
      <xdr:col>21</xdr:col>
      <xdr:colOff>388327</xdr:colOff>
      <xdr:row>6</xdr:row>
      <xdr:rowOff>13607</xdr:rowOff>
    </xdr:from>
    <xdr:to>
      <xdr:col>30</xdr:col>
      <xdr:colOff>608135</xdr:colOff>
      <xdr:row>10</xdr:row>
      <xdr:rowOff>1046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SpPr/>
      </xdr:nvSpPr>
      <xdr:spPr>
        <a:xfrm>
          <a:off x="14648613" y="1823357"/>
          <a:ext cx="6343022" cy="3443653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294598</xdr:colOff>
      <xdr:row>7</xdr:row>
      <xdr:rowOff>529957</xdr:rowOff>
    </xdr:from>
    <xdr:to>
      <xdr:col>27</xdr:col>
      <xdr:colOff>109147</xdr:colOff>
      <xdr:row>7</xdr:row>
      <xdr:rowOff>977136</xdr:rowOff>
    </xdr:to>
    <xdr:sp macro="" textlink="">
      <xdr:nvSpPr>
        <xdr:cNvPr id="24" name="TextBox 6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16706906" y="2574169"/>
          <a:ext cx="1880741" cy="4471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>
    <xdr:from>
      <xdr:col>20</xdr:col>
      <xdr:colOff>23529</xdr:colOff>
      <xdr:row>12</xdr:row>
      <xdr:rowOff>13606</xdr:rowOff>
    </xdr:from>
    <xdr:to>
      <xdr:col>30</xdr:col>
      <xdr:colOff>586154</xdr:colOff>
      <xdr:row>12</xdr:row>
      <xdr:rowOff>3646715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/>
      </xdr:nvSpPr>
      <xdr:spPr>
        <a:xfrm>
          <a:off x="13603458" y="5946320"/>
          <a:ext cx="7366196" cy="3633109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244929</xdr:colOff>
      <xdr:row>7</xdr:row>
      <xdr:rowOff>925285</xdr:rowOff>
    </xdr:from>
    <xdr:to>
      <xdr:col>17</xdr:col>
      <xdr:colOff>503466</xdr:colOff>
      <xdr:row>7</xdr:row>
      <xdr:rowOff>2476500</xdr:rowOff>
    </xdr:to>
    <xdr:sp macro="" textlink="">
      <xdr:nvSpPr>
        <xdr:cNvPr id="15" name="사각형 설명선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>
        <a:xfrm>
          <a:off x="7701643" y="3007178"/>
          <a:ext cx="4340680" cy="1551215"/>
        </a:xfrm>
        <a:prstGeom prst="wedgeRectCallout">
          <a:avLst>
            <a:gd name="adj1" fmla="val -53071"/>
            <a:gd name="adj2" fmla="val 88257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u="none">
              <a:solidFill>
                <a:srgbClr val="FF0000"/>
              </a:solidFill>
              <a:latin typeface="+mn-ea"/>
              <a:ea typeface="+mn-ea"/>
            </a:rPr>
            <a:t>별첨</a:t>
          </a:r>
          <a:r>
            <a:rPr lang="en-US" altLang="ko-KR" sz="1400" b="1" u="none">
              <a:solidFill>
                <a:srgbClr val="FF0000"/>
              </a:solidFill>
              <a:latin typeface="+mn-ea"/>
              <a:ea typeface="+mn-ea"/>
            </a:rPr>
            <a:t>1.</a:t>
          </a:r>
          <a:r>
            <a:rPr lang="ko-KR" altLang="en-US" sz="1400" b="1" u="none">
              <a:solidFill>
                <a:srgbClr val="FF0000"/>
              </a:solidFill>
              <a:latin typeface="+mn-ea"/>
              <a:ea typeface="+mn-ea"/>
            </a:rPr>
            <a:t>특강및자문료 지급 기준에 준하여 등급 선택 </a:t>
          </a:r>
          <a:endParaRPr lang="en-US" altLang="ko-KR" sz="1400" b="1" u="none">
            <a:solidFill>
              <a:srgbClr val="FF0000"/>
            </a:solidFill>
            <a:latin typeface="+mn-ea"/>
            <a:ea typeface="+mn-ea"/>
          </a:endParaRPr>
        </a:p>
        <a:p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예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) 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타대학 부교수 → 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C5 / 30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만원 이하 지급 가능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  <a:p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타대학 조교수 → 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D4 / 20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만원 이하 지급 가능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  <a:p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기업체 과장 → 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D3 / 20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만원 이하 지급 가능 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9</xdr:col>
      <xdr:colOff>125184</xdr:colOff>
      <xdr:row>19</xdr:row>
      <xdr:rowOff>136071</xdr:rowOff>
    </xdr:from>
    <xdr:to>
      <xdr:col>19</xdr:col>
      <xdr:colOff>13607</xdr:colOff>
      <xdr:row>20</xdr:row>
      <xdr:rowOff>410935</xdr:rowOff>
    </xdr:to>
    <xdr:sp macro="" textlink="">
      <xdr:nvSpPr>
        <xdr:cNvPr id="27" name="사각형 설명선 14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/>
      </xdr:nvSpPr>
      <xdr:spPr>
        <a:xfrm>
          <a:off x="7581898" y="11579678"/>
          <a:ext cx="5331280" cy="615043"/>
        </a:xfrm>
        <a:prstGeom prst="wedgeRectCallout">
          <a:avLst>
            <a:gd name="adj1" fmla="val -48704"/>
            <a:gd name="adj2" fmla="val 84293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지출결의 시 강사 개인정보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(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주민등록번호 및 연락처</a:t>
          </a:r>
          <a:r>
            <a:rPr lang="en-US" altLang="ko-KR" sz="1400" b="1" u="none" baseline="0">
              <a:solidFill>
                <a:srgbClr val="FF0000"/>
              </a:solidFill>
              <a:latin typeface="+mn-ea"/>
              <a:ea typeface="+mn-ea"/>
            </a:rPr>
            <a:t>)</a:t>
          </a:r>
          <a:r>
            <a:rPr lang="ko-KR" altLang="en-US" sz="1400" b="1" u="none" baseline="0">
              <a:solidFill>
                <a:srgbClr val="FF0000"/>
              </a:solidFill>
              <a:latin typeface="+mn-ea"/>
              <a:ea typeface="+mn-ea"/>
            </a:rPr>
            <a:t>는 블러처리 </a:t>
          </a:r>
          <a:endParaRPr lang="en-US" altLang="ko-KR" sz="1400" b="1" u="none" baseline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 editAs="oneCell">
    <xdr:from>
      <xdr:col>22</xdr:col>
      <xdr:colOff>377861</xdr:colOff>
      <xdr:row>12</xdr:row>
      <xdr:rowOff>54429</xdr:rowOff>
    </xdr:from>
    <xdr:to>
      <xdr:col>28</xdr:col>
      <xdr:colOff>418683</xdr:colOff>
      <xdr:row>12</xdr:row>
      <xdr:rowOff>3633107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18504" y="5987143"/>
          <a:ext cx="4122965" cy="357867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819150</xdr:colOff>
          <xdr:row>23</xdr:row>
          <xdr:rowOff>1809750</xdr:rowOff>
        </xdr:from>
        <xdr:to>
          <xdr:col>6</xdr:col>
          <xdr:colOff>409575</xdr:colOff>
          <xdr:row>23</xdr:row>
          <xdr:rowOff>2057400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  <a:ext uri="{FF2B5EF4-FFF2-40B4-BE49-F238E27FC236}">
                  <a16:creationId xmlns:a16="http://schemas.microsoft.com/office/drawing/2014/main" id="{00000000-0008-0000-0B00-00001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838200</xdr:colOff>
          <xdr:row>23</xdr:row>
          <xdr:rowOff>1800225</xdr:rowOff>
        </xdr:from>
        <xdr:to>
          <xdr:col>7</xdr:col>
          <xdr:colOff>752475</xdr:colOff>
          <xdr:row>23</xdr:row>
          <xdr:rowOff>2038350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B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20</xdr:col>
      <xdr:colOff>17022</xdr:colOff>
      <xdr:row>15</xdr:row>
      <xdr:rowOff>3399</xdr:rowOff>
    </xdr:from>
    <xdr:to>
      <xdr:col>30</xdr:col>
      <xdr:colOff>584638</xdr:colOff>
      <xdr:row>18</xdr:row>
      <xdr:rowOff>269327</xdr:rowOff>
    </xdr:to>
    <xdr:grpSp>
      <xdr:nvGrpSpPr>
        <xdr:cNvPr id="30" name="그룹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GrpSpPr/>
      </xdr:nvGrpSpPr>
      <xdr:grpSpPr>
        <a:xfrm>
          <a:off x="13596951" y="10399256"/>
          <a:ext cx="7371187" cy="1041535"/>
          <a:chOff x="6140416" y="1179463"/>
          <a:chExt cx="4124325" cy="963676"/>
        </a:xfrm>
      </xdr:grpSpPr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B00-00001F000000}"/>
              </a:ext>
            </a:extLst>
          </xdr:cNvPr>
          <xdr:cNvSpPr/>
        </xdr:nvSpPr>
        <xdr:spPr>
          <a:xfrm>
            <a:off x="6140416" y="1179463"/>
            <a:ext cx="4124325" cy="963676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/>
          </a:p>
        </xdr:txBody>
      </xdr:sp>
      <xdr:sp macro="" textlink="">
        <xdr:nvSpPr>
          <xdr:cNvPr id="32" name="TextBox 6">
            <a:extLst>
              <a:ext uri="{FF2B5EF4-FFF2-40B4-BE49-F238E27FC236}">
                <a16:creationId xmlns:a16="http://schemas.microsoft.com/office/drawing/2014/main" id="{00000000-0008-0000-0B00-000020000000}"/>
              </a:ext>
            </a:extLst>
          </xdr:cNvPr>
          <xdr:cNvSpPr txBox="1"/>
        </xdr:nvSpPr>
        <xdr:spPr>
          <a:xfrm>
            <a:off x="7204373" y="1530223"/>
            <a:ext cx="1335841" cy="4538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800" b="1"/>
              <a:t>자동입력</a:t>
            </a:r>
          </a:p>
        </xdr:txBody>
      </xdr:sp>
    </xdr:grpSp>
    <xdr:clientData/>
  </xdr:twoCellAnchor>
  <xdr:twoCellAnchor>
    <xdr:from>
      <xdr:col>27</xdr:col>
      <xdr:colOff>6570</xdr:colOff>
      <xdr:row>23</xdr:row>
      <xdr:rowOff>1640868</xdr:rowOff>
    </xdr:from>
    <xdr:to>
      <xdr:col>30</xdr:col>
      <xdr:colOff>558572</xdr:colOff>
      <xdr:row>24</xdr:row>
      <xdr:rowOff>388207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B00-000021000000}"/>
            </a:ext>
          </a:extLst>
        </xdr:cNvPr>
        <xdr:cNvSpPr/>
      </xdr:nvSpPr>
      <xdr:spPr>
        <a:xfrm>
          <a:off x="17668641" y="9832368"/>
          <a:ext cx="2593074" cy="448232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필</a:t>
          </a:r>
          <a:r>
            <a:rPr lang="ko-KR" altLang="en-US" sz="20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수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작성</a:t>
          </a:r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endParaRPr lang="ko-KR" altLang="en-US" sz="2000">
            <a:ln>
              <a:solidFill>
                <a:srgbClr val="FF0000"/>
              </a:solidFill>
            </a:ln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373901</xdr:colOff>
      <xdr:row>19</xdr:row>
      <xdr:rowOff>326571</xdr:rowOff>
    </xdr:from>
    <xdr:to>
      <xdr:col>30</xdr:col>
      <xdr:colOff>571500</xdr:colOff>
      <xdr:row>22</xdr:row>
      <xdr:rowOff>421820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00000000-0008-0000-0B00-000022000000}"/>
            </a:ext>
          </a:extLst>
        </xdr:cNvPr>
        <xdr:cNvSpPr/>
      </xdr:nvSpPr>
      <xdr:spPr>
        <a:xfrm>
          <a:off x="14634187" y="11770178"/>
          <a:ext cx="6320813" cy="1279071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40822</xdr:colOff>
      <xdr:row>9</xdr:row>
      <xdr:rowOff>136072</xdr:rowOff>
    </xdr:from>
    <xdr:to>
      <xdr:col>16</xdr:col>
      <xdr:colOff>665947</xdr:colOff>
      <xdr:row>12</xdr:row>
      <xdr:rowOff>346582</xdr:rowOff>
    </xdr:to>
    <xdr:sp macro="" textlink="">
      <xdr:nvSpPr>
        <xdr:cNvPr id="25" name="오른쪽 화살표 12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/>
      </xdr:nvSpPr>
      <xdr:spPr>
        <a:xfrm>
          <a:off x="9538608" y="5102679"/>
          <a:ext cx="1985839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19</xdr:col>
      <xdr:colOff>377315</xdr:colOff>
      <xdr:row>12</xdr:row>
      <xdr:rowOff>1510392</xdr:rowOff>
    </xdr:from>
    <xdr:to>
      <xdr:col>23</xdr:col>
      <xdr:colOff>58522</xdr:colOff>
      <xdr:row>12</xdr:row>
      <xdr:rowOff>2011941</xdr:rowOff>
    </xdr:to>
    <xdr:sp macro="" textlink="">
      <xdr:nvSpPr>
        <xdr:cNvPr id="26" name="TextBox 6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13276886" y="7443106"/>
          <a:ext cx="2402636" cy="50154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>
              <a:solidFill>
                <a:srgbClr val="FF0000"/>
              </a:solidFill>
            </a:rPr>
            <a:t>필수작성</a:t>
          </a:r>
        </a:p>
      </xdr:txBody>
    </xdr:sp>
    <xdr:clientData/>
  </xdr:twoCellAnchor>
  <xdr:twoCellAnchor>
    <xdr:from>
      <xdr:col>22</xdr:col>
      <xdr:colOff>469151</xdr:colOff>
      <xdr:row>20</xdr:row>
      <xdr:rowOff>367392</xdr:rowOff>
    </xdr:from>
    <xdr:to>
      <xdr:col>25</xdr:col>
      <xdr:colOff>283701</xdr:colOff>
      <xdr:row>21</xdr:row>
      <xdr:rowOff>392750</xdr:rowOff>
    </xdr:to>
    <xdr:sp macro="" textlink="">
      <xdr:nvSpPr>
        <xdr:cNvPr id="35" name="TextBox 6">
          <a:extLst>
            <a:ext uri="{FF2B5EF4-FFF2-40B4-BE49-F238E27FC236}">
              <a16:creationId xmlns:a16="http://schemas.microsoft.com/office/drawing/2014/main" id="{00000000-0008-0000-0B00-000023000000}"/>
            </a:ext>
          </a:extLst>
        </xdr:cNvPr>
        <xdr:cNvSpPr txBox="1"/>
      </xdr:nvSpPr>
      <xdr:spPr>
        <a:xfrm>
          <a:off x="15409794" y="12151178"/>
          <a:ext cx="1855621" cy="44717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26</xdr:col>
      <xdr:colOff>158749</xdr:colOff>
      <xdr:row>21</xdr:row>
      <xdr:rowOff>53740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3196" y="0"/>
          <a:ext cx="6345858" cy="9305414"/>
        </a:xfrm>
        <a:prstGeom prst="rect">
          <a:avLst/>
        </a:prstGeom>
      </xdr:spPr>
    </xdr:pic>
    <xdr:clientData/>
  </xdr:twoCellAnchor>
  <xdr:twoCellAnchor>
    <xdr:from>
      <xdr:col>26</xdr:col>
      <xdr:colOff>588511</xdr:colOff>
      <xdr:row>4</xdr:row>
      <xdr:rowOff>212911</xdr:rowOff>
    </xdr:from>
    <xdr:to>
      <xdr:col>30</xdr:col>
      <xdr:colOff>23812</xdr:colOff>
      <xdr:row>5</xdr:row>
      <xdr:rowOff>250031</xdr:rowOff>
    </xdr:to>
    <xdr:sp macro="" textlink="">
      <xdr:nvSpPr>
        <xdr:cNvPr id="6" name="사각형 설명선 14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SpPr/>
      </xdr:nvSpPr>
      <xdr:spPr>
        <a:xfrm>
          <a:off x="17744717" y="1591235"/>
          <a:ext cx="2169536" cy="541384"/>
        </a:xfrm>
        <a:prstGeom prst="wedgeRectCallout">
          <a:avLst>
            <a:gd name="adj1" fmla="val -89468"/>
            <a:gd name="adj2" fmla="val 138117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aseline="0">
              <a:solidFill>
                <a:schemeClr val="tx1"/>
              </a:solidFill>
              <a:latin typeface="+mn-ea"/>
              <a:ea typeface="+mn-ea"/>
            </a:rPr>
            <a:t>해당되는 내용에만 </a:t>
          </a:r>
          <a:r>
            <a:rPr lang="en-US" altLang="ko-KR" sz="1400" baseline="0">
              <a:solidFill>
                <a:schemeClr val="tx1"/>
              </a:solidFill>
              <a:latin typeface="+mn-ea"/>
              <a:ea typeface="+mn-ea"/>
            </a:rPr>
            <a:t>O</a:t>
          </a:r>
        </a:p>
      </xdr:txBody>
    </xdr:sp>
    <xdr:clientData/>
  </xdr:twoCellAnchor>
  <xdr:twoCellAnchor>
    <xdr:from>
      <xdr:col>17</xdr:col>
      <xdr:colOff>376236</xdr:colOff>
      <xdr:row>4</xdr:row>
      <xdr:rowOff>138113</xdr:rowOff>
    </xdr:from>
    <xdr:to>
      <xdr:col>19</xdr:col>
      <xdr:colOff>250031</xdr:colOff>
      <xdr:row>7</xdr:row>
      <xdr:rowOff>261938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SpPr/>
      </xdr:nvSpPr>
      <xdr:spPr>
        <a:xfrm>
          <a:off x="9389267" y="1507332"/>
          <a:ext cx="1254920" cy="162401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17</xdr:col>
      <xdr:colOff>295068</xdr:colOff>
      <xdr:row>10</xdr:row>
      <xdr:rowOff>19154</xdr:rowOff>
    </xdr:from>
    <xdr:to>
      <xdr:col>25</xdr:col>
      <xdr:colOff>592724</xdr:colOff>
      <xdr:row>13</xdr:row>
      <xdr:rowOff>10808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C00-000011000000}"/>
            </a:ext>
          </a:extLst>
        </xdr:cNvPr>
        <xdr:cNvSpPr/>
      </xdr:nvSpPr>
      <xdr:spPr>
        <a:xfrm>
          <a:off x="9298264" y="4027937"/>
          <a:ext cx="5797308" cy="1656458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8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20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4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4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306974</xdr:colOff>
      <xdr:row>17</xdr:row>
      <xdr:rowOff>3623</xdr:rowOff>
    </xdr:from>
    <xdr:to>
      <xdr:col>25</xdr:col>
      <xdr:colOff>604630</xdr:colOff>
      <xdr:row>20</xdr:row>
      <xdr:rowOff>30996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C00-000012000000}"/>
            </a:ext>
          </a:extLst>
        </xdr:cNvPr>
        <xdr:cNvSpPr/>
      </xdr:nvSpPr>
      <xdr:spPr>
        <a:xfrm>
          <a:off x="9310170" y="7184645"/>
          <a:ext cx="5797308" cy="1692177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20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26563</xdr:colOff>
      <xdr:row>4</xdr:row>
      <xdr:rowOff>0</xdr:rowOff>
    </xdr:from>
    <xdr:to>
      <xdr:col>19</xdr:col>
      <xdr:colOff>637442</xdr:colOff>
      <xdr:row>8</xdr:row>
      <xdr:rowOff>7327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SpPr/>
      </xdr:nvSpPr>
      <xdr:spPr>
        <a:xfrm>
          <a:off x="9024025" y="1370135"/>
          <a:ext cx="1988340" cy="2029557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altLang="ko-KR" sz="1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78982</xdr:colOff>
      <xdr:row>6</xdr:row>
      <xdr:rowOff>489166</xdr:rowOff>
    </xdr:from>
    <xdr:to>
      <xdr:col>19</xdr:col>
      <xdr:colOff>553478</xdr:colOff>
      <xdr:row>7</xdr:row>
      <xdr:rowOff>435482</xdr:rowOff>
    </xdr:to>
    <xdr:sp macro="" textlink="">
      <xdr:nvSpPr>
        <xdr:cNvPr id="20" name="TextBox 6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SpPr txBox="1"/>
      </xdr:nvSpPr>
      <xdr:spPr>
        <a:xfrm>
          <a:off x="11083158" y="2876019"/>
          <a:ext cx="1841614" cy="45058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  <a:endParaRPr lang="ko-KR" altLang="en-US" sz="1800" b="1"/>
        </a:p>
      </xdr:txBody>
    </xdr:sp>
    <xdr:clientData/>
  </xdr:twoCellAnchor>
  <xdr:twoCellAnchor>
    <xdr:from>
      <xdr:col>17</xdr:col>
      <xdr:colOff>161926</xdr:colOff>
      <xdr:row>4</xdr:row>
      <xdr:rowOff>155458</xdr:rowOff>
    </xdr:from>
    <xdr:to>
      <xdr:col>19</xdr:col>
      <xdr:colOff>582388</xdr:colOff>
      <xdr:row>7</xdr:row>
      <xdr:rowOff>100853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SpPr txBox="1"/>
      </xdr:nvSpPr>
      <xdr:spPr>
        <a:xfrm>
          <a:off x="11166102" y="1533782"/>
          <a:ext cx="1787580" cy="14581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200">
              <a:latin typeface="+mn-ea"/>
              <a:ea typeface="+mn-ea"/>
            </a:rPr>
            <a:t>원단 </a:t>
          </a:r>
          <a:r>
            <a:rPr lang="en-US" altLang="ko-KR" sz="1200">
              <a:latin typeface="+mn-ea"/>
              <a:ea typeface="+mn-ea"/>
            </a:rPr>
            <a:t>15</a:t>
          </a:r>
          <a:r>
            <a:rPr lang="ko-KR" altLang="en-US" sz="1200">
              <a:latin typeface="+mn-ea"/>
              <a:ea typeface="+mn-ea"/>
            </a:rPr>
            <a:t>롤</a:t>
          </a:r>
          <a:endParaRPr lang="en-US" altLang="ko-KR" sz="1200">
            <a:latin typeface="+mn-ea"/>
            <a:ea typeface="+mn-ea"/>
          </a:endParaRPr>
        </a:p>
        <a:p>
          <a:r>
            <a:rPr lang="ko-KR" altLang="en-US" sz="1200">
              <a:latin typeface="+mn-ea"/>
              <a:ea typeface="+mn-ea"/>
            </a:rPr>
            <a:t>풀 </a:t>
          </a:r>
          <a:r>
            <a:rPr lang="en-US" altLang="ko-KR" sz="1200">
              <a:latin typeface="+mn-ea"/>
              <a:ea typeface="+mn-ea"/>
            </a:rPr>
            <a:t>5</a:t>
          </a:r>
          <a:r>
            <a:rPr lang="ko-KR" altLang="en-US" sz="1200">
              <a:latin typeface="+mn-ea"/>
              <a:ea typeface="+mn-ea"/>
            </a:rPr>
            <a:t>개</a:t>
          </a:r>
          <a:endParaRPr lang="en-US" altLang="ko-KR" sz="1200">
            <a:latin typeface="+mn-ea"/>
            <a:ea typeface="+mn-ea"/>
          </a:endParaRPr>
        </a:p>
        <a:p>
          <a:r>
            <a:rPr lang="ko-KR" altLang="en-US" sz="1200">
              <a:latin typeface="+mn-ea"/>
              <a:ea typeface="+mn-ea"/>
            </a:rPr>
            <a:t>칼 </a:t>
          </a:r>
          <a:r>
            <a:rPr lang="en-US" altLang="ko-KR" sz="1200">
              <a:latin typeface="+mn-ea"/>
              <a:ea typeface="+mn-ea"/>
            </a:rPr>
            <a:t>10</a:t>
          </a:r>
          <a:r>
            <a:rPr lang="ko-KR" altLang="en-US" sz="1200">
              <a:latin typeface="+mn-ea"/>
              <a:ea typeface="+mn-ea"/>
            </a:rPr>
            <a:t>개</a:t>
          </a:r>
          <a:r>
            <a:rPr lang="ko-KR" altLang="en-US" sz="1200" baseline="0">
              <a:latin typeface="+mn-ea"/>
              <a:ea typeface="+mn-ea"/>
            </a:rPr>
            <a:t> </a:t>
          </a:r>
          <a:endParaRPr lang="en-US" altLang="ko-KR" sz="1200" baseline="0">
            <a:latin typeface="+mn-ea"/>
            <a:ea typeface="+mn-ea"/>
          </a:endParaRPr>
        </a:p>
        <a:p>
          <a:r>
            <a:rPr lang="en-US" altLang="ko-KR" sz="1200" baseline="0">
              <a:latin typeface="+mn-ea"/>
              <a:ea typeface="+mn-ea"/>
            </a:rPr>
            <a:t>or</a:t>
          </a:r>
        </a:p>
        <a:p>
          <a:r>
            <a:rPr lang="ko-KR" altLang="en-US" sz="1200" baseline="0">
              <a:latin typeface="+mn-ea"/>
              <a:ea typeface="+mn-ea"/>
            </a:rPr>
            <a:t>원단 </a:t>
          </a:r>
          <a:r>
            <a:rPr lang="en-US" altLang="ko-KR" sz="1200" baseline="0">
              <a:latin typeface="+mn-ea"/>
              <a:ea typeface="+mn-ea"/>
            </a:rPr>
            <a:t>15</a:t>
          </a:r>
          <a:r>
            <a:rPr lang="ko-KR" altLang="en-US" sz="1200" baseline="0">
              <a:latin typeface="+mn-ea"/>
              <a:ea typeface="+mn-ea"/>
            </a:rPr>
            <a:t>롤 외 </a:t>
          </a:r>
          <a:r>
            <a:rPr lang="en-US" altLang="ko-KR" sz="1200" baseline="0">
              <a:latin typeface="+mn-ea"/>
              <a:ea typeface="+mn-ea"/>
            </a:rPr>
            <a:t>2</a:t>
          </a:r>
          <a:r>
            <a:rPr lang="ko-KR" altLang="en-US" sz="1200" baseline="0">
              <a:latin typeface="+mn-ea"/>
              <a:ea typeface="+mn-ea"/>
            </a:rPr>
            <a:t>종</a:t>
          </a:r>
          <a:endParaRPr lang="en-US" altLang="ko-KR" sz="1200">
            <a:latin typeface="+mn-ea"/>
            <a:ea typeface="+mn-ea"/>
          </a:endParaRPr>
        </a:p>
      </xdr:txBody>
    </xdr:sp>
    <xdr:clientData/>
  </xdr:twoCellAnchor>
  <xdr:twoCellAnchor>
    <xdr:from>
      <xdr:col>23</xdr:col>
      <xdr:colOff>572783</xdr:colOff>
      <xdr:row>4</xdr:row>
      <xdr:rowOff>16852</xdr:rowOff>
    </xdr:from>
    <xdr:to>
      <xdr:col>25</xdr:col>
      <xdr:colOff>146539</xdr:colOff>
      <xdr:row>7</xdr:row>
      <xdr:rowOff>471671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/>
      </xdr:nvSpPr>
      <xdr:spPr>
        <a:xfrm>
          <a:off x="13702629" y="1386987"/>
          <a:ext cx="951218" cy="1971492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</a:t>
          </a:r>
          <a:r>
            <a:rPr lang="ko-KR" altLang="en-US" sz="2000" i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수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128588</xdr:colOff>
      <xdr:row>4</xdr:row>
      <xdr:rowOff>33337</xdr:rowOff>
    </xdr:from>
    <xdr:to>
      <xdr:col>24</xdr:col>
      <xdr:colOff>547687</xdr:colOff>
      <xdr:row>4</xdr:row>
      <xdr:rowOff>381000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C00-00000F000000}"/>
            </a:ext>
          </a:extLst>
        </xdr:cNvPr>
        <xdr:cNvSpPr txBox="1"/>
      </xdr:nvSpPr>
      <xdr:spPr>
        <a:xfrm>
          <a:off x="13975557" y="1402556"/>
          <a:ext cx="419099" cy="3476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400">
              <a:latin typeface="+mn-ea"/>
              <a:ea typeface="+mn-ea"/>
            </a:rPr>
            <a:t>O</a:t>
          </a:r>
        </a:p>
      </xdr:txBody>
    </xdr:sp>
    <xdr:clientData/>
  </xdr:twoCellAnchor>
  <xdr:twoCellAnchor>
    <xdr:from>
      <xdr:col>26</xdr:col>
      <xdr:colOff>588510</xdr:colOff>
      <xdr:row>7</xdr:row>
      <xdr:rowOff>309561</xdr:rowOff>
    </xdr:from>
    <xdr:to>
      <xdr:col>30</xdr:col>
      <xdr:colOff>653142</xdr:colOff>
      <xdr:row>10</xdr:row>
      <xdr:rowOff>285749</xdr:rowOff>
    </xdr:to>
    <xdr:sp macro="" textlink="">
      <xdr:nvSpPr>
        <xdr:cNvPr id="9" name="사각형 설명선 14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>
          <a:off x="15694039" y="3200679"/>
          <a:ext cx="2798868" cy="1096776"/>
        </a:xfrm>
        <a:prstGeom prst="wedgeRectCallout">
          <a:avLst>
            <a:gd name="adj1" fmla="val -146134"/>
            <a:gd name="adj2" fmla="val 52701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 baseline="0">
              <a:solidFill>
                <a:srgbClr val="FF0000"/>
              </a:solidFill>
              <a:latin typeface="+mn-ea"/>
              <a:ea typeface="+mn-ea"/>
            </a:rPr>
            <a:t>영수증 일자로부터 주말</a:t>
          </a:r>
          <a:r>
            <a:rPr lang="en-US" altLang="ko-KR" sz="1400" b="1" baseline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1" baseline="0">
              <a:solidFill>
                <a:srgbClr val="FF0000"/>
              </a:solidFill>
              <a:latin typeface="+mn-ea"/>
              <a:ea typeface="+mn-ea"/>
            </a:rPr>
            <a:t>공휴일</a:t>
          </a:r>
          <a:r>
            <a:rPr lang="en-US" altLang="ko-KR" sz="1400" b="1" baseline="0">
              <a:solidFill>
                <a:srgbClr val="FF0000"/>
              </a:solidFill>
              <a:latin typeface="+mn-ea"/>
              <a:ea typeface="+mn-ea"/>
            </a:rPr>
            <a:t> </a:t>
          </a:r>
          <a:r>
            <a:rPr lang="ko-KR" altLang="en-US" sz="1400" b="1" baseline="0">
              <a:solidFill>
                <a:srgbClr val="FF0000"/>
              </a:solidFill>
              <a:latin typeface="+mn-ea"/>
              <a:ea typeface="+mn-ea"/>
            </a:rPr>
            <a:t>제외 일주일 이내 날짜로 작성</a:t>
          </a:r>
          <a:endParaRPr lang="en-US" altLang="ko-KR" sz="1400" b="1" baseline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10</xdr:col>
      <xdr:colOff>123264</xdr:colOff>
      <xdr:row>5</xdr:row>
      <xdr:rowOff>78441</xdr:rowOff>
    </xdr:from>
    <xdr:to>
      <xdr:col>16</xdr:col>
      <xdr:colOff>537882</xdr:colOff>
      <xdr:row>7</xdr:row>
      <xdr:rowOff>190499</xdr:rowOff>
    </xdr:to>
    <xdr:sp macro="" textlink="">
      <xdr:nvSpPr>
        <xdr:cNvPr id="16" name="사각형 설명선 14">
          <a:extLst>
            <a:ext uri="{FF2B5EF4-FFF2-40B4-BE49-F238E27FC236}">
              <a16:creationId xmlns:a16="http://schemas.microsoft.com/office/drawing/2014/main" id="{00000000-0008-0000-0C00-000010000000}"/>
            </a:ext>
          </a:extLst>
        </xdr:cNvPr>
        <xdr:cNvSpPr/>
      </xdr:nvSpPr>
      <xdr:spPr>
        <a:xfrm>
          <a:off x="6342529" y="1961029"/>
          <a:ext cx="4515971" cy="1120588"/>
        </a:xfrm>
        <a:prstGeom prst="wedgeRectCallout">
          <a:avLst>
            <a:gd name="adj1" fmla="val 51537"/>
            <a:gd name="adj2" fmla="val 69899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비슷한 일자에 구매한 물품은 묶어서 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'~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외 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@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종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' 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으로 </a:t>
          </a:r>
          <a:endParaRPr lang="en-US" altLang="ko-KR" sz="1200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인검수 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1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장 첨부 가능</a:t>
          </a:r>
          <a:endParaRPr lang="en-US" altLang="ko-KR" sz="1200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endParaRPr lang="en-US" altLang="ko-KR" sz="1200" baseline="0">
            <a:solidFill>
              <a:schemeClr val="tx1"/>
            </a:solidFill>
            <a:latin typeface="+mn-ea"/>
            <a:ea typeface="+mn-ea"/>
          </a:endParaRPr>
        </a:p>
        <a:p>
          <a:pPr algn="l"/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일주일 이상 차이가 나는 영수증은 각각 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1</a:t>
          </a:r>
          <a:r>
            <a:rPr lang="ko-KR" altLang="en-US" sz="1200" baseline="0">
              <a:solidFill>
                <a:schemeClr val="tx1"/>
              </a:solidFill>
              <a:latin typeface="+mn-ea"/>
              <a:ea typeface="+mn-ea"/>
            </a:rPr>
            <a:t>장씩 첨부해야 함</a:t>
          </a:r>
          <a:r>
            <a:rPr lang="en-US" altLang="ko-KR" sz="1200" baseline="0">
              <a:solidFill>
                <a:schemeClr val="tx1"/>
              </a:solidFill>
              <a:latin typeface="+mn-ea"/>
              <a:ea typeface="+mn-ea"/>
            </a:rPr>
            <a:t>.</a:t>
          </a:r>
        </a:p>
      </xdr:txBody>
    </xdr:sp>
    <xdr:clientData/>
  </xdr:twoCellAnchor>
  <xdr:twoCellAnchor>
    <xdr:from>
      <xdr:col>10</xdr:col>
      <xdr:colOff>179293</xdr:colOff>
      <xdr:row>3</xdr:row>
      <xdr:rowOff>168088</xdr:rowOff>
    </xdr:from>
    <xdr:to>
      <xdr:col>16</xdr:col>
      <xdr:colOff>190500</xdr:colOff>
      <xdr:row>4</xdr:row>
      <xdr:rowOff>89647</xdr:rowOff>
    </xdr:to>
    <xdr:sp macro="" textlink="">
      <xdr:nvSpPr>
        <xdr:cNvPr id="21" name="사각형 설명선 14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/>
      </xdr:nvSpPr>
      <xdr:spPr>
        <a:xfrm>
          <a:off x="6398558" y="1042147"/>
          <a:ext cx="4112560" cy="425824"/>
        </a:xfrm>
        <a:prstGeom prst="wedgeRectCallout">
          <a:avLst>
            <a:gd name="adj1" fmla="val -48066"/>
            <a:gd name="adj2" fmla="val 100669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1400" baseline="0">
              <a:solidFill>
                <a:schemeClr val="tx1"/>
              </a:solidFill>
              <a:latin typeface="+mn-ea"/>
              <a:ea typeface="+mn-ea"/>
            </a:rPr>
            <a:t>재료비 사용 시에만 학과에서 작성 </a:t>
          </a:r>
          <a:r>
            <a:rPr lang="en-US" altLang="ko-KR" sz="1400" baseline="0">
              <a:solidFill>
                <a:schemeClr val="tx1"/>
              </a:solidFill>
              <a:latin typeface="+mn-ea"/>
              <a:ea typeface="+mn-ea"/>
            </a:rPr>
            <a:t>(</a:t>
          </a:r>
          <a:r>
            <a:rPr lang="ko-KR" altLang="en-US" sz="1400" baseline="0">
              <a:solidFill>
                <a:schemeClr val="tx1"/>
              </a:solidFill>
              <a:latin typeface="+mn-ea"/>
              <a:ea typeface="+mn-ea"/>
            </a:rPr>
            <a:t>학생 작성 </a:t>
          </a:r>
          <a:r>
            <a:rPr lang="en-US" altLang="ko-KR" sz="1400" baseline="0">
              <a:solidFill>
                <a:schemeClr val="tx1"/>
              </a:solidFill>
              <a:latin typeface="+mn-ea"/>
              <a:ea typeface="+mn-ea"/>
            </a:rPr>
            <a:t>X)</a:t>
          </a:r>
        </a:p>
      </xdr:txBody>
    </xdr:sp>
    <xdr:clientData/>
  </xdr:twoCellAnchor>
  <xdr:twoCellAnchor>
    <xdr:from>
      <xdr:col>12</xdr:col>
      <xdr:colOff>78442</xdr:colOff>
      <xdr:row>9</xdr:row>
      <xdr:rowOff>268940</xdr:rowOff>
    </xdr:from>
    <xdr:to>
      <xdr:col>15</xdr:col>
      <xdr:colOff>13604</xdr:colOff>
      <xdr:row>11</xdr:row>
      <xdr:rowOff>324969</xdr:rowOff>
    </xdr:to>
    <xdr:sp macro="" textlink="">
      <xdr:nvSpPr>
        <xdr:cNvPr id="22" name="오른쪽 화살표 12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/>
      </xdr:nvSpPr>
      <xdr:spPr>
        <a:xfrm>
          <a:off x="7664824" y="3832411"/>
          <a:ext cx="1985839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145783</xdr:colOff>
      <xdr:row>0</xdr:row>
      <xdr:rowOff>111125</xdr:rowOff>
    </xdr:from>
    <xdr:to>
      <xdr:col>4</xdr:col>
      <xdr:colOff>959410</xdr:colOff>
      <xdr:row>40</xdr:row>
      <xdr:rowOff>95249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83" y="111125"/>
          <a:ext cx="6020627" cy="9143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88988</xdr:colOff>
      <xdr:row>1</xdr:row>
      <xdr:rowOff>46773</xdr:rowOff>
    </xdr:from>
    <xdr:to>
      <xdr:col>7</xdr:col>
      <xdr:colOff>506131</xdr:colOff>
      <xdr:row>45</xdr:row>
      <xdr:rowOff>46773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88" y="250880"/>
          <a:ext cx="6390679" cy="8980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27215</xdr:colOff>
      <xdr:row>0</xdr:row>
      <xdr:rowOff>0</xdr:rowOff>
    </xdr:from>
    <xdr:to>
      <xdr:col>34</xdr:col>
      <xdr:colOff>343890</xdr:colOff>
      <xdr:row>29</xdr:row>
      <xdr:rowOff>22049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33715" y="0"/>
          <a:ext cx="8480961" cy="1098940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14</xdr:row>
          <xdr:rowOff>0</xdr:rowOff>
        </xdr:from>
        <xdr:to>
          <xdr:col>9</xdr:col>
          <xdr:colOff>361950</xdr:colOff>
          <xdr:row>14</xdr:row>
          <xdr:rowOff>247650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14</xdr:row>
          <xdr:rowOff>0</xdr:rowOff>
        </xdr:from>
        <xdr:to>
          <xdr:col>9</xdr:col>
          <xdr:colOff>838200</xdr:colOff>
          <xdr:row>14</xdr:row>
          <xdr:rowOff>247650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14</xdr:row>
          <xdr:rowOff>257175</xdr:rowOff>
        </xdr:from>
        <xdr:to>
          <xdr:col>9</xdr:col>
          <xdr:colOff>361950</xdr:colOff>
          <xdr:row>15</xdr:row>
          <xdr:rowOff>247650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15</xdr:row>
          <xdr:rowOff>0</xdr:rowOff>
        </xdr:from>
        <xdr:to>
          <xdr:col>9</xdr:col>
          <xdr:colOff>838200</xdr:colOff>
          <xdr:row>15</xdr:row>
          <xdr:rowOff>247650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2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16</xdr:row>
          <xdr:rowOff>9525</xdr:rowOff>
        </xdr:from>
        <xdr:to>
          <xdr:col>9</xdr:col>
          <xdr:colOff>361950</xdr:colOff>
          <xdr:row>16</xdr:row>
          <xdr:rowOff>257175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2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16</xdr:row>
          <xdr:rowOff>9525</xdr:rowOff>
        </xdr:from>
        <xdr:to>
          <xdr:col>9</xdr:col>
          <xdr:colOff>838200</xdr:colOff>
          <xdr:row>16</xdr:row>
          <xdr:rowOff>257175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2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17</xdr:row>
          <xdr:rowOff>9525</xdr:rowOff>
        </xdr:from>
        <xdr:to>
          <xdr:col>9</xdr:col>
          <xdr:colOff>361950</xdr:colOff>
          <xdr:row>17</xdr:row>
          <xdr:rowOff>257175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2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17</xdr:row>
          <xdr:rowOff>19050</xdr:rowOff>
        </xdr:from>
        <xdr:to>
          <xdr:col>9</xdr:col>
          <xdr:colOff>838200</xdr:colOff>
          <xdr:row>18</xdr:row>
          <xdr:rowOff>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2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18</xdr:row>
          <xdr:rowOff>9525</xdr:rowOff>
        </xdr:from>
        <xdr:to>
          <xdr:col>9</xdr:col>
          <xdr:colOff>361950</xdr:colOff>
          <xdr:row>18</xdr:row>
          <xdr:rowOff>257175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2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18</xdr:row>
          <xdr:rowOff>19050</xdr:rowOff>
        </xdr:from>
        <xdr:to>
          <xdr:col>9</xdr:col>
          <xdr:colOff>838200</xdr:colOff>
          <xdr:row>19</xdr:row>
          <xdr:rowOff>0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2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19</xdr:row>
          <xdr:rowOff>9525</xdr:rowOff>
        </xdr:from>
        <xdr:to>
          <xdr:col>9</xdr:col>
          <xdr:colOff>361950</xdr:colOff>
          <xdr:row>19</xdr:row>
          <xdr:rowOff>257175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2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19</xdr:row>
          <xdr:rowOff>19050</xdr:rowOff>
        </xdr:from>
        <xdr:to>
          <xdr:col>9</xdr:col>
          <xdr:colOff>838200</xdr:colOff>
          <xdr:row>20</xdr:row>
          <xdr:rowOff>0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2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20</xdr:row>
          <xdr:rowOff>9525</xdr:rowOff>
        </xdr:from>
        <xdr:to>
          <xdr:col>9</xdr:col>
          <xdr:colOff>361950</xdr:colOff>
          <xdr:row>20</xdr:row>
          <xdr:rowOff>257175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2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20</xdr:row>
          <xdr:rowOff>19050</xdr:rowOff>
        </xdr:from>
        <xdr:to>
          <xdr:col>9</xdr:col>
          <xdr:colOff>838200</xdr:colOff>
          <xdr:row>21</xdr:row>
          <xdr:rowOff>0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2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21</xdr:row>
          <xdr:rowOff>9525</xdr:rowOff>
        </xdr:from>
        <xdr:to>
          <xdr:col>9</xdr:col>
          <xdr:colOff>361950</xdr:colOff>
          <xdr:row>21</xdr:row>
          <xdr:rowOff>257175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2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21</xdr:row>
          <xdr:rowOff>19050</xdr:rowOff>
        </xdr:from>
        <xdr:to>
          <xdr:col>9</xdr:col>
          <xdr:colOff>838200</xdr:colOff>
          <xdr:row>22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2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22</xdr:row>
          <xdr:rowOff>9525</xdr:rowOff>
        </xdr:from>
        <xdr:to>
          <xdr:col>9</xdr:col>
          <xdr:colOff>361950</xdr:colOff>
          <xdr:row>22</xdr:row>
          <xdr:rowOff>257175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2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22</xdr:row>
          <xdr:rowOff>9525</xdr:rowOff>
        </xdr:from>
        <xdr:to>
          <xdr:col>9</xdr:col>
          <xdr:colOff>838200</xdr:colOff>
          <xdr:row>22</xdr:row>
          <xdr:rowOff>257175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2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23</xdr:row>
          <xdr:rowOff>19050</xdr:rowOff>
        </xdr:from>
        <xdr:to>
          <xdr:col>9</xdr:col>
          <xdr:colOff>361950</xdr:colOff>
          <xdr:row>24</xdr:row>
          <xdr:rowOff>0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2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동의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276225</xdr:colOff>
          <xdr:row>23</xdr:row>
          <xdr:rowOff>19050</xdr:rowOff>
        </xdr:from>
        <xdr:to>
          <xdr:col>9</xdr:col>
          <xdr:colOff>838200</xdr:colOff>
          <xdr:row>24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2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미동의</a:t>
              </a:r>
            </a:p>
          </xdr:txBody>
        </xdr:sp>
        <xdr:clientData/>
      </xdr:twoCellAnchor>
    </mc:Choice>
    <mc:Fallback/>
  </mc:AlternateContent>
  <xdr:twoCellAnchor>
    <xdr:from>
      <xdr:col>22</xdr:col>
      <xdr:colOff>53578</xdr:colOff>
      <xdr:row>2</xdr:row>
      <xdr:rowOff>0</xdr:rowOff>
    </xdr:from>
    <xdr:to>
      <xdr:col>34</xdr:col>
      <xdr:colOff>285750</xdr:colOff>
      <xdr:row>5</xdr:row>
      <xdr:rowOff>255985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13960078" y="639536"/>
          <a:ext cx="8396458" cy="1072413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26</xdr:col>
      <xdr:colOff>2614</xdr:colOff>
      <xdr:row>2</xdr:row>
      <xdr:rowOff>151145</xdr:rowOff>
    </xdr:from>
    <xdr:to>
      <xdr:col>28</xdr:col>
      <xdr:colOff>421828</xdr:colOff>
      <xdr:row>3</xdr:row>
      <xdr:rowOff>176893</xdr:rowOff>
    </xdr:to>
    <xdr:sp macro="" textlink="">
      <xdr:nvSpPr>
        <xdr:cNvPr id="31" name="TextBox 3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16630543" y="790681"/>
          <a:ext cx="1779928" cy="29789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26</xdr:col>
      <xdr:colOff>17007</xdr:colOff>
      <xdr:row>6</xdr:row>
      <xdr:rowOff>255217</xdr:rowOff>
    </xdr:from>
    <xdr:to>
      <xdr:col>27</xdr:col>
      <xdr:colOff>204106</xdr:colOff>
      <xdr:row>11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6644936" y="1983324"/>
          <a:ext cx="867456" cy="1704212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26</xdr:col>
      <xdr:colOff>601311</xdr:colOff>
      <xdr:row>26</xdr:row>
      <xdr:rowOff>6804</xdr:rowOff>
    </xdr:from>
    <xdr:to>
      <xdr:col>32</xdr:col>
      <xdr:colOff>285751</xdr:colOff>
      <xdr:row>26</xdr:row>
      <xdr:rowOff>832587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7229240" y="9695090"/>
          <a:ext cx="3766582" cy="825783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1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r>
            <a:rPr kumimoji="0" lang="ko-KR" altLang="en-US" sz="2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필수작성</a:t>
          </a:r>
          <a:r>
            <a:rPr kumimoji="0" lang="en-US" altLang="ko-KR" sz="1000" b="0" i="0" u="none" strike="noStrike" kern="0" cap="none" spc="0" normalizeH="0" baseline="0" noProof="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 </a:t>
          </a:r>
          <a:endParaRPr kumimoji="0" lang="ko-KR" altLang="en-US" sz="1000" b="0" i="0" u="none" strike="noStrike" kern="0" cap="none" spc="0" normalizeH="0" baseline="0" noProof="0">
            <a:ln>
              <a:solidFill>
                <a:srgbClr val="FF0000"/>
              </a:solidFill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28</xdr:col>
      <xdr:colOff>164135</xdr:colOff>
      <xdr:row>6</xdr:row>
      <xdr:rowOff>244078</xdr:rowOff>
    </xdr:from>
    <xdr:to>
      <xdr:col>34</xdr:col>
      <xdr:colOff>285749</xdr:colOff>
      <xdr:row>11</xdr:row>
      <xdr:rowOff>226218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18152778" y="1972185"/>
          <a:ext cx="4203757" cy="1941569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27</xdr:col>
      <xdr:colOff>198154</xdr:colOff>
      <xdr:row>6</xdr:row>
      <xdr:rowOff>241608</xdr:rowOff>
    </xdr:from>
    <xdr:to>
      <xdr:col>28</xdr:col>
      <xdr:colOff>120144</xdr:colOff>
      <xdr:row>11</xdr:row>
      <xdr:rowOff>231320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17506440" y="1969715"/>
          <a:ext cx="602347" cy="194914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24</xdr:col>
      <xdr:colOff>369093</xdr:colOff>
      <xdr:row>13</xdr:row>
      <xdr:rowOff>255133</xdr:rowOff>
    </xdr:from>
    <xdr:to>
      <xdr:col>34</xdr:col>
      <xdr:colOff>285750</xdr:colOff>
      <xdr:row>23</xdr:row>
      <xdr:rowOff>226675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15636307" y="4691062"/>
          <a:ext cx="6720229" cy="2692970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29</xdr:col>
      <xdr:colOff>513875</xdr:colOff>
      <xdr:row>7</xdr:row>
      <xdr:rowOff>353787</xdr:rowOff>
    </xdr:from>
    <xdr:to>
      <xdr:col>32</xdr:col>
      <xdr:colOff>212025</xdr:colOff>
      <xdr:row>9</xdr:row>
      <xdr:rowOff>257903</xdr:rowOff>
    </xdr:to>
    <xdr:sp macro="" textlink="">
      <xdr:nvSpPr>
        <xdr:cNvPr id="36" name="TextBox 3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/>
      </xdr:nvSpPr>
      <xdr:spPr>
        <a:xfrm>
          <a:off x="19182875" y="2354037"/>
          <a:ext cx="1739221" cy="74775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>
    <xdr:from>
      <xdr:col>14</xdr:col>
      <xdr:colOff>593772</xdr:colOff>
      <xdr:row>1</xdr:row>
      <xdr:rowOff>139785</xdr:rowOff>
    </xdr:from>
    <xdr:to>
      <xdr:col>20</xdr:col>
      <xdr:colOff>586350</xdr:colOff>
      <xdr:row>4</xdr:row>
      <xdr:rowOff>170709</xdr:rowOff>
    </xdr:to>
    <xdr:sp macro="" textlink="">
      <xdr:nvSpPr>
        <xdr:cNvPr id="38" name="사각형 설명선 14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9057415" y="343892"/>
          <a:ext cx="4074721" cy="1010638"/>
        </a:xfrm>
        <a:prstGeom prst="wedgeRectCallout">
          <a:avLst>
            <a:gd name="adj1" fmla="val 67078"/>
            <a:gd name="adj2" fmla="val 14180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600" b="0">
              <a:solidFill>
                <a:schemeClr val="tx1"/>
              </a:solidFill>
              <a:latin typeface="+mn-ea"/>
              <a:ea typeface="+mn-ea"/>
            </a:rPr>
            <a:t>기본정보 자동입력은 </a:t>
          </a:r>
          <a:r>
            <a:rPr lang="en-US" altLang="ko-KR" sz="1600" b="1">
              <a:solidFill>
                <a:schemeClr val="tx1"/>
              </a:solidFill>
              <a:latin typeface="+mn-ea"/>
              <a:ea typeface="+mn-ea"/>
            </a:rPr>
            <a:t>0.</a:t>
          </a:r>
          <a:r>
            <a:rPr lang="ko-KR" altLang="en-US" sz="1600" b="1">
              <a:solidFill>
                <a:schemeClr val="tx1"/>
              </a:solidFill>
              <a:latin typeface="+mn-ea"/>
              <a:ea typeface="+mn-ea"/>
            </a:rPr>
            <a:t>기본정보입력</a:t>
          </a:r>
          <a:r>
            <a:rPr lang="en-US" altLang="ko-KR" sz="1600" b="1">
              <a:solidFill>
                <a:schemeClr val="tx1"/>
              </a:solidFill>
              <a:latin typeface="+mn-ea"/>
              <a:ea typeface="+mn-ea"/>
            </a:rPr>
            <a:t>(</a:t>
          </a:r>
          <a:r>
            <a:rPr lang="ko-KR" altLang="en-US" sz="1600" b="1">
              <a:solidFill>
                <a:schemeClr val="tx1"/>
              </a:solidFill>
              <a:latin typeface="+mn-ea"/>
              <a:ea typeface="+mn-ea"/>
            </a:rPr>
            <a:t>필수</a:t>
          </a:r>
          <a:r>
            <a:rPr lang="en-US" altLang="ko-KR" sz="1600" b="1">
              <a:solidFill>
                <a:schemeClr val="tx1"/>
              </a:solidFill>
              <a:latin typeface="+mn-ea"/>
              <a:ea typeface="+mn-ea"/>
            </a:rPr>
            <a:t>) </a:t>
          </a:r>
          <a:r>
            <a:rPr lang="ko-KR" altLang="en-US" sz="1600" b="1">
              <a:solidFill>
                <a:schemeClr val="tx1"/>
              </a:solidFill>
              <a:latin typeface="+mn-ea"/>
              <a:ea typeface="+mn-ea"/>
            </a:rPr>
            <a:t>시트를 작성</a:t>
          </a:r>
          <a:r>
            <a:rPr lang="ko-KR" altLang="en-US" sz="1600" b="0">
              <a:solidFill>
                <a:schemeClr val="tx1"/>
              </a:solidFill>
              <a:latin typeface="+mn-ea"/>
              <a:ea typeface="+mn-ea"/>
            </a:rPr>
            <a:t>해야 자동입력 됩니다</a:t>
          </a:r>
          <a:r>
            <a:rPr lang="en-US" altLang="ko-KR" sz="1600" b="0">
              <a:solidFill>
                <a:schemeClr val="tx1"/>
              </a:solidFill>
              <a:latin typeface="+mn-ea"/>
              <a:ea typeface="+mn-ea"/>
            </a:rPr>
            <a:t>. </a:t>
          </a:r>
          <a:endParaRPr lang="ko-KR" altLang="en-US" sz="1600" b="1">
            <a:solidFill>
              <a:schemeClr val="tx1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15</xdr:col>
      <xdr:colOff>187777</xdr:colOff>
      <xdr:row>24</xdr:row>
      <xdr:rowOff>0</xdr:rowOff>
    </xdr:from>
    <xdr:to>
      <xdr:col>20</xdr:col>
      <xdr:colOff>435428</xdr:colOff>
      <xdr:row>25</xdr:row>
      <xdr:rowOff>349703</xdr:rowOff>
    </xdr:to>
    <xdr:sp macro="" textlink="">
      <xdr:nvSpPr>
        <xdr:cNvPr id="41" name="사각형 설명선 1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9331777" y="7429500"/>
          <a:ext cx="3649437" cy="621846"/>
        </a:xfrm>
        <a:prstGeom prst="wedgeRectCallout">
          <a:avLst>
            <a:gd name="adj1" fmla="val -68364"/>
            <a:gd name="adj2" fmla="val -27487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팀 인원 수 합계</a:t>
          </a:r>
          <a:r>
            <a:rPr lang="ko-KR" altLang="en-US" sz="1400" b="0" i="0">
              <a:solidFill>
                <a:schemeClr val="tx1"/>
              </a:solidFill>
              <a:latin typeface="+mn-ea"/>
              <a:ea typeface="+mn-ea"/>
            </a:rPr>
            <a:t>는</a:t>
          </a:r>
          <a:r>
            <a:rPr lang="ko-KR" altLang="en-US" sz="1400" b="0" i="0" baseline="0">
              <a:solidFill>
                <a:schemeClr val="tx1"/>
              </a:solidFill>
              <a:latin typeface="+mn-ea"/>
              <a:ea typeface="+mn-ea"/>
            </a:rPr>
            <a:t> 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수강 인원</a:t>
          </a:r>
          <a:r>
            <a:rPr lang="ko-KR" altLang="en-US" sz="1400" b="0" i="0">
              <a:solidFill>
                <a:schemeClr val="tx1"/>
              </a:solidFill>
              <a:latin typeface="+mn-ea"/>
              <a:ea typeface="+mn-ea"/>
            </a:rPr>
            <a:t>과 일치해야 함 </a:t>
          </a:r>
        </a:p>
      </xdr:txBody>
    </xdr:sp>
    <xdr:clientData/>
  </xdr:twoCellAnchor>
  <xdr:twoCellAnchor>
    <xdr:from>
      <xdr:col>27</xdr:col>
      <xdr:colOff>141706</xdr:colOff>
      <xdr:row>7</xdr:row>
      <xdr:rowOff>149678</xdr:rowOff>
    </xdr:from>
    <xdr:to>
      <xdr:col>28</xdr:col>
      <xdr:colOff>204106</xdr:colOff>
      <xdr:row>9</xdr:row>
      <xdr:rowOff>108857</xdr:rowOff>
    </xdr:to>
    <xdr:sp macro="" textlink="">
      <xdr:nvSpPr>
        <xdr:cNvPr id="35" name="TextBox 3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17449992" y="2149928"/>
          <a:ext cx="742757" cy="80282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800" b="1">
              <a:ln w="0">
                <a:noFill/>
              </a:ln>
            </a:rPr>
            <a:t>자동입력</a:t>
          </a:r>
          <a:endParaRPr lang="ko-KR" altLang="en-US" sz="2000" b="1">
            <a:ln w="0">
              <a:noFill/>
            </a:ln>
          </a:endParaRPr>
        </a:p>
      </xdr:txBody>
    </xdr:sp>
    <xdr:clientData/>
  </xdr:twoCellAnchor>
  <xdr:twoCellAnchor>
    <xdr:from>
      <xdr:col>15</xdr:col>
      <xdr:colOff>39460</xdr:colOff>
      <xdr:row>11</xdr:row>
      <xdr:rowOff>163286</xdr:rowOff>
    </xdr:from>
    <xdr:to>
      <xdr:col>18</xdr:col>
      <xdr:colOff>340179</xdr:colOff>
      <xdr:row>14</xdr:row>
      <xdr:rowOff>23134</xdr:rowOff>
    </xdr:to>
    <xdr:sp macro="" textlink="">
      <xdr:nvSpPr>
        <xdr:cNvPr id="39" name="사각형 설명선 14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9183460" y="3850822"/>
          <a:ext cx="2341790" cy="880383"/>
        </a:xfrm>
        <a:prstGeom prst="wedgeRectCallout">
          <a:avLst>
            <a:gd name="adj1" fmla="val -75745"/>
            <a:gd name="adj2" fmla="val 31679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타이핑 </a:t>
          </a:r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X</a:t>
          </a:r>
        </a:p>
        <a:p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자필서명</a:t>
          </a:r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전자서명만 가능</a:t>
          </a:r>
          <a:endParaRPr lang="en-US" altLang="ko-KR" sz="1400" b="0" i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25</xdr:col>
      <xdr:colOff>491934</xdr:colOff>
      <xdr:row>7</xdr:row>
      <xdr:rowOff>179443</xdr:rowOff>
    </xdr:from>
    <xdr:to>
      <xdr:col>27</xdr:col>
      <xdr:colOff>329122</xdr:colOff>
      <xdr:row>9</xdr:row>
      <xdr:rowOff>217714</xdr:rowOff>
    </xdr:to>
    <xdr:sp macro="" textlink="">
      <xdr:nvSpPr>
        <xdr:cNvPr id="40" name="TextBox 3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/>
      </xdr:nvSpPr>
      <xdr:spPr>
        <a:xfrm>
          <a:off x="16439505" y="2179693"/>
          <a:ext cx="1197903" cy="88191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>
              <a:latin typeface="+mn-ea"/>
              <a:ea typeface="+mn-ea"/>
            </a:rPr>
            <a:t>직접</a:t>
          </a:r>
          <a:endParaRPr lang="en-US" altLang="ko-KR" sz="2000" b="1">
            <a:latin typeface="+mn-ea"/>
            <a:ea typeface="+mn-ea"/>
          </a:endParaRPr>
        </a:p>
        <a:p>
          <a:pPr algn="ctr"/>
          <a:r>
            <a:rPr lang="ko-KR" altLang="en-US" sz="2000" b="1">
              <a:latin typeface="+mn-ea"/>
              <a:ea typeface="+mn-ea"/>
            </a:rPr>
            <a:t>작성</a:t>
          </a:r>
        </a:p>
      </xdr:txBody>
    </xdr:sp>
    <xdr:clientData/>
  </xdr:twoCellAnchor>
  <xdr:twoCellAnchor>
    <xdr:from>
      <xdr:col>27</xdr:col>
      <xdr:colOff>209454</xdr:colOff>
      <xdr:row>23</xdr:row>
      <xdr:rowOff>217206</xdr:rowOff>
    </xdr:from>
    <xdr:to>
      <xdr:col>28</xdr:col>
      <xdr:colOff>148593</xdr:colOff>
      <xdr:row>24</xdr:row>
      <xdr:rowOff>203600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17517740" y="7374563"/>
          <a:ext cx="619496" cy="258537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27</xdr:col>
      <xdr:colOff>4305</xdr:colOff>
      <xdr:row>23</xdr:row>
      <xdr:rowOff>190587</xdr:rowOff>
    </xdr:from>
    <xdr:to>
      <xdr:col>28</xdr:col>
      <xdr:colOff>393543</xdr:colOff>
      <xdr:row>24</xdr:row>
      <xdr:rowOff>255636</xdr:rowOff>
    </xdr:to>
    <xdr:sp macro="" textlink="">
      <xdr:nvSpPr>
        <xdr:cNvPr id="43" name="TextBox 3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/>
      </xdr:nvSpPr>
      <xdr:spPr>
        <a:xfrm>
          <a:off x="17312591" y="7347944"/>
          <a:ext cx="1069595" cy="33719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200" b="1">
              <a:ln w="0">
                <a:noFill/>
              </a:ln>
            </a:rPr>
            <a:t>자동입력</a:t>
          </a:r>
          <a:endParaRPr lang="ko-KR" altLang="en-US" sz="1400" b="1">
            <a:ln w="0">
              <a:noFill/>
            </a:ln>
          </a:endParaRPr>
        </a:p>
      </xdr:txBody>
    </xdr:sp>
    <xdr:clientData/>
  </xdr:twoCellAnchor>
  <xdr:twoCellAnchor>
    <xdr:from>
      <xdr:col>26</xdr:col>
      <xdr:colOff>13607</xdr:colOff>
      <xdr:row>11</xdr:row>
      <xdr:rowOff>13606</xdr:rowOff>
    </xdr:from>
    <xdr:to>
      <xdr:col>27</xdr:col>
      <xdr:colOff>209085</xdr:colOff>
      <xdr:row>11</xdr:row>
      <xdr:rowOff>231321</xdr:rowOff>
    </xdr:to>
    <xdr:sp macro="" textlink="">
      <xdr:nvSpPr>
        <xdr:cNvPr id="44" name="직사각형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16641536" y="3701142"/>
          <a:ext cx="875835" cy="217715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14</xdr:col>
      <xdr:colOff>661303</xdr:colOff>
      <xdr:row>5</xdr:row>
      <xdr:rowOff>149677</xdr:rowOff>
    </xdr:from>
    <xdr:to>
      <xdr:col>21</xdr:col>
      <xdr:colOff>476249</xdr:colOff>
      <xdr:row>8</xdr:row>
      <xdr:rowOff>288467</xdr:rowOff>
    </xdr:to>
    <xdr:sp macro="" textlink="">
      <xdr:nvSpPr>
        <xdr:cNvPr id="45" name="사각형 설명선 1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9124946" y="1605641"/>
          <a:ext cx="4577446" cy="1104897"/>
        </a:xfrm>
        <a:prstGeom prst="wedgeRectCallout">
          <a:avLst>
            <a:gd name="adj1" fmla="val -62762"/>
            <a:gd name="adj2" fmla="val -25520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1. 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산출내역</a:t>
          </a:r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:</a:t>
          </a:r>
          <a:r>
            <a:rPr lang="en-US" altLang="ko-KR" sz="1400" b="0" i="0" baseline="0">
              <a:solidFill>
                <a:srgbClr val="FF0000"/>
              </a:solidFill>
              <a:latin typeface="+mn-ea"/>
              <a:ea typeface="+mn-ea"/>
            </a:rPr>
            <a:t> </a:t>
          </a:r>
          <a:r>
            <a:rPr lang="ko-KR" altLang="en-US" sz="1400" b="0" i="0" baseline="0">
              <a:solidFill>
                <a:srgbClr val="FF0000"/>
              </a:solidFill>
              <a:latin typeface="+mn-ea"/>
              <a:ea typeface="+mn-ea"/>
            </a:rPr>
            <a:t>넓은 범위에서</a:t>
          </a:r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, 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가능한 구체적으로</a:t>
          </a:r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,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 </a:t>
          </a:r>
          <a:r>
            <a:rPr lang="en-US" altLang="ko-KR" sz="1400" b="0" i="0" baseline="0">
              <a:solidFill>
                <a:srgbClr val="FF0000"/>
              </a:solidFill>
              <a:latin typeface="+mn-ea"/>
              <a:ea typeface="+mn-ea"/>
            </a:rPr>
            <a:t> </a:t>
          </a:r>
        </a:p>
        <a:p>
          <a:r>
            <a:rPr lang="ko-KR" altLang="en-US" sz="1400" b="0" i="0" baseline="0">
              <a:solidFill>
                <a:srgbClr val="FF0000"/>
              </a:solidFill>
              <a:latin typeface="+mn-ea"/>
              <a:ea typeface="+mn-ea"/>
            </a:rPr>
            <a:t>학과</a:t>
          </a:r>
          <a:r>
            <a:rPr lang="en-US" altLang="ko-KR" sz="1400" b="0" i="0" baseline="0">
              <a:solidFill>
                <a:srgbClr val="FF0000"/>
              </a:solidFill>
              <a:latin typeface="+mn-ea"/>
              <a:ea typeface="+mn-ea"/>
            </a:rPr>
            <a:t>/</a:t>
          </a:r>
          <a:r>
            <a:rPr lang="ko-KR" altLang="en-US" sz="1400" b="0" i="0" baseline="0">
              <a:solidFill>
                <a:srgbClr val="FF0000"/>
              </a:solidFill>
              <a:latin typeface="+mn-ea"/>
              <a:ea typeface="+mn-ea"/>
            </a:rPr>
            <a:t>교과목 특성상 주로 사는 물품들을 포함하여 기재 </a:t>
          </a:r>
          <a:endParaRPr lang="en-US" altLang="ko-KR" sz="1400" b="0" i="0">
            <a:solidFill>
              <a:srgbClr val="FF0000"/>
            </a:solidFill>
            <a:latin typeface="+mn-ea"/>
            <a:ea typeface="+mn-ea"/>
          </a:endParaRPr>
        </a:p>
        <a:p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2.</a:t>
          </a:r>
          <a:r>
            <a:rPr lang="en-US" altLang="ko-KR" sz="1400" b="0" i="0" baseline="0">
              <a:solidFill>
                <a:srgbClr val="FF0000"/>
              </a:solidFill>
              <a:latin typeface="+mn-ea"/>
              <a:ea typeface="+mn-ea"/>
            </a:rPr>
            <a:t> </a:t>
          </a:r>
          <a:r>
            <a:rPr lang="ko-KR" altLang="en-US" sz="1400" b="0" i="0" baseline="0">
              <a:solidFill>
                <a:srgbClr val="FF0000"/>
              </a:solidFill>
              <a:latin typeface="+mn-ea"/>
              <a:ea typeface="+mn-ea"/>
            </a:rPr>
            <a:t>기타활동비의 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비율은 </a:t>
          </a:r>
          <a:r>
            <a:rPr lang="en-US" altLang="ko-KR" sz="1400" b="0" i="0">
              <a:solidFill>
                <a:srgbClr val="FF0000"/>
              </a:solidFill>
              <a:latin typeface="+mn-ea"/>
              <a:ea typeface="+mn-ea"/>
            </a:rPr>
            <a:t>30%</a:t>
          </a:r>
          <a:r>
            <a:rPr lang="ko-KR" altLang="en-US" sz="1400" b="0" i="0">
              <a:solidFill>
                <a:srgbClr val="FF0000"/>
              </a:solidFill>
              <a:latin typeface="+mn-ea"/>
              <a:ea typeface="+mn-ea"/>
            </a:rPr>
            <a:t>를 초과할 수 없음 </a:t>
          </a:r>
          <a:endParaRPr lang="en-US" altLang="ko-KR" sz="1400" b="0" i="0">
            <a:solidFill>
              <a:srgbClr val="FF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16</xdr:col>
      <xdr:colOff>421821</xdr:colOff>
      <xdr:row>15</xdr:row>
      <xdr:rowOff>190499</xdr:rowOff>
    </xdr:from>
    <xdr:to>
      <xdr:col>19</xdr:col>
      <xdr:colOff>341847</xdr:colOff>
      <xdr:row>20</xdr:row>
      <xdr:rowOff>6401</xdr:rowOff>
    </xdr:to>
    <xdr:sp macro="" textlink="">
      <xdr:nvSpPr>
        <xdr:cNvPr id="47" name="오른쪽 화살표 12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0246178" y="5170713"/>
          <a:ext cx="1961098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24</xdr:col>
      <xdr:colOff>502990</xdr:colOff>
      <xdr:row>16</xdr:row>
      <xdr:rowOff>111580</xdr:rowOff>
    </xdr:from>
    <xdr:to>
      <xdr:col>27</xdr:col>
      <xdr:colOff>201139</xdr:colOff>
      <xdr:row>19</xdr:row>
      <xdr:rowOff>42910</xdr:rowOff>
    </xdr:to>
    <xdr:sp macro="" textlink="">
      <xdr:nvSpPr>
        <xdr:cNvPr id="48" name="TextBox 3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/>
      </xdr:nvSpPr>
      <xdr:spPr>
        <a:xfrm>
          <a:off x="15770204" y="5363937"/>
          <a:ext cx="1739221" cy="74775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 editAs="oneCell">
    <xdr:from>
      <xdr:col>10</xdr:col>
      <xdr:colOff>81644</xdr:colOff>
      <xdr:row>13</xdr:row>
      <xdr:rowOff>231322</xdr:rowOff>
    </xdr:from>
    <xdr:to>
      <xdr:col>10</xdr:col>
      <xdr:colOff>898072</xdr:colOff>
      <xdr:row>15</xdr:row>
      <xdr:rowOff>115358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10000" b="90000" l="10000" r="90000">
                      <a14:foregroundMark x1="23469" y1="41748" x2="64796" y2="22330"/>
                      <a14:foregroundMark x1="28571" y1="54369" x2="69898" y2="44660"/>
                      <a14:foregroundMark x1="35204" y1="69903" x2="78571" y2="60194"/>
                      <a14:foregroundMark x1="16837" y1="41748" x2="78061" y2="51456"/>
                      <a14:foregroundMark x1="78061" y1="51456" x2="23469" y2="41748"/>
                      <a14:foregroundMark x1="19898" y1="37864" x2="60204" y2="25243"/>
                      <a14:foregroundMark x1="21429" y1="41748" x2="61735" y2="12621"/>
                      <a14:foregroundMark x1="25000" y1="50485" x2="39796" y2="63107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47858" y="4667251"/>
          <a:ext cx="816428" cy="4283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0</xdr:row>
      <xdr:rowOff>0</xdr:rowOff>
    </xdr:from>
    <xdr:to>
      <xdr:col>28</xdr:col>
      <xdr:colOff>54427</xdr:colOff>
      <xdr:row>29</xdr:row>
      <xdr:rowOff>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20500" y="0"/>
          <a:ext cx="7538356" cy="10232572"/>
        </a:xfrm>
        <a:prstGeom prst="rect">
          <a:avLst/>
        </a:prstGeom>
      </xdr:spPr>
    </xdr:pic>
    <xdr:clientData/>
  </xdr:twoCellAnchor>
  <xdr:twoCellAnchor>
    <xdr:from>
      <xdr:col>17</xdr:col>
      <xdr:colOff>0</xdr:colOff>
      <xdr:row>1</xdr:row>
      <xdr:rowOff>427433</xdr:rowOff>
    </xdr:from>
    <xdr:to>
      <xdr:col>28</xdr:col>
      <xdr:colOff>27215</xdr:colOff>
      <xdr:row>6</xdr:row>
      <xdr:rowOff>13607</xdr:rowOff>
    </xdr:to>
    <xdr:grpSp>
      <xdr:nvGrpSpPr>
        <xdr:cNvPr id="3" name="그룹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11672985" y="641260"/>
          <a:ext cx="7618057" cy="1034362"/>
          <a:chOff x="7109068" y="933602"/>
          <a:chExt cx="3735644" cy="654424"/>
        </a:xfrm>
      </xdr:grpSpPr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/>
        </xdr:nvSpPr>
        <xdr:spPr>
          <a:xfrm>
            <a:off x="7109068" y="933602"/>
            <a:ext cx="3735644" cy="654424"/>
          </a:xfrm>
          <a:prstGeom prst="rect">
            <a:avLst/>
          </a:prstGeom>
          <a:solidFill>
            <a:schemeClr val="accent2">
              <a:lumMod val="40000"/>
              <a:lumOff val="60000"/>
              <a:alpha val="38000"/>
            </a:schemeClr>
          </a:solidFill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5" name="TextBox 31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/>
        </xdr:nvSpPr>
        <xdr:spPr>
          <a:xfrm>
            <a:off x="7985430" y="1162554"/>
            <a:ext cx="1502542" cy="24622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b="1">
                <a:solidFill>
                  <a:sysClr val="windowText" lastClr="000000"/>
                </a:solidFill>
              </a:rPr>
              <a:t>자동입력</a:t>
            </a:r>
          </a:p>
        </xdr:txBody>
      </xdr:sp>
    </xdr:grpSp>
    <xdr:clientData/>
  </xdr:twoCellAnchor>
  <xdr:twoCellAnchor>
    <xdr:from>
      <xdr:col>17</xdr:col>
      <xdr:colOff>19047</xdr:colOff>
      <xdr:row>5</xdr:row>
      <xdr:rowOff>253092</xdr:rowOff>
    </xdr:from>
    <xdr:to>
      <xdr:col>28</xdr:col>
      <xdr:colOff>27213</xdr:colOff>
      <xdr:row>26</xdr:row>
      <xdr:rowOff>149679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9547" y="1668235"/>
          <a:ext cx="7492095" cy="781594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28</xdr:row>
          <xdr:rowOff>190500</xdr:rowOff>
        </xdr:from>
        <xdr:to>
          <xdr:col>7</xdr:col>
          <xdr:colOff>361950</xdr:colOff>
          <xdr:row>29</xdr:row>
          <xdr:rowOff>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03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771525</xdr:colOff>
          <xdr:row>26</xdr:row>
          <xdr:rowOff>114300</xdr:rowOff>
        </xdr:from>
        <xdr:to>
          <xdr:col>7</xdr:col>
          <xdr:colOff>352425</xdr:colOff>
          <xdr:row>28</xdr:row>
          <xdr:rowOff>57150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03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네</a:t>
              </a:r>
            </a:p>
          </xdr:txBody>
        </xdr:sp>
        <xdr:clientData/>
      </xdr:twoCellAnchor>
    </mc:Choice>
    <mc:Fallback/>
  </mc:AlternateContent>
  <xdr:twoCellAnchor>
    <xdr:from>
      <xdr:col>20</xdr:col>
      <xdr:colOff>351675</xdr:colOff>
      <xdr:row>12</xdr:row>
      <xdr:rowOff>211083</xdr:rowOff>
    </xdr:from>
    <xdr:to>
      <xdr:col>24</xdr:col>
      <xdr:colOff>143217</xdr:colOff>
      <xdr:row>15</xdr:row>
      <xdr:rowOff>149680</xdr:rowOff>
    </xdr:to>
    <xdr:sp macro="" textlink="">
      <xdr:nvSpPr>
        <xdr:cNvPr id="11" name="TextBox 3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4013246" y="4129940"/>
          <a:ext cx="2512971" cy="75502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>
              <a:solidFill>
                <a:sysClr val="windowText" lastClr="000000"/>
              </a:solidFill>
            </a:rPr>
            <a:t>직접작성</a:t>
          </a:r>
          <a:endParaRPr lang="en-US" altLang="ko-KR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353786</xdr:colOff>
      <xdr:row>10</xdr:row>
      <xdr:rowOff>312963</xdr:rowOff>
    </xdr:from>
    <xdr:to>
      <xdr:col>15</xdr:col>
      <xdr:colOff>273812</xdr:colOff>
      <xdr:row>15</xdr:row>
      <xdr:rowOff>60830</xdr:rowOff>
    </xdr:to>
    <xdr:sp macro="" textlink="">
      <xdr:nvSpPr>
        <xdr:cNvPr id="12" name="오른쪽 화살표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572500" y="3619499"/>
          <a:ext cx="1961098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13608</xdr:colOff>
      <xdr:row>0</xdr:row>
      <xdr:rowOff>0</xdr:rowOff>
    </xdr:from>
    <xdr:to>
      <xdr:col>28</xdr:col>
      <xdr:colOff>478725</xdr:colOff>
      <xdr:row>23</xdr:row>
      <xdr:rowOff>381000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55929" y="0"/>
          <a:ext cx="7949046" cy="9715500"/>
        </a:xfrm>
        <a:prstGeom prst="rect">
          <a:avLst/>
        </a:prstGeom>
      </xdr:spPr>
    </xdr:pic>
    <xdr:clientData/>
  </xdr:twoCellAnchor>
  <xdr:twoCellAnchor>
    <xdr:from>
      <xdr:col>17</xdr:col>
      <xdr:colOff>11327</xdr:colOff>
      <xdr:row>1</xdr:row>
      <xdr:rowOff>430065</xdr:rowOff>
    </xdr:from>
    <xdr:to>
      <xdr:col>28</xdr:col>
      <xdr:colOff>463826</xdr:colOff>
      <xdr:row>4</xdr:row>
      <xdr:rowOff>326572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2053648" y="634172"/>
          <a:ext cx="7936428" cy="1039507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18</xdr:col>
      <xdr:colOff>155889</xdr:colOff>
      <xdr:row>2</xdr:row>
      <xdr:rowOff>297230</xdr:rowOff>
    </xdr:from>
    <xdr:to>
      <xdr:col>20</xdr:col>
      <xdr:colOff>573826</xdr:colOff>
      <xdr:row>4</xdr:row>
      <xdr:rowOff>81643</xdr:rowOff>
    </xdr:to>
    <xdr:sp macro="" textlink="">
      <xdr:nvSpPr>
        <xdr:cNvPr id="5" name="TextBox 3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2878568" y="936766"/>
          <a:ext cx="1778651" cy="49198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20</xdr:col>
      <xdr:colOff>282177</xdr:colOff>
      <xdr:row>5</xdr:row>
      <xdr:rowOff>841329</xdr:rowOff>
    </xdr:from>
    <xdr:to>
      <xdr:col>28</xdr:col>
      <xdr:colOff>449036</xdr:colOff>
      <xdr:row>7</xdr:row>
      <xdr:rowOff>-1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4365570" y="2542222"/>
          <a:ext cx="5609716" cy="478563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19</xdr:col>
      <xdr:colOff>200735</xdr:colOff>
      <xdr:row>7</xdr:row>
      <xdr:rowOff>393930</xdr:rowOff>
    </xdr:from>
    <xdr:to>
      <xdr:col>28</xdr:col>
      <xdr:colOff>462643</xdr:colOff>
      <xdr:row>23</xdr:row>
      <xdr:rowOff>0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3603771" y="3414716"/>
          <a:ext cx="6385122" cy="591978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20</xdr:col>
      <xdr:colOff>66440</xdr:colOff>
      <xdr:row>11</xdr:row>
      <xdr:rowOff>333899</xdr:rowOff>
    </xdr:from>
    <xdr:to>
      <xdr:col>23</xdr:col>
      <xdr:colOff>513218</xdr:colOff>
      <xdr:row>13</xdr:row>
      <xdr:rowOff>291336</xdr:rowOff>
    </xdr:to>
    <xdr:sp macro="" textlink="">
      <xdr:nvSpPr>
        <xdr:cNvPr id="13" name="TextBox 3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/>
      </xdr:nvSpPr>
      <xdr:spPr>
        <a:xfrm>
          <a:off x="14149833" y="4933113"/>
          <a:ext cx="2487849" cy="74665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>
              <a:solidFill>
                <a:sysClr val="windowText" lastClr="000000"/>
              </a:solidFill>
            </a:rPr>
            <a:t>직접작성</a:t>
          </a:r>
          <a:endParaRPr lang="en-US" altLang="ko-KR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308175</xdr:colOff>
      <xdr:row>5</xdr:row>
      <xdr:rowOff>838909</xdr:rowOff>
    </xdr:from>
    <xdr:to>
      <xdr:col>23</xdr:col>
      <xdr:colOff>483942</xdr:colOff>
      <xdr:row>7</xdr:row>
      <xdr:rowOff>63303</xdr:rowOff>
    </xdr:to>
    <xdr:sp macro="" textlink="">
      <xdr:nvSpPr>
        <xdr:cNvPr id="14" name="TextBox 3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/>
      </xdr:nvSpPr>
      <xdr:spPr>
        <a:xfrm>
          <a:off x="15142327" y="2545126"/>
          <a:ext cx="1550680" cy="54961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>
              <a:solidFill>
                <a:sysClr val="windowText" lastClr="000000"/>
              </a:solidFill>
            </a:rPr>
            <a:t>직접작성</a:t>
          </a:r>
          <a:endParaRPr lang="en-US" altLang="ko-KR" sz="2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285750</xdr:colOff>
      <xdr:row>7</xdr:row>
      <xdr:rowOff>54429</xdr:rowOff>
    </xdr:from>
    <xdr:to>
      <xdr:col>15</xdr:col>
      <xdr:colOff>205777</xdr:colOff>
      <xdr:row>10</xdr:row>
      <xdr:rowOff>47225</xdr:rowOff>
    </xdr:to>
    <xdr:sp macro="" textlink="">
      <xdr:nvSpPr>
        <xdr:cNvPr id="11" name="오른쪽 화살표 1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926286" y="3075215"/>
          <a:ext cx="1961098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13607</xdr:colOff>
      <xdr:row>0</xdr:row>
      <xdr:rowOff>0</xdr:rowOff>
    </xdr:from>
    <xdr:to>
      <xdr:col>28</xdr:col>
      <xdr:colOff>645494</xdr:colOff>
      <xdr:row>15</xdr:row>
      <xdr:rowOff>27214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0"/>
          <a:ext cx="7435458" cy="10341428"/>
        </a:xfrm>
        <a:prstGeom prst="rect">
          <a:avLst/>
        </a:prstGeom>
      </xdr:spPr>
    </xdr:pic>
    <xdr:clientData/>
  </xdr:twoCellAnchor>
  <xdr:twoCellAnchor>
    <xdr:from>
      <xdr:col>18</xdr:col>
      <xdr:colOff>35848</xdr:colOff>
      <xdr:row>7</xdr:row>
      <xdr:rowOff>27214</xdr:rowOff>
    </xdr:from>
    <xdr:to>
      <xdr:col>28</xdr:col>
      <xdr:colOff>625929</xdr:colOff>
      <xdr:row>11</xdr:row>
      <xdr:rowOff>14653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/>
      </xdr:nvSpPr>
      <xdr:spPr>
        <a:xfrm>
          <a:off x="12214241" y="2789464"/>
          <a:ext cx="7393652" cy="428729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21</xdr:col>
      <xdr:colOff>147093</xdr:colOff>
      <xdr:row>11</xdr:row>
      <xdr:rowOff>27214</xdr:rowOff>
    </xdr:from>
    <xdr:to>
      <xdr:col>28</xdr:col>
      <xdr:colOff>586707</xdr:colOff>
      <xdr:row>13</xdr:row>
      <xdr:rowOff>420591</xdr:rowOff>
    </xdr:to>
    <xdr:sp macro="" textlink="">
      <xdr:nvSpPr>
        <xdr:cNvPr id="11" name="직사각형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4366557" y="7089321"/>
          <a:ext cx="5202114" cy="1958199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필수작성</a:t>
          </a:r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endParaRPr lang="ko-KR" altLang="en-US" sz="2000">
            <a:ln>
              <a:solidFill>
                <a:srgbClr val="FF0000"/>
              </a:solidFill>
            </a:ln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18</xdr:col>
      <xdr:colOff>40822</xdr:colOff>
      <xdr:row>2</xdr:row>
      <xdr:rowOff>7327</xdr:rowOff>
    </xdr:from>
    <xdr:to>
      <xdr:col>28</xdr:col>
      <xdr:colOff>598715</xdr:colOff>
      <xdr:row>5</xdr:row>
      <xdr:rowOff>408214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2219215" y="646863"/>
          <a:ext cx="7361464" cy="166635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21</xdr:col>
      <xdr:colOff>494045</xdr:colOff>
      <xdr:row>3</xdr:row>
      <xdr:rowOff>365430</xdr:rowOff>
    </xdr:from>
    <xdr:to>
      <xdr:col>24</xdr:col>
      <xdr:colOff>169950</xdr:colOff>
      <xdr:row>4</xdr:row>
      <xdr:rowOff>397109</xdr:rowOff>
    </xdr:to>
    <xdr:sp macro="" textlink="">
      <xdr:nvSpPr>
        <xdr:cNvPr id="14" name="TextBox 3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4713509" y="1426787"/>
          <a:ext cx="1716977" cy="45350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22</xdr:col>
      <xdr:colOff>628652</xdr:colOff>
      <xdr:row>8</xdr:row>
      <xdr:rowOff>10178</xdr:rowOff>
    </xdr:from>
    <xdr:to>
      <xdr:col>25</xdr:col>
      <xdr:colOff>304558</xdr:colOff>
      <xdr:row>8</xdr:row>
      <xdr:rowOff>461586</xdr:rowOff>
    </xdr:to>
    <xdr:sp macro="" textlink="">
      <xdr:nvSpPr>
        <xdr:cNvPr id="15" name="TextBox 3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5528473" y="3316714"/>
          <a:ext cx="1716978" cy="4514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>
    <xdr:from>
      <xdr:col>11</xdr:col>
      <xdr:colOff>176894</xdr:colOff>
      <xdr:row>5</xdr:row>
      <xdr:rowOff>81642</xdr:rowOff>
    </xdr:from>
    <xdr:to>
      <xdr:col>16</xdr:col>
      <xdr:colOff>421822</xdr:colOff>
      <xdr:row>6</xdr:row>
      <xdr:rowOff>295273</xdr:rowOff>
    </xdr:to>
    <xdr:sp macro="" textlink="">
      <xdr:nvSpPr>
        <xdr:cNvPr id="12" name="사각형 설명선 14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7592787" y="1986642"/>
          <a:ext cx="3646714" cy="635452"/>
        </a:xfrm>
        <a:prstGeom prst="wedgeRectCallout">
          <a:avLst>
            <a:gd name="adj1" fmla="val -50882"/>
            <a:gd name="adj2" fmla="val 127446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ko-KR" altLang="en-US" sz="1400" b="0" i="0">
              <a:solidFill>
                <a:sysClr val="windowText" lastClr="000000"/>
              </a:solidFill>
            </a:rPr>
            <a:t>대표자</a:t>
          </a:r>
          <a:r>
            <a:rPr lang="en-US" altLang="ko-KR" sz="1400" b="0" i="0">
              <a:solidFill>
                <a:sysClr val="windowText" lastClr="000000"/>
              </a:solidFill>
            </a:rPr>
            <a:t>,</a:t>
          </a:r>
          <a:r>
            <a:rPr lang="en-US" altLang="ko-KR" sz="1400" b="0" i="0" baseline="0">
              <a:solidFill>
                <a:sysClr val="windowText" lastClr="000000"/>
              </a:solidFill>
            </a:rPr>
            <a:t> </a:t>
          </a:r>
          <a:r>
            <a:rPr lang="ko-KR" altLang="en-US" sz="1400" b="0" i="0">
              <a:solidFill>
                <a:sysClr val="windowText" lastClr="000000"/>
              </a:solidFill>
            </a:rPr>
            <a:t>사업자등록번호는</a:t>
          </a:r>
          <a:r>
            <a:rPr lang="en-US" altLang="ko-KR" sz="1400" b="0" i="0" baseline="0">
              <a:solidFill>
                <a:sysClr val="windowText" lastClr="000000"/>
              </a:solidFill>
            </a:rPr>
            <a:t> </a:t>
          </a:r>
          <a:r>
            <a:rPr lang="en-US" altLang="ko-KR" sz="1400" b="0" i="0">
              <a:solidFill>
                <a:sysClr val="windowText" lastClr="000000"/>
              </a:solidFill>
            </a:rPr>
            <a:t>'</a:t>
          </a:r>
          <a:r>
            <a:rPr lang="ko-KR" altLang="en-US" sz="1400" b="0" i="0">
              <a:solidFill>
                <a:sysClr val="windowText" lastClr="000000"/>
              </a:solidFill>
            </a:rPr>
            <a:t>산학연계</a:t>
          </a:r>
          <a:r>
            <a:rPr lang="en-US" altLang="ko-KR" sz="1400" b="0" i="0">
              <a:solidFill>
                <a:sysClr val="windowText" lastClr="000000"/>
              </a:solidFill>
            </a:rPr>
            <a:t>'</a:t>
          </a:r>
          <a:r>
            <a:rPr lang="ko-KR" altLang="en-US" sz="1400" b="0" i="0">
              <a:solidFill>
                <a:sysClr val="windowText" lastClr="000000"/>
              </a:solidFill>
            </a:rPr>
            <a:t>만 작성</a:t>
          </a:r>
          <a:endParaRPr lang="en-US" altLang="ko-KR" sz="1400" b="0" i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81644</xdr:colOff>
      <xdr:row>8</xdr:row>
      <xdr:rowOff>462643</xdr:rowOff>
    </xdr:from>
    <xdr:to>
      <xdr:col>16</xdr:col>
      <xdr:colOff>1670</xdr:colOff>
      <xdr:row>10</xdr:row>
      <xdr:rowOff>550689</xdr:rowOff>
    </xdr:to>
    <xdr:sp macro="" textlink="">
      <xdr:nvSpPr>
        <xdr:cNvPr id="17" name="오른쪽 화살표 12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/>
      </xdr:nvSpPr>
      <xdr:spPr>
        <a:xfrm>
          <a:off x="8858251" y="3769179"/>
          <a:ext cx="1961098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7420</xdr:colOff>
      <xdr:row>0</xdr:row>
      <xdr:rowOff>0</xdr:rowOff>
    </xdr:from>
    <xdr:to>
      <xdr:col>36</xdr:col>
      <xdr:colOff>267192</xdr:colOff>
      <xdr:row>29</xdr:row>
      <xdr:rowOff>17318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24313" y="0"/>
          <a:ext cx="9104415" cy="11202389"/>
        </a:xfrm>
        <a:prstGeom prst="rect">
          <a:avLst/>
        </a:prstGeom>
      </xdr:spPr>
    </xdr:pic>
    <xdr:clientData/>
  </xdr:twoCellAnchor>
  <xdr:twoCellAnchor>
    <xdr:from>
      <xdr:col>26</xdr:col>
      <xdr:colOff>381215</xdr:colOff>
      <xdr:row>28</xdr:row>
      <xdr:rowOff>709753</xdr:rowOff>
    </xdr:from>
    <xdr:to>
      <xdr:col>32</xdr:col>
      <xdr:colOff>669640</xdr:colOff>
      <xdr:row>28</xdr:row>
      <xdr:rowOff>1281252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17839179" y="10574932"/>
          <a:ext cx="4370568" cy="571499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23</xdr:col>
      <xdr:colOff>54618</xdr:colOff>
      <xdr:row>1</xdr:row>
      <xdr:rowOff>644768</xdr:rowOff>
    </xdr:from>
    <xdr:to>
      <xdr:col>36</xdr:col>
      <xdr:colOff>231321</xdr:colOff>
      <xdr:row>5</xdr:row>
      <xdr:rowOff>293077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/>
      </xdr:nvSpPr>
      <xdr:spPr>
        <a:xfrm>
          <a:off x="15471511" y="848875"/>
          <a:ext cx="9021346" cy="128116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26</xdr:col>
      <xdr:colOff>264438</xdr:colOff>
      <xdr:row>7</xdr:row>
      <xdr:rowOff>0</xdr:rowOff>
    </xdr:from>
    <xdr:to>
      <xdr:col>31</xdr:col>
      <xdr:colOff>476250</xdr:colOff>
      <xdr:row>8</xdr:row>
      <xdr:rowOff>312964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SpPr/>
      </xdr:nvSpPr>
      <xdr:spPr>
        <a:xfrm>
          <a:off x="17722402" y="2490107"/>
          <a:ext cx="3613598" cy="639536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24</xdr:col>
      <xdr:colOff>573249</xdr:colOff>
      <xdr:row>10</xdr:row>
      <xdr:rowOff>388042</xdr:rowOff>
    </xdr:from>
    <xdr:to>
      <xdr:col>36</xdr:col>
      <xdr:colOff>244928</xdr:colOff>
      <xdr:row>26</xdr:row>
      <xdr:rowOff>13607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/>
      </xdr:nvSpPr>
      <xdr:spPr>
        <a:xfrm>
          <a:off x="16670499" y="3857863"/>
          <a:ext cx="7835965" cy="491874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31</xdr:col>
      <xdr:colOff>490991</xdr:colOff>
      <xdr:row>7</xdr:row>
      <xdr:rowOff>5423</xdr:rowOff>
    </xdr:from>
    <xdr:to>
      <xdr:col>33</xdr:col>
      <xdr:colOff>118364</xdr:colOff>
      <xdr:row>9</xdr:row>
      <xdr:rowOff>314677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21350741" y="2495530"/>
          <a:ext cx="988087" cy="962397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26</xdr:col>
      <xdr:colOff>261630</xdr:colOff>
      <xdr:row>9</xdr:row>
      <xdr:rowOff>0</xdr:rowOff>
    </xdr:from>
    <xdr:to>
      <xdr:col>31</xdr:col>
      <xdr:colOff>476249</xdr:colOff>
      <xdr:row>9</xdr:row>
      <xdr:rowOff>299357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SpPr/>
      </xdr:nvSpPr>
      <xdr:spPr>
        <a:xfrm>
          <a:off x="17719594" y="3143250"/>
          <a:ext cx="3616405" cy="299357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26</xdr:col>
      <xdr:colOff>526388</xdr:colOff>
      <xdr:row>2</xdr:row>
      <xdr:rowOff>231321</xdr:rowOff>
    </xdr:from>
    <xdr:to>
      <xdr:col>29</xdr:col>
      <xdr:colOff>184315</xdr:colOff>
      <xdr:row>4</xdr:row>
      <xdr:rowOff>33283</xdr:rowOff>
    </xdr:to>
    <xdr:sp macro="" textlink="">
      <xdr:nvSpPr>
        <xdr:cNvPr id="33" name="TextBox 31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SpPr txBox="1"/>
      </xdr:nvSpPr>
      <xdr:spPr>
        <a:xfrm>
          <a:off x="17984352" y="1088571"/>
          <a:ext cx="1698999" cy="45510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31</xdr:col>
      <xdr:colOff>90134</xdr:colOff>
      <xdr:row>7</xdr:row>
      <xdr:rowOff>257462</xdr:rowOff>
    </xdr:from>
    <xdr:to>
      <xdr:col>33</xdr:col>
      <xdr:colOff>441940</xdr:colOff>
      <xdr:row>9</xdr:row>
      <xdr:rowOff>0</xdr:rowOff>
    </xdr:to>
    <xdr:sp macro="" textlink="">
      <xdr:nvSpPr>
        <xdr:cNvPr id="34" name="TextBox 31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 txBox="1"/>
      </xdr:nvSpPr>
      <xdr:spPr>
        <a:xfrm>
          <a:off x="20949884" y="2747569"/>
          <a:ext cx="1712520" cy="39568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="1"/>
            <a:t>자동입력</a:t>
          </a:r>
        </a:p>
      </xdr:txBody>
    </xdr:sp>
    <xdr:clientData/>
  </xdr:twoCellAnchor>
  <xdr:twoCellAnchor>
    <xdr:from>
      <xdr:col>26</xdr:col>
      <xdr:colOff>341090</xdr:colOff>
      <xdr:row>8</xdr:row>
      <xdr:rowOff>272143</xdr:rowOff>
    </xdr:from>
    <xdr:to>
      <xdr:col>29</xdr:col>
      <xdr:colOff>11387</xdr:colOff>
      <xdr:row>9</xdr:row>
      <xdr:rowOff>305411</xdr:rowOff>
    </xdr:to>
    <xdr:sp macro="" textlink="">
      <xdr:nvSpPr>
        <xdr:cNvPr id="35" name="TextBox 31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SpPr txBox="1"/>
      </xdr:nvSpPr>
      <xdr:spPr>
        <a:xfrm>
          <a:off x="17799054" y="3088822"/>
          <a:ext cx="1711369" cy="35983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="1"/>
            <a:t>자동입력</a:t>
          </a:r>
        </a:p>
      </xdr:txBody>
    </xdr:sp>
    <xdr:clientData/>
  </xdr:twoCellAnchor>
  <xdr:twoCellAnchor>
    <xdr:from>
      <xdr:col>33</xdr:col>
      <xdr:colOff>45141</xdr:colOff>
      <xdr:row>25</xdr:row>
      <xdr:rowOff>282609</xdr:rowOff>
    </xdr:from>
    <xdr:to>
      <xdr:col>34</xdr:col>
      <xdr:colOff>365301</xdr:colOff>
      <xdr:row>27</xdr:row>
      <xdr:rowOff>42328</xdr:rowOff>
    </xdr:to>
    <xdr:sp macro="" textlink="">
      <xdr:nvSpPr>
        <xdr:cNvPr id="36" name="TextBox 31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 txBox="1"/>
      </xdr:nvSpPr>
      <xdr:spPr>
        <a:xfrm>
          <a:off x="22265605" y="8719038"/>
          <a:ext cx="1000517" cy="41286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="1"/>
            <a:t>자동입력</a:t>
          </a:r>
        </a:p>
      </xdr:txBody>
    </xdr:sp>
    <xdr:clientData/>
  </xdr:twoCellAnchor>
  <xdr:twoCellAnchor>
    <xdr:from>
      <xdr:col>26</xdr:col>
      <xdr:colOff>346925</xdr:colOff>
      <xdr:row>6</xdr:row>
      <xdr:rowOff>259048</xdr:rowOff>
    </xdr:from>
    <xdr:to>
      <xdr:col>29</xdr:col>
      <xdr:colOff>17223</xdr:colOff>
      <xdr:row>8</xdr:row>
      <xdr:rowOff>27213</xdr:rowOff>
    </xdr:to>
    <xdr:sp macro="" textlink="">
      <xdr:nvSpPr>
        <xdr:cNvPr id="37" name="TextBox 31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SpPr txBox="1"/>
      </xdr:nvSpPr>
      <xdr:spPr>
        <a:xfrm>
          <a:off x="17804889" y="2422584"/>
          <a:ext cx="1711370" cy="421308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>
    <xdr:from>
      <xdr:col>26</xdr:col>
      <xdr:colOff>210221</xdr:colOff>
      <xdr:row>16</xdr:row>
      <xdr:rowOff>227319</xdr:rowOff>
    </xdr:from>
    <xdr:to>
      <xdr:col>28</xdr:col>
      <xdr:colOff>551709</xdr:colOff>
      <xdr:row>19</xdr:row>
      <xdr:rowOff>25094</xdr:rowOff>
    </xdr:to>
    <xdr:sp macro="" textlink="">
      <xdr:nvSpPr>
        <xdr:cNvPr id="38" name="TextBox 31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 txBox="1"/>
      </xdr:nvSpPr>
      <xdr:spPr>
        <a:xfrm>
          <a:off x="17668185" y="5724605"/>
          <a:ext cx="1702203" cy="777489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  <a:endParaRPr lang="ko-KR" altLang="en-US" sz="1600" b="1"/>
        </a:p>
      </xdr:txBody>
    </xdr:sp>
    <xdr:clientData/>
  </xdr:twoCellAnchor>
  <xdr:twoCellAnchor>
    <xdr:from>
      <xdr:col>10</xdr:col>
      <xdr:colOff>645058</xdr:colOff>
      <xdr:row>11</xdr:row>
      <xdr:rowOff>800</xdr:rowOff>
    </xdr:from>
    <xdr:to>
      <xdr:col>22</xdr:col>
      <xdr:colOff>176893</xdr:colOff>
      <xdr:row>14</xdr:row>
      <xdr:rowOff>204107</xdr:rowOff>
    </xdr:to>
    <xdr:sp macro="" textlink="">
      <xdr:nvSpPr>
        <xdr:cNvPr id="17" name="사각형 설명선 14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9911522" y="3865229"/>
          <a:ext cx="5001907" cy="1183021"/>
        </a:xfrm>
        <a:prstGeom prst="wedgeRectCallout">
          <a:avLst>
            <a:gd name="adj1" fmla="val -59064"/>
            <a:gd name="adj2" fmla="val -66508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rgbClr val="FF0000"/>
              </a:solidFill>
            </a:rPr>
            <a:t>법인현금영수증</a:t>
          </a:r>
          <a:r>
            <a:rPr lang="ko-KR" altLang="en-US" sz="1400" b="1">
              <a:solidFill>
                <a:schemeClr val="tx1"/>
              </a:solidFill>
            </a:rPr>
            <a:t>인</a:t>
          </a:r>
          <a:r>
            <a:rPr lang="ko-KR" altLang="en-US" sz="1400" b="1" baseline="0">
              <a:solidFill>
                <a:schemeClr val="tx1"/>
              </a:solidFill>
            </a:rPr>
            <a:t> </a:t>
          </a:r>
          <a:r>
            <a:rPr lang="ko-KR" altLang="en-US" sz="1400" b="1">
              <a:solidFill>
                <a:schemeClr val="tx1"/>
              </a:solidFill>
            </a:rPr>
            <a:t>경우에만 </a:t>
          </a:r>
          <a:r>
            <a:rPr lang="ko-KR" altLang="en-US" sz="1400" b="1">
              <a:solidFill>
                <a:srgbClr val="FF0000"/>
              </a:solidFill>
            </a:rPr>
            <a:t>현금영수증결제자</a:t>
          </a:r>
          <a:r>
            <a:rPr lang="ko-KR" altLang="en-US" sz="1400" b="1">
              <a:solidFill>
                <a:schemeClr val="tx1"/>
              </a:solidFill>
            </a:rPr>
            <a:t>란</a:t>
          </a:r>
          <a:r>
            <a:rPr lang="ko-KR" altLang="en-US" sz="1400" b="1" baseline="0">
              <a:solidFill>
                <a:schemeClr val="tx1"/>
              </a:solidFill>
            </a:rPr>
            <a:t> 작성 </a:t>
          </a:r>
          <a:endParaRPr lang="en-US" altLang="ko-KR" sz="1400" b="1">
            <a:solidFill>
              <a:schemeClr val="tx1"/>
            </a:solidFill>
          </a:endParaRPr>
        </a:p>
        <a:p>
          <a:r>
            <a:rPr lang="ko-KR" altLang="en-US" sz="1400" b="1">
              <a:solidFill>
                <a:schemeClr val="tx1"/>
              </a:solidFill>
            </a:rPr>
            <a:t>해당 란에 기입된 학생의 통합정보시스템상 계좌번호로 비용 </a:t>
          </a:r>
          <a:endParaRPr lang="en-US" altLang="ko-KR" sz="1400" b="1">
            <a:solidFill>
              <a:schemeClr val="tx1"/>
            </a:solidFill>
          </a:endParaRPr>
        </a:p>
        <a:p>
          <a:r>
            <a:rPr lang="ko-KR" altLang="en-US" sz="1400" b="1">
              <a:solidFill>
                <a:schemeClr val="tx1"/>
              </a:solidFill>
            </a:rPr>
            <a:t>입금되므로 학번</a:t>
          </a:r>
          <a:r>
            <a:rPr lang="ko-KR" altLang="en-US" sz="1400" b="1" baseline="0">
              <a:solidFill>
                <a:schemeClr val="tx1"/>
              </a:solidFill>
            </a:rPr>
            <a:t> 오기입에 유의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33</xdr:col>
      <xdr:colOff>111532</xdr:colOff>
      <xdr:row>26</xdr:row>
      <xdr:rowOff>20936</xdr:rowOff>
    </xdr:from>
    <xdr:to>
      <xdr:col>34</xdr:col>
      <xdr:colOff>287153</xdr:colOff>
      <xdr:row>26</xdr:row>
      <xdr:rowOff>320292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/>
      </xdr:nvSpPr>
      <xdr:spPr>
        <a:xfrm>
          <a:off x="22331996" y="8783936"/>
          <a:ext cx="855978" cy="29935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10</xdr:col>
      <xdr:colOff>190502</xdr:colOff>
      <xdr:row>15</xdr:row>
      <xdr:rowOff>136073</xdr:rowOff>
    </xdr:from>
    <xdr:to>
      <xdr:col>20</xdr:col>
      <xdr:colOff>571500</xdr:colOff>
      <xdr:row>18</xdr:row>
      <xdr:rowOff>108856</xdr:rowOff>
    </xdr:to>
    <xdr:sp macro="" textlink="">
      <xdr:nvSpPr>
        <xdr:cNvPr id="19" name="사각형 설명선 14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9456966" y="5306787"/>
          <a:ext cx="4490355" cy="952498"/>
        </a:xfrm>
        <a:prstGeom prst="wedgeRectCallout">
          <a:avLst>
            <a:gd name="adj1" fmla="val -49059"/>
            <a:gd name="adj2" fmla="val -63114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chemeClr val="tx1"/>
              </a:solidFill>
            </a:rPr>
            <a:t>특강 및 자문료 사용 시에만 </a:t>
          </a:r>
          <a:r>
            <a:rPr lang="en-US" altLang="ko-KR" sz="1400" b="1">
              <a:solidFill>
                <a:schemeClr val="tx1"/>
              </a:solidFill>
            </a:rPr>
            <a:t>'</a:t>
          </a:r>
          <a:r>
            <a:rPr lang="ko-KR" altLang="en-US" sz="1400" b="1">
              <a:solidFill>
                <a:schemeClr val="tx1"/>
              </a:solidFill>
            </a:rPr>
            <a:t>계좌이체</a:t>
          </a:r>
          <a:r>
            <a:rPr lang="en-US" altLang="ko-KR" sz="1400" b="1">
              <a:solidFill>
                <a:schemeClr val="tx1"/>
              </a:solidFill>
            </a:rPr>
            <a:t>' </a:t>
          </a:r>
          <a:r>
            <a:rPr lang="ko-KR" altLang="en-US" sz="1400" b="1">
              <a:solidFill>
                <a:schemeClr val="tx1"/>
              </a:solidFill>
            </a:rPr>
            <a:t>선택   </a:t>
          </a:r>
          <a:endParaRPr lang="en-US" altLang="ko-KR" sz="1400" b="1">
            <a:solidFill>
              <a:schemeClr val="tx1"/>
            </a:solidFill>
          </a:endParaRPr>
        </a:p>
        <a:p>
          <a:r>
            <a:rPr lang="ko-KR" altLang="en-US" sz="1400" b="1">
              <a:solidFill>
                <a:schemeClr val="tx1"/>
              </a:solidFill>
            </a:rPr>
            <a:t>그 외 모든 현금</a:t>
          </a:r>
          <a:r>
            <a:rPr lang="ko-KR" altLang="en-US" sz="1400" b="1" baseline="0">
              <a:solidFill>
                <a:schemeClr val="tx1"/>
              </a:solidFill>
            </a:rPr>
            <a:t> </a:t>
          </a:r>
          <a:r>
            <a:rPr lang="ko-KR" altLang="en-US" sz="1400" b="1">
              <a:solidFill>
                <a:schemeClr val="tx1"/>
              </a:solidFill>
            </a:rPr>
            <a:t>결제 건의 경우</a:t>
          </a:r>
          <a:r>
            <a:rPr lang="ko-KR" altLang="en-US" sz="1400" b="1" baseline="0">
              <a:solidFill>
                <a:schemeClr val="tx1"/>
              </a:solidFill>
            </a:rPr>
            <a:t> </a:t>
          </a:r>
          <a:r>
            <a:rPr lang="en-US" altLang="ko-KR" sz="1400" b="1">
              <a:solidFill>
                <a:schemeClr val="tx1"/>
              </a:solidFill>
            </a:rPr>
            <a:t>'</a:t>
          </a:r>
          <a:r>
            <a:rPr lang="ko-KR" altLang="en-US" sz="1400" b="1">
              <a:solidFill>
                <a:schemeClr val="tx1"/>
              </a:solidFill>
            </a:rPr>
            <a:t>법인현금영수증</a:t>
          </a:r>
          <a:r>
            <a:rPr lang="en-US" altLang="ko-KR" sz="1400" b="1">
              <a:solidFill>
                <a:schemeClr val="tx1"/>
              </a:solidFill>
            </a:rPr>
            <a:t>' </a:t>
          </a:r>
          <a:r>
            <a:rPr lang="ko-KR" altLang="en-US" sz="1400" b="1">
              <a:solidFill>
                <a:schemeClr val="tx1"/>
              </a:solidFill>
            </a:rPr>
            <a:t>선택 </a:t>
          </a:r>
        </a:p>
      </xdr:txBody>
    </xdr:sp>
    <xdr:clientData/>
  </xdr:twoCellAnchor>
  <xdr:twoCellAnchor>
    <xdr:from>
      <xdr:col>10</xdr:col>
      <xdr:colOff>438151</xdr:colOff>
      <xdr:row>6</xdr:row>
      <xdr:rowOff>68035</xdr:rowOff>
    </xdr:from>
    <xdr:to>
      <xdr:col>22</xdr:col>
      <xdr:colOff>68036</xdr:colOff>
      <xdr:row>9</xdr:row>
      <xdr:rowOff>272143</xdr:rowOff>
    </xdr:to>
    <xdr:sp macro="" textlink="">
      <xdr:nvSpPr>
        <xdr:cNvPr id="20" name="사각형 설명선 14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/>
      </xdr:nvSpPr>
      <xdr:spPr>
        <a:xfrm>
          <a:off x="9704615" y="2231571"/>
          <a:ext cx="5099957" cy="1183822"/>
        </a:xfrm>
        <a:prstGeom prst="wedgeRectCallout">
          <a:avLst>
            <a:gd name="adj1" fmla="val -56196"/>
            <a:gd name="adj2" fmla="val -37826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chemeClr val="tx1"/>
              </a:solidFill>
            </a:rPr>
            <a:t>총</a:t>
          </a:r>
          <a:r>
            <a:rPr lang="ko-KR" altLang="en-US" sz="1400" b="1" baseline="0">
              <a:solidFill>
                <a:schemeClr val="tx1"/>
              </a:solidFill>
            </a:rPr>
            <a:t> 예산</a:t>
          </a:r>
          <a:r>
            <a:rPr lang="en-US" altLang="ko-KR" sz="1400" b="1" baseline="0">
              <a:solidFill>
                <a:schemeClr val="tx1"/>
              </a:solidFill>
            </a:rPr>
            <a:t>(A): </a:t>
          </a:r>
          <a:r>
            <a:rPr lang="ko-KR" altLang="en-US" sz="1400" b="1" baseline="0">
              <a:solidFill>
                <a:schemeClr val="tx1"/>
              </a:solidFill>
            </a:rPr>
            <a:t>해당 교과목에서 배정받은 항목별 지원금 총액 작성 </a:t>
          </a:r>
          <a:endParaRPr lang="en-US" altLang="ko-KR" sz="1400" b="1" baseline="0">
            <a:solidFill>
              <a:schemeClr val="tx1"/>
            </a:solidFill>
          </a:endParaRPr>
        </a:p>
        <a:p>
          <a:r>
            <a:rPr lang="ko-KR" altLang="en-US" sz="1400" b="1" baseline="0">
              <a:solidFill>
                <a:schemeClr val="tx1"/>
              </a:solidFill>
            </a:rPr>
            <a:t>기집행</a:t>
          </a:r>
          <a:r>
            <a:rPr lang="en-US" altLang="ko-KR" sz="1400" b="1" baseline="0">
              <a:solidFill>
                <a:schemeClr val="tx1"/>
              </a:solidFill>
            </a:rPr>
            <a:t>(B): </a:t>
          </a:r>
          <a:r>
            <a:rPr lang="ko-KR" altLang="en-US" sz="1400" b="1" baseline="0">
              <a:solidFill>
                <a:schemeClr val="tx1"/>
              </a:solidFill>
            </a:rPr>
            <a:t>이전 차수 정산 금액을 모두 더해 작성</a:t>
          </a:r>
          <a:endParaRPr lang="en-US" altLang="ko-KR" sz="1400" b="1" baseline="0">
            <a:solidFill>
              <a:schemeClr val="tx1"/>
            </a:solidFill>
          </a:endParaRPr>
        </a:p>
        <a:p>
          <a:r>
            <a:rPr lang="ko-KR" altLang="en-US" sz="1400" b="1" baseline="0">
              <a:solidFill>
                <a:schemeClr val="tx1"/>
              </a:solidFill>
            </a:rPr>
            <a:t>집행액</a:t>
          </a:r>
          <a:r>
            <a:rPr lang="en-US" altLang="ko-KR" sz="1400" b="1" baseline="0">
              <a:solidFill>
                <a:schemeClr val="tx1"/>
              </a:solidFill>
            </a:rPr>
            <a:t>(C): </a:t>
          </a:r>
          <a:r>
            <a:rPr lang="ko-KR" altLang="en-US" sz="1400" b="1" baseline="0">
              <a:solidFill>
                <a:schemeClr val="tx1"/>
              </a:solidFill>
            </a:rPr>
            <a:t>이번 차수 정산 금액 작성  </a:t>
          </a:r>
          <a:endParaRPr lang="en-US" altLang="ko-KR" sz="1400" b="1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193224</xdr:colOff>
      <xdr:row>19</xdr:row>
      <xdr:rowOff>84365</xdr:rowOff>
    </xdr:from>
    <xdr:to>
      <xdr:col>21</xdr:col>
      <xdr:colOff>312964</xdr:colOff>
      <xdr:row>22</xdr:row>
      <xdr:rowOff>40822</xdr:rowOff>
    </xdr:to>
    <xdr:sp macro="" textlink="">
      <xdr:nvSpPr>
        <xdr:cNvPr id="21" name="사각형 설명선 14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9459688" y="6561365"/>
          <a:ext cx="4909455" cy="936171"/>
        </a:xfrm>
        <a:prstGeom prst="wedgeRectCallout">
          <a:avLst>
            <a:gd name="adj1" fmla="val -49059"/>
            <a:gd name="adj2" fmla="val -63114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chemeClr val="tx1"/>
              </a:solidFill>
            </a:rPr>
            <a:t>사용내역</a:t>
          </a:r>
          <a:r>
            <a:rPr lang="en-US" altLang="ko-KR" sz="1400" b="1">
              <a:solidFill>
                <a:schemeClr val="tx1"/>
              </a:solidFill>
            </a:rPr>
            <a:t>: </a:t>
          </a:r>
          <a:r>
            <a:rPr lang="ko-KR" altLang="en-US" sz="1400" b="1">
              <a:solidFill>
                <a:schemeClr val="tx1"/>
              </a:solidFill>
            </a:rPr>
            <a:t>이전 차수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기정산 완료</a:t>
          </a:r>
          <a:r>
            <a:rPr lang="en-US" altLang="ko-KR" sz="1400" b="1" baseline="0">
              <a:solidFill>
                <a:schemeClr val="tx1"/>
              </a:solidFill>
            </a:rPr>
            <a:t> </a:t>
          </a:r>
          <a:r>
            <a:rPr lang="ko-KR" altLang="en-US" sz="1400" b="1" baseline="0">
              <a:solidFill>
                <a:schemeClr val="tx1"/>
              </a:solidFill>
            </a:rPr>
            <a:t>분</a:t>
          </a:r>
          <a:r>
            <a:rPr lang="en-US" altLang="ko-KR" sz="1400" b="1" baseline="0">
              <a:solidFill>
                <a:schemeClr val="tx1"/>
              </a:solidFill>
            </a:rPr>
            <a:t>) </a:t>
          </a:r>
          <a:r>
            <a:rPr lang="ko-KR" altLang="en-US" sz="1400" b="1" baseline="0">
              <a:solidFill>
                <a:schemeClr val="tx1"/>
              </a:solidFill>
            </a:rPr>
            <a:t>내역은 작성하지 않음</a:t>
          </a:r>
          <a:r>
            <a:rPr lang="en-US" altLang="ko-KR" sz="1400" b="1" baseline="0">
              <a:solidFill>
                <a:schemeClr val="tx1"/>
              </a:solidFill>
            </a:rPr>
            <a:t>!! </a:t>
          </a:r>
        </a:p>
        <a:p>
          <a:r>
            <a:rPr lang="ko-KR" altLang="en-US" sz="1400" b="1" baseline="0">
              <a:solidFill>
                <a:schemeClr val="tx1"/>
              </a:solidFill>
            </a:rPr>
            <a:t>이번 차수</a:t>
          </a:r>
          <a:r>
            <a:rPr lang="en-US" altLang="ko-KR" sz="1400" b="1" baseline="0">
              <a:solidFill>
                <a:schemeClr val="tx1"/>
              </a:solidFill>
            </a:rPr>
            <a:t>(</a:t>
          </a:r>
          <a:r>
            <a:rPr lang="ko-KR" altLang="en-US" sz="1400" b="1" baseline="0">
              <a:solidFill>
                <a:schemeClr val="tx1"/>
              </a:solidFill>
            </a:rPr>
            <a:t>이번에 정산받을</a:t>
          </a:r>
          <a:r>
            <a:rPr lang="en-US" altLang="ko-KR" sz="1400" b="1" baseline="0">
              <a:solidFill>
                <a:schemeClr val="tx1"/>
              </a:solidFill>
            </a:rPr>
            <a:t>) </a:t>
          </a:r>
          <a:r>
            <a:rPr lang="ko-KR" altLang="en-US" sz="1400" b="1" baseline="0">
              <a:solidFill>
                <a:schemeClr val="tx1"/>
              </a:solidFill>
            </a:rPr>
            <a:t>내역만 작성함</a:t>
          </a:r>
          <a:r>
            <a:rPr lang="en-US" altLang="ko-KR" sz="1400" b="1" baseline="0">
              <a:solidFill>
                <a:schemeClr val="tx1"/>
              </a:solidFill>
            </a:rPr>
            <a:t>! 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517070</xdr:colOff>
      <xdr:row>1</xdr:row>
      <xdr:rowOff>462643</xdr:rowOff>
    </xdr:from>
    <xdr:to>
      <xdr:col>19</xdr:col>
      <xdr:colOff>437097</xdr:colOff>
      <xdr:row>5</xdr:row>
      <xdr:rowOff>6403</xdr:rowOff>
    </xdr:to>
    <xdr:sp macro="" textlink="">
      <xdr:nvSpPr>
        <xdr:cNvPr id="22" name="오른쪽 화살표 12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11171463" y="666750"/>
          <a:ext cx="1961098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-1</xdr:colOff>
      <xdr:row>0</xdr:row>
      <xdr:rowOff>0</xdr:rowOff>
    </xdr:from>
    <xdr:to>
      <xdr:col>37</xdr:col>
      <xdr:colOff>246205</xdr:colOff>
      <xdr:row>26</xdr:row>
      <xdr:rowOff>1298864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24363" y="0"/>
          <a:ext cx="9251660" cy="11811000"/>
        </a:xfrm>
        <a:prstGeom prst="rect">
          <a:avLst/>
        </a:prstGeom>
      </xdr:spPr>
    </xdr:pic>
    <xdr:clientData/>
  </xdr:twoCellAnchor>
  <xdr:twoCellAnchor>
    <xdr:from>
      <xdr:col>27</xdr:col>
      <xdr:colOff>394823</xdr:colOff>
      <xdr:row>26</xdr:row>
      <xdr:rowOff>682539</xdr:rowOff>
    </xdr:from>
    <xdr:to>
      <xdr:col>34</xdr:col>
      <xdr:colOff>2891</xdr:colOff>
      <xdr:row>26</xdr:row>
      <xdr:rowOff>1254038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692223" y="11140989"/>
          <a:ext cx="4408668" cy="571499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필수작성</a:t>
          </a:r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endParaRPr lang="ko-KR" altLang="en-US" sz="2000">
            <a:ln>
              <a:solidFill>
                <a:srgbClr val="FF0000"/>
              </a:solidFill>
            </a:ln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24</xdr:col>
      <xdr:colOff>13797</xdr:colOff>
      <xdr:row>2</xdr:row>
      <xdr:rowOff>5232</xdr:rowOff>
    </xdr:from>
    <xdr:to>
      <xdr:col>37</xdr:col>
      <xdr:colOff>217714</xdr:colOff>
      <xdr:row>5</xdr:row>
      <xdr:rowOff>306684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4750333" y="862482"/>
          <a:ext cx="9048560" cy="128116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24</xdr:col>
      <xdr:colOff>0</xdr:colOff>
      <xdr:row>6</xdr:row>
      <xdr:rowOff>13608</xdr:rowOff>
    </xdr:from>
    <xdr:to>
      <xdr:col>37</xdr:col>
      <xdr:colOff>231321</xdr:colOff>
      <xdr:row>22</xdr:row>
      <xdr:rowOff>299357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4736536" y="2177144"/>
          <a:ext cx="9075964" cy="5578927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27</xdr:col>
      <xdr:colOff>567209</xdr:colOff>
      <xdr:row>2</xdr:row>
      <xdr:rowOff>204108</xdr:rowOff>
    </xdr:from>
    <xdr:to>
      <xdr:col>30</xdr:col>
      <xdr:colOff>225136</xdr:colOff>
      <xdr:row>4</xdr:row>
      <xdr:rowOff>6070</xdr:rowOff>
    </xdr:to>
    <xdr:sp macro="" textlink="">
      <xdr:nvSpPr>
        <xdr:cNvPr id="10" name="TextBox 31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7344816" y="1061358"/>
          <a:ext cx="1698999" cy="45510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34</xdr:col>
      <xdr:colOff>45141</xdr:colOff>
      <xdr:row>22</xdr:row>
      <xdr:rowOff>282610</xdr:rowOff>
    </xdr:from>
    <xdr:to>
      <xdr:col>35</xdr:col>
      <xdr:colOff>365300</xdr:colOff>
      <xdr:row>24</xdr:row>
      <xdr:rowOff>40822</xdr:rowOff>
    </xdr:to>
    <xdr:sp macro="" textlink="">
      <xdr:nvSpPr>
        <xdr:cNvPr id="13" name="TextBox 3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 txBox="1"/>
      </xdr:nvSpPr>
      <xdr:spPr>
        <a:xfrm>
          <a:off x="21585248" y="7739324"/>
          <a:ext cx="1000516" cy="41135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600" b="1"/>
            <a:t>자동입력</a:t>
          </a:r>
        </a:p>
      </xdr:txBody>
    </xdr:sp>
    <xdr:clientData/>
  </xdr:twoCellAnchor>
  <xdr:twoCellAnchor>
    <xdr:from>
      <xdr:col>29</xdr:col>
      <xdr:colOff>672865</xdr:colOff>
      <xdr:row>11</xdr:row>
      <xdr:rowOff>213712</xdr:rowOff>
    </xdr:from>
    <xdr:to>
      <xdr:col>32</xdr:col>
      <xdr:colOff>333995</xdr:colOff>
      <xdr:row>13</xdr:row>
      <xdr:rowOff>81644</xdr:rowOff>
    </xdr:to>
    <xdr:sp macro="" textlink="">
      <xdr:nvSpPr>
        <xdr:cNvPr id="15" name="TextBox 31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 txBox="1"/>
      </xdr:nvSpPr>
      <xdr:spPr>
        <a:xfrm>
          <a:off x="18811186" y="4078141"/>
          <a:ext cx="1702202" cy="52107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  <a:endParaRPr lang="ko-KR" altLang="en-US" sz="1600" b="1"/>
        </a:p>
      </xdr:txBody>
    </xdr:sp>
    <xdr:clientData/>
  </xdr:twoCellAnchor>
  <xdr:twoCellAnchor>
    <xdr:from>
      <xdr:col>34</xdr:col>
      <xdr:colOff>111531</xdr:colOff>
      <xdr:row>22</xdr:row>
      <xdr:rowOff>320293</xdr:rowOff>
    </xdr:from>
    <xdr:to>
      <xdr:col>35</xdr:col>
      <xdr:colOff>287151</xdr:colOff>
      <xdr:row>23</xdr:row>
      <xdr:rowOff>293078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21651638" y="7777007"/>
          <a:ext cx="855977" cy="299357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10</xdr:col>
      <xdr:colOff>206831</xdr:colOff>
      <xdr:row>17</xdr:row>
      <xdr:rowOff>16329</xdr:rowOff>
    </xdr:from>
    <xdr:to>
      <xdr:col>23</xdr:col>
      <xdr:colOff>258536</xdr:colOff>
      <xdr:row>19</xdr:row>
      <xdr:rowOff>299357</xdr:rowOff>
    </xdr:to>
    <xdr:sp macro="" textlink="">
      <xdr:nvSpPr>
        <xdr:cNvPr id="20" name="사각형 설명선 14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9473295" y="5840186"/>
          <a:ext cx="4841420" cy="936171"/>
        </a:xfrm>
        <a:prstGeom prst="wedgeRectCallout">
          <a:avLst>
            <a:gd name="adj1" fmla="val -49059"/>
            <a:gd name="adj2" fmla="val -63114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chemeClr val="tx1"/>
              </a:solidFill>
            </a:rPr>
            <a:t>사용내역</a:t>
          </a:r>
          <a:r>
            <a:rPr lang="en-US" altLang="ko-KR" sz="1400" b="1">
              <a:solidFill>
                <a:schemeClr val="tx1"/>
              </a:solidFill>
            </a:rPr>
            <a:t>: </a:t>
          </a:r>
          <a:r>
            <a:rPr lang="ko-KR" altLang="en-US" sz="1400" b="1">
              <a:solidFill>
                <a:schemeClr val="tx1"/>
              </a:solidFill>
            </a:rPr>
            <a:t>이전 차수</a:t>
          </a:r>
          <a:r>
            <a:rPr lang="en-US" altLang="ko-KR" sz="1400" b="1">
              <a:solidFill>
                <a:schemeClr val="tx1"/>
              </a:solidFill>
            </a:rPr>
            <a:t>(</a:t>
          </a:r>
          <a:r>
            <a:rPr lang="ko-KR" altLang="en-US" sz="1400" b="1">
              <a:solidFill>
                <a:schemeClr val="tx1"/>
              </a:solidFill>
            </a:rPr>
            <a:t>기정산 완료</a:t>
          </a:r>
          <a:r>
            <a:rPr lang="en-US" altLang="ko-KR" sz="1400" b="1" baseline="0">
              <a:solidFill>
                <a:schemeClr val="tx1"/>
              </a:solidFill>
            </a:rPr>
            <a:t> </a:t>
          </a:r>
          <a:r>
            <a:rPr lang="ko-KR" altLang="en-US" sz="1400" b="1" baseline="0">
              <a:solidFill>
                <a:schemeClr val="tx1"/>
              </a:solidFill>
            </a:rPr>
            <a:t>분</a:t>
          </a:r>
          <a:r>
            <a:rPr lang="en-US" altLang="ko-KR" sz="1400" b="1" baseline="0">
              <a:solidFill>
                <a:schemeClr val="tx1"/>
              </a:solidFill>
            </a:rPr>
            <a:t>) </a:t>
          </a:r>
          <a:r>
            <a:rPr lang="ko-KR" altLang="en-US" sz="1400" b="1" baseline="0">
              <a:solidFill>
                <a:schemeClr val="tx1"/>
              </a:solidFill>
            </a:rPr>
            <a:t>내역은 작성하지 않음</a:t>
          </a:r>
          <a:r>
            <a:rPr lang="en-US" altLang="ko-KR" sz="1400" b="1" baseline="0">
              <a:solidFill>
                <a:schemeClr val="tx1"/>
              </a:solidFill>
            </a:rPr>
            <a:t>!! </a:t>
          </a:r>
          <a:r>
            <a:rPr lang="ko-KR" altLang="en-US" sz="1400" b="1" baseline="0">
              <a:solidFill>
                <a:schemeClr val="tx1"/>
              </a:solidFill>
            </a:rPr>
            <a:t>이번 차수</a:t>
          </a:r>
          <a:r>
            <a:rPr lang="en-US" altLang="ko-KR" sz="1400" b="1" baseline="0">
              <a:solidFill>
                <a:schemeClr val="tx1"/>
              </a:solidFill>
            </a:rPr>
            <a:t>(</a:t>
          </a:r>
          <a:r>
            <a:rPr lang="ko-KR" altLang="en-US" sz="1400" b="1" baseline="0">
              <a:solidFill>
                <a:schemeClr val="tx1"/>
              </a:solidFill>
            </a:rPr>
            <a:t>이번에 정산받을</a:t>
          </a:r>
          <a:r>
            <a:rPr lang="en-US" altLang="ko-KR" sz="1400" b="1" baseline="0">
              <a:solidFill>
                <a:schemeClr val="tx1"/>
              </a:solidFill>
            </a:rPr>
            <a:t>) </a:t>
          </a:r>
          <a:r>
            <a:rPr lang="ko-KR" altLang="en-US" sz="1400" b="1" baseline="0">
              <a:solidFill>
                <a:schemeClr val="tx1"/>
              </a:solidFill>
            </a:rPr>
            <a:t>내역만 작성함</a:t>
          </a:r>
          <a:r>
            <a:rPr lang="en-US" altLang="ko-KR" sz="1400" b="1" baseline="0">
              <a:solidFill>
                <a:schemeClr val="tx1"/>
              </a:solidFill>
            </a:rPr>
            <a:t>! 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244928</xdr:colOff>
      <xdr:row>3</xdr:row>
      <xdr:rowOff>204107</xdr:rowOff>
    </xdr:from>
    <xdr:to>
      <xdr:col>21</xdr:col>
      <xdr:colOff>164955</xdr:colOff>
      <xdr:row>7</xdr:row>
      <xdr:rowOff>74438</xdr:rowOff>
    </xdr:to>
    <xdr:sp macro="" textlink="">
      <xdr:nvSpPr>
        <xdr:cNvPr id="19" name="오른쪽 화살표 12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10899321" y="1387928"/>
          <a:ext cx="1961098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24</xdr:col>
      <xdr:colOff>29937</xdr:colOff>
      <xdr:row>24</xdr:row>
      <xdr:rowOff>0</xdr:rowOff>
    </xdr:from>
    <xdr:to>
      <xdr:col>37</xdr:col>
      <xdr:colOff>190500</xdr:colOff>
      <xdr:row>25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14766473" y="8109857"/>
          <a:ext cx="9005206" cy="1741714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30</xdr:col>
      <xdr:colOff>90478</xdr:colOff>
      <xdr:row>24</xdr:row>
      <xdr:rowOff>1046470</xdr:rowOff>
    </xdr:from>
    <xdr:to>
      <xdr:col>32</xdr:col>
      <xdr:colOff>431966</xdr:colOff>
      <xdr:row>24</xdr:row>
      <xdr:rowOff>1567544</xdr:rowOff>
    </xdr:to>
    <xdr:sp macro="" textlink="">
      <xdr:nvSpPr>
        <xdr:cNvPr id="22" name="TextBox 3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909157" y="9156327"/>
          <a:ext cx="1702202" cy="521074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  <a:endParaRPr lang="ko-KR" altLang="en-US" sz="1600" b="1"/>
        </a:p>
      </xdr:txBody>
    </xdr:sp>
    <xdr:clientData/>
  </xdr:twoCellAnchor>
  <xdr:twoCellAnchor>
    <xdr:from>
      <xdr:col>10</xdr:col>
      <xdr:colOff>476251</xdr:colOff>
      <xdr:row>7</xdr:row>
      <xdr:rowOff>163285</xdr:rowOff>
    </xdr:from>
    <xdr:to>
      <xdr:col>23</xdr:col>
      <xdr:colOff>585107</xdr:colOff>
      <xdr:row>10</xdr:row>
      <xdr:rowOff>298556</xdr:rowOff>
    </xdr:to>
    <xdr:sp macro="" textlink="">
      <xdr:nvSpPr>
        <xdr:cNvPr id="23" name="사각형 설명선 14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9742715" y="2653392"/>
          <a:ext cx="4898571" cy="1183021"/>
        </a:xfrm>
        <a:prstGeom prst="wedgeRectCallout">
          <a:avLst>
            <a:gd name="adj1" fmla="val -58107"/>
            <a:gd name="adj2" fmla="val -43504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rgbClr val="FF0000"/>
              </a:solidFill>
            </a:rPr>
            <a:t>법인현금영수증</a:t>
          </a:r>
          <a:r>
            <a:rPr lang="ko-KR" altLang="en-US" sz="1400" b="1">
              <a:solidFill>
                <a:schemeClr val="tx1"/>
              </a:solidFill>
            </a:rPr>
            <a:t>인</a:t>
          </a:r>
          <a:r>
            <a:rPr lang="ko-KR" altLang="en-US" sz="1400" b="1" baseline="0">
              <a:solidFill>
                <a:schemeClr val="tx1"/>
              </a:solidFill>
            </a:rPr>
            <a:t> </a:t>
          </a:r>
          <a:r>
            <a:rPr lang="ko-KR" altLang="en-US" sz="1400" b="1">
              <a:solidFill>
                <a:schemeClr val="tx1"/>
              </a:solidFill>
            </a:rPr>
            <a:t>경우에만 </a:t>
          </a:r>
          <a:r>
            <a:rPr lang="ko-KR" altLang="en-US" sz="1400" b="1">
              <a:solidFill>
                <a:srgbClr val="FF0000"/>
              </a:solidFill>
            </a:rPr>
            <a:t>현금영수증결제자</a:t>
          </a:r>
          <a:r>
            <a:rPr lang="ko-KR" altLang="en-US" sz="1400" b="1">
              <a:solidFill>
                <a:schemeClr val="tx1"/>
              </a:solidFill>
            </a:rPr>
            <a:t>란</a:t>
          </a:r>
          <a:r>
            <a:rPr lang="ko-KR" altLang="en-US" sz="1400" b="1" baseline="0">
              <a:solidFill>
                <a:schemeClr val="tx1"/>
              </a:solidFill>
            </a:rPr>
            <a:t> 작성 </a:t>
          </a:r>
          <a:endParaRPr lang="en-US" altLang="ko-KR" sz="1400" b="1">
            <a:solidFill>
              <a:schemeClr val="tx1"/>
            </a:solidFill>
          </a:endParaRPr>
        </a:p>
        <a:p>
          <a:r>
            <a:rPr lang="ko-KR" altLang="en-US" sz="1400" b="1">
              <a:solidFill>
                <a:schemeClr val="tx1"/>
              </a:solidFill>
            </a:rPr>
            <a:t>해당 란에 기입된 학생의 통합정보시스템상 계좌번호로 비용 </a:t>
          </a:r>
          <a:endParaRPr lang="en-US" altLang="ko-KR" sz="1400" b="1">
            <a:solidFill>
              <a:schemeClr val="tx1"/>
            </a:solidFill>
          </a:endParaRPr>
        </a:p>
        <a:p>
          <a:r>
            <a:rPr lang="ko-KR" altLang="en-US" sz="1400" b="1">
              <a:solidFill>
                <a:schemeClr val="tx1"/>
              </a:solidFill>
            </a:rPr>
            <a:t>입금되므로 학번</a:t>
          </a:r>
          <a:r>
            <a:rPr lang="ko-KR" altLang="en-US" sz="1400" b="1" baseline="0">
              <a:solidFill>
                <a:schemeClr val="tx1"/>
              </a:solidFill>
            </a:rPr>
            <a:t> 오기입에 유의</a:t>
          </a:r>
          <a:endParaRPr lang="ko-KR" altLang="en-US" sz="1400" b="1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244929</xdr:colOff>
      <xdr:row>12</xdr:row>
      <xdr:rowOff>285750</xdr:rowOff>
    </xdr:from>
    <xdr:to>
      <xdr:col>22</xdr:col>
      <xdr:colOff>625927</xdr:colOff>
      <xdr:row>15</xdr:row>
      <xdr:rowOff>258534</xdr:rowOff>
    </xdr:to>
    <xdr:sp macro="" textlink="">
      <xdr:nvSpPr>
        <xdr:cNvPr id="24" name="사각형 설명선 14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9511393" y="4476750"/>
          <a:ext cx="4490355" cy="952498"/>
        </a:xfrm>
        <a:prstGeom prst="wedgeRectCallout">
          <a:avLst>
            <a:gd name="adj1" fmla="val -49059"/>
            <a:gd name="adj2" fmla="val -63114"/>
          </a:avLst>
        </a:prstGeom>
        <a:solidFill>
          <a:schemeClr val="accent4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400" b="1">
              <a:solidFill>
                <a:schemeClr val="tx1"/>
              </a:solidFill>
            </a:rPr>
            <a:t>특강 및 자문료 사용 시에만 </a:t>
          </a:r>
          <a:r>
            <a:rPr lang="en-US" altLang="ko-KR" sz="1400" b="1">
              <a:solidFill>
                <a:schemeClr val="tx1"/>
              </a:solidFill>
            </a:rPr>
            <a:t>'</a:t>
          </a:r>
          <a:r>
            <a:rPr lang="ko-KR" altLang="en-US" sz="1400" b="1">
              <a:solidFill>
                <a:schemeClr val="tx1"/>
              </a:solidFill>
            </a:rPr>
            <a:t>계좌이체</a:t>
          </a:r>
          <a:r>
            <a:rPr lang="en-US" altLang="ko-KR" sz="1400" b="1">
              <a:solidFill>
                <a:schemeClr val="tx1"/>
              </a:solidFill>
            </a:rPr>
            <a:t>' </a:t>
          </a:r>
          <a:r>
            <a:rPr lang="ko-KR" altLang="en-US" sz="1400" b="1">
              <a:solidFill>
                <a:schemeClr val="tx1"/>
              </a:solidFill>
            </a:rPr>
            <a:t>선택   </a:t>
          </a:r>
          <a:endParaRPr lang="en-US" altLang="ko-KR" sz="1400" b="1">
            <a:solidFill>
              <a:schemeClr val="tx1"/>
            </a:solidFill>
          </a:endParaRPr>
        </a:p>
        <a:p>
          <a:r>
            <a:rPr lang="ko-KR" altLang="en-US" sz="1400" b="1">
              <a:solidFill>
                <a:schemeClr val="tx1"/>
              </a:solidFill>
            </a:rPr>
            <a:t>그 외 모든 현금</a:t>
          </a:r>
          <a:r>
            <a:rPr lang="ko-KR" altLang="en-US" sz="1400" b="1" baseline="0">
              <a:solidFill>
                <a:schemeClr val="tx1"/>
              </a:solidFill>
            </a:rPr>
            <a:t> </a:t>
          </a:r>
          <a:r>
            <a:rPr lang="ko-KR" altLang="en-US" sz="1400" b="1">
              <a:solidFill>
                <a:schemeClr val="tx1"/>
              </a:solidFill>
            </a:rPr>
            <a:t>결제 건의 경우</a:t>
          </a:r>
          <a:r>
            <a:rPr lang="ko-KR" altLang="en-US" sz="1400" b="1" baseline="0">
              <a:solidFill>
                <a:schemeClr val="tx1"/>
              </a:solidFill>
            </a:rPr>
            <a:t> </a:t>
          </a:r>
          <a:r>
            <a:rPr lang="en-US" altLang="ko-KR" sz="1400" b="1">
              <a:solidFill>
                <a:schemeClr val="tx1"/>
              </a:solidFill>
            </a:rPr>
            <a:t>'</a:t>
          </a:r>
          <a:r>
            <a:rPr lang="ko-KR" altLang="en-US" sz="1400" b="1">
              <a:solidFill>
                <a:schemeClr val="tx1"/>
              </a:solidFill>
            </a:rPr>
            <a:t>법인현금영수증</a:t>
          </a:r>
          <a:r>
            <a:rPr lang="en-US" altLang="ko-KR" sz="1400" b="1">
              <a:solidFill>
                <a:schemeClr val="tx1"/>
              </a:solidFill>
            </a:rPr>
            <a:t>' </a:t>
          </a:r>
          <a:r>
            <a:rPr lang="ko-KR" altLang="en-US" sz="1400" b="1">
              <a:solidFill>
                <a:schemeClr val="tx1"/>
              </a:solidFill>
            </a:rPr>
            <a:t>선택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13607</xdr:colOff>
      <xdr:row>0</xdr:row>
      <xdr:rowOff>0</xdr:rowOff>
    </xdr:from>
    <xdr:to>
      <xdr:col>32</xdr:col>
      <xdr:colOff>394607</xdr:colOff>
      <xdr:row>9</xdr:row>
      <xdr:rowOff>266354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81857" y="0"/>
          <a:ext cx="7184571" cy="10240390"/>
        </a:xfrm>
        <a:prstGeom prst="rect">
          <a:avLst/>
        </a:prstGeom>
      </xdr:spPr>
    </xdr:pic>
    <xdr:clientData/>
  </xdr:twoCellAnchor>
  <xdr:twoCellAnchor editAs="oneCell">
    <xdr:from>
      <xdr:col>24</xdr:col>
      <xdr:colOff>655819</xdr:colOff>
      <xdr:row>6</xdr:row>
      <xdr:rowOff>36414</xdr:rowOff>
    </xdr:from>
    <xdr:to>
      <xdr:col>30</xdr:col>
      <xdr:colOff>326572</xdr:colOff>
      <xdr:row>6</xdr:row>
      <xdr:rowOff>3869490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84783" y="2199950"/>
          <a:ext cx="3752896" cy="3833076"/>
        </a:xfrm>
        <a:prstGeom prst="rect">
          <a:avLst/>
        </a:prstGeom>
      </xdr:spPr>
    </xdr:pic>
    <xdr:clientData/>
  </xdr:twoCellAnchor>
  <xdr:twoCellAnchor>
    <xdr:from>
      <xdr:col>23</xdr:col>
      <xdr:colOff>182452</xdr:colOff>
      <xdr:row>7</xdr:row>
      <xdr:rowOff>3278248</xdr:rowOff>
    </xdr:from>
    <xdr:to>
      <xdr:col>32</xdr:col>
      <xdr:colOff>353785</xdr:colOff>
      <xdr:row>8</xdr:row>
      <xdr:rowOff>571500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/>
      </xdr:nvSpPr>
      <xdr:spPr>
        <a:xfrm>
          <a:off x="13531059" y="9387855"/>
          <a:ext cx="6294547" cy="57257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                                                                                                                           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653144</xdr:colOff>
      <xdr:row>4</xdr:row>
      <xdr:rowOff>68036</xdr:rowOff>
    </xdr:from>
    <xdr:to>
      <xdr:col>20</xdr:col>
      <xdr:colOff>130900</xdr:colOff>
      <xdr:row>6</xdr:row>
      <xdr:rowOff>517071</xdr:rowOff>
    </xdr:to>
    <xdr:sp macro="" textlink="">
      <xdr:nvSpPr>
        <xdr:cNvPr id="27" name="사각형 설명선 14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/>
      </xdr:nvSpPr>
      <xdr:spPr>
        <a:xfrm>
          <a:off x="8558894" y="1578429"/>
          <a:ext cx="2879542" cy="1102178"/>
        </a:xfrm>
        <a:prstGeom prst="wedgeRectCallout">
          <a:avLst>
            <a:gd name="adj1" fmla="val 137195"/>
            <a:gd name="adj2" fmla="val 162178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altLang="ko-KR" sz="1400">
              <a:solidFill>
                <a:srgbClr val="FF0000"/>
              </a:solidFill>
            </a:rPr>
            <a:t>1.</a:t>
          </a:r>
          <a:r>
            <a:rPr lang="en-US" altLang="ko-KR" sz="1400" baseline="0">
              <a:solidFill>
                <a:srgbClr val="FF0000"/>
              </a:solidFill>
            </a:rPr>
            <a:t> </a:t>
          </a:r>
          <a:r>
            <a:rPr lang="ko-KR" altLang="en-US" sz="1400">
              <a:solidFill>
                <a:srgbClr val="FF0000"/>
              </a:solidFill>
            </a:rPr>
            <a:t>글자</a:t>
          </a:r>
          <a:r>
            <a:rPr lang="en-US" altLang="ko-KR" sz="1400">
              <a:solidFill>
                <a:srgbClr val="FF0000"/>
              </a:solidFill>
            </a:rPr>
            <a:t>,</a:t>
          </a:r>
          <a:r>
            <a:rPr lang="en-US" altLang="ko-KR" sz="1400" baseline="0">
              <a:solidFill>
                <a:srgbClr val="FF0000"/>
              </a:solidFill>
            </a:rPr>
            <a:t> </a:t>
          </a:r>
          <a:r>
            <a:rPr lang="ko-KR" altLang="en-US" sz="1400" baseline="0">
              <a:solidFill>
                <a:srgbClr val="FF0000"/>
              </a:solidFill>
            </a:rPr>
            <a:t>숫자 </a:t>
          </a:r>
          <a:r>
            <a:rPr lang="ko-KR" altLang="en-US" sz="1400" b="1" baseline="0">
              <a:solidFill>
                <a:srgbClr val="FF0000"/>
              </a:solidFill>
            </a:rPr>
            <a:t>식별 가능</a:t>
          </a:r>
          <a:r>
            <a:rPr lang="ko-KR" altLang="en-US" sz="1400" baseline="0">
              <a:solidFill>
                <a:srgbClr val="FF0000"/>
              </a:solidFill>
            </a:rPr>
            <a:t>해야 함</a:t>
          </a:r>
          <a:r>
            <a:rPr lang="en-US" altLang="ko-KR" sz="1400" baseline="0">
              <a:solidFill>
                <a:srgbClr val="FF0000"/>
              </a:solidFill>
            </a:rPr>
            <a:t>.  </a:t>
          </a:r>
        </a:p>
        <a:p>
          <a:r>
            <a:rPr lang="en-US" altLang="ko-KR" sz="1400">
              <a:solidFill>
                <a:srgbClr val="FF0000"/>
              </a:solidFill>
            </a:rPr>
            <a:t>2. </a:t>
          </a:r>
          <a:r>
            <a:rPr lang="ko-KR" altLang="en-US" sz="1400">
              <a:solidFill>
                <a:srgbClr val="FF0000"/>
              </a:solidFill>
            </a:rPr>
            <a:t>거래일자</a:t>
          </a:r>
          <a:r>
            <a:rPr lang="en-US" altLang="ko-KR" sz="1400">
              <a:solidFill>
                <a:srgbClr val="FF0000"/>
              </a:solidFill>
            </a:rPr>
            <a:t>, </a:t>
          </a:r>
          <a:r>
            <a:rPr lang="ko-KR" altLang="en-US" sz="1400">
              <a:solidFill>
                <a:srgbClr val="FF0000"/>
              </a:solidFill>
            </a:rPr>
            <a:t>총금액</a:t>
          </a:r>
          <a:r>
            <a:rPr lang="en-US" altLang="ko-KR" sz="1400">
              <a:solidFill>
                <a:srgbClr val="FF0000"/>
              </a:solidFill>
            </a:rPr>
            <a:t>, </a:t>
          </a:r>
          <a:r>
            <a:rPr lang="ko-KR" altLang="en-US" sz="1400" b="1">
              <a:solidFill>
                <a:srgbClr val="FF0000"/>
              </a:solidFill>
            </a:rPr>
            <a:t>승인번호 명시</a:t>
          </a:r>
          <a:endParaRPr lang="en-US" altLang="ko-KR" sz="1400" b="1">
            <a:solidFill>
              <a:srgbClr val="FF0000"/>
            </a:solidFill>
          </a:endParaRPr>
        </a:p>
        <a:p>
          <a:r>
            <a:rPr lang="en-US" altLang="ko-KR" sz="1400" b="1">
              <a:solidFill>
                <a:srgbClr val="FF0000"/>
              </a:solidFill>
            </a:rPr>
            <a:t>3. 2p </a:t>
          </a:r>
          <a:r>
            <a:rPr lang="ko-KR" altLang="en-US" sz="1400" b="1">
              <a:solidFill>
                <a:srgbClr val="FF0000"/>
              </a:solidFill>
            </a:rPr>
            <a:t>거래명세서 필첨  </a:t>
          </a:r>
        </a:p>
      </xdr:txBody>
    </xdr:sp>
    <xdr:clientData/>
  </xdr:twoCellAnchor>
  <xdr:twoCellAnchor>
    <xdr:from>
      <xdr:col>23</xdr:col>
      <xdr:colOff>241298</xdr:colOff>
      <xdr:row>8</xdr:row>
      <xdr:rowOff>34505</xdr:rowOff>
    </xdr:from>
    <xdr:to>
      <xdr:col>30</xdr:col>
      <xdr:colOff>326571</xdr:colOff>
      <xdr:row>8</xdr:row>
      <xdr:rowOff>544285</xdr:rowOff>
    </xdr:to>
    <xdr:sp macro="" textlink="">
      <xdr:nvSpPr>
        <xdr:cNvPr id="24" name="TextBox 22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13589905" y="9423434"/>
          <a:ext cx="4847773" cy="509780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800" b="1"/>
            <a:t>교외 캡스톤디자인</a:t>
          </a:r>
          <a:r>
            <a:rPr lang="ko-KR" altLang="en-US" sz="1800" b="1" baseline="0"/>
            <a:t> 경진대회  출품작 제본   </a:t>
          </a:r>
          <a:endParaRPr lang="ko-KR" altLang="en-US" sz="1800" b="1"/>
        </a:p>
      </xdr:txBody>
    </xdr:sp>
    <xdr:clientData/>
  </xdr:twoCellAnchor>
  <xdr:twoCellAnchor>
    <xdr:from>
      <xdr:col>30</xdr:col>
      <xdr:colOff>38297</xdr:colOff>
      <xdr:row>8</xdr:row>
      <xdr:rowOff>25097</xdr:rowOff>
    </xdr:from>
    <xdr:to>
      <xdr:col>32</xdr:col>
      <xdr:colOff>375060</xdr:colOff>
      <xdr:row>8</xdr:row>
      <xdr:rowOff>393964</xdr:rowOff>
    </xdr:to>
    <xdr:sp macro="" textlink="">
      <xdr:nvSpPr>
        <xdr:cNvPr id="39" name="TextBox 19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 txBox="1"/>
      </xdr:nvSpPr>
      <xdr:spPr>
        <a:xfrm>
          <a:off x="18149404" y="9414026"/>
          <a:ext cx="1697477" cy="36886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>
              <a:solidFill>
                <a:srgbClr val="FF0000"/>
              </a:solidFill>
            </a:rPr>
            <a:t>필수작성</a:t>
          </a:r>
        </a:p>
      </xdr:txBody>
    </xdr:sp>
    <xdr:clientData/>
  </xdr:twoCellAnchor>
  <xdr:twoCellAnchor>
    <xdr:from>
      <xdr:col>22</xdr:col>
      <xdr:colOff>27216</xdr:colOff>
      <xdr:row>2</xdr:row>
      <xdr:rowOff>33722</xdr:rowOff>
    </xdr:from>
    <xdr:to>
      <xdr:col>32</xdr:col>
      <xdr:colOff>353785</xdr:colOff>
      <xdr:row>6</xdr:row>
      <xdr:rowOff>16747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00000000-0008-0000-0800-000035000000}"/>
            </a:ext>
          </a:extLst>
        </xdr:cNvPr>
        <xdr:cNvSpPr/>
      </xdr:nvSpPr>
      <xdr:spPr>
        <a:xfrm>
          <a:off x="12695466" y="890972"/>
          <a:ext cx="7130140" cy="1289311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16</xdr:col>
      <xdr:colOff>312964</xdr:colOff>
      <xdr:row>6</xdr:row>
      <xdr:rowOff>1401536</xdr:rowOff>
    </xdr:from>
    <xdr:to>
      <xdr:col>19</xdr:col>
      <xdr:colOff>257731</xdr:colOff>
      <xdr:row>6</xdr:row>
      <xdr:rowOff>2578153</xdr:rowOff>
    </xdr:to>
    <xdr:sp macro="" textlink="">
      <xdr:nvSpPr>
        <xdr:cNvPr id="14" name="오른쪽 화살표 1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8899071" y="3565072"/>
          <a:ext cx="1985839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  <xdr:twoCellAnchor>
    <xdr:from>
      <xdr:col>27</xdr:col>
      <xdr:colOff>59218</xdr:colOff>
      <xdr:row>2</xdr:row>
      <xdr:rowOff>242433</xdr:rowOff>
    </xdr:from>
    <xdr:to>
      <xdr:col>29</xdr:col>
      <xdr:colOff>390713</xdr:colOff>
      <xdr:row>3</xdr:row>
      <xdr:rowOff>288279</xdr:rowOff>
    </xdr:to>
    <xdr:sp macro="" textlink="">
      <xdr:nvSpPr>
        <xdr:cNvPr id="16" name="TextBox 19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 txBox="1"/>
      </xdr:nvSpPr>
      <xdr:spPr>
        <a:xfrm>
          <a:off x="16129254" y="1099683"/>
          <a:ext cx="1692209" cy="372417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 editAs="oneCell">
    <xdr:from>
      <xdr:col>27</xdr:col>
      <xdr:colOff>530677</xdr:colOff>
      <xdr:row>7</xdr:row>
      <xdr:rowOff>344345</xdr:rowOff>
    </xdr:from>
    <xdr:to>
      <xdr:col>32</xdr:col>
      <xdr:colOff>374864</xdr:colOff>
      <xdr:row>7</xdr:row>
      <xdr:rowOff>2684345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00713" y="6453952"/>
          <a:ext cx="3245972" cy="2340000"/>
        </a:xfrm>
        <a:prstGeom prst="rect">
          <a:avLst/>
        </a:prstGeom>
      </xdr:spPr>
    </xdr:pic>
    <xdr:clientData/>
  </xdr:twoCellAnchor>
  <xdr:twoCellAnchor editAs="oneCell">
    <xdr:from>
      <xdr:col>23</xdr:col>
      <xdr:colOff>149680</xdr:colOff>
      <xdr:row>7</xdr:row>
      <xdr:rowOff>340179</xdr:rowOff>
    </xdr:from>
    <xdr:to>
      <xdr:col>27</xdr:col>
      <xdr:colOff>548250</xdr:colOff>
      <xdr:row>7</xdr:row>
      <xdr:rowOff>2680179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8287" y="6449786"/>
          <a:ext cx="3119999" cy="2340000"/>
        </a:xfrm>
        <a:prstGeom prst="rect">
          <a:avLst/>
        </a:prstGeom>
      </xdr:spPr>
    </xdr:pic>
    <xdr:clientData/>
  </xdr:twoCellAnchor>
  <xdr:twoCellAnchor editAs="oneCell">
    <xdr:from>
      <xdr:col>22</xdr:col>
      <xdr:colOff>13607</xdr:colOff>
      <xdr:row>9</xdr:row>
      <xdr:rowOff>258535</xdr:rowOff>
    </xdr:from>
    <xdr:to>
      <xdr:col>32</xdr:col>
      <xdr:colOff>408215</xdr:colOff>
      <xdr:row>30</xdr:row>
      <xdr:rowOff>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81857" y="10232571"/>
          <a:ext cx="7198179" cy="9320893"/>
        </a:xfrm>
        <a:prstGeom prst="rect">
          <a:avLst/>
        </a:prstGeom>
      </xdr:spPr>
    </xdr:pic>
    <xdr:clientData/>
  </xdr:twoCellAnchor>
  <xdr:twoCellAnchor editAs="oneCell">
    <xdr:from>
      <xdr:col>22</xdr:col>
      <xdr:colOff>462643</xdr:colOff>
      <xdr:row>12</xdr:row>
      <xdr:rowOff>173073</xdr:rowOff>
    </xdr:from>
    <xdr:to>
      <xdr:col>32</xdr:col>
      <xdr:colOff>251115</xdr:colOff>
      <xdr:row>28</xdr:row>
      <xdr:rowOff>155048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30893" y="11031573"/>
          <a:ext cx="6592043" cy="825511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0</xdr:row>
      <xdr:rowOff>0</xdr:rowOff>
    </xdr:from>
    <xdr:to>
      <xdr:col>28</xdr:col>
      <xdr:colOff>659424</xdr:colOff>
      <xdr:row>15</xdr:row>
      <xdr:rowOff>972206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72257" y="0"/>
          <a:ext cx="7517424" cy="10464549"/>
        </a:xfrm>
        <a:prstGeom prst="rect">
          <a:avLst/>
        </a:prstGeom>
      </xdr:spPr>
    </xdr:pic>
    <xdr:clientData/>
  </xdr:twoCellAnchor>
  <xdr:twoCellAnchor>
    <xdr:from>
      <xdr:col>18</xdr:col>
      <xdr:colOff>20009</xdr:colOff>
      <xdr:row>1</xdr:row>
      <xdr:rowOff>616324</xdr:rowOff>
    </xdr:from>
    <xdr:to>
      <xdr:col>28</xdr:col>
      <xdr:colOff>585107</xdr:colOff>
      <xdr:row>5</xdr:row>
      <xdr:rowOff>272143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12075938" y="820431"/>
          <a:ext cx="7368669" cy="1288676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19</xdr:col>
      <xdr:colOff>101714</xdr:colOff>
      <xdr:row>7</xdr:row>
      <xdr:rowOff>501248</xdr:rowOff>
    </xdr:from>
    <xdr:to>
      <xdr:col>27</xdr:col>
      <xdr:colOff>505127</xdr:colOff>
      <xdr:row>12</xdr:row>
      <xdr:rowOff>439615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12909176" y="2963094"/>
          <a:ext cx="5913259" cy="2722598"/>
        </a:xfrm>
        <a:prstGeom prst="rect">
          <a:avLst/>
        </a:prstGeom>
        <a:solidFill>
          <a:schemeClr val="accent6">
            <a:lumMod val="20000"/>
            <a:lumOff val="80000"/>
            <a:alpha val="67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altLang="ko-KR" sz="1100"/>
        </a:p>
      </xdr:txBody>
    </xdr:sp>
    <xdr:clientData/>
  </xdr:twoCellAnchor>
  <xdr:twoCellAnchor>
    <xdr:from>
      <xdr:col>18</xdr:col>
      <xdr:colOff>465844</xdr:colOff>
      <xdr:row>2</xdr:row>
      <xdr:rowOff>183296</xdr:rowOff>
    </xdr:from>
    <xdr:to>
      <xdr:col>21</xdr:col>
      <xdr:colOff>122947</xdr:colOff>
      <xdr:row>3</xdr:row>
      <xdr:rowOff>233216</xdr:rowOff>
    </xdr:to>
    <xdr:sp macro="" textlink="">
      <xdr:nvSpPr>
        <xdr:cNvPr id="22" name="TextBox 19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2521773" y="1040546"/>
          <a:ext cx="1698174" cy="376491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/>
            <a:t>자동입력</a:t>
          </a:r>
        </a:p>
      </xdr:txBody>
    </xdr:sp>
    <xdr:clientData/>
  </xdr:twoCellAnchor>
  <xdr:twoCellAnchor>
    <xdr:from>
      <xdr:col>24</xdr:col>
      <xdr:colOff>205387</xdr:colOff>
      <xdr:row>12</xdr:row>
      <xdr:rowOff>459568</xdr:rowOff>
    </xdr:from>
    <xdr:to>
      <xdr:col>25</xdr:col>
      <xdr:colOff>295034</xdr:colOff>
      <xdr:row>13</xdr:row>
      <xdr:rowOff>443002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16392444" y="5755468"/>
          <a:ext cx="775447" cy="544048"/>
        </a:xfrm>
        <a:prstGeom prst="rect">
          <a:avLst/>
        </a:prstGeom>
        <a:solidFill>
          <a:schemeClr val="accent2">
            <a:lumMod val="40000"/>
            <a:lumOff val="60000"/>
            <a:alpha val="38000"/>
          </a:schemeClr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23</xdr:col>
      <xdr:colOff>437671</xdr:colOff>
      <xdr:row>12</xdr:row>
      <xdr:rowOff>532279</xdr:rowOff>
    </xdr:from>
    <xdr:to>
      <xdr:col>26</xdr:col>
      <xdr:colOff>91573</xdr:colOff>
      <xdr:row>13</xdr:row>
      <xdr:rowOff>349277</xdr:rowOff>
    </xdr:to>
    <xdr:sp macro="" textlink="">
      <xdr:nvSpPr>
        <xdr:cNvPr id="24" name="TextBox 19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15938928" y="5828179"/>
          <a:ext cx="1711302" cy="377612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1400" b="1"/>
            <a:t>자동입력</a:t>
          </a:r>
        </a:p>
      </xdr:txBody>
    </xdr:sp>
    <xdr:clientData/>
  </xdr:twoCellAnchor>
  <xdr:twoCellAnchor>
    <xdr:from>
      <xdr:col>27</xdr:col>
      <xdr:colOff>527318</xdr:colOff>
      <xdr:row>7</xdr:row>
      <xdr:rowOff>500105</xdr:rowOff>
    </xdr:from>
    <xdr:to>
      <xdr:col>28</xdr:col>
      <xdr:colOff>616964</xdr:colOff>
      <xdr:row>12</xdr:row>
      <xdr:rowOff>451758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18771775" y="2992934"/>
          <a:ext cx="775446" cy="2754724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필수작성</a:t>
          </a:r>
          <a:r>
            <a:rPr lang="en-US" altLang="ko-KR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  <a:latin typeface="+mn-ea"/>
              <a:ea typeface="+mn-ea"/>
            </a:rPr>
            <a:t> </a:t>
          </a:r>
          <a:endParaRPr lang="ko-KR" altLang="en-US" sz="2000">
            <a:ln>
              <a:solidFill>
                <a:srgbClr val="FF0000"/>
              </a:solidFill>
            </a:ln>
            <a:solidFill>
              <a:sysClr val="windowText" lastClr="000000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21</xdr:col>
      <xdr:colOff>210615</xdr:colOff>
      <xdr:row>14</xdr:row>
      <xdr:rowOff>868610</xdr:rowOff>
    </xdr:from>
    <xdr:to>
      <xdr:col>28</xdr:col>
      <xdr:colOff>585644</xdr:colOff>
      <xdr:row>14</xdr:row>
      <xdr:rowOff>1995043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14307615" y="7263967"/>
          <a:ext cx="5137529" cy="1126433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83265</xdr:colOff>
      <xdr:row>14</xdr:row>
      <xdr:rowOff>2939143</xdr:rowOff>
    </xdr:from>
    <xdr:to>
      <xdr:col>28</xdr:col>
      <xdr:colOff>586129</xdr:colOff>
      <xdr:row>15</xdr:row>
      <xdr:rowOff>915931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14180265" y="9334500"/>
          <a:ext cx="5265364" cy="1052002"/>
        </a:xfrm>
        <a:prstGeom prst="rect">
          <a:avLst/>
        </a:prstGeom>
        <a:solidFill>
          <a:schemeClr val="accent2">
            <a:lumMod val="20000"/>
            <a:lumOff val="80000"/>
            <a:alpha val="67000"/>
          </a:schemeClr>
        </a:solidFill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r>
            <a:rPr lang="ko-KR" altLang="en-US" sz="2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필수작성</a:t>
          </a:r>
          <a:r>
            <a:rPr lang="en-US" altLang="ko-KR" sz="1000">
              <a:ln>
                <a:solidFill>
                  <a:srgbClr val="FF0000"/>
                </a:solidFill>
              </a:ln>
              <a:solidFill>
                <a:sysClr val="windowText" lastClr="000000"/>
              </a:solidFill>
            </a:rPr>
            <a:t> </a:t>
          </a:r>
          <a:endParaRPr lang="ko-KR" altLang="en-US" sz="1000">
            <a:ln>
              <a:solidFill>
                <a:srgbClr val="FF0000"/>
              </a:solidFill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367393</xdr:colOff>
      <xdr:row>14</xdr:row>
      <xdr:rowOff>435427</xdr:rowOff>
    </xdr:from>
    <xdr:to>
      <xdr:col>18</xdr:col>
      <xdr:colOff>517071</xdr:colOff>
      <xdr:row>14</xdr:row>
      <xdr:rowOff>1807383</xdr:rowOff>
    </xdr:to>
    <xdr:sp macro="" textlink="">
      <xdr:nvSpPr>
        <xdr:cNvPr id="28" name="사각형 설명선 14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/>
      </xdr:nvSpPr>
      <xdr:spPr>
        <a:xfrm>
          <a:off x="7960179" y="6830784"/>
          <a:ext cx="4612821" cy="1371956"/>
        </a:xfrm>
        <a:prstGeom prst="wedgeRectCallout">
          <a:avLst>
            <a:gd name="adj1" fmla="val 77966"/>
            <a:gd name="adj2" fmla="val 158410"/>
          </a:avLst>
        </a:prstGeom>
        <a:solidFill>
          <a:schemeClr val="accent3">
            <a:lumMod val="20000"/>
            <a:lumOff val="80000"/>
          </a:schemeClr>
        </a:solidFill>
        <a:ln w="25400"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en-US" sz="1600" b="1">
              <a:solidFill>
                <a:srgbClr val="FF0000"/>
              </a:solidFill>
            </a:rPr>
            <a:t>과제 완료 후 </a:t>
          </a:r>
          <a:r>
            <a:rPr lang="ko-KR" altLang="en-US" sz="1600">
              <a:solidFill>
                <a:schemeClr val="tx1"/>
              </a:solidFill>
            </a:rPr>
            <a:t>신청서와 함께 구입한 도서를 </a:t>
          </a:r>
          <a:br>
            <a:rPr lang="en-US" altLang="ko-KR" sz="1600">
              <a:solidFill>
                <a:schemeClr val="tx1"/>
              </a:solidFill>
            </a:rPr>
          </a:br>
          <a:r>
            <a:rPr lang="ko-KR" altLang="en-US" sz="1600">
              <a:solidFill>
                <a:schemeClr val="tx1"/>
              </a:solidFill>
            </a:rPr>
            <a:t>학술정보관에</a:t>
          </a:r>
          <a:r>
            <a:rPr lang="ko-KR" altLang="en-US" sz="1600" baseline="0">
              <a:solidFill>
                <a:schemeClr val="tx1"/>
              </a:solidFill>
            </a:rPr>
            <a:t> </a:t>
          </a:r>
          <a:r>
            <a:rPr lang="ko-KR" altLang="en-US" sz="1600">
              <a:solidFill>
                <a:schemeClr val="tx1"/>
              </a:solidFill>
            </a:rPr>
            <a:t>제출</a:t>
          </a:r>
          <a:r>
            <a:rPr lang="en-US" altLang="ko-KR" sz="1600">
              <a:solidFill>
                <a:schemeClr val="tx1"/>
              </a:solidFill>
            </a:rPr>
            <a:t>(</a:t>
          </a:r>
          <a:r>
            <a:rPr lang="ko-KR" altLang="en-US" sz="1600">
              <a:solidFill>
                <a:schemeClr val="tx1"/>
              </a:solidFill>
            </a:rPr>
            <a:t>기부</a:t>
          </a:r>
          <a:r>
            <a:rPr lang="en-US" altLang="ko-KR" sz="1600">
              <a:solidFill>
                <a:schemeClr val="tx1"/>
              </a:solidFill>
            </a:rPr>
            <a:t>) </a:t>
          </a:r>
          <a:r>
            <a:rPr lang="ko-KR" altLang="en-US" sz="1600">
              <a:solidFill>
                <a:schemeClr val="tx1"/>
              </a:solidFill>
            </a:rPr>
            <a:t>후 학술정보지원팀의 </a:t>
          </a:r>
          <a:endParaRPr lang="en-US" altLang="ko-KR" sz="1600">
            <a:solidFill>
              <a:schemeClr val="tx1"/>
            </a:solidFill>
          </a:endParaRPr>
        </a:p>
        <a:p>
          <a:r>
            <a:rPr lang="ko-KR" altLang="en-US" sz="1600">
              <a:solidFill>
                <a:schemeClr val="tx1"/>
              </a:solidFill>
            </a:rPr>
            <a:t>팀장 혹은 담당자의 확인을 받아 증빙서류로 제출</a:t>
          </a:r>
          <a:endParaRPr lang="ko-KR" alt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22</xdr:col>
      <xdr:colOff>299356</xdr:colOff>
      <xdr:row>9</xdr:row>
      <xdr:rowOff>435427</xdr:rowOff>
    </xdr:from>
    <xdr:to>
      <xdr:col>24</xdr:col>
      <xdr:colOff>647247</xdr:colOff>
      <xdr:row>10</xdr:row>
      <xdr:rowOff>326850</xdr:rowOff>
    </xdr:to>
    <xdr:sp macro="" textlink="">
      <xdr:nvSpPr>
        <xdr:cNvPr id="13" name="TextBox 31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 txBox="1"/>
      </xdr:nvSpPr>
      <xdr:spPr>
        <a:xfrm>
          <a:off x="15076713" y="4041320"/>
          <a:ext cx="1708605" cy="449316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sz="2000" b="1"/>
            <a:t>직접작성</a:t>
          </a:r>
        </a:p>
      </xdr:txBody>
    </xdr:sp>
    <xdr:clientData/>
  </xdr:twoCellAnchor>
  <xdr:twoCellAnchor>
    <xdr:from>
      <xdr:col>13</xdr:col>
      <xdr:colOff>612321</xdr:colOff>
      <xdr:row>7</xdr:row>
      <xdr:rowOff>272143</xdr:rowOff>
    </xdr:from>
    <xdr:to>
      <xdr:col>16</xdr:col>
      <xdr:colOff>176089</xdr:colOff>
      <xdr:row>9</xdr:row>
      <xdr:rowOff>332974</xdr:rowOff>
    </xdr:to>
    <xdr:sp macro="" textlink="">
      <xdr:nvSpPr>
        <xdr:cNvPr id="14" name="오른쪽 화살표 1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8885464" y="2762250"/>
          <a:ext cx="1985839" cy="1176617"/>
        </a:xfrm>
        <a:prstGeom prst="rightArrow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작성방법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  <pageSetUpPr fitToPage="1"/>
  </sheetPr>
  <dimension ref="A1:D17"/>
  <sheetViews>
    <sheetView view="pageBreakPreview" zoomScale="85" zoomScaleNormal="100" zoomScaleSheetLayoutView="85" workbookViewId="0">
      <selection activeCell="C3" sqref="C3"/>
    </sheetView>
  </sheetViews>
  <sheetFormatPr defaultRowHeight="16.5"/>
  <cols>
    <col min="1" max="1" width="17" customWidth="1"/>
    <col min="2" max="2" width="10.625" customWidth="1"/>
    <col min="3" max="3" width="42.375" customWidth="1"/>
    <col min="4" max="4" width="54.5" bestFit="1" customWidth="1"/>
  </cols>
  <sheetData>
    <row r="1" spans="1:4" ht="33" customHeight="1">
      <c r="A1" s="85" t="s">
        <v>111</v>
      </c>
      <c r="B1" s="85"/>
      <c r="C1" s="85"/>
      <c r="D1" s="85"/>
    </row>
    <row r="2" spans="1:4" ht="16.5" customHeight="1">
      <c r="A2" s="85"/>
      <c r="B2" s="85"/>
      <c r="C2" s="85"/>
      <c r="D2" s="85"/>
    </row>
    <row r="3" spans="1:4" ht="27" customHeight="1" thickBot="1">
      <c r="A3" s="38" t="s">
        <v>121</v>
      </c>
    </row>
    <row r="4" spans="1:4" ht="31.5" customHeight="1">
      <c r="A4" s="40" t="s">
        <v>107</v>
      </c>
      <c r="B4" s="41" t="s">
        <v>104</v>
      </c>
      <c r="C4" s="41" t="s">
        <v>108</v>
      </c>
      <c r="D4" s="42" t="s">
        <v>127</v>
      </c>
    </row>
    <row r="5" spans="1:4" ht="43.5" customHeight="1">
      <c r="A5" s="84" t="s">
        <v>109</v>
      </c>
      <c r="B5" s="81">
        <v>1</v>
      </c>
      <c r="C5" s="39" t="s">
        <v>133</v>
      </c>
      <c r="D5" s="57" t="s">
        <v>182</v>
      </c>
    </row>
    <row r="6" spans="1:4" ht="43.5" customHeight="1">
      <c r="A6" s="84"/>
      <c r="B6" s="81">
        <v>2</v>
      </c>
      <c r="C6" s="39" t="s">
        <v>105</v>
      </c>
      <c r="D6" s="57" t="s">
        <v>182</v>
      </c>
    </row>
    <row r="7" spans="1:4" ht="43.5" customHeight="1">
      <c r="A7" s="84"/>
      <c r="B7" s="81">
        <v>3</v>
      </c>
      <c r="C7" s="39" t="s">
        <v>186</v>
      </c>
      <c r="D7" s="57" t="s">
        <v>183</v>
      </c>
    </row>
    <row r="8" spans="1:4" ht="43.5" customHeight="1">
      <c r="A8" s="84"/>
      <c r="B8" s="81">
        <v>4</v>
      </c>
      <c r="C8" s="39" t="s">
        <v>152</v>
      </c>
      <c r="D8" s="52" t="s">
        <v>163</v>
      </c>
    </row>
    <row r="9" spans="1:4" ht="43.5" customHeight="1">
      <c r="A9" s="84" t="s">
        <v>110</v>
      </c>
      <c r="B9" s="81">
        <v>5</v>
      </c>
      <c r="C9" s="39" t="s">
        <v>264</v>
      </c>
      <c r="D9" s="76" t="s">
        <v>265</v>
      </c>
    </row>
    <row r="10" spans="1:4" ht="43.5" customHeight="1">
      <c r="A10" s="84"/>
      <c r="B10" s="81" t="s">
        <v>269</v>
      </c>
      <c r="C10" s="39" t="s">
        <v>263</v>
      </c>
      <c r="D10" s="76" t="s">
        <v>292</v>
      </c>
    </row>
    <row r="11" spans="1:4" ht="43.5" customHeight="1">
      <c r="A11" s="84"/>
      <c r="B11" s="81">
        <v>6</v>
      </c>
      <c r="C11" s="39" t="s">
        <v>106</v>
      </c>
      <c r="D11" s="43" t="s">
        <v>218</v>
      </c>
    </row>
    <row r="12" spans="1:4" ht="43.5" customHeight="1">
      <c r="A12" s="84"/>
      <c r="B12" s="81">
        <v>7</v>
      </c>
      <c r="C12" s="39" t="s">
        <v>126</v>
      </c>
      <c r="D12" s="43" t="s">
        <v>219</v>
      </c>
    </row>
    <row r="13" spans="1:4" ht="43.5" customHeight="1">
      <c r="A13" s="84"/>
      <c r="B13" s="81">
        <v>8</v>
      </c>
      <c r="C13" s="39" t="s">
        <v>278</v>
      </c>
      <c r="D13" s="43" t="s">
        <v>293</v>
      </c>
    </row>
    <row r="14" spans="1:4" ht="43.5" customHeight="1">
      <c r="A14" s="84"/>
      <c r="B14" s="81">
        <v>9</v>
      </c>
      <c r="C14" s="39" t="s">
        <v>154</v>
      </c>
      <c r="D14" s="43" t="s">
        <v>220</v>
      </c>
    </row>
    <row r="15" spans="1:4" ht="43.5" customHeight="1">
      <c r="A15" s="84"/>
      <c r="B15" s="81">
        <v>10</v>
      </c>
      <c r="C15" s="39" t="s">
        <v>113</v>
      </c>
      <c r="D15" s="76" t="s">
        <v>223</v>
      </c>
    </row>
    <row r="16" spans="1:4" ht="43.5" customHeight="1">
      <c r="A16" s="86" t="s">
        <v>157</v>
      </c>
      <c r="B16" s="81">
        <v>1</v>
      </c>
      <c r="C16" s="39" t="s">
        <v>158</v>
      </c>
      <c r="D16" s="43" t="s">
        <v>221</v>
      </c>
    </row>
    <row r="17" spans="1:4" ht="43.5" customHeight="1" thickBot="1">
      <c r="A17" s="87"/>
      <c r="B17" s="82">
        <v>2</v>
      </c>
      <c r="C17" s="53" t="s">
        <v>159</v>
      </c>
      <c r="D17" s="54" t="s">
        <v>222</v>
      </c>
    </row>
  </sheetData>
  <mergeCells count="5">
    <mergeCell ref="A5:A8"/>
    <mergeCell ref="A9:A15"/>
    <mergeCell ref="A1:D1"/>
    <mergeCell ref="A16:A17"/>
    <mergeCell ref="A2:D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4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79998168889431442"/>
    <pageSetUpPr fitToPage="1"/>
  </sheetPr>
  <dimension ref="A1:N16"/>
  <sheetViews>
    <sheetView view="pageBreakPreview" zoomScale="70" zoomScaleNormal="60" zoomScaleSheetLayoutView="70" workbookViewId="0">
      <selection activeCell="F14" sqref="F14"/>
    </sheetView>
  </sheetViews>
  <sheetFormatPr defaultRowHeight="16.5"/>
  <cols>
    <col min="1" max="1" width="10.625" customWidth="1"/>
    <col min="2" max="2" width="15.25" style="1" customWidth="1"/>
    <col min="3" max="6" width="10.5" style="1" customWidth="1"/>
    <col min="7" max="9" width="10.5" customWidth="1"/>
    <col min="10" max="10" width="9.25" hidden="1" customWidth="1"/>
    <col min="11" max="12" width="9" hidden="1" customWidth="1"/>
    <col min="13" max="13" width="9" customWidth="1"/>
    <col min="14" max="14" width="14" customWidth="1"/>
    <col min="15" max="16" width="9" customWidth="1"/>
  </cols>
  <sheetData>
    <row r="1" spans="1:14">
      <c r="A1" s="61" t="s">
        <v>66</v>
      </c>
    </row>
    <row r="2" spans="1:14" ht="51" customHeight="1">
      <c r="A2" s="88" t="s">
        <v>68</v>
      </c>
      <c r="B2" s="88"/>
      <c r="C2" s="88"/>
      <c r="D2" s="88"/>
      <c r="E2" s="88"/>
      <c r="F2" s="88"/>
      <c r="G2" s="88"/>
      <c r="H2" s="88"/>
      <c r="I2" s="88"/>
    </row>
    <row r="3" spans="1:14" ht="25.5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  <c r="I3" s="89"/>
      <c r="N3" s="1"/>
    </row>
    <row r="4" spans="1:14" ht="25.5" customHeight="1">
      <c r="A4" s="59" t="s">
        <v>1</v>
      </c>
      <c r="B4" s="90" t="str">
        <f>VLOOKUP(L4,'0.기본정보입력(필수)'!A2:H3,2,0)</f>
        <v>공과대학</v>
      </c>
      <c r="C4" s="90"/>
      <c r="D4" s="90"/>
      <c r="E4" s="59" t="s">
        <v>2</v>
      </c>
      <c r="F4" s="90" t="str">
        <f>VLOOKUP(L4,'0.기본정보입력(필수)'!A2:H3,3,0)</f>
        <v>휴먼지능로봇공학과</v>
      </c>
      <c r="G4" s="90"/>
      <c r="H4" s="90"/>
      <c r="I4" s="90"/>
      <c r="L4">
        <v>1</v>
      </c>
      <c r="N4" s="1"/>
    </row>
    <row r="5" spans="1:14" ht="25.5" customHeight="1">
      <c r="A5" s="59" t="s">
        <v>3</v>
      </c>
      <c r="B5" s="90" t="str">
        <f>VLOOKUP(L4,'0.기본정보입력(필수)'!A2:H3,4,0)</f>
        <v>캡스톤디자인</v>
      </c>
      <c r="C5" s="90"/>
      <c r="D5" s="90"/>
      <c r="E5" s="59" t="s">
        <v>4</v>
      </c>
      <c r="F5" s="58">
        <f>VLOOKUP(L4,'0.기본정보입력(필수)'!A2:H3,5,0)</f>
        <v>1</v>
      </c>
      <c r="G5" s="59" t="s">
        <v>137</v>
      </c>
      <c r="H5" s="90">
        <f>VLOOKUP(L4,'0.기본정보입력(필수)'!A2:H3,6,0)</f>
        <v>20</v>
      </c>
      <c r="I5" s="90"/>
      <c r="N5" s="1"/>
    </row>
    <row r="6" spans="1:14" ht="25.5" customHeight="1">
      <c r="A6" s="59" t="s">
        <v>7</v>
      </c>
      <c r="B6" s="90" t="str">
        <f>VLOOKUP(L4,'0.기본정보입력(필수)'!A2:H3,7,0)</f>
        <v>한종대</v>
      </c>
      <c r="C6" s="90"/>
      <c r="D6" s="90"/>
      <c r="E6" s="59" t="s">
        <v>146</v>
      </c>
      <c r="F6" s="90" t="str">
        <f>VLOOKUP(L4,'0.기본정보입력(필수)'!A2:H3,8,0)</f>
        <v>문제해결프로젝트</v>
      </c>
      <c r="G6" s="90"/>
      <c r="H6" s="90"/>
      <c r="I6" s="90"/>
    </row>
    <row r="7" spans="1:14" ht="25.5" customHeight="1">
      <c r="A7" s="92" t="s">
        <v>69</v>
      </c>
      <c r="B7" s="92"/>
      <c r="C7" s="92"/>
      <c r="D7" s="92"/>
      <c r="E7" s="92"/>
      <c r="F7" s="92"/>
      <c r="G7" s="92"/>
      <c r="H7" s="92"/>
      <c r="I7" s="92"/>
    </row>
    <row r="8" spans="1:14" ht="44.25" customHeight="1">
      <c r="A8" s="58" t="s">
        <v>70</v>
      </c>
      <c r="B8" s="58" t="s">
        <v>71</v>
      </c>
      <c r="C8" s="58" t="s">
        <v>72</v>
      </c>
      <c r="D8" s="58" t="s">
        <v>73</v>
      </c>
      <c r="E8" s="58" t="s">
        <v>74</v>
      </c>
      <c r="F8" s="58" t="s">
        <v>75</v>
      </c>
      <c r="G8" s="58" t="s">
        <v>76</v>
      </c>
      <c r="H8" s="58" t="s">
        <v>77</v>
      </c>
      <c r="I8" s="60" t="s">
        <v>268</v>
      </c>
    </row>
    <row r="9" spans="1:14" ht="44.25" customHeight="1">
      <c r="A9" s="58">
        <v>1</v>
      </c>
      <c r="B9" s="45"/>
      <c r="C9" s="45"/>
      <c r="D9" s="45"/>
      <c r="E9" s="45"/>
      <c r="F9" s="46"/>
      <c r="G9" s="45"/>
      <c r="H9" s="45"/>
      <c r="I9" s="45"/>
    </row>
    <row r="10" spans="1:14" ht="44.25" customHeight="1">
      <c r="A10" s="58">
        <v>2</v>
      </c>
      <c r="B10" s="45"/>
      <c r="C10" s="45"/>
      <c r="D10" s="45"/>
      <c r="E10" s="45"/>
      <c r="F10" s="46"/>
      <c r="G10" s="45"/>
      <c r="H10" s="45"/>
      <c r="I10" s="45"/>
    </row>
    <row r="11" spans="1:14" ht="44.25" customHeight="1">
      <c r="A11" s="58">
        <v>3</v>
      </c>
      <c r="B11" s="45"/>
      <c r="C11" s="45"/>
      <c r="D11" s="45"/>
      <c r="E11" s="45"/>
      <c r="F11" s="46"/>
      <c r="G11" s="45"/>
      <c r="H11" s="45"/>
      <c r="I11" s="45"/>
    </row>
    <row r="12" spans="1:14" ht="44.25" customHeight="1">
      <c r="A12" s="58">
        <v>4</v>
      </c>
      <c r="B12" s="45"/>
      <c r="C12" s="45"/>
      <c r="D12" s="45"/>
      <c r="E12" s="45"/>
      <c r="F12" s="46"/>
      <c r="G12" s="45"/>
      <c r="H12" s="45"/>
      <c r="I12" s="45"/>
    </row>
    <row r="13" spans="1:14" ht="44.25" customHeight="1">
      <c r="A13" s="58">
        <v>5</v>
      </c>
      <c r="B13" s="45"/>
      <c r="C13" s="45"/>
      <c r="D13" s="45"/>
      <c r="E13" s="45"/>
      <c r="F13" s="46"/>
      <c r="G13" s="45"/>
      <c r="H13" s="45"/>
      <c r="I13" s="45"/>
    </row>
    <row r="14" spans="1:14" ht="44.25" customHeight="1">
      <c r="A14" s="90" t="s">
        <v>36</v>
      </c>
      <c r="B14" s="90"/>
      <c r="C14" s="90"/>
      <c r="D14" s="90"/>
      <c r="E14" s="90"/>
      <c r="F14" s="30">
        <f>SUM(F9:F13)</f>
        <v>0</v>
      </c>
      <c r="G14" s="80"/>
      <c r="H14" s="80"/>
      <c r="I14" s="80"/>
    </row>
    <row r="15" spans="1:14" ht="242.25" customHeight="1">
      <c r="A15" s="143" t="s">
        <v>242</v>
      </c>
      <c r="B15" s="144"/>
      <c r="C15" s="144"/>
      <c r="D15" s="144"/>
      <c r="E15" s="144"/>
      <c r="F15" s="144"/>
      <c r="G15" s="144"/>
      <c r="H15" s="144"/>
      <c r="I15" s="144"/>
    </row>
    <row r="16" spans="1:14" ht="86.25" customHeight="1">
      <c r="A16" s="141" t="s">
        <v>231</v>
      </c>
      <c r="B16" s="142"/>
      <c r="C16" s="142"/>
      <c r="D16" s="142"/>
      <c r="E16" s="142"/>
      <c r="F16" s="142"/>
      <c r="G16" s="142"/>
      <c r="H16" s="142"/>
      <c r="I16" s="142"/>
    </row>
  </sheetData>
  <mergeCells count="13">
    <mergeCell ref="A16:I16"/>
    <mergeCell ref="A15:I15"/>
    <mergeCell ref="A7:I7"/>
    <mergeCell ref="A14:E14"/>
    <mergeCell ref="B6:D6"/>
    <mergeCell ref="F6:I6"/>
    <mergeCell ref="B5:D5"/>
    <mergeCell ref="H5:I5"/>
    <mergeCell ref="A2:I2"/>
    <mergeCell ref="B3:D3"/>
    <mergeCell ref="F3:I3"/>
    <mergeCell ref="B4:D4"/>
    <mergeCell ref="F4:I4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7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 tint="0.79998168889431442"/>
    <pageSetUpPr fitToPage="1"/>
  </sheetPr>
  <dimension ref="A1:N37"/>
  <sheetViews>
    <sheetView view="pageBreakPreview" zoomScale="70" zoomScaleNormal="100" zoomScaleSheetLayoutView="70" workbookViewId="0">
      <selection activeCell="A35" sqref="A35:J36"/>
    </sheetView>
  </sheetViews>
  <sheetFormatPr defaultRowHeight="16.5"/>
  <cols>
    <col min="1" max="1" width="10.625" customWidth="1"/>
    <col min="2" max="4" width="10.625" style="1" customWidth="1"/>
    <col min="5" max="6" width="10.5" style="1" customWidth="1"/>
    <col min="7" max="9" width="10.5" customWidth="1"/>
    <col min="10" max="10" width="9.25" customWidth="1"/>
    <col min="11" max="11" width="9" customWidth="1"/>
    <col min="12" max="12" width="9" hidden="1" customWidth="1"/>
    <col min="13" max="13" width="9" customWidth="1"/>
    <col min="14" max="14" width="14" customWidth="1"/>
    <col min="15" max="19" width="9" customWidth="1"/>
  </cols>
  <sheetData>
    <row r="1" spans="1:14">
      <c r="A1" s="61" t="s">
        <v>67</v>
      </c>
    </row>
    <row r="2" spans="1:14" ht="34.5" customHeight="1">
      <c r="A2" s="88" t="s">
        <v>279</v>
      </c>
      <c r="B2" s="88"/>
      <c r="C2" s="88"/>
      <c r="D2" s="88"/>
      <c r="E2" s="88"/>
      <c r="F2" s="88"/>
      <c r="G2" s="88"/>
      <c r="H2" s="88"/>
      <c r="I2" s="88"/>
      <c r="J2" s="88"/>
    </row>
    <row r="3" spans="1:14" ht="25.5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  <c r="I3" s="89"/>
      <c r="J3" s="89"/>
      <c r="N3" s="1"/>
    </row>
    <row r="4" spans="1:14" ht="25.5" customHeight="1">
      <c r="A4" s="59" t="s">
        <v>1</v>
      </c>
      <c r="B4" s="90" t="str">
        <f>VLOOKUP(L4,'0.기본정보입력(필수)'!A2:H3,2,0)</f>
        <v>공과대학</v>
      </c>
      <c r="C4" s="90"/>
      <c r="D4" s="90"/>
      <c r="E4" s="59" t="s">
        <v>2</v>
      </c>
      <c r="F4" s="90" t="str">
        <f>VLOOKUP(L4,'0.기본정보입력(필수)'!A2:H3,3,0)</f>
        <v>휴먼지능로봇공학과</v>
      </c>
      <c r="G4" s="90"/>
      <c r="H4" s="90"/>
      <c r="I4" s="90"/>
      <c r="J4" s="90"/>
      <c r="L4">
        <v>1</v>
      </c>
      <c r="N4" s="1"/>
    </row>
    <row r="5" spans="1:14" ht="25.5" customHeight="1">
      <c r="A5" s="59" t="s">
        <v>3</v>
      </c>
      <c r="B5" s="90" t="str">
        <f>VLOOKUP(L4,'0.기본정보입력(필수)'!A2:H3,4,0)</f>
        <v>캡스톤디자인</v>
      </c>
      <c r="C5" s="90"/>
      <c r="D5" s="90"/>
      <c r="E5" s="59" t="s">
        <v>4</v>
      </c>
      <c r="F5" s="58">
        <f>VLOOKUP(L4,'0.기본정보입력(필수)'!A2:H3,5,0)</f>
        <v>1</v>
      </c>
      <c r="G5" s="59" t="s">
        <v>137</v>
      </c>
      <c r="H5" s="90">
        <f>VLOOKUP(L4,'0.기본정보입력(필수)'!A2:H3,6,0)</f>
        <v>20</v>
      </c>
      <c r="I5" s="90"/>
      <c r="J5" s="90"/>
      <c r="N5" s="1"/>
    </row>
    <row r="6" spans="1:14" ht="25.5" customHeight="1">
      <c r="A6" s="59" t="s">
        <v>7</v>
      </c>
      <c r="B6" s="90" t="str">
        <f>VLOOKUP(L4,'0.기본정보입력(필수)'!A2:H3,7,0)</f>
        <v>한종대</v>
      </c>
      <c r="C6" s="90"/>
      <c r="D6" s="90"/>
      <c r="E6" s="59" t="s">
        <v>57</v>
      </c>
      <c r="F6" s="90" t="str">
        <f>VLOOKUP(L4,'0.기본정보입력(필수)'!A2:H3,8,0)</f>
        <v>문제해결프로젝트</v>
      </c>
      <c r="G6" s="90"/>
      <c r="H6" s="90"/>
      <c r="I6" s="90"/>
      <c r="J6" s="90"/>
    </row>
    <row r="7" spans="1:14" ht="25.5" customHeight="1">
      <c r="A7" s="59" t="s">
        <v>124</v>
      </c>
      <c r="B7" s="125" t="s">
        <v>224</v>
      </c>
      <c r="C7" s="125"/>
      <c r="D7" s="125"/>
      <c r="E7" s="59" t="s">
        <v>123</v>
      </c>
      <c r="F7" s="125" t="s">
        <v>125</v>
      </c>
      <c r="G7" s="125"/>
      <c r="H7" s="125"/>
      <c r="I7" s="125"/>
      <c r="J7" s="125"/>
    </row>
    <row r="8" spans="1:14" ht="321" customHeight="1">
      <c r="A8" s="74" t="s">
        <v>280</v>
      </c>
      <c r="B8" s="149" t="s">
        <v>281</v>
      </c>
      <c r="C8" s="149"/>
      <c r="D8" s="149"/>
      <c r="E8" s="149"/>
      <c r="F8" s="149"/>
      <c r="G8" s="149"/>
      <c r="H8" s="149"/>
      <c r="I8" s="149"/>
      <c r="J8" s="149"/>
    </row>
    <row r="9" spans="1:14" ht="27" customHeight="1">
      <c r="A9" s="129" t="s">
        <v>282</v>
      </c>
      <c r="B9" s="129"/>
      <c r="C9" s="129"/>
      <c r="D9" s="129"/>
      <c r="E9" s="129"/>
      <c r="F9" s="129"/>
      <c r="G9" s="129"/>
      <c r="H9" s="129"/>
      <c r="I9" s="129"/>
      <c r="J9" s="129"/>
    </row>
    <row r="10" spans="1:14" ht="330.75" customHeight="1">
      <c r="A10" s="133" t="s">
        <v>317</v>
      </c>
      <c r="B10" s="133"/>
      <c r="C10" s="133"/>
      <c r="D10" s="133"/>
      <c r="E10" s="133"/>
      <c r="F10" s="133"/>
      <c r="G10" s="133"/>
      <c r="H10" s="133"/>
      <c r="I10" s="133"/>
      <c r="J10" s="133"/>
    </row>
    <row r="11" spans="1:14" ht="39" customHeight="1">
      <c r="A11" s="124" t="s">
        <v>283</v>
      </c>
      <c r="B11" s="124"/>
      <c r="C11" s="124"/>
      <c r="D11" s="124"/>
      <c r="E11" s="124"/>
      <c r="F11" s="124"/>
      <c r="G11" s="124"/>
      <c r="H11" s="124"/>
      <c r="I11" s="124"/>
      <c r="J11" s="124"/>
    </row>
    <row r="12" spans="1:14">
      <c r="A12" s="61" t="s">
        <v>203</v>
      </c>
    </row>
    <row r="13" spans="1:14" ht="33.75" customHeight="1">
      <c r="A13" s="88" t="s">
        <v>284</v>
      </c>
      <c r="B13" s="88"/>
      <c r="C13" s="88"/>
      <c r="D13" s="88"/>
      <c r="E13" s="88"/>
      <c r="F13" s="88"/>
      <c r="G13" s="88"/>
      <c r="H13" s="88"/>
      <c r="I13" s="88"/>
      <c r="J13" s="88"/>
    </row>
    <row r="14" spans="1:14" ht="31.5" customHeight="1">
      <c r="A14" s="129" t="s">
        <v>318</v>
      </c>
      <c r="B14" s="129"/>
      <c r="C14" s="129"/>
      <c r="D14" s="129"/>
      <c r="E14" s="129"/>
      <c r="F14" s="129"/>
      <c r="G14" s="129"/>
      <c r="H14" s="129"/>
      <c r="I14" s="129"/>
      <c r="J14" s="129"/>
    </row>
    <row r="15" spans="1:14" ht="34.5" customHeight="1">
      <c r="A15" s="59" t="s">
        <v>225</v>
      </c>
      <c r="B15" s="92" t="s">
        <v>226</v>
      </c>
      <c r="C15" s="92"/>
      <c r="D15" s="92" t="s">
        <v>227</v>
      </c>
      <c r="E15" s="92"/>
      <c r="F15" s="59" t="s">
        <v>228</v>
      </c>
      <c r="G15" s="92" t="s">
        <v>230</v>
      </c>
      <c r="H15" s="92"/>
      <c r="I15" s="92" t="s">
        <v>227</v>
      </c>
      <c r="J15" s="92"/>
    </row>
    <row r="16" spans="1:14" ht="45" customHeight="1">
      <c r="A16" s="77">
        <v>1</v>
      </c>
      <c r="B16" s="110"/>
      <c r="C16" s="110"/>
      <c r="D16" s="110"/>
      <c r="E16" s="110"/>
      <c r="F16" s="77">
        <v>16</v>
      </c>
      <c r="G16" s="110"/>
      <c r="H16" s="110"/>
      <c r="I16" s="110"/>
      <c r="J16" s="110"/>
    </row>
    <row r="17" spans="1:10" ht="45" customHeight="1">
      <c r="A17" s="77">
        <v>2</v>
      </c>
      <c r="B17" s="110"/>
      <c r="C17" s="110"/>
      <c r="D17" s="110"/>
      <c r="E17" s="110"/>
      <c r="F17" s="77">
        <v>17</v>
      </c>
      <c r="G17" s="110"/>
      <c r="H17" s="110"/>
      <c r="I17" s="110"/>
      <c r="J17" s="110"/>
    </row>
    <row r="18" spans="1:10" ht="45" customHeight="1">
      <c r="A18" s="77">
        <v>3</v>
      </c>
      <c r="B18" s="110"/>
      <c r="C18" s="110"/>
      <c r="D18" s="110"/>
      <c r="E18" s="110"/>
      <c r="F18" s="77">
        <v>18</v>
      </c>
      <c r="G18" s="110"/>
      <c r="H18" s="110"/>
      <c r="I18" s="110"/>
      <c r="J18" s="110"/>
    </row>
    <row r="19" spans="1:10" ht="45" customHeight="1">
      <c r="A19" s="77">
        <v>4</v>
      </c>
      <c r="B19" s="110"/>
      <c r="C19" s="110"/>
      <c r="D19" s="110"/>
      <c r="E19" s="110"/>
      <c r="F19" s="77">
        <v>19</v>
      </c>
      <c r="G19" s="110"/>
      <c r="H19" s="110"/>
      <c r="I19" s="110"/>
      <c r="J19" s="110"/>
    </row>
    <row r="20" spans="1:10" ht="45" customHeight="1">
      <c r="A20" s="77">
        <v>5</v>
      </c>
      <c r="B20" s="110"/>
      <c r="C20" s="110"/>
      <c r="D20" s="110"/>
      <c r="E20" s="110"/>
      <c r="F20" s="77">
        <v>20</v>
      </c>
      <c r="G20" s="110"/>
      <c r="H20" s="110"/>
      <c r="I20" s="110"/>
      <c r="J20" s="110"/>
    </row>
    <row r="21" spans="1:10" ht="45" customHeight="1">
      <c r="A21" s="77">
        <v>6</v>
      </c>
      <c r="B21" s="145"/>
      <c r="C21" s="146"/>
      <c r="D21" s="145"/>
      <c r="E21" s="146"/>
      <c r="F21" s="77">
        <v>21</v>
      </c>
      <c r="G21" s="145"/>
      <c r="H21" s="146"/>
      <c r="I21" s="145"/>
      <c r="J21" s="146"/>
    </row>
    <row r="22" spans="1:10" ht="45" customHeight="1">
      <c r="A22" s="77">
        <v>7</v>
      </c>
      <c r="B22" s="145"/>
      <c r="C22" s="146"/>
      <c r="D22" s="145"/>
      <c r="E22" s="146"/>
      <c r="F22" s="77">
        <v>22</v>
      </c>
      <c r="G22" s="145"/>
      <c r="H22" s="146"/>
      <c r="I22" s="145"/>
      <c r="J22" s="146"/>
    </row>
    <row r="23" spans="1:10" ht="45" customHeight="1">
      <c r="A23" s="77">
        <v>8</v>
      </c>
      <c r="B23" s="145"/>
      <c r="C23" s="146"/>
      <c r="D23" s="145"/>
      <c r="E23" s="146"/>
      <c r="F23" s="77">
        <v>23</v>
      </c>
      <c r="G23" s="145"/>
      <c r="H23" s="146"/>
      <c r="I23" s="145"/>
      <c r="J23" s="146"/>
    </row>
    <row r="24" spans="1:10" ht="45" customHeight="1">
      <c r="A24" s="77">
        <v>9</v>
      </c>
      <c r="B24" s="145"/>
      <c r="C24" s="146"/>
      <c r="D24" s="145"/>
      <c r="E24" s="146"/>
      <c r="F24" s="77">
        <v>24</v>
      </c>
      <c r="G24" s="145"/>
      <c r="H24" s="146"/>
      <c r="I24" s="145"/>
      <c r="J24" s="146"/>
    </row>
    <row r="25" spans="1:10" ht="45" customHeight="1">
      <c r="A25" s="77">
        <v>10</v>
      </c>
      <c r="B25" s="145"/>
      <c r="C25" s="146"/>
      <c r="D25" s="145"/>
      <c r="E25" s="146"/>
      <c r="F25" s="77">
        <v>25</v>
      </c>
      <c r="G25" s="145"/>
      <c r="H25" s="146"/>
      <c r="I25" s="145"/>
      <c r="J25" s="146"/>
    </row>
    <row r="26" spans="1:10" ht="45" customHeight="1">
      <c r="A26" s="77">
        <v>11</v>
      </c>
      <c r="B26" s="145"/>
      <c r="C26" s="146"/>
      <c r="D26" s="145"/>
      <c r="E26" s="146"/>
      <c r="F26" s="77">
        <v>26</v>
      </c>
      <c r="G26" s="145"/>
      <c r="H26" s="146"/>
      <c r="I26" s="145"/>
      <c r="J26" s="146"/>
    </row>
    <row r="27" spans="1:10" ht="45" customHeight="1">
      <c r="A27" s="77">
        <v>12</v>
      </c>
      <c r="B27" s="145"/>
      <c r="C27" s="146"/>
      <c r="D27" s="145"/>
      <c r="E27" s="146"/>
      <c r="F27" s="77">
        <v>27</v>
      </c>
      <c r="G27" s="145"/>
      <c r="H27" s="146"/>
      <c r="I27" s="145"/>
      <c r="J27" s="146"/>
    </row>
    <row r="28" spans="1:10" ht="45" customHeight="1">
      <c r="A28" s="77">
        <v>13</v>
      </c>
      <c r="B28" s="145"/>
      <c r="C28" s="146"/>
      <c r="D28" s="145"/>
      <c r="E28" s="146"/>
      <c r="F28" s="77">
        <v>28</v>
      </c>
      <c r="G28" s="145"/>
      <c r="H28" s="146"/>
      <c r="I28" s="145"/>
      <c r="J28" s="146"/>
    </row>
    <row r="29" spans="1:10" ht="45" customHeight="1">
      <c r="A29" s="77">
        <v>14</v>
      </c>
      <c r="B29" s="145"/>
      <c r="C29" s="146"/>
      <c r="D29" s="145"/>
      <c r="E29" s="146"/>
      <c r="F29" s="77">
        <v>29</v>
      </c>
      <c r="G29" s="145"/>
      <c r="H29" s="146"/>
      <c r="I29" s="145"/>
      <c r="J29" s="146"/>
    </row>
    <row r="30" spans="1:10" ht="45" customHeight="1">
      <c r="A30" s="77">
        <v>15</v>
      </c>
      <c r="B30" s="145"/>
      <c r="C30" s="146"/>
      <c r="D30" s="145"/>
      <c r="E30" s="146"/>
      <c r="F30" s="77">
        <v>30</v>
      </c>
      <c r="G30" s="145"/>
      <c r="H30" s="146"/>
      <c r="I30" s="145"/>
      <c r="J30" s="146"/>
    </row>
    <row r="31" spans="1:10" ht="26.25" customHeight="1">
      <c r="A31" s="147" t="s">
        <v>320</v>
      </c>
      <c r="B31" s="148"/>
      <c r="C31" s="148"/>
      <c r="D31" s="148"/>
      <c r="E31" s="148"/>
      <c r="F31" s="148"/>
      <c r="G31" s="148"/>
      <c r="H31" s="148"/>
      <c r="I31" s="148"/>
      <c r="J31" s="148"/>
    </row>
    <row r="32" spans="1:10">
      <c r="A32" s="61" t="s">
        <v>229</v>
      </c>
    </row>
    <row r="33" spans="1:10" ht="33.75">
      <c r="A33" s="88" t="s">
        <v>285</v>
      </c>
      <c r="B33" s="88"/>
      <c r="C33" s="88"/>
      <c r="D33" s="88"/>
      <c r="E33" s="88"/>
      <c r="F33" s="88"/>
      <c r="G33" s="88"/>
      <c r="H33" s="88"/>
      <c r="I33" s="88"/>
      <c r="J33" s="88"/>
    </row>
    <row r="34" spans="1:10" ht="27" customHeight="1">
      <c r="A34" s="129" t="s">
        <v>286</v>
      </c>
      <c r="B34" s="129"/>
      <c r="C34" s="129"/>
      <c r="D34" s="129"/>
      <c r="E34" s="129"/>
      <c r="F34" s="129"/>
      <c r="G34" s="129"/>
      <c r="H34" s="129"/>
      <c r="I34" s="129"/>
      <c r="J34" s="129"/>
    </row>
    <row r="35" spans="1:10" ht="408.75" customHeight="1">
      <c r="A35" s="133" t="s">
        <v>288</v>
      </c>
      <c r="B35" s="133"/>
      <c r="C35" s="133"/>
      <c r="D35" s="133"/>
      <c r="E35" s="133"/>
      <c r="F35" s="133"/>
      <c r="G35" s="133"/>
      <c r="H35" s="133"/>
      <c r="I35" s="133"/>
      <c r="J35" s="133"/>
    </row>
    <row r="36" spans="1:10" ht="274.5" customHeight="1">
      <c r="A36" s="133"/>
      <c r="B36" s="133"/>
      <c r="C36" s="133"/>
      <c r="D36" s="133"/>
      <c r="E36" s="133"/>
      <c r="F36" s="133"/>
      <c r="G36" s="133"/>
      <c r="H36" s="133"/>
      <c r="I36" s="133"/>
      <c r="J36" s="133"/>
    </row>
    <row r="37" spans="1:10" ht="26.25" customHeight="1">
      <c r="A37" s="124" t="s">
        <v>287</v>
      </c>
      <c r="B37" s="124"/>
      <c r="C37" s="124"/>
      <c r="D37" s="124"/>
      <c r="E37" s="124"/>
      <c r="F37" s="124"/>
      <c r="G37" s="124"/>
      <c r="H37" s="124"/>
      <c r="I37" s="124"/>
      <c r="J37" s="124"/>
    </row>
  </sheetData>
  <mergeCells count="86">
    <mergeCell ref="I17:J17"/>
    <mergeCell ref="D27:E27"/>
    <mergeCell ref="G29:H29"/>
    <mergeCell ref="I29:J29"/>
    <mergeCell ref="B30:C30"/>
    <mergeCell ref="D30:E30"/>
    <mergeCell ref="G30:H30"/>
    <mergeCell ref="I30:J30"/>
    <mergeCell ref="B29:C29"/>
    <mergeCell ref="D29:E29"/>
    <mergeCell ref="B18:C18"/>
    <mergeCell ref="D18:E18"/>
    <mergeCell ref="B17:C17"/>
    <mergeCell ref="D17:E17"/>
    <mergeCell ref="G17:H17"/>
    <mergeCell ref="G27:H27"/>
    <mergeCell ref="I27:J27"/>
    <mergeCell ref="B28:C28"/>
    <mergeCell ref="D28:E28"/>
    <mergeCell ref="G28:H28"/>
    <mergeCell ref="I28:J28"/>
    <mergeCell ref="B27:C27"/>
    <mergeCell ref="B8:J8"/>
    <mergeCell ref="A9:J9"/>
    <mergeCell ref="A10:J10"/>
    <mergeCell ref="B16:C16"/>
    <mergeCell ref="D16:E16"/>
    <mergeCell ref="G16:H16"/>
    <mergeCell ref="I16:J16"/>
    <mergeCell ref="A13:J13"/>
    <mergeCell ref="B15:C15"/>
    <mergeCell ref="D15:E15"/>
    <mergeCell ref="G15:H15"/>
    <mergeCell ref="I15:J15"/>
    <mergeCell ref="A2:J2"/>
    <mergeCell ref="A33:J33"/>
    <mergeCell ref="A11:J11"/>
    <mergeCell ref="G18:H18"/>
    <mergeCell ref="I18:J18"/>
    <mergeCell ref="B19:C19"/>
    <mergeCell ref="D19:E19"/>
    <mergeCell ref="G19:H19"/>
    <mergeCell ref="I19:J19"/>
    <mergeCell ref="B20:C20"/>
    <mergeCell ref="D20:E20"/>
    <mergeCell ref="G20:H20"/>
    <mergeCell ref="I20:J20"/>
    <mergeCell ref="D21:E21"/>
    <mergeCell ref="A31:J31"/>
    <mergeCell ref="I26:J26"/>
    <mergeCell ref="A34:J34"/>
    <mergeCell ref="A14:J14"/>
    <mergeCell ref="A37:J37"/>
    <mergeCell ref="A35:J36"/>
    <mergeCell ref="B21:C21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B22:C22"/>
    <mergeCell ref="B23:C23"/>
    <mergeCell ref="B24:C24"/>
    <mergeCell ref="B25:C25"/>
    <mergeCell ref="B26:C26"/>
    <mergeCell ref="D24:E24"/>
    <mergeCell ref="D25:E25"/>
    <mergeCell ref="D26:E26"/>
    <mergeCell ref="D22:E22"/>
    <mergeCell ref="D23:E23"/>
    <mergeCell ref="B6:D6"/>
    <mergeCell ref="B7:D7"/>
    <mergeCell ref="H5:J5"/>
    <mergeCell ref="F6:J6"/>
    <mergeCell ref="F7:J7"/>
    <mergeCell ref="B3:D3"/>
    <mergeCell ref="B4:D4"/>
    <mergeCell ref="F3:J3"/>
    <mergeCell ref="F4:J4"/>
    <mergeCell ref="B5:D5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3" fitToHeight="0" orientation="portrait" r:id="rId1"/>
  <rowBreaks count="1" manualBreakCount="1">
    <brk id="31" max="9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 tint="0.79998168889431442"/>
    <pageSetUpPr fitToPage="1"/>
  </sheetPr>
  <dimension ref="A1:L25"/>
  <sheetViews>
    <sheetView view="pageBreakPreview" zoomScale="70" zoomScaleNormal="100" zoomScaleSheetLayoutView="70" workbookViewId="0">
      <selection activeCell="O13" sqref="O13"/>
    </sheetView>
  </sheetViews>
  <sheetFormatPr defaultRowHeight="16.5"/>
  <cols>
    <col min="1" max="1" width="13.875" customWidth="1"/>
    <col min="2" max="2" width="14.25" style="1" customWidth="1"/>
    <col min="3" max="3" width="10.875" style="1" customWidth="1"/>
    <col min="4" max="4" width="5.375" style="1" customWidth="1"/>
    <col min="5" max="5" width="11.625" style="1" customWidth="1"/>
    <col min="6" max="6" width="15.875" style="1" customWidth="1"/>
    <col min="7" max="7" width="11.5" customWidth="1"/>
    <col min="8" max="8" width="14.5" customWidth="1"/>
    <col min="9" max="9" width="9" hidden="1" customWidth="1"/>
    <col min="10" max="10" width="9" customWidth="1"/>
    <col min="11" max="12" width="9" style="1" hidden="1" customWidth="1"/>
    <col min="13" max="19" width="9" customWidth="1"/>
  </cols>
  <sheetData>
    <row r="1" spans="1:12">
      <c r="A1" s="44" t="s">
        <v>98</v>
      </c>
    </row>
    <row r="2" spans="1:12" ht="43.5" customHeight="1">
      <c r="A2" s="88" t="s">
        <v>239</v>
      </c>
      <c r="B2" s="88"/>
      <c r="C2" s="88"/>
      <c r="D2" s="88"/>
      <c r="E2" s="88"/>
      <c r="F2" s="88"/>
      <c r="G2" s="88"/>
      <c r="H2" s="88"/>
    </row>
    <row r="3" spans="1:12" ht="18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</row>
    <row r="4" spans="1:12" ht="21" customHeight="1">
      <c r="A4" s="59" t="s">
        <v>1</v>
      </c>
      <c r="B4" s="90" t="str">
        <f>VLOOKUP(I4,'0.기본정보입력(필수)'!A2:H3,2,0)</f>
        <v>공과대학</v>
      </c>
      <c r="C4" s="90"/>
      <c r="D4" s="90"/>
      <c r="E4" s="59" t="s">
        <v>2</v>
      </c>
      <c r="F4" s="90" t="str">
        <f>VLOOKUP(I4,'0.기본정보입력(필수)'!A2:H3,3,0)</f>
        <v>휴먼지능로봇공학과</v>
      </c>
      <c r="G4" s="90"/>
      <c r="H4" s="90"/>
      <c r="I4">
        <v>1</v>
      </c>
    </row>
    <row r="5" spans="1:12" ht="21" customHeight="1">
      <c r="A5" s="59" t="s">
        <v>3</v>
      </c>
      <c r="B5" s="90" t="str">
        <f>VLOOKUP(I4,'0.기본정보입력(필수)'!A2:H3,4,0)</f>
        <v>캡스톤디자인</v>
      </c>
      <c r="C5" s="90"/>
      <c r="D5" s="90"/>
      <c r="E5" s="59" t="s">
        <v>4</v>
      </c>
      <c r="F5" s="58">
        <f>VLOOKUP(I4,'0.기본정보입력(필수)'!A2:H3,5,0)</f>
        <v>1</v>
      </c>
      <c r="G5" s="59" t="s">
        <v>137</v>
      </c>
      <c r="H5" s="58">
        <f>VLOOKUP(I4,'0.기본정보입력(필수)'!A2:H3,6,0)</f>
        <v>20</v>
      </c>
    </row>
    <row r="6" spans="1:12" ht="21" customHeight="1">
      <c r="A6" s="59" t="s">
        <v>7</v>
      </c>
      <c r="B6" s="90" t="str">
        <f>VLOOKUP(I4,'0.기본정보입력(필수)'!A2:H3,7,0)</f>
        <v>한종대</v>
      </c>
      <c r="C6" s="90"/>
      <c r="D6" s="90"/>
      <c r="E6" s="59" t="s">
        <v>57</v>
      </c>
      <c r="F6" s="90" t="str">
        <f>VLOOKUP(I4,'0.기본정보입력(필수)'!A2:H3,8,0)</f>
        <v>문제해결프로젝트</v>
      </c>
      <c r="G6" s="90"/>
      <c r="H6" s="90"/>
    </row>
    <row r="7" spans="1:12" ht="21" customHeight="1">
      <c r="A7" s="59" t="s">
        <v>45</v>
      </c>
      <c r="B7" s="125" t="s">
        <v>238</v>
      </c>
      <c r="C7" s="125"/>
      <c r="D7" s="125"/>
      <c r="E7" s="59" t="s">
        <v>47</v>
      </c>
      <c r="F7" s="125" t="s">
        <v>185</v>
      </c>
      <c r="G7" s="125"/>
      <c r="H7" s="125"/>
    </row>
    <row r="8" spans="1:12" ht="204" customHeight="1">
      <c r="A8" s="74" t="s">
        <v>48</v>
      </c>
      <c r="B8" s="150" t="s">
        <v>321</v>
      </c>
      <c r="C8" s="97"/>
      <c r="D8" s="97"/>
      <c r="E8" s="97"/>
      <c r="F8" s="97"/>
      <c r="G8" s="97"/>
      <c r="H8" s="97"/>
    </row>
    <row r="9" spans="1:12" ht="24" customHeight="1">
      <c r="A9" s="91" t="s">
        <v>53</v>
      </c>
      <c r="B9" s="60" t="s">
        <v>235</v>
      </c>
      <c r="C9" s="93"/>
      <c r="D9" s="93"/>
      <c r="E9" s="58" t="s">
        <v>54</v>
      </c>
      <c r="F9" s="93"/>
      <c r="G9" s="93"/>
      <c r="H9" s="93"/>
      <c r="K9" s="1" t="s">
        <v>59</v>
      </c>
      <c r="L9" s="1">
        <v>1</v>
      </c>
    </row>
    <row r="10" spans="1:12" ht="24" customHeight="1">
      <c r="A10" s="91"/>
      <c r="B10" s="58" t="s">
        <v>52</v>
      </c>
      <c r="C10" s="93"/>
      <c r="D10" s="93"/>
      <c r="E10" s="58" t="s">
        <v>58</v>
      </c>
      <c r="F10" s="60"/>
      <c r="G10" s="93"/>
      <c r="H10" s="93"/>
      <c r="K10" s="1" t="s">
        <v>60</v>
      </c>
      <c r="L10" s="1">
        <v>2</v>
      </c>
    </row>
    <row r="11" spans="1:12" ht="25.5" customHeight="1">
      <c r="A11" s="124" t="s">
        <v>241</v>
      </c>
      <c r="B11" s="124"/>
      <c r="C11" s="124"/>
      <c r="D11" s="124"/>
      <c r="E11" s="124"/>
      <c r="F11" s="124"/>
      <c r="G11" s="124"/>
      <c r="H11" s="124"/>
      <c r="K11" s="1" t="s">
        <v>61</v>
      </c>
      <c r="L11" s="1">
        <v>3</v>
      </c>
    </row>
    <row r="12" spans="1:12" ht="27" customHeight="1">
      <c r="A12" s="129" t="s">
        <v>234</v>
      </c>
      <c r="B12" s="129"/>
      <c r="C12" s="129"/>
      <c r="D12" s="129"/>
      <c r="E12" s="129"/>
      <c r="F12" s="129"/>
      <c r="G12" s="129"/>
      <c r="H12" s="129"/>
      <c r="K12" s="1" t="s">
        <v>237</v>
      </c>
      <c r="L12" s="1">
        <v>4</v>
      </c>
    </row>
    <row r="13" spans="1:12" ht="291" customHeight="1">
      <c r="A13" s="151" t="s">
        <v>232</v>
      </c>
      <c r="B13" s="151"/>
      <c r="C13" s="151"/>
      <c r="D13" s="151"/>
      <c r="E13" s="151"/>
      <c r="F13" s="151"/>
      <c r="G13" s="151"/>
      <c r="H13" s="151"/>
      <c r="K13" s="1" t="s">
        <v>236</v>
      </c>
      <c r="L13" s="1">
        <v>5</v>
      </c>
    </row>
    <row r="14" spans="1:12">
      <c r="A14" s="44" t="s">
        <v>233</v>
      </c>
      <c r="L14" s="1">
        <v>6</v>
      </c>
    </row>
    <row r="15" spans="1:12" ht="43.5" customHeight="1">
      <c r="A15" s="88" t="s">
        <v>289</v>
      </c>
      <c r="B15" s="88"/>
      <c r="C15" s="88"/>
      <c r="D15" s="88"/>
      <c r="E15" s="88"/>
      <c r="F15" s="88"/>
      <c r="G15" s="88"/>
      <c r="H15" s="88"/>
      <c r="L15" s="1">
        <v>7</v>
      </c>
    </row>
    <row r="16" spans="1:12" ht="18" customHeight="1">
      <c r="A16" s="62" t="s">
        <v>17</v>
      </c>
      <c r="B16" s="89">
        <v>2023</v>
      </c>
      <c r="C16" s="89"/>
      <c r="D16" s="89"/>
      <c r="E16" s="62" t="s">
        <v>18</v>
      </c>
      <c r="F16" s="89">
        <v>1</v>
      </c>
      <c r="G16" s="89"/>
      <c r="H16" s="89"/>
      <c r="L16" s="1">
        <v>8</v>
      </c>
    </row>
    <row r="17" spans="1:12" ht="21" customHeight="1">
      <c r="A17" s="59" t="s">
        <v>1</v>
      </c>
      <c r="B17" s="90" t="str">
        <f>VLOOKUP(I4,'0.기본정보입력(필수)'!A2:H3,2,0)</f>
        <v>공과대학</v>
      </c>
      <c r="C17" s="90"/>
      <c r="D17" s="90"/>
      <c r="E17" s="59" t="s">
        <v>2</v>
      </c>
      <c r="F17" s="90" t="str">
        <f>VLOOKUP(I4,'0.기본정보입력(필수)'!A2:H3,3,0)</f>
        <v>휴먼지능로봇공학과</v>
      </c>
      <c r="G17" s="90"/>
      <c r="H17" s="90"/>
    </row>
    <row r="18" spans="1:12" ht="21" customHeight="1">
      <c r="A18" s="59" t="s">
        <v>3</v>
      </c>
      <c r="B18" s="90" t="str">
        <f>VLOOKUP(I4,'0.기본정보입력(필수)'!A2:H3,4,0)</f>
        <v>캡스톤디자인</v>
      </c>
      <c r="C18" s="90"/>
      <c r="D18" s="90"/>
      <c r="E18" s="59" t="s">
        <v>4</v>
      </c>
      <c r="F18" s="58">
        <f>VLOOKUP(I4,'0.기본정보입력(필수)'!A2:H3,5,0)</f>
        <v>1</v>
      </c>
      <c r="G18" s="59" t="s">
        <v>137</v>
      </c>
      <c r="H18" s="58">
        <f>VLOOKUP(I4,'0.기본정보입력(필수)'!A2:H3,6,0)</f>
        <v>20</v>
      </c>
    </row>
    <row r="19" spans="1:12" ht="21" customHeight="1">
      <c r="A19" s="59" t="s">
        <v>7</v>
      </c>
      <c r="B19" s="90" t="str">
        <f>VLOOKUP(I4,'0.기본정보입력(필수)'!A2:H3,7,0)</f>
        <v>한종대</v>
      </c>
      <c r="C19" s="90"/>
      <c r="D19" s="90"/>
      <c r="E19" s="59" t="s">
        <v>57</v>
      </c>
      <c r="F19" s="90" t="str">
        <f>VLOOKUP(I4,'0.기본정보입력(필수)'!A2:H3,8,0)</f>
        <v>문제해결프로젝트</v>
      </c>
      <c r="G19" s="90"/>
      <c r="H19" s="90"/>
    </row>
    <row r="20" spans="1:12" ht="27" customHeight="1">
      <c r="A20" s="129" t="s">
        <v>290</v>
      </c>
      <c r="B20" s="129"/>
      <c r="C20" s="129"/>
      <c r="D20" s="129"/>
      <c r="E20" s="129"/>
      <c r="F20" s="129"/>
      <c r="G20" s="129"/>
      <c r="H20" s="129"/>
      <c r="K20" s="1" t="s">
        <v>237</v>
      </c>
      <c r="L20" s="1">
        <v>4</v>
      </c>
    </row>
    <row r="21" spans="1:12" ht="33" customHeight="1">
      <c r="A21" s="91" t="s">
        <v>53</v>
      </c>
      <c r="B21" s="60" t="s">
        <v>49</v>
      </c>
      <c r="C21" s="93"/>
      <c r="D21" s="93"/>
      <c r="E21" s="58" t="s">
        <v>54</v>
      </c>
      <c r="F21" s="93"/>
      <c r="G21" s="93"/>
      <c r="H21" s="93"/>
    </row>
    <row r="22" spans="1:12" ht="33" customHeight="1">
      <c r="A22" s="91"/>
      <c r="B22" s="60" t="s">
        <v>50</v>
      </c>
      <c r="C22" s="93"/>
      <c r="D22" s="93"/>
      <c r="E22" s="58" t="s">
        <v>147</v>
      </c>
      <c r="F22" s="93"/>
      <c r="G22" s="93"/>
      <c r="H22" s="93"/>
    </row>
    <row r="23" spans="1:12" ht="33" customHeight="1">
      <c r="A23" s="91"/>
      <c r="B23" s="60" t="s">
        <v>55</v>
      </c>
      <c r="C23" s="93"/>
      <c r="D23" s="93"/>
      <c r="E23" s="58" t="s">
        <v>51</v>
      </c>
      <c r="F23" s="60"/>
      <c r="G23" s="60" t="s">
        <v>56</v>
      </c>
      <c r="H23" s="60"/>
    </row>
    <row r="24" spans="1:12" ht="176.25" customHeight="1">
      <c r="A24" s="150" t="s">
        <v>240</v>
      </c>
      <c r="B24" s="152"/>
      <c r="C24" s="152"/>
      <c r="D24" s="152"/>
      <c r="E24" s="152"/>
      <c r="F24" s="152"/>
      <c r="G24" s="152"/>
      <c r="H24" s="152"/>
    </row>
    <row r="25" spans="1:12" ht="37.5" customHeight="1">
      <c r="A25" s="153" t="s">
        <v>62</v>
      </c>
      <c r="B25" s="153"/>
      <c r="C25" s="153"/>
      <c r="D25" s="153"/>
      <c r="E25" s="153"/>
      <c r="F25" s="153"/>
      <c r="G25" s="153"/>
      <c r="H25" s="153"/>
    </row>
  </sheetData>
  <mergeCells count="36">
    <mergeCell ref="A24:H24"/>
    <mergeCell ref="A25:H25"/>
    <mergeCell ref="A21:A23"/>
    <mergeCell ref="C21:D21"/>
    <mergeCell ref="F21:H21"/>
    <mergeCell ref="C22:D22"/>
    <mergeCell ref="F22:H22"/>
    <mergeCell ref="C23:D23"/>
    <mergeCell ref="A20:H20"/>
    <mergeCell ref="B18:D18"/>
    <mergeCell ref="B19:D19"/>
    <mergeCell ref="F19:H19"/>
    <mergeCell ref="A15:H15"/>
    <mergeCell ref="B16:D16"/>
    <mergeCell ref="F16:H16"/>
    <mergeCell ref="B17:D17"/>
    <mergeCell ref="F17:H17"/>
    <mergeCell ref="C10:D10"/>
    <mergeCell ref="F9:H9"/>
    <mergeCell ref="A11:H11"/>
    <mergeCell ref="A13:H13"/>
    <mergeCell ref="G10:H10"/>
    <mergeCell ref="A9:A10"/>
    <mergeCell ref="A12:H12"/>
    <mergeCell ref="B5:D5"/>
    <mergeCell ref="B8:H8"/>
    <mergeCell ref="C9:D9"/>
    <mergeCell ref="B6:D6"/>
    <mergeCell ref="B7:D7"/>
    <mergeCell ref="F7:H7"/>
    <mergeCell ref="F6:H6"/>
    <mergeCell ref="A2:H2"/>
    <mergeCell ref="B3:D3"/>
    <mergeCell ref="F3:H3"/>
    <mergeCell ref="B4:D4"/>
    <mergeCell ref="F4:H4"/>
  </mergeCells>
  <phoneticPr fontId="1" type="noConversion"/>
  <dataValidations count="2">
    <dataValidation type="list" allowBlank="1" showInputMessage="1" showErrorMessage="1" sqref="F10" xr:uid="{1E94C5BA-73F9-4FA6-9F78-722CE89A99FA}">
      <formula1>$K$9:$K$13</formula1>
    </dataValidation>
    <dataValidation type="list" allowBlank="1" showInputMessage="1" showErrorMessage="1" sqref="G10:H10" xr:uid="{A5503558-F374-4B5D-AFFF-39FB7AC87E58}">
      <formula1>$L$9:$L$16</formula1>
    </dataValidation>
  </dataValidations>
  <printOptions horizontalCentered="1"/>
  <pageMargins left="0.43307086614173229" right="0.43307086614173229" top="0.74803149606299213" bottom="0.48" header="0.31496062992125984" footer="0.31496062992125984"/>
  <pageSetup paperSize="9" scale="88" fitToHeight="0" orientation="portrait" r:id="rId1"/>
  <rowBreaks count="1" manualBreakCount="1">
    <brk id="13" max="8" man="1"/>
  </row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2" r:id="rId4" name="Check Box 26">
              <controlPr defaultSize="0" autoFill="0" autoLine="0" autoPict="0">
                <anchor moveWithCells="1">
                  <from>
                    <xdr:col>5</xdr:col>
                    <xdr:colOff>819150</xdr:colOff>
                    <xdr:row>23</xdr:row>
                    <xdr:rowOff>1809750</xdr:rowOff>
                  </from>
                  <to>
                    <xdr:col>6</xdr:col>
                    <xdr:colOff>409575</xdr:colOff>
                    <xdr:row>23</xdr:row>
                    <xdr:rowOff>2057400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3" r:id="rId5" name="Check Box 27">
              <controlPr defaultSize="0" autoFill="0" autoLine="0" autoPict="0">
                <anchor moveWithCells="1">
                  <from>
                    <xdr:col>6</xdr:col>
                    <xdr:colOff>838200</xdr:colOff>
                    <xdr:row>23</xdr:row>
                    <xdr:rowOff>1800225</xdr:rowOff>
                  </from>
                  <to>
                    <xdr:col>7</xdr:col>
                    <xdr:colOff>752475</xdr:colOff>
                    <xdr:row>23</xdr:row>
                    <xdr:rowOff>2038350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 tint="0.79998168889431442"/>
    <pageSetUpPr fitToPage="1"/>
  </sheetPr>
  <dimension ref="A1:J21"/>
  <sheetViews>
    <sheetView view="pageBreakPreview" zoomScale="85" zoomScaleNormal="100" zoomScaleSheetLayoutView="85" workbookViewId="0">
      <selection activeCell="AA36" sqref="AA36"/>
    </sheetView>
  </sheetViews>
  <sheetFormatPr defaultRowHeight="15.75"/>
  <cols>
    <col min="1" max="1" width="18.125" style="12" customWidth="1"/>
    <col min="2" max="2" width="8" style="12" customWidth="1"/>
    <col min="3" max="3" width="3" style="12" customWidth="1"/>
    <col min="4" max="5" width="8.375" style="12" customWidth="1"/>
    <col min="6" max="6" width="6.5" style="12" customWidth="1"/>
    <col min="7" max="7" width="3.625" style="12" customWidth="1"/>
    <col min="8" max="8" width="7.375" style="12" customWidth="1"/>
    <col min="9" max="9" width="4.625" style="12" customWidth="1"/>
    <col min="10" max="10" width="13.875" style="12" customWidth="1"/>
    <col min="11" max="259" width="9" style="12"/>
    <col min="260" max="260" width="20.25" style="12" customWidth="1"/>
    <col min="261" max="261" width="8" style="12" customWidth="1"/>
    <col min="262" max="262" width="3" style="12" customWidth="1"/>
    <col min="263" max="263" width="6.125" style="12" customWidth="1"/>
    <col min="264" max="264" width="8.375" style="12" customWidth="1"/>
    <col min="265" max="265" width="6.5" style="12" customWidth="1"/>
    <col min="266" max="266" width="3.625" style="12" customWidth="1"/>
    <col min="267" max="267" width="9.625" style="12" customWidth="1"/>
    <col min="268" max="268" width="4.625" style="12" customWidth="1"/>
    <col min="269" max="269" width="13.875" style="12" customWidth="1"/>
    <col min="270" max="515" width="9" style="12"/>
    <col min="516" max="516" width="20.25" style="12" customWidth="1"/>
    <col min="517" max="517" width="8" style="12" customWidth="1"/>
    <col min="518" max="518" width="3" style="12" customWidth="1"/>
    <col min="519" max="519" width="6.125" style="12" customWidth="1"/>
    <col min="520" max="520" width="8.375" style="12" customWidth="1"/>
    <col min="521" max="521" width="6.5" style="12" customWidth="1"/>
    <col min="522" max="522" width="3.625" style="12" customWidth="1"/>
    <col min="523" max="523" width="9.625" style="12" customWidth="1"/>
    <col min="524" max="524" width="4.625" style="12" customWidth="1"/>
    <col min="525" max="525" width="13.875" style="12" customWidth="1"/>
    <col min="526" max="771" width="9" style="12"/>
    <col min="772" max="772" width="20.25" style="12" customWidth="1"/>
    <col min="773" max="773" width="8" style="12" customWidth="1"/>
    <col min="774" max="774" width="3" style="12" customWidth="1"/>
    <col min="775" max="775" width="6.125" style="12" customWidth="1"/>
    <col min="776" max="776" width="8.375" style="12" customWidth="1"/>
    <col min="777" max="777" width="6.5" style="12" customWidth="1"/>
    <col min="778" max="778" width="3.625" style="12" customWidth="1"/>
    <col min="779" max="779" width="9.625" style="12" customWidth="1"/>
    <col min="780" max="780" width="4.625" style="12" customWidth="1"/>
    <col min="781" max="781" width="13.875" style="12" customWidth="1"/>
    <col min="782" max="1027" width="9" style="12"/>
    <col min="1028" max="1028" width="20.25" style="12" customWidth="1"/>
    <col min="1029" max="1029" width="8" style="12" customWidth="1"/>
    <col min="1030" max="1030" width="3" style="12" customWidth="1"/>
    <col min="1031" max="1031" width="6.125" style="12" customWidth="1"/>
    <col min="1032" max="1032" width="8.375" style="12" customWidth="1"/>
    <col min="1033" max="1033" width="6.5" style="12" customWidth="1"/>
    <col min="1034" max="1034" width="3.625" style="12" customWidth="1"/>
    <col min="1035" max="1035" width="9.625" style="12" customWidth="1"/>
    <col min="1036" max="1036" width="4.625" style="12" customWidth="1"/>
    <col min="1037" max="1037" width="13.875" style="12" customWidth="1"/>
    <col min="1038" max="1283" width="9" style="12"/>
    <col min="1284" max="1284" width="20.25" style="12" customWidth="1"/>
    <col min="1285" max="1285" width="8" style="12" customWidth="1"/>
    <col min="1286" max="1286" width="3" style="12" customWidth="1"/>
    <col min="1287" max="1287" width="6.125" style="12" customWidth="1"/>
    <col min="1288" max="1288" width="8.375" style="12" customWidth="1"/>
    <col min="1289" max="1289" width="6.5" style="12" customWidth="1"/>
    <col min="1290" max="1290" width="3.625" style="12" customWidth="1"/>
    <col min="1291" max="1291" width="9.625" style="12" customWidth="1"/>
    <col min="1292" max="1292" width="4.625" style="12" customWidth="1"/>
    <col min="1293" max="1293" width="13.875" style="12" customWidth="1"/>
    <col min="1294" max="1539" width="9" style="12"/>
    <col min="1540" max="1540" width="20.25" style="12" customWidth="1"/>
    <col min="1541" max="1541" width="8" style="12" customWidth="1"/>
    <col min="1542" max="1542" width="3" style="12" customWidth="1"/>
    <col min="1543" max="1543" width="6.125" style="12" customWidth="1"/>
    <col min="1544" max="1544" width="8.375" style="12" customWidth="1"/>
    <col min="1545" max="1545" width="6.5" style="12" customWidth="1"/>
    <col min="1546" max="1546" width="3.625" style="12" customWidth="1"/>
    <col min="1547" max="1547" width="9.625" style="12" customWidth="1"/>
    <col min="1548" max="1548" width="4.625" style="12" customWidth="1"/>
    <col min="1549" max="1549" width="13.875" style="12" customWidth="1"/>
    <col min="1550" max="1795" width="9" style="12"/>
    <col min="1796" max="1796" width="20.25" style="12" customWidth="1"/>
    <col min="1797" max="1797" width="8" style="12" customWidth="1"/>
    <col min="1798" max="1798" width="3" style="12" customWidth="1"/>
    <col min="1799" max="1799" width="6.125" style="12" customWidth="1"/>
    <col min="1800" max="1800" width="8.375" style="12" customWidth="1"/>
    <col min="1801" max="1801" width="6.5" style="12" customWidth="1"/>
    <col min="1802" max="1802" width="3.625" style="12" customWidth="1"/>
    <col min="1803" max="1803" width="9.625" style="12" customWidth="1"/>
    <col min="1804" max="1804" width="4.625" style="12" customWidth="1"/>
    <col min="1805" max="1805" width="13.875" style="12" customWidth="1"/>
    <col min="1806" max="2051" width="9" style="12"/>
    <col min="2052" max="2052" width="20.25" style="12" customWidth="1"/>
    <col min="2053" max="2053" width="8" style="12" customWidth="1"/>
    <col min="2054" max="2054" width="3" style="12" customWidth="1"/>
    <col min="2055" max="2055" width="6.125" style="12" customWidth="1"/>
    <col min="2056" max="2056" width="8.375" style="12" customWidth="1"/>
    <col min="2057" max="2057" width="6.5" style="12" customWidth="1"/>
    <col min="2058" max="2058" width="3.625" style="12" customWidth="1"/>
    <col min="2059" max="2059" width="9.625" style="12" customWidth="1"/>
    <col min="2060" max="2060" width="4.625" style="12" customWidth="1"/>
    <col min="2061" max="2061" width="13.875" style="12" customWidth="1"/>
    <col min="2062" max="2307" width="9" style="12"/>
    <col min="2308" max="2308" width="20.25" style="12" customWidth="1"/>
    <col min="2309" max="2309" width="8" style="12" customWidth="1"/>
    <col min="2310" max="2310" width="3" style="12" customWidth="1"/>
    <col min="2311" max="2311" width="6.125" style="12" customWidth="1"/>
    <col min="2312" max="2312" width="8.375" style="12" customWidth="1"/>
    <col min="2313" max="2313" width="6.5" style="12" customWidth="1"/>
    <col min="2314" max="2314" width="3.625" style="12" customWidth="1"/>
    <col min="2315" max="2315" width="9.625" style="12" customWidth="1"/>
    <col min="2316" max="2316" width="4.625" style="12" customWidth="1"/>
    <col min="2317" max="2317" width="13.875" style="12" customWidth="1"/>
    <col min="2318" max="2563" width="9" style="12"/>
    <col min="2564" max="2564" width="20.25" style="12" customWidth="1"/>
    <col min="2565" max="2565" width="8" style="12" customWidth="1"/>
    <col min="2566" max="2566" width="3" style="12" customWidth="1"/>
    <col min="2567" max="2567" width="6.125" style="12" customWidth="1"/>
    <col min="2568" max="2568" width="8.375" style="12" customWidth="1"/>
    <col min="2569" max="2569" width="6.5" style="12" customWidth="1"/>
    <col min="2570" max="2570" width="3.625" style="12" customWidth="1"/>
    <col min="2571" max="2571" width="9.625" style="12" customWidth="1"/>
    <col min="2572" max="2572" width="4.625" style="12" customWidth="1"/>
    <col min="2573" max="2573" width="13.875" style="12" customWidth="1"/>
    <col min="2574" max="2819" width="9" style="12"/>
    <col min="2820" max="2820" width="20.25" style="12" customWidth="1"/>
    <col min="2821" max="2821" width="8" style="12" customWidth="1"/>
    <col min="2822" max="2822" width="3" style="12" customWidth="1"/>
    <col min="2823" max="2823" width="6.125" style="12" customWidth="1"/>
    <col min="2824" max="2824" width="8.375" style="12" customWidth="1"/>
    <col min="2825" max="2825" width="6.5" style="12" customWidth="1"/>
    <col min="2826" max="2826" width="3.625" style="12" customWidth="1"/>
    <col min="2827" max="2827" width="9.625" style="12" customWidth="1"/>
    <col min="2828" max="2828" width="4.625" style="12" customWidth="1"/>
    <col min="2829" max="2829" width="13.875" style="12" customWidth="1"/>
    <col min="2830" max="3075" width="9" style="12"/>
    <col min="3076" max="3076" width="20.25" style="12" customWidth="1"/>
    <col min="3077" max="3077" width="8" style="12" customWidth="1"/>
    <col min="3078" max="3078" width="3" style="12" customWidth="1"/>
    <col min="3079" max="3079" width="6.125" style="12" customWidth="1"/>
    <col min="3080" max="3080" width="8.375" style="12" customWidth="1"/>
    <col min="3081" max="3081" width="6.5" style="12" customWidth="1"/>
    <col min="3082" max="3082" width="3.625" style="12" customWidth="1"/>
    <col min="3083" max="3083" width="9.625" style="12" customWidth="1"/>
    <col min="3084" max="3084" width="4.625" style="12" customWidth="1"/>
    <col min="3085" max="3085" width="13.875" style="12" customWidth="1"/>
    <col min="3086" max="3331" width="9" style="12"/>
    <col min="3332" max="3332" width="20.25" style="12" customWidth="1"/>
    <col min="3333" max="3333" width="8" style="12" customWidth="1"/>
    <col min="3334" max="3334" width="3" style="12" customWidth="1"/>
    <col min="3335" max="3335" width="6.125" style="12" customWidth="1"/>
    <col min="3336" max="3336" width="8.375" style="12" customWidth="1"/>
    <col min="3337" max="3337" width="6.5" style="12" customWidth="1"/>
    <col min="3338" max="3338" width="3.625" style="12" customWidth="1"/>
    <col min="3339" max="3339" width="9.625" style="12" customWidth="1"/>
    <col min="3340" max="3340" width="4.625" style="12" customWidth="1"/>
    <col min="3341" max="3341" width="13.875" style="12" customWidth="1"/>
    <col min="3342" max="3587" width="9" style="12"/>
    <col min="3588" max="3588" width="20.25" style="12" customWidth="1"/>
    <col min="3589" max="3589" width="8" style="12" customWidth="1"/>
    <col min="3590" max="3590" width="3" style="12" customWidth="1"/>
    <col min="3591" max="3591" width="6.125" style="12" customWidth="1"/>
    <col min="3592" max="3592" width="8.375" style="12" customWidth="1"/>
    <col min="3593" max="3593" width="6.5" style="12" customWidth="1"/>
    <col min="3594" max="3594" width="3.625" style="12" customWidth="1"/>
    <col min="3595" max="3595" width="9.625" style="12" customWidth="1"/>
    <col min="3596" max="3596" width="4.625" style="12" customWidth="1"/>
    <col min="3597" max="3597" width="13.875" style="12" customWidth="1"/>
    <col min="3598" max="3843" width="9" style="12"/>
    <col min="3844" max="3844" width="20.25" style="12" customWidth="1"/>
    <col min="3845" max="3845" width="8" style="12" customWidth="1"/>
    <col min="3846" max="3846" width="3" style="12" customWidth="1"/>
    <col min="3847" max="3847" width="6.125" style="12" customWidth="1"/>
    <col min="3848" max="3848" width="8.375" style="12" customWidth="1"/>
    <col min="3849" max="3849" width="6.5" style="12" customWidth="1"/>
    <col min="3850" max="3850" width="3.625" style="12" customWidth="1"/>
    <col min="3851" max="3851" width="9.625" style="12" customWidth="1"/>
    <col min="3852" max="3852" width="4.625" style="12" customWidth="1"/>
    <col min="3853" max="3853" width="13.875" style="12" customWidth="1"/>
    <col min="3854" max="4099" width="9" style="12"/>
    <col min="4100" max="4100" width="20.25" style="12" customWidth="1"/>
    <col min="4101" max="4101" width="8" style="12" customWidth="1"/>
    <col min="4102" max="4102" width="3" style="12" customWidth="1"/>
    <col min="4103" max="4103" width="6.125" style="12" customWidth="1"/>
    <col min="4104" max="4104" width="8.375" style="12" customWidth="1"/>
    <col min="4105" max="4105" width="6.5" style="12" customWidth="1"/>
    <col min="4106" max="4106" width="3.625" style="12" customWidth="1"/>
    <col min="4107" max="4107" width="9.625" style="12" customWidth="1"/>
    <col min="4108" max="4108" width="4.625" style="12" customWidth="1"/>
    <col min="4109" max="4109" width="13.875" style="12" customWidth="1"/>
    <col min="4110" max="4355" width="9" style="12"/>
    <col min="4356" max="4356" width="20.25" style="12" customWidth="1"/>
    <col min="4357" max="4357" width="8" style="12" customWidth="1"/>
    <col min="4358" max="4358" width="3" style="12" customWidth="1"/>
    <col min="4359" max="4359" width="6.125" style="12" customWidth="1"/>
    <col min="4360" max="4360" width="8.375" style="12" customWidth="1"/>
    <col min="4361" max="4361" width="6.5" style="12" customWidth="1"/>
    <col min="4362" max="4362" width="3.625" style="12" customWidth="1"/>
    <col min="4363" max="4363" width="9.625" style="12" customWidth="1"/>
    <col min="4364" max="4364" width="4.625" style="12" customWidth="1"/>
    <col min="4365" max="4365" width="13.875" style="12" customWidth="1"/>
    <col min="4366" max="4611" width="9" style="12"/>
    <col min="4612" max="4612" width="20.25" style="12" customWidth="1"/>
    <col min="4613" max="4613" width="8" style="12" customWidth="1"/>
    <col min="4614" max="4614" width="3" style="12" customWidth="1"/>
    <col min="4615" max="4615" width="6.125" style="12" customWidth="1"/>
    <col min="4616" max="4616" width="8.375" style="12" customWidth="1"/>
    <col min="4617" max="4617" width="6.5" style="12" customWidth="1"/>
    <col min="4618" max="4618" width="3.625" style="12" customWidth="1"/>
    <col min="4619" max="4619" width="9.625" style="12" customWidth="1"/>
    <col min="4620" max="4620" width="4.625" style="12" customWidth="1"/>
    <col min="4621" max="4621" width="13.875" style="12" customWidth="1"/>
    <col min="4622" max="4867" width="9" style="12"/>
    <col min="4868" max="4868" width="20.25" style="12" customWidth="1"/>
    <col min="4869" max="4869" width="8" style="12" customWidth="1"/>
    <col min="4870" max="4870" width="3" style="12" customWidth="1"/>
    <col min="4871" max="4871" width="6.125" style="12" customWidth="1"/>
    <col min="4872" max="4872" width="8.375" style="12" customWidth="1"/>
    <col min="4873" max="4873" width="6.5" style="12" customWidth="1"/>
    <col min="4874" max="4874" width="3.625" style="12" customWidth="1"/>
    <col min="4875" max="4875" width="9.625" style="12" customWidth="1"/>
    <col min="4876" max="4876" width="4.625" style="12" customWidth="1"/>
    <col min="4877" max="4877" width="13.875" style="12" customWidth="1"/>
    <col min="4878" max="5123" width="9" style="12"/>
    <col min="5124" max="5124" width="20.25" style="12" customWidth="1"/>
    <col min="5125" max="5125" width="8" style="12" customWidth="1"/>
    <col min="5126" max="5126" width="3" style="12" customWidth="1"/>
    <col min="5127" max="5127" width="6.125" style="12" customWidth="1"/>
    <col min="5128" max="5128" width="8.375" style="12" customWidth="1"/>
    <col min="5129" max="5129" width="6.5" style="12" customWidth="1"/>
    <col min="5130" max="5130" width="3.625" style="12" customWidth="1"/>
    <col min="5131" max="5131" width="9.625" style="12" customWidth="1"/>
    <col min="5132" max="5132" width="4.625" style="12" customWidth="1"/>
    <col min="5133" max="5133" width="13.875" style="12" customWidth="1"/>
    <col min="5134" max="5379" width="9" style="12"/>
    <col min="5380" max="5380" width="20.25" style="12" customWidth="1"/>
    <col min="5381" max="5381" width="8" style="12" customWidth="1"/>
    <col min="5382" max="5382" width="3" style="12" customWidth="1"/>
    <col min="5383" max="5383" width="6.125" style="12" customWidth="1"/>
    <col min="5384" max="5384" width="8.375" style="12" customWidth="1"/>
    <col min="5385" max="5385" width="6.5" style="12" customWidth="1"/>
    <col min="5386" max="5386" width="3.625" style="12" customWidth="1"/>
    <col min="5387" max="5387" width="9.625" style="12" customWidth="1"/>
    <col min="5388" max="5388" width="4.625" style="12" customWidth="1"/>
    <col min="5389" max="5389" width="13.875" style="12" customWidth="1"/>
    <col min="5390" max="5635" width="9" style="12"/>
    <col min="5636" max="5636" width="20.25" style="12" customWidth="1"/>
    <col min="5637" max="5637" width="8" style="12" customWidth="1"/>
    <col min="5638" max="5638" width="3" style="12" customWidth="1"/>
    <col min="5639" max="5639" width="6.125" style="12" customWidth="1"/>
    <col min="5640" max="5640" width="8.375" style="12" customWidth="1"/>
    <col min="5641" max="5641" width="6.5" style="12" customWidth="1"/>
    <col min="5642" max="5642" width="3.625" style="12" customWidth="1"/>
    <col min="5643" max="5643" width="9.625" style="12" customWidth="1"/>
    <col min="5644" max="5644" width="4.625" style="12" customWidth="1"/>
    <col min="5645" max="5645" width="13.875" style="12" customWidth="1"/>
    <col min="5646" max="5891" width="9" style="12"/>
    <col min="5892" max="5892" width="20.25" style="12" customWidth="1"/>
    <col min="5893" max="5893" width="8" style="12" customWidth="1"/>
    <col min="5894" max="5894" width="3" style="12" customWidth="1"/>
    <col min="5895" max="5895" width="6.125" style="12" customWidth="1"/>
    <col min="5896" max="5896" width="8.375" style="12" customWidth="1"/>
    <col min="5897" max="5897" width="6.5" style="12" customWidth="1"/>
    <col min="5898" max="5898" width="3.625" style="12" customWidth="1"/>
    <col min="5899" max="5899" width="9.625" style="12" customWidth="1"/>
    <col min="5900" max="5900" width="4.625" style="12" customWidth="1"/>
    <col min="5901" max="5901" width="13.875" style="12" customWidth="1"/>
    <col min="5902" max="6147" width="9" style="12"/>
    <col min="6148" max="6148" width="20.25" style="12" customWidth="1"/>
    <col min="6149" max="6149" width="8" style="12" customWidth="1"/>
    <col min="6150" max="6150" width="3" style="12" customWidth="1"/>
    <col min="6151" max="6151" width="6.125" style="12" customWidth="1"/>
    <col min="6152" max="6152" width="8.375" style="12" customWidth="1"/>
    <col min="6153" max="6153" width="6.5" style="12" customWidth="1"/>
    <col min="6154" max="6154" width="3.625" style="12" customWidth="1"/>
    <col min="6155" max="6155" width="9.625" style="12" customWidth="1"/>
    <col min="6156" max="6156" width="4.625" style="12" customWidth="1"/>
    <col min="6157" max="6157" width="13.875" style="12" customWidth="1"/>
    <col min="6158" max="6403" width="9" style="12"/>
    <col min="6404" max="6404" width="20.25" style="12" customWidth="1"/>
    <col min="6405" max="6405" width="8" style="12" customWidth="1"/>
    <col min="6406" max="6406" width="3" style="12" customWidth="1"/>
    <col min="6407" max="6407" width="6.125" style="12" customWidth="1"/>
    <col min="6408" max="6408" width="8.375" style="12" customWidth="1"/>
    <col min="6409" max="6409" width="6.5" style="12" customWidth="1"/>
    <col min="6410" max="6410" width="3.625" style="12" customWidth="1"/>
    <col min="6411" max="6411" width="9.625" style="12" customWidth="1"/>
    <col min="6412" max="6412" width="4.625" style="12" customWidth="1"/>
    <col min="6413" max="6413" width="13.875" style="12" customWidth="1"/>
    <col min="6414" max="6659" width="9" style="12"/>
    <col min="6660" max="6660" width="20.25" style="12" customWidth="1"/>
    <col min="6661" max="6661" width="8" style="12" customWidth="1"/>
    <col min="6662" max="6662" width="3" style="12" customWidth="1"/>
    <col min="6663" max="6663" width="6.125" style="12" customWidth="1"/>
    <col min="6664" max="6664" width="8.375" style="12" customWidth="1"/>
    <col min="6665" max="6665" width="6.5" style="12" customWidth="1"/>
    <col min="6666" max="6666" width="3.625" style="12" customWidth="1"/>
    <col min="6667" max="6667" width="9.625" style="12" customWidth="1"/>
    <col min="6668" max="6668" width="4.625" style="12" customWidth="1"/>
    <col min="6669" max="6669" width="13.875" style="12" customWidth="1"/>
    <col min="6670" max="6915" width="9" style="12"/>
    <col min="6916" max="6916" width="20.25" style="12" customWidth="1"/>
    <col min="6917" max="6917" width="8" style="12" customWidth="1"/>
    <col min="6918" max="6918" width="3" style="12" customWidth="1"/>
    <col min="6919" max="6919" width="6.125" style="12" customWidth="1"/>
    <col min="6920" max="6920" width="8.375" style="12" customWidth="1"/>
    <col min="6921" max="6921" width="6.5" style="12" customWidth="1"/>
    <col min="6922" max="6922" width="3.625" style="12" customWidth="1"/>
    <col min="6923" max="6923" width="9.625" style="12" customWidth="1"/>
    <col min="6924" max="6924" width="4.625" style="12" customWidth="1"/>
    <col min="6925" max="6925" width="13.875" style="12" customWidth="1"/>
    <col min="6926" max="7171" width="9" style="12"/>
    <col min="7172" max="7172" width="20.25" style="12" customWidth="1"/>
    <col min="7173" max="7173" width="8" style="12" customWidth="1"/>
    <col min="7174" max="7174" width="3" style="12" customWidth="1"/>
    <col min="7175" max="7175" width="6.125" style="12" customWidth="1"/>
    <col min="7176" max="7176" width="8.375" style="12" customWidth="1"/>
    <col min="7177" max="7177" width="6.5" style="12" customWidth="1"/>
    <col min="7178" max="7178" width="3.625" style="12" customWidth="1"/>
    <col min="7179" max="7179" width="9.625" style="12" customWidth="1"/>
    <col min="7180" max="7180" width="4.625" style="12" customWidth="1"/>
    <col min="7181" max="7181" width="13.875" style="12" customWidth="1"/>
    <col min="7182" max="7427" width="9" style="12"/>
    <col min="7428" max="7428" width="20.25" style="12" customWidth="1"/>
    <col min="7429" max="7429" width="8" style="12" customWidth="1"/>
    <col min="7430" max="7430" width="3" style="12" customWidth="1"/>
    <col min="7431" max="7431" width="6.125" style="12" customWidth="1"/>
    <col min="7432" max="7432" width="8.375" style="12" customWidth="1"/>
    <col min="7433" max="7433" width="6.5" style="12" customWidth="1"/>
    <col min="7434" max="7434" width="3.625" style="12" customWidth="1"/>
    <col min="7435" max="7435" width="9.625" style="12" customWidth="1"/>
    <col min="7436" max="7436" width="4.625" style="12" customWidth="1"/>
    <col min="7437" max="7437" width="13.875" style="12" customWidth="1"/>
    <col min="7438" max="7683" width="9" style="12"/>
    <col min="7684" max="7684" width="20.25" style="12" customWidth="1"/>
    <col min="7685" max="7685" width="8" style="12" customWidth="1"/>
    <col min="7686" max="7686" width="3" style="12" customWidth="1"/>
    <col min="7687" max="7687" width="6.125" style="12" customWidth="1"/>
    <col min="7688" max="7688" width="8.375" style="12" customWidth="1"/>
    <col min="7689" max="7689" width="6.5" style="12" customWidth="1"/>
    <col min="7690" max="7690" width="3.625" style="12" customWidth="1"/>
    <col min="7691" max="7691" width="9.625" style="12" customWidth="1"/>
    <col min="7692" max="7692" width="4.625" style="12" customWidth="1"/>
    <col min="7693" max="7693" width="13.875" style="12" customWidth="1"/>
    <col min="7694" max="7939" width="9" style="12"/>
    <col min="7940" max="7940" width="20.25" style="12" customWidth="1"/>
    <col min="7941" max="7941" width="8" style="12" customWidth="1"/>
    <col min="7942" max="7942" width="3" style="12" customWidth="1"/>
    <col min="7943" max="7943" width="6.125" style="12" customWidth="1"/>
    <col min="7944" max="7944" width="8.375" style="12" customWidth="1"/>
    <col min="7945" max="7945" width="6.5" style="12" customWidth="1"/>
    <col min="7946" max="7946" width="3.625" style="12" customWidth="1"/>
    <col min="7947" max="7947" width="9.625" style="12" customWidth="1"/>
    <col min="7948" max="7948" width="4.625" style="12" customWidth="1"/>
    <col min="7949" max="7949" width="13.875" style="12" customWidth="1"/>
    <col min="7950" max="8195" width="9" style="12"/>
    <col min="8196" max="8196" width="20.25" style="12" customWidth="1"/>
    <col min="8197" max="8197" width="8" style="12" customWidth="1"/>
    <col min="8198" max="8198" width="3" style="12" customWidth="1"/>
    <col min="8199" max="8199" width="6.125" style="12" customWidth="1"/>
    <col min="8200" max="8200" width="8.375" style="12" customWidth="1"/>
    <col min="8201" max="8201" width="6.5" style="12" customWidth="1"/>
    <col min="8202" max="8202" width="3.625" style="12" customWidth="1"/>
    <col min="8203" max="8203" width="9.625" style="12" customWidth="1"/>
    <col min="8204" max="8204" width="4.625" style="12" customWidth="1"/>
    <col min="8205" max="8205" width="13.875" style="12" customWidth="1"/>
    <col min="8206" max="8451" width="9" style="12"/>
    <col min="8452" max="8452" width="20.25" style="12" customWidth="1"/>
    <col min="8453" max="8453" width="8" style="12" customWidth="1"/>
    <col min="8454" max="8454" width="3" style="12" customWidth="1"/>
    <col min="8455" max="8455" width="6.125" style="12" customWidth="1"/>
    <col min="8456" max="8456" width="8.375" style="12" customWidth="1"/>
    <col min="8457" max="8457" width="6.5" style="12" customWidth="1"/>
    <col min="8458" max="8458" width="3.625" style="12" customWidth="1"/>
    <col min="8459" max="8459" width="9.625" style="12" customWidth="1"/>
    <col min="8460" max="8460" width="4.625" style="12" customWidth="1"/>
    <col min="8461" max="8461" width="13.875" style="12" customWidth="1"/>
    <col min="8462" max="8707" width="9" style="12"/>
    <col min="8708" max="8708" width="20.25" style="12" customWidth="1"/>
    <col min="8709" max="8709" width="8" style="12" customWidth="1"/>
    <col min="8710" max="8710" width="3" style="12" customWidth="1"/>
    <col min="8711" max="8711" width="6.125" style="12" customWidth="1"/>
    <col min="8712" max="8712" width="8.375" style="12" customWidth="1"/>
    <col min="8713" max="8713" width="6.5" style="12" customWidth="1"/>
    <col min="8714" max="8714" width="3.625" style="12" customWidth="1"/>
    <col min="8715" max="8715" width="9.625" style="12" customWidth="1"/>
    <col min="8716" max="8716" width="4.625" style="12" customWidth="1"/>
    <col min="8717" max="8717" width="13.875" style="12" customWidth="1"/>
    <col min="8718" max="8963" width="9" style="12"/>
    <col min="8964" max="8964" width="20.25" style="12" customWidth="1"/>
    <col min="8965" max="8965" width="8" style="12" customWidth="1"/>
    <col min="8966" max="8966" width="3" style="12" customWidth="1"/>
    <col min="8967" max="8967" width="6.125" style="12" customWidth="1"/>
    <col min="8968" max="8968" width="8.375" style="12" customWidth="1"/>
    <col min="8969" max="8969" width="6.5" style="12" customWidth="1"/>
    <col min="8970" max="8970" width="3.625" style="12" customWidth="1"/>
    <col min="8971" max="8971" width="9.625" style="12" customWidth="1"/>
    <col min="8972" max="8972" width="4.625" style="12" customWidth="1"/>
    <col min="8973" max="8973" width="13.875" style="12" customWidth="1"/>
    <col min="8974" max="9219" width="9" style="12"/>
    <col min="9220" max="9220" width="20.25" style="12" customWidth="1"/>
    <col min="9221" max="9221" width="8" style="12" customWidth="1"/>
    <col min="9222" max="9222" width="3" style="12" customWidth="1"/>
    <col min="9223" max="9223" width="6.125" style="12" customWidth="1"/>
    <col min="9224" max="9224" width="8.375" style="12" customWidth="1"/>
    <col min="9225" max="9225" width="6.5" style="12" customWidth="1"/>
    <col min="9226" max="9226" width="3.625" style="12" customWidth="1"/>
    <col min="9227" max="9227" width="9.625" style="12" customWidth="1"/>
    <col min="9228" max="9228" width="4.625" style="12" customWidth="1"/>
    <col min="9229" max="9229" width="13.875" style="12" customWidth="1"/>
    <col min="9230" max="9475" width="9" style="12"/>
    <col min="9476" max="9476" width="20.25" style="12" customWidth="1"/>
    <col min="9477" max="9477" width="8" style="12" customWidth="1"/>
    <col min="9478" max="9478" width="3" style="12" customWidth="1"/>
    <col min="9479" max="9479" width="6.125" style="12" customWidth="1"/>
    <col min="9480" max="9480" width="8.375" style="12" customWidth="1"/>
    <col min="9481" max="9481" width="6.5" style="12" customWidth="1"/>
    <col min="9482" max="9482" width="3.625" style="12" customWidth="1"/>
    <col min="9483" max="9483" width="9.625" style="12" customWidth="1"/>
    <col min="9484" max="9484" width="4.625" style="12" customWidth="1"/>
    <col min="9485" max="9485" width="13.875" style="12" customWidth="1"/>
    <col min="9486" max="9731" width="9" style="12"/>
    <col min="9732" max="9732" width="20.25" style="12" customWidth="1"/>
    <col min="9733" max="9733" width="8" style="12" customWidth="1"/>
    <col min="9734" max="9734" width="3" style="12" customWidth="1"/>
    <col min="9735" max="9735" width="6.125" style="12" customWidth="1"/>
    <col min="9736" max="9736" width="8.375" style="12" customWidth="1"/>
    <col min="9737" max="9737" width="6.5" style="12" customWidth="1"/>
    <col min="9738" max="9738" width="3.625" style="12" customWidth="1"/>
    <col min="9739" max="9739" width="9.625" style="12" customWidth="1"/>
    <col min="9740" max="9740" width="4.625" style="12" customWidth="1"/>
    <col min="9741" max="9741" width="13.875" style="12" customWidth="1"/>
    <col min="9742" max="9987" width="9" style="12"/>
    <col min="9988" max="9988" width="20.25" style="12" customWidth="1"/>
    <col min="9989" max="9989" width="8" style="12" customWidth="1"/>
    <col min="9990" max="9990" width="3" style="12" customWidth="1"/>
    <col min="9991" max="9991" width="6.125" style="12" customWidth="1"/>
    <col min="9992" max="9992" width="8.375" style="12" customWidth="1"/>
    <col min="9993" max="9993" width="6.5" style="12" customWidth="1"/>
    <col min="9994" max="9994" width="3.625" style="12" customWidth="1"/>
    <col min="9995" max="9995" width="9.625" style="12" customWidth="1"/>
    <col min="9996" max="9996" width="4.625" style="12" customWidth="1"/>
    <col min="9997" max="9997" width="13.875" style="12" customWidth="1"/>
    <col min="9998" max="10243" width="9" style="12"/>
    <col min="10244" max="10244" width="20.25" style="12" customWidth="1"/>
    <col min="10245" max="10245" width="8" style="12" customWidth="1"/>
    <col min="10246" max="10246" width="3" style="12" customWidth="1"/>
    <col min="10247" max="10247" width="6.125" style="12" customWidth="1"/>
    <col min="10248" max="10248" width="8.375" style="12" customWidth="1"/>
    <col min="10249" max="10249" width="6.5" style="12" customWidth="1"/>
    <col min="10250" max="10250" width="3.625" style="12" customWidth="1"/>
    <col min="10251" max="10251" width="9.625" style="12" customWidth="1"/>
    <col min="10252" max="10252" width="4.625" style="12" customWidth="1"/>
    <col min="10253" max="10253" width="13.875" style="12" customWidth="1"/>
    <col min="10254" max="10499" width="9" style="12"/>
    <col min="10500" max="10500" width="20.25" style="12" customWidth="1"/>
    <col min="10501" max="10501" width="8" style="12" customWidth="1"/>
    <col min="10502" max="10502" width="3" style="12" customWidth="1"/>
    <col min="10503" max="10503" width="6.125" style="12" customWidth="1"/>
    <col min="10504" max="10504" width="8.375" style="12" customWidth="1"/>
    <col min="10505" max="10505" width="6.5" style="12" customWidth="1"/>
    <col min="10506" max="10506" width="3.625" style="12" customWidth="1"/>
    <col min="10507" max="10507" width="9.625" style="12" customWidth="1"/>
    <col min="10508" max="10508" width="4.625" style="12" customWidth="1"/>
    <col min="10509" max="10509" width="13.875" style="12" customWidth="1"/>
    <col min="10510" max="10755" width="9" style="12"/>
    <col min="10756" max="10756" width="20.25" style="12" customWidth="1"/>
    <col min="10757" max="10757" width="8" style="12" customWidth="1"/>
    <col min="10758" max="10758" width="3" style="12" customWidth="1"/>
    <col min="10759" max="10759" width="6.125" style="12" customWidth="1"/>
    <col min="10760" max="10760" width="8.375" style="12" customWidth="1"/>
    <col min="10761" max="10761" width="6.5" style="12" customWidth="1"/>
    <col min="10762" max="10762" width="3.625" style="12" customWidth="1"/>
    <col min="10763" max="10763" width="9.625" style="12" customWidth="1"/>
    <col min="10764" max="10764" width="4.625" style="12" customWidth="1"/>
    <col min="10765" max="10765" width="13.875" style="12" customWidth="1"/>
    <col min="10766" max="11011" width="9" style="12"/>
    <col min="11012" max="11012" width="20.25" style="12" customWidth="1"/>
    <col min="11013" max="11013" width="8" style="12" customWidth="1"/>
    <col min="11014" max="11014" width="3" style="12" customWidth="1"/>
    <col min="11015" max="11015" width="6.125" style="12" customWidth="1"/>
    <col min="11016" max="11016" width="8.375" style="12" customWidth="1"/>
    <col min="11017" max="11017" width="6.5" style="12" customWidth="1"/>
    <col min="11018" max="11018" width="3.625" style="12" customWidth="1"/>
    <col min="11019" max="11019" width="9.625" style="12" customWidth="1"/>
    <col min="11020" max="11020" width="4.625" style="12" customWidth="1"/>
    <col min="11021" max="11021" width="13.875" style="12" customWidth="1"/>
    <col min="11022" max="11267" width="9" style="12"/>
    <col min="11268" max="11268" width="20.25" style="12" customWidth="1"/>
    <col min="11269" max="11269" width="8" style="12" customWidth="1"/>
    <col min="11270" max="11270" width="3" style="12" customWidth="1"/>
    <col min="11271" max="11271" width="6.125" style="12" customWidth="1"/>
    <col min="11272" max="11272" width="8.375" style="12" customWidth="1"/>
    <col min="11273" max="11273" width="6.5" style="12" customWidth="1"/>
    <col min="11274" max="11274" width="3.625" style="12" customWidth="1"/>
    <col min="11275" max="11275" width="9.625" style="12" customWidth="1"/>
    <col min="11276" max="11276" width="4.625" style="12" customWidth="1"/>
    <col min="11277" max="11277" width="13.875" style="12" customWidth="1"/>
    <col min="11278" max="11523" width="9" style="12"/>
    <col min="11524" max="11524" width="20.25" style="12" customWidth="1"/>
    <col min="11525" max="11525" width="8" style="12" customWidth="1"/>
    <col min="11526" max="11526" width="3" style="12" customWidth="1"/>
    <col min="11527" max="11527" width="6.125" style="12" customWidth="1"/>
    <col min="11528" max="11528" width="8.375" style="12" customWidth="1"/>
    <col min="11529" max="11529" width="6.5" style="12" customWidth="1"/>
    <col min="11530" max="11530" width="3.625" style="12" customWidth="1"/>
    <col min="11531" max="11531" width="9.625" style="12" customWidth="1"/>
    <col min="11532" max="11532" width="4.625" style="12" customWidth="1"/>
    <col min="11533" max="11533" width="13.875" style="12" customWidth="1"/>
    <col min="11534" max="11779" width="9" style="12"/>
    <col min="11780" max="11780" width="20.25" style="12" customWidth="1"/>
    <col min="11781" max="11781" width="8" style="12" customWidth="1"/>
    <col min="11782" max="11782" width="3" style="12" customWidth="1"/>
    <col min="11783" max="11783" width="6.125" style="12" customWidth="1"/>
    <col min="11784" max="11784" width="8.375" style="12" customWidth="1"/>
    <col min="11785" max="11785" width="6.5" style="12" customWidth="1"/>
    <col min="11786" max="11786" width="3.625" style="12" customWidth="1"/>
    <col min="11787" max="11787" width="9.625" style="12" customWidth="1"/>
    <col min="11788" max="11788" width="4.625" style="12" customWidth="1"/>
    <col min="11789" max="11789" width="13.875" style="12" customWidth="1"/>
    <col min="11790" max="12035" width="9" style="12"/>
    <col min="12036" max="12036" width="20.25" style="12" customWidth="1"/>
    <col min="12037" max="12037" width="8" style="12" customWidth="1"/>
    <col min="12038" max="12038" width="3" style="12" customWidth="1"/>
    <col min="12039" max="12039" width="6.125" style="12" customWidth="1"/>
    <col min="12040" max="12040" width="8.375" style="12" customWidth="1"/>
    <col min="12041" max="12041" width="6.5" style="12" customWidth="1"/>
    <col min="12042" max="12042" width="3.625" style="12" customWidth="1"/>
    <col min="12043" max="12043" width="9.625" style="12" customWidth="1"/>
    <col min="12044" max="12044" width="4.625" style="12" customWidth="1"/>
    <col min="12045" max="12045" width="13.875" style="12" customWidth="1"/>
    <col min="12046" max="12291" width="9" style="12"/>
    <col min="12292" max="12292" width="20.25" style="12" customWidth="1"/>
    <col min="12293" max="12293" width="8" style="12" customWidth="1"/>
    <col min="12294" max="12294" width="3" style="12" customWidth="1"/>
    <col min="12295" max="12295" width="6.125" style="12" customWidth="1"/>
    <col min="12296" max="12296" width="8.375" style="12" customWidth="1"/>
    <col min="12297" max="12297" width="6.5" style="12" customWidth="1"/>
    <col min="12298" max="12298" width="3.625" style="12" customWidth="1"/>
    <col min="12299" max="12299" width="9.625" style="12" customWidth="1"/>
    <col min="12300" max="12300" width="4.625" style="12" customWidth="1"/>
    <col min="12301" max="12301" width="13.875" style="12" customWidth="1"/>
    <col min="12302" max="12547" width="9" style="12"/>
    <col min="12548" max="12548" width="20.25" style="12" customWidth="1"/>
    <col min="12549" max="12549" width="8" style="12" customWidth="1"/>
    <col min="12550" max="12550" width="3" style="12" customWidth="1"/>
    <col min="12551" max="12551" width="6.125" style="12" customWidth="1"/>
    <col min="12552" max="12552" width="8.375" style="12" customWidth="1"/>
    <col min="12553" max="12553" width="6.5" style="12" customWidth="1"/>
    <col min="12554" max="12554" width="3.625" style="12" customWidth="1"/>
    <col min="12555" max="12555" width="9.625" style="12" customWidth="1"/>
    <col min="12556" max="12556" width="4.625" style="12" customWidth="1"/>
    <col min="12557" max="12557" width="13.875" style="12" customWidth="1"/>
    <col min="12558" max="12803" width="9" style="12"/>
    <col min="12804" max="12804" width="20.25" style="12" customWidth="1"/>
    <col min="12805" max="12805" width="8" style="12" customWidth="1"/>
    <col min="12806" max="12806" width="3" style="12" customWidth="1"/>
    <col min="12807" max="12807" width="6.125" style="12" customWidth="1"/>
    <col min="12808" max="12808" width="8.375" style="12" customWidth="1"/>
    <col min="12809" max="12809" width="6.5" style="12" customWidth="1"/>
    <col min="12810" max="12810" width="3.625" style="12" customWidth="1"/>
    <col min="12811" max="12811" width="9.625" style="12" customWidth="1"/>
    <col min="12812" max="12812" width="4.625" style="12" customWidth="1"/>
    <col min="12813" max="12813" width="13.875" style="12" customWidth="1"/>
    <col min="12814" max="13059" width="9" style="12"/>
    <col min="13060" max="13060" width="20.25" style="12" customWidth="1"/>
    <col min="13061" max="13061" width="8" style="12" customWidth="1"/>
    <col min="13062" max="13062" width="3" style="12" customWidth="1"/>
    <col min="13063" max="13063" width="6.125" style="12" customWidth="1"/>
    <col min="13064" max="13064" width="8.375" style="12" customWidth="1"/>
    <col min="13065" max="13065" width="6.5" style="12" customWidth="1"/>
    <col min="13066" max="13066" width="3.625" style="12" customWidth="1"/>
    <col min="13067" max="13067" width="9.625" style="12" customWidth="1"/>
    <col min="13068" max="13068" width="4.625" style="12" customWidth="1"/>
    <col min="13069" max="13069" width="13.875" style="12" customWidth="1"/>
    <col min="13070" max="13315" width="9" style="12"/>
    <col min="13316" max="13316" width="20.25" style="12" customWidth="1"/>
    <col min="13317" max="13317" width="8" style="12" customWidth="1"/>
    <col min="13318" max="13318" width="3" style="12" customWidth="1"/>
    <col min="13319" max="13319" width="6.125" style="12" customWidth="1"/>
    <col min="13320" max="13320" width="8.375" style="12" customWidth="1"/>
    <col min="13321" max="13321" width="6.5" style="12" customWidth="1"/>
    <col min="13322" max="13322" width="3.625" style="12" customWidth="1"/>
    <col min="13323" max="13323" width="9.625" style="12" customWidth="1"/>
    <col min="13324" max="13324" width="4.625" style="12" customWidth="1"/>
    <col min="13325" max="13325" width="13.875" style="12" customWidth="1"/>
    <col min="13326" max="13571" width="9" style="12"/>
    <col min="13572" max="13572" width="20.25" style="12" customWidth="1"/>
    <col min="13573" max="13573" width="8" style="12" customWidth="1"/>
    <col min="13574" max="13574" width="3" style="12" customWidth="1"/>
    <col min="13575" max="13575" width="6.125" style="12" customWidth="1"/>
    <col min="13576" max="13576" width="8.375" style="12" customWidth="1"/>
    <col min="13577" max="13577" width="6.5" style="12" customWidth="1"/>
    <col min="13578" max="13578" width="3.625" style="12" customWidth="1"/>
    <col min="13579" max="13579" width="9.625" style="12" customWidth="1"/>
    <col min="13580" max="13580" width="4.625" style="12" customWidth="1"/>
    <col min="13581" max="13581" width="13.875" style="12" customWidth="1"/>
    <col min="13582" max="13827" width="9" style="12"/>
    <col min="13828" max="13828" width="20.25" style="12" customWidth="1"/>
    <col min="13829" max="13829" width="8" style="12" customWidth="1"/>
    <col min="13830" max="13830" width="3" style="12" customWidth="1"/>
    <col min="13831" max="13831" width="6.125" style="12" customWidth="1"/>
    <col min="13832" max="13832" width="8.375" style="12" customWidth="1"/>
    <col min="13833" max="13833" width="6.5" style="12" customWidth="1"/>
    <col min="13834" max="13834" width="3.625" style="12" customWidth="1"/>
    <col min="13835" max="13835" width="9.625" style="12" customWidth="1"/>
    <col min="13836" max="13836" width="4.625" style="12" customWidth="1"/>
    <col min="13837" max="13837" width="13.875" style="12" customWidth="1"/>
    <col min="13838" max="14083" width="9" style="12"/>
    <col min="14084" max="14084" width="20.25" style="12" customWidth="1"/>
    <col min="14085" max="14085" width="8" style="12" customWidth="1"/>
    <col min="14086" max="14086" width="3" style="12" customWidth="1"/>
    <col min="14087" max="14087" width="6.125" style="12" customWidth="1"/>
    <col min="14088" max="14088" width="8.375" style="12" customWidth="1"/>
    <col min="14089" max="14089" width="6.5" style="12" customWidth="1"/>
    <col min="14090" max="14090" width="3.625" style="12" customWidth="1"/>
    <col min="14091" max="14091" width="9.625" style="12" customWidth="1"/>
    <col min="14092" max="14092" width="4.625" style="12" customWidth="1"/>
    <col min="14093" max="14093" width="13.875" style="12" customWidth="1"/>
    <col min="14094" max="14339" width="9" style="12"/>
    <col min="14340" max="14340" width="20.25" style="12" customWidth="1"/>
    <col min="14341" max="14341" width="8" style="12" customWidth="1"/>
    <col min="14342" max="14342" width="3" style="12" customWidth="1"/>
    <col min="14343" max="14343" width="6.125" style="12" customWidth="1"/>
    <col min="14344" max="14344" width="8.375" style="12" customWidth="1"/>
    <col min="14345" max="14345" width="6.5" style="12" customWidth="1"/>
    <col min="14346" max="14346" width="3.625" style="12" customWidth="1"/>
    <col min="14347" max="14347" width="9.625" style="12" customWidth="1"/>
    <col min="14348" max="14348" width="4.625" style="12" customWidth="1"/>
    <col min="14349" max="14349" width="13.875" style="12" customWidth="1"/>
    <col min="14350" max="14595" width="9" style="12"/>
    <col min="14596" max="14596" width="20.25" style="12" customWidth="1"/>
    <col min="14597" max="14597" width="8" style="12" customWidth="1"/>
    <col min="14598" max="14598" width="3" style="12" customWidth="1"/>
    <col min="14599" max="14599" width="6.125" style="12" customWidth="1"/>
    <col min="14600" max="14600" width="8.375" style="12" customWidth="1"/>
    <col min="14601" max="14601" width="6.5" style="12" customWidth="1"/>
    <col min="14602" max="14602" width="3.625" style="12" customWidth="1"/>
    <col min="14603" max="14603" width="9.625" style="12" customWidth="1"/>
    <col min="14604" max="14604" width="4.625" style="12" customWidth="1"/>
    <col min="14605" max="14605" width="13.875" style="12" customWidth="1"/>
    <col min="14606" max="14851" width="9" style="12"/>
    <col min="14852" max="14852" width="20.25" style="12" customWidth="1"/>
    <col min="14853" max="14853" width="8" style="12" customWidth="1"/>
    <col min="14854" max="14854" width="3" style="12" customWidth="1"/>
    <col min="14855" max="14855" width="6.125" style="12" customWidth="1"/>
    <col min="14856" max="14856" width="8.375" style="12" customWidth="1"/>
    <col min="14857" max="14857" width="6.5" style="12" customWidth="1"/>
    <col min="14858" max="14858" width="3.625" style="12" customWidth="1"/>
    <col min="14859" max="14859" width="9.625" style="12" customWidth="1"/>
    <col min="14860" max="14860" width="4.625" style="12" customWidth="1"/>
    <col min="14861" max="14861" width="13.875" style="12" customWidth="1"/>
    <col min="14862" max="15107" width="9" style="12"/>
    <col min="15108" max="15108" width="20.25" style="12" customWidth="1"/>
    <col min="15109" max="15109" width="8" style="12" customWidth="1"/>
    <col min="15110" max="15110" width="3" style="12" customWidth="1"/>
    <col min="15111" max="15111" width="6.125" style="12" customWidth="1"/>
    <col min="15112" max="15112" width="8.375" style="12" customWidth="1"/>
    <col min="15113" max="15113" width="6.5" style="12" customWidth="1"/>
    <col min="15114" max="15114" width="3.625" style="12" customWidth="1"/>
    <col min="15115" max="15115" width="9.625" style="12" customWidth="1"/>
    <col min="15116" max="15116" width="4.625" style="12" customWidth="1"/>
    <col min="15117" max="15117" width="13.875" style="12" customWidth="1"/>
    <col min="15118" max="15363" width="9" style="12"/>
    <col min="15364" max="15364" width="20.25" style="12" customWidth="1"/>
    <col min="15365" max="15365" width="8" style="12" customWidth="1"/>
    <col min="15366" max="15366" width="3" style="12" customWidth="1"/>
    <col min="15367" max="15367" width="6.125" style="12" customWidth="1"/>
    <col min="15368" max="15368" width="8.375" style="12" customWidth="1"/>
    <col min="15369" max="15369" width="6.5" style="12" customWidth="1"/>
    <col min="15370" max="15370" width="3.625" style="12" customWidth="1"/>
    <col min="15371" max="15371" width="9.625" style="12" customWidth="1"/>
    <col min="15372" max="15372" width="4.625" style="12" customWidth="1"/>
    <col min="15373" max="15373" width="13.875" style="12" customWidth="1"/>
    <col min="15374" max="15619" width="9" style="12"/>
    <col min="15620" max="15620" width="20.25" style="12" customWidth="1"/>
    <col min="15621" max="15621" width="8" style="12" customWidth="1"/>
    <col min="15622" max="15622" width="3" style="12" customWidth="1"/>
    <col min="15623" max="15623" width="6.125" style="12" customWidth="1"/>
    <col min="15624" max="15624" width="8.375" style="12" customWidth="1"/>
    <col min="15625" max="15625" width="6.5" style="12" customWidth="1"/>
    <col min="15626" max="15626" width="3.625" style="12" customWidth="1"/>
    <col min="15627" max="15627" width="9.625" style="12" customWidth="1"/>
    <col min="15628" max="15628" width="4.625" style="12" customWidth="1"/>
    <col min="15629" max="15629" width="13.875" style="12" customWidth="1"/>
    <col min="15630" max="15875" width="9" style="12"/>
    <col min="15876" max="15876" width="20.25" style="12" customWidth="1"/>
    <col min="15877" max="15877" width="8" style="12" customWidth="1"/>
    <col min="15878" max="15878" width="3" style="12" customWidth="1"/>
    <col min="15879" max="15879" width="6.125" style="12" customWidth="1"/>
    <col min="15880" max="15880" width="8.375" style="12" customWidth="1"/>
    <col min="15881" max="15881" width="6.5" style="12" customWidth="1"/>
    <col min="15882" max="15882" width="3.625" style="12" customWidth="1"/>
    <col min="15883" max="15883" width="9.625" style="12" customWidth="1"/>
    <col min="15884" max="15884" width="4.625" style="12" customWidth="1"/>
    <col min="15885" max="15885" width="13.875" style="12" customWidth="1"/>
    <col min="15886" max="16131" width="9" style="12"/>
    <col min="16132" max="16132" width="20.25" style="12" customWidth="1"/>
    <col min="16133" max="16133" width="8" style="12" customWidth="1"/>
    <col min="16134" max="16134" width="3" style="12" customWidth="1"/>
    <col min="16135" max="16135" width="6.125" style="12" customWidth="1"/>
    <col min="16136" max="16136" width="8.375" style="12" customWidth="1"/>
    <col min="16137" max="16137" width="6.5" style="12" customWidth="1"/>
    <col min="16138" max="16138" width="3.625" style="12" customWidth="1"/>
    <col min="16139" max="16139" width="9.625" style="12" customWidth="1"/>
    <col min="16140" max="16140" width="4.625" style="12" customWidth="1"/>
    <col min="16141" max="16141" width="13.875" style="12" customWidth="1"/>
    <col min="16142" max="16384" width="9" style="12"/>
  </cols>
  <sheetData>
    <row r="1" spans="1:10">
      <c r="A1" s="32" t="s">
        <v>202</v>
      </c>
    </row>
    <row r="2" spans="1:10" ht="30.75" customHeight="1">
      <c r="A2" s="164" t="s">
        <v>99</v>
      </c>
      <c r="B2" s="164"/>
      <c r="C2" s="164"/>
      <c r="D2" s="164"/>
      <c r="E2" s="164"/>
      <c r="F2" s="164"/>
      <c r="G2" s="164"/>
      <c r="H2" s="164"/>
      <c r="I2" s="164"/>
      <c r="J2" s="164"/>
    </row>
    <row r="3" spans="1:10" ht="21.75" customHeight="1" thickBot="1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 ht="39.75" customHeight="1" thickBot="1">
      <c r="A4" s="165" t="s">
        <v>92</v>
      </c>
      <c r="B4" s="166"/>
      <c r="C4" s="167" t="s">
        <v>78</v>
      </c>
      <c r="D4" s="168"/>
      <c r="E4" s="168"/>
      <c r="F4" s="168"/>
      <c r="G4" s="168"/>
      <c r="H4" s="168"/>
      <c r="I4" s="168"/>
      <c r="J4" s="169"/>
    </row>
    <row r="5" spans="1:10" ht="39.75" customHeight="1" thickTop="1">
      <c r="A5" s="170" t="s">
        <v>114</v>
      </c>
      <c r="B5" s="171"/>
      <c r="C5" s="175" t="s">
        <v>79</v>
      </c>
      <c r="D5" s="176"/>
      <c r="E5" s="176"/>
      <c r="F5" s="176"/>
      <c r="G5" s="176"/>
      <c r="H5" s="176"/>
      <c r="I5" s="177" t="s">
        <v>91</v>
      </c>
      <c r="J5" s="178"/>
    </row>
    <row r="6" spans="1:10" ht="39.75" customHeight="1">
      <c r="A6" s="172"/>
      <c r="B6" s="171"/>
      <c r="C6" s="179" t="s">
        <v>80</v>
      </c>
      <c r="D6" s="180"/>
      <c r="E6" s="180"/>
      <c r="F6" s="180"/>
      <c r="G6" s="180"/>
      <c r="H6" s="180"/>
      <c r="I6" s="181" t="s">
        <v>91</v>
      </c>
      <c r="J6" s="182"/>
    </row>
    <row r="7" spans="1:10" ht="39.75" customHeight="1">
      <c r="A7" s="172"/>
      <c r="B7" s="171"/>
      <c r="C7" s="179" t="s">
        <v>81</v>
      </c>
      <c r="D7" s="180"/>
      <c r="E7" s="180"/>
      <c r="F7" s="180"/>
      <c r="G7" s="180"/>
      <c r="H7" s="180"/>
      <c r="I7" s="181" t="s">
        <v>82</v>
      </c>
      <c r="J7" s="182"/>
    </row>
    <row r="8" spans="1:10" ht="39.75" customHeight="1" thickBot="1">
      <c r="A8" s="173"/>
      <c r="B8" s="174"/>
      <c r="C8" s="154" t="s">
        <v>93</v>
      </c>
      <c r="D8" s="155"/>
      <c r="E8" s="155"/>
      <c r="F8" s="155"/>
      <c r="G8" s="155"/>
      <c r="H8" s="155"/>
      <c r="I8" s="156" t="s">
        <v>82</v>
      </c>
      <c r="J8" s="157"/>
    </row>
    <row r="9" spans="1:10" ht="13.5" customHeight="1">
      <c r="A9" s="14"/>
      <c r="B9" s="15"/>
      <c r="C9" s="16"/>
      <c r="D9" s="16"/>
      <c r="E9" s="16"/>
      <c r="F9" s="16"/>
      <c r="G9" s="16"/>
      <c r="H9" s="16"/>
      <c r="I9" s="16"/>
      <c r="J9" s="17"/>
    </row>
    <row r="10" spans="1:10" ht="35.25" customHeight="1">
      <c r="A10" s="18" t="s">
        <v>83</v>
      </c>
      <c r="B10" s="19"/>
      <c r="C10" s="19"/>
      <c r="D10" s="19"/>
      <c r="E10" s="19"/>
      <c r="F10" s="19"/>
      <c r="G10" s="19"/>
      <c r="H10" s="19"/>
      <c r="I10" s="19"/>
      <c r="J10" s="20"/>
    </row>
    <row r="11" spans="1:10" ht="53.25" customHeight="1">
      <c r="A11" s="158">
        <v>20230331</v>
      </c>
      <c r="B11" s="159"/>
      <c r="C11" s="159"/>
      <c r="D11" s="159"/>
      <c r="E11" s="159"/>
      <c r="F11" s="159"/>
      <c r="G11" s="159"/>
      <c r="H11" s="159"/>
      <c r="I11" s="159"/>
      <c r="J11" s="160"/>
    </row>
    <row r="12" spans="1:10" ht="34.5" customHeight="1">
      <c r="A12" s="18"/>
      <c r="B12" s="19"/>
      <c r="C12" s="19"/>
      <c r="D12" s="19"/>
      <c r="E12" s="19"/>
      <c r="F12" s="19"/>
      <c r="G12" s="19"/>
      <c r="H12" s="19"/>
      <c r="I12" s="19"/>
      <c r="J12" s="20"/>
    </row>
    <row r="13" spans="1:10" ht="42.75" customHeight="1">
      <c r="A13" s="21" t="s">
        <v>84</v>
      </c>
      <c r="B13" s="22" t="s">
        <v>85</v>
      </c>
      <c r="C13" s="22"/>
      <c r="D13" s="23" t="s">
        <v>94</v>
      </c>
      <c r="E13" s="22"/>
      <c r="F13" s="22" t="s">
        <v>86</v>
      </c>
      <c r="G13" s="19"/>
      <c r="H13" s="23" t="s">
        <v>87</v>
      </c>
      <c r="I13" s="22"/>
      <c r="J13" s="24" t="s">
        <v>88</v>
      </c>
    </row>
    <row r="14" spans="1:10" ht="42.75" customHeight="1">
      <c r="A14" s="18"/>
      <c r="B14" s="22"/>
      <c r="C14" s="19"/>
      <c r="D14" s="23"/>
      <c r="E14" s="19"/>
      <c r="F14" s="22"/>
      <c r="G14" s="19"/>
      <c r="H14" s="23"/>
      <c r="I14" s="22"/>
      <c r="J14" s="24"/>
    </row>
    <row r="15" spans="1:10" ht="27" customHeight="1" thickBot="1">
      <c r="A15" s="25"/>
      <c r="B15" s="26"/>
      <c r="C15" s="26"/>
      <c r="D15" s="26"/>
      <c r="E15" s="26"/>
      <c r="F15" s="26"/>
      <c r="G15" s="26"/>
      <c r="H15" s="26"/>
      <c r="I15" s="26"/>
      <c r="J15" s="27"/>
    </row>
    <row r="16" spans="1:10" ht="13.5" customHeight="1">
      <c r="A16" s="28"/>
      <c r="B16" s="29"/>
      <c r="C16" s="29"/>
      <c r="D16" s="29"/>
      <c r="E16" s="29"/>
      <c r="F16" s="29"/>
      <c r="G16" s="29"/>
      <c r="H16" s="29"/>
      <c r="I16" s="29"/>
      <c r="J16" s="17"/>
    </row>
    <row r="17" spans="1:10" ht="35.25" customHeight="1">
      <c r="A17" s="18" t="s">
        <v>90</v>
      </c>
      <c r="B17" s="19"/>
      <c r="C17" s="19"/>
      <c r="D17" s="19"/>
      <c r="E17" s="19"/>
      <c r="F17" s="19"/>
      <c r="G17" s="19"/>
      <c r="H17" s="19"/>
      <c r="I17" s="19"/>
      <c r="J17" s="20"/>
    </row>
    <row r="18" spans="1:10" ht="53.25" customHeight="1">
      <c r="A18" s="161">
        <f>A11</f>
        <v>20230331</v>
      </c>
      <c r="B18" s="162"/>
      <c r="C18" s="162"/>
      <c r="D18" s="162"/>
      <c r="E18" s="162"/>
      <c r="F18" s="162"/>
      <c r="G18" s="162"/>
      <c r="H18" s="162"/>
      <c r="I18" s="162"/>
      <c r="J18" s="163"/>
    </row>
    <row r="19" spans="1:10" ht="34.5" customHeight="1">
      <c r="A19" s="18"/>
      <c r="B19" s="19"/>
      <c r="C19" s="19"/>
      <c r="D19" s="19"/>
      <c r="E19" s="19"/>
      <c r="F19" s="19"/>
      <c r="G19" s="19"/>
      <c r="H19" s="19"/>
      <c r="I19" s="19"/>
      <c r="J19" s="20"/>
    </row>
    <row r="20" spans="1:10" ht="42.75" customHeight="1">
      <c r="A20" s="21" t="s">
        <v>95</v>
      </c>
      <c r="B20" s="22" t="s">
        <v>85</v>
      </c>
      <c r="C20" s="22"/>
      <c r="D20" s="23" t="s">
        <v>115</v>
      </c>
      <c r="E20" s="22"/>
      <c r="F20" s="22" t="s">
        <v>86</v>
      </c>
      <c r="G20" s="22"/>
      <c r="H20" s="23" t="s">
        <v>89</v>
      </c>
      <c r="I20" s="23"/>
      <c r="J20" s="24" t="s">
        <v>88</v>
      </c>
    </row>
    <row r="21" spans="1:10" ht="32.25" customHeight="1" thickBot="1">
      <c r="A21" s="25"/>
      <c r="B21" s="26"/>
      <c r="C21" s="26"/>
      <c r="D21" s="26"/>
      <c r="E21" s="26"/>
      <c r="F21" s="26"/>
      <c r="G21" s="26"/>
      <c r="H21" s="26"/>
      <c r="I21" s="26"/>
      <c r="J21" s="27"/>
    </row>
  </sheetData>
  <mergeCells count="14">
    <mergeCell ref="C8:H8"/>
    <mergeCell ref="I8:J8"/>
    <mergeCell ref="A11:J11"/>
    <mergeCell ref="A18:J18"/>
    <mergeCell ref="A2:J2"/>
    <mergeCell ref="A4:B4"/>
    <mergeCell ref="C4:J4"/>
    <mergeCell ref="A5:B8"/>
    <mergeCell ref="C5:H5"/>
    <mergeCell ref="I5:J5"/>
    <mergeCell ref="C6:H6"/>
    <mergeCell ref="I6:J6"/>
    <mergeCell ref="C7:H7"/>
    <mergeCell ref="I7:J7"/>
  </mergeCells>
  <phoneticPr fontId="1" type="noConversion"/>
  <pageMargins left="0.82677165354330717" right="0.70866141732283472" top="0.86614173228346458" bottom="0.43307086614173229" header="0.31496062992125984" footer="0.31496062992125984"/>
  <pageSetup paperSize="9" scale="96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79998168889431442"/>
  </sheetPr>
  <dimension ref="A1:A40"/>
  <sheetViews>
    <sheetView view="pageBreakPreview" topLeftCell="A4" zoomScaleNormal="85" zoomScaleSheetLayoutView="100" workbookViewId="0">
      <selection activeCell="J23" sqref="J23"/>
    </sheetView>
  </sheetViews>
  <sheetFormatPr defaultRowHeight="16.5"/>
  <cols>
    <col min="3" max="3" width="4.5" bestFit="1" customWidth="1"/>
    <col min="4" max="4" width="45.75" customWidth="1"/>
    <col min="5" max="5" width="14.375" customWidth="1"/>
    <col min="6" max="6" width="20.875" customWidth="1"/>
  </cols>
  <sheetData>
    <row r="1" ht="25.5" customHeight="1"/>
    <row r="2" ht="25.5" customHeight="1"/>
    <row r="35" ht="36" customHeight="1"/>
    <row r="36" ht="30" customHeight="1"/>
    <row r="37" ht="16.5" customHeight="1"/>
    <row r="38" ht="16.5" customHeight="1"/>
    <row r="39" ht="27" customHeight="1"/>
    <row r="40" ht="25.5" customHeight="1"/>
  </sheetData>
  <phoneticPr fontId="1" type="noConversion"/>
  <pageMargins left="0.7" right="0.7" top="0.75" bottom="0.75" header="0.3" footer="0.3"/>
  <pageSetup paperSize="9" scale="96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79998168889431442"/>
    <pageSetUpPr fitToPage="1"/>
  </sheetPr>
  <dimension ref="A1"/>
  <sheetViews>
    <sheetView view="pageBreakPreview" zoomScale="70" zoomScaleNormal="100" zoomScaleSheetLayoutView="70" workbookViewId="0">
      <selection activeCell="O12" sqref="O12"/>
    </sheetView>
  </sheetViews>
  <sheetFormatPr defaultRowHeight="16.5"/>
  <cols>
    <col min="4" max="4" width="9" customWidth="1"/>
    <col min="6" max="6" width="9" customWidth="1"/>
    <col min="7" max="7" width="24.75" customWidth="1"/>
    <col min="9" max="9" width="20.375" customWidth="1"/>
  </cols>
  <sheetData>
    <row r="1" spans="1:1">
      <c r="A1" s="33" t="s">
        <v>128</v>
      </c>
    </row>
  </sheetData>
  <phoneticPr fontId="1" type="noConversion"/>
  <pageMargins left="0.7" right="0.7" top="0.75" bottom="0.75" header="0.3" footer="0.3"/>
  <pageSetup paperSize="9" scale="95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  <pageSetUpPr fitToPage="1"/>
  </sheetPr>
  <dimension ref="A1:M6"/>
  <sheetViews>
    <sheetView zoomScaleNormal="100" workbookViewId="0">
      <selection activeCell="G15" sqref="G15"/>
    </sheetView>
  </sheetViews>
  <sheetFormatPr defaultRowHeight="16.5"/>
  <cols>
    <col min="1" max="1" width="7.75" customWidth="1"/>
    <col min="2" max="2" width="19.875" customWidth="1"/>
    <col min="3" max="3" width="23.25" customWidth="1"/>
    <col min="4" max="4" width="18.375" customWidth="1"/>
    <col min="5" max="5" width="10.375" customWidth="1"/>
    <col min="6" max="6" width="14.75" customWidth="1"/>
    <col min="7" max="7" width="14.125" customWidth="1"/>
    <col min="8" max="8" width="20.625" customWidth="1"/>
    <col min="9" max="9" width="11.75" style="6" customWidth="1"/>
    <col min="10" max="10" width="22.875" hidden="1" customWidth="1"/>
    <col min="11" max="11" width="19.125" hidden="1" customWidth="1"/>
    <col min="12" max="12" width="15.75" customWidth="1"/>
    <col min="13" max="13" width="9" hidden="1" customWidth="1"/>
  </cols>
  <sheetData>
    <row r="1" spans="1:13">
      <c r="A1" s="47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137</v>
      </c>
      <c r="G1" s="48" t="s">
        <v>7</v>
      </c>
      <c r="H1" s="48" t="s">
        <v>139</v>
      </c>
      <c r="I1"/>
    </row>
    <row r="2" spans="1:13" ht="35.25" customHeight="1" thickBot="1">
      <c r="A2" s="2">
        <v>0</v>
      </c>
      <c r="B2" s="2" t="s">
        <v>130</v>
      </c>
      <c r="C2" s="3" t="s">
        <v>131</v>
      </c>
      <c r="D2" s="2" t="s">
        <v>103</v>
      </c>
      <c r="E2" s="2">
        <v>1</v>
      </c>
      <c r="F2" s="3">
        <v>25</v>
      </c>
      <c r="G2" s="2" t="s">
        <v>102</v>
      </c>
      <c r="H2" s="2" t="s">
        <v>164</v>
      </c>
      <c r="I2" s="34" t="s">
        <v>19</v>
      </c>
      <c r="K2" s="50" t="s">
        <v>160</v>
      </c>
      <c r="M2" t="s">
        <v>141</v>
      </c>
    </row>
    <row r="3" spans="1:13" ht="35.25" customHeight="1" thickBot="1">
      <c r="A3" s="4">
        <v>1</v>
      </c>
      <c r="B3" s="5" t="s">
        <v>168</v>
      </c>
      <c r="C3" s="5" t="s">
        <v>322</v>
      </c>
      <c r="D3" s="5" t="s">
        <v>103</v>
      </c>
      <c r="E3" s="5">
        <v>1</v>
      </c>
      <c r="F3" s="5">
        <v>20</v>
      </c>
      <c r="G3" s="5" t="s">
        <v>325</v>
      </c>
      <c r="H3" s="49" t="s">
        <v>169</v>
      </c>
      <c r="I3" s="34" t="s">
        <v>96</v>
      </c>
      <c r="K3" s="50" t="s">
        <v>161</v>
      </c>
      <c r="M3" t="s">
        <v>142</v>
      </c>
    </row>
    <row r="4" spans="1:13" ht="15" customHeight="1">
      <c r="I4"/>
      <c r="K4" s="50" t="s">
        <v>162</v>
      </c>
      <c r="M4" t="s">
        <v>145</v>
      </c>
    </row>
    <row r="5" spans="1:13">
      <c r="B5" s="35" t="s">
        <v>181</v>
      </c>
      <c r="C5" s="35"/>
      <c r="D5" s="35"/>
      <c r="E5" s="35"/>
      <c r="M5" t="s">
        <v>143</v>
      </c>
    </row>
    <row r="6" spans="1:13">
      <c r="B6" s="35" t="s">
        <v>112</v>
      </c>
      <c r="M6" t="s">
        <v>144</v>
      </c>
    </row>
  </sheetData>
  <phoneticPr fontId="1" type="noConversion"/>
  <dataValidations count="1">
    <dataValidation type="list" allowBlank="1" showInputMessage="1" showErrorMessage="1" sqref="H2:H3" xr:uid="{00000000-0002-0000-0100-000000000000}">
      <formula1>$K$2:$K$4</formula1>
    </dataValidation>
  </dataValidations>
  <pageMargins left="0.70866141732283472" right="0.70866141732283472" top="0.74803149606299213" bottom="0.74803149606299213" header="0.31496062992125984" footer="0.31496062992125984"/>
  <pageSetup paperSize="9" scale="9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79998168889431442"/>
    <pageSetUpPr fitToPage="1"/>
  </sheetPr>
  <dimension ref="A1:T29"/>
  <sheetViews>
    <sheetView view="pageBreakPreview" zoomScale="92" zoomScaleNormal="100" zoomScaleSheetLayoutView="92" workbookViewId="0">
      <selection activeCell="C15" sqref="C15:E15"/>
    </sheetView>
  </sheetViews>
  <sheetFormatPr defaultRowHeight="16.5"/>
  <cols>
    <col min="1" max="1" width="13.875" customWidth="1"/>
    <col min="2" max="2" width="8.125" customWidth="1"/>
    <col min="3" max="3" width="4.875" customWidth="1"/>
    <col min="4" max="4" width="8.375" style="1" customWidth="1"/>
    <col min="5" max="5" width="11.375" style="1" customWidth="1"/>
    <col min="6" max="6" width="8.375" style="1" customWidth="1"/>
    <col min="7" max="7" width="12.75" style="1" customWidth="1"/>
    <col min="8" max="8" width="11.375" style="1" customWidth="1"/>
    <col min="9" max="9" width="3.875" style="1" customWidth="1"/>
    <col min="10" max="10" width="12.125" customWidth="1"/>
    <col min="11" max="11" width="15.75" customWidth="1"/>
    <col min="12" max="14" width="9" hidden="1" customWidth="1"/>
    <col min="15" max="20" width="9" customWidth="1"/>
    <col min="22" max="23" width="9" customWidth="1"/>
  </cols>
  <sheetData>
    <row r="1" spans="1:17">
      <c r="A1" s="61" t="s">
        <v>16</v>
      </c>
      <c r="B1" s="61"/>
      <c r="C1" s="7"/>
    </row>
    <row r="2" spans="1:17" ht="33.75">
      <c r="A2" s="88" t="s">
        <v>205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7" ht="21" customHeight="1">
      <c r="A3" s="62" t="s">
        <v>17</v>
      </c>
      <c r="B3" s="89">
        <v>2023</v>
      </c>
      <c r="C3" s="89"/>
      <c r="D3" s="89"/>
      <c r="E3" s="89"/>
      <c r="F3" s="89"/>
      <c r="G3" s="62" t="s">
        <v>18</v>
      </c>
      <c r="H3" s="89">
        <v>1</v>
      </c>
      <c r="I3" s="89"/>
      <c r="J3" s="89"/>
      <c r="K3" s="89"/>
    </row>
    <row r="4" spans="1:17" ht="21" customHeight="1">
      <c r="A4" s="59" t="s">
        <v>1</v>
      </c>
      <c r="B4" s="90" t="str">
        <f>VLOOKUP(N4,'0.기본정보입력(필수)'!A2:H3,2,0)</f>
        <v>공과대학</v>
      </c>
      <c r="C4" s="90"/>
      <c r="D4" s="90"/>
      <c r="E4" s="90"/>
      <c r="F4" s="90"/>
      <c r="G4" s="59" t="s">
        <v>2</v>
      </c>
      <c r="H4" s="90" t="str">
        <f>VLOOKUP(N4,'0.기본정보입력(필수)'!A2:H3,3,0)</f>
        <v>휴먼지능로봇공학과</v>
      </c>
      <c r="I4" s="90"/>
      <c r="J4" s="90"/>
      <c r="K4" s="90"/>
      <c r="N4">
        <v>1</v>
      </c>
      <c r="P4" s="1"/>
      <c r="Q4" s="1"/>
    </row>
    <row r="5" spans="1:17" ht="21" customHeight="1">
      <c r="A5" s="59" t="s">
        <v>3</v>
      </c>
      <c r="B5" s="90" t="str">
        <f>VLOOKUP(N4,'0.기본정보입력(필수)'!A2:H3,4,0)</f>
        <v>캡스톤디자인</v>
      </c>
      <c r="C5" s="90"/>
      <c r="D5" s="90"/>
      <c r="E5" s="90"/>
      <c r="F5" s="90"/>
      <c r="G5" s="59" t="s">
        <v>4</v>
      </c>
      <c r="H5" s="90">
        <f>VLOOKUP(N4,'0.기본정보입력(필수)'!A2:H3,5,0)</f>
        <v>1</v>
      </c>
      <c r="I5" s="90"/>
      <c r="J5" s="59" t="s">
        <v>137</v>
      </c>
      <c r="K5" s="58">
        <f>VLOOKUP(N4,'0.기본정보입력(필수)'!A2:H3,6,0)</f>
        <v>20</v>
      </c>
      <c r="P5" s="1"/>
      <c r="Q5" s="1"/>
    </row>
    <row r="6" spans="1:17" ht="21" customHeight="1">
      <c r="A6" s="59" t="s">
        <v>138</v>
      </c>
      <c r="B6" s="90" t="str">
        <f>VLOOKUP(N4,'0.기본정보입력(필수)'!A2:H3,7,0)</f>
        <v>한종대</v>
      </c>
      <c r="C6" s="90"/>
      <c r="D6" s="90"/>
      <c r="E6" s="90"/>
      <c r="F6" s="90"/>
      <c r="G6" s="59" t="s">
        <v>57</v>
      </c>
      <c r="H6" s="90" t="str">
        <f>VLOOKUP(N4,'0.기본정보입력(필수)'!A2:H3,8,0)</f>
        <v>문제해결프로젝트</v>
      </c>
      <c r="I6" s="90"/>
      <c r="J6" s="90"/>
      <c r="K6" s="90"/>
      <c r="P6" s="1"/>
      <c r="Q6" s="1"/>
    </row>
    <row r="7" spans="1:17" ht="21" customHeight="1">
      <c r="A7" s="91" t="s">
        <v>14</v>
      </c>
      <c r="B7" s="74" t="s">
        <v>294</v>
      </c>
      <c r="C7" s="92" t="s">
        <v>295</v>
      </c>
      <c r="D7" s="92"/>
      <c r="E7" s="59" t="s">
        <v>97</v>
      </c>
      <c r="F7" s="59" t="s">
        <v>134</v>
      </c>
      <c r="G7" s="92" t="s">
        <v>135</v>
      </c>
      <c r="H7" s="92"/>
      <c r="I7" s="92"/>
      <c r="J7" s="92"/>
      <c r="K7" s="92"/>
      <c r="P7" s="1"/>
      <c r="Q7" s="1"/>
    </row>
    <row r="8" spans="1:17" ht="33" customHeight="1">
      <c r="A8" s="91"/>
      <c r="B8" s="93" t="s">
        <v>296</v>
      </c>
      <c r="C8" s="90" t="s">
        <v>15</v>
      </c>
      <c r="D8" s="90"/>
      <c r="E8" s="99">
        <v>330000</v>
      </c>
      <c r="F8" s="100">
        <f>E8/($E$8+$E$9+$E$10+$E$11)</f>
        <v>0.7857142857142857</v>
      </c>
      <c r="G8" s="93" t="s">
        <v>343</v>
      </c>
      <c r="H8" s="93"/>
      <c r="I8" s="93"/>
      <c r="J8" s="93"/>
      <c r="K8" s="93"/>
      <c r="P8" s="1"/>
    </row>
    <row r="9" spans="1:17" ht="33" customHeight="1">
      <c r="A9" s="91"/>
      <c r="B9" s="93"/>
      <c r="C9" s="90" t="s">
        <v>291</v>
      </c>
      <c r="D9" s="90"/>
      <c r="E9" s="99"/>
      <c r="F9" s="100"/>
      <c r="G9" s="93"/>
      <c r="H9" s="93"/>
      <c r="I9" s="93"/>
      <c r="J9" s="93"/>
      <c r="K9" s="93"/>
    </row>
    <row r="10" spans="1:17" ht="33" customHeight="1">
      <c r="A10" s="91"/>
      <c r="B10" s="93"/>
      <c r="C10" s="90" t="s">
        <v>32</v>
      </c>
      <c r="D10" s="90"/>
      <c r="E10" s="99"/>
      <c r="F10" s="100"/>
      <c r="G10" s="93" t="s">
        <v>342</v>
      </c>
      <c r="H10" s="93"/>
      <c r="I10" s="93"/>
      <c r="J10" s="93"/>
      <c r="K10" s="93"/>
    </row>
    <row r="11" spans="1:17" ht="33" customHeight="1">
      <c r="A11" s="91"/>
      <c r="B11" s="60" t="s">
        <v>297</v>
      </c>
      <c r="C11" s="90" t="s">
        <v>299</v>
      </c>
      <c r="D11" s="90"/>
      <c r="E11" s="30">
        <v>90000</v>
      </c>
      <c r="F11" s="63">
        <f>E11/($E$8+$E$9+$E$10+$E$11)</f>
        <v>0.21428571428571427</v>
      </c>
      <c r="G11" s="93" t="s">
        <v>334</v>
      </c>
      <c r="H11" s="93"/>
      <c r="I11" s="93"/>
      <c r="J11" s="93"/>
      <c r="K11" s="93"/>
    </row>
    <row r="12" spans="1:17" ht="21" customHeight="1">
      <c r="A12" s="91"/>
      <c r="B12" s="90" t="s">
        <v>13</v>
      </c>
      <c r="C12" s="90"/>
      <c r="D12" s="90"/>
      <c r="E12" s="31">
        <f>SUM(E8:E11)</f>
        <v>420000</v>
      </c>
      <c r="F12" s="64">
        <f>E12/$E$12</f>
        <v>1</v>
      </c>
      <c r="G12" s="90"/>
      <c r="H12" s="90"/>
      <c r="I12" s="90"/>
      <c r="J12" s="90"/>
      <c r="K12" s="90"/>
    </row>
    <row r="13" spans="1:17" ht="37.5" customHeight="1">
      <c r="A13" s="59" t="s">
        <v>167</v>
      </c>
      <c r="B13" s="94" t="s">
        <v>166</v>
      </c>
      <c r="C13" s="94"/>
      <c r="D13" s="94"/>
      <c r="E13" s="94"/>
      <c r="F13" s="94"/>
      <c r="G13" s="94"/>
      <c r="H13" s="94"/>
      <c r="I13" s="94"/>
      <c r="J13" s="94"/>
      <c r="K13" s="94"/>
    </row>
    <row r="14" spans="1:17" ht="21" customHeight="1">
      <c r="A14" s="92" t="s">
        <v>136</v>
      </c>
      <c r="B14" s="59" t="s">
        <v>0</v>
      </c>
      <c r="C14" s="92" t="s">
        <v>5</v>
      </c>
      <c r="D14" s="92"/>
      <c r="E14" s="92"/>
      <c r="F14" s="59" t="s">
        <v>151</v>
      </c>
      <c r="G14" s="59" t="s">
        <v>149</v>
      </c>
      <c r="H14" s="59" t="s">
        <v>150</v>
      </c>
      <c r="I14" s="92" t="s">
        <v>148</v>
      </c>
      <c r="J14" s="92"/>
      <c r="K14" s="59" t="s">
        <v>11</v>
      </c>
    </row>
    <row r="15" spans="1:17" ht="21" customHeight="1">
      <c r="A15" s="92"/>
      <c r="B15" s="58">
        <v>1</v>
      </c>
      <c r="C15" s="93" t="s">
        <v>345</v>
      </c>
      <c r="D15" s="93"/>
      <c r="E15" s="93"/>
      <c r="F15" s="60">
        <v>6</v>
      </c>
      <c r="G15" s="60">
        <v>201910940</v>
      </c>
      <c r="H15" s="58" t="s">
        <v>326</v>
      </c>
      <c r="I15" s="90"/>
      <c r="J15" s="90"/>
      <c r="K15" s="65"/>
    </row>
    <row r="16" spans="1:17" ht="21" customHeight="1">
      <c r="A16" s="92"/>
      <c r="B16" s="58">
        <v>2</v>
      </c>
      <c r="C16" s="93"/>
      <c r="D16" s="93"/>
      <c r="E16" s="93"/>
      <c r="F16" s="60"/>
      <c r="G16" s="60"/>
      <c r="H16" s="58"/>
      <c r="I16" s="90"/>
      <c r="J16" s="90"/>
      <c r="K16" s="60"/>
    </row>
    <row r="17" spans="1:20" ht="21" customHeight="1">
      <c r="A17" s="92"/>
      <c r="B17" s="58">
        <v>3</v>
      </c>
      <c r="C17" s="93"/>
      <c r="D17" s="93"/>
      <c r="E17" s="93"/>
      <c r="F17" s="60"/>
      <c r="G17" s="60"/>
      <c r="H17" s="58"/>
      <c r="I17" s="90"/>
      <c r="J17" s="90"/>
      <c r="K17" s="60"/>
    </row>
    <row r="18" spans="1:20" ht="21" customHeight="1">
      <c r="A18" s="92"/>
      <c r="B18" s="58">
        <v>4</v>
      </c>
      <c r="C18" s="93"/>
      <c r="D18" s="93"/>
      <c r="E18" s="93"/>
      <c r="F18" s="60"/>
      <c r="G18" s="60"/>
      <c r="H18" s="58"/>
      <c r="I18" s="90"/>
      <c r="J18" s="90"/>
      <c r="K18" s="60"/>
    </row>
    <row r="19" spans="1:20" ht="21" customHeight="1">
      <c r="A19" s="92"/>
      <c r="B19" s="58">
        <v>5</v>
      </c>
      <c r="C19" s="93"/>
      <c r="D19" s="93"/>
      <c r="E19" s="93"/>
      <c r="F19" s="60"/>
      <c r="G19" s="60"/>
      <c r="H19" s="58"/>
      <c r="I19" s="90"/>
      <c r="J19" s="90"/>
      <c r="K19" s="60"/>
    </row>
    <row r="20" spans="1:20" ht="21" customHeight="1">
      <c r="A20" s="92"/>
      <c r="B20" s="58">
        <v>6</v>
      </c>
      <c r="C20" s="93"/>
      <c r="D20" s="93"/>
      <c r="E20" s="93"/>
      <c r="F20" s="60"/>
      <c r="G20" s="60"/>
      <c r="H20" s="58"/>
      <c r="I20" s="90"/>
      <c r="J20" s="90"/>
      <c r="K20" s="60"/>
    </row>
    <row r="21" spans="1:20" ht="21" customHeight="1">
      <c r="A21" s="92"/>
      <c r="B21" s="58">
        <v>7</v>
      </c>
      <c r="C21" s="93"/>
      <c r="D21" s="93"/>
      <c r="E21" s="93"/>
      <c r="F21" s="60"/>
      <c r="G21" s="60"/>
      <c r="H21" s="58"/>
      <c r="I21" s="90"/>
      <c r="J21" s="90"/>
      <c r="K21" s="60"/>
    </row>
    <row r="22" spans="1:20" ht="21" customHeight="1">
      <c r="A22" s="92"/>
      <c r="B22" s="58">
        <v>8</v>
      </c>
      <c r="C22" s="93"/>
      <c r="D22" s="93"/>
      <c r="E22" s="93"/>
      <c r="F22" s="60"/>
      <c r="G22" s="60"/>
      <c r="H22" s="58"/>
      <c r="I22" s="90"/>
      <c r="J22" s="90"/>
      <c r="K22" s="60"/>
      <c r="T22" s="51"/>
    </row>
    <row r="23" spans="1:20" ht="21" customHeight="1">
      <c r="A23" s="92"/>
      <c r="B23" s="58">
        <v>9</v>
      </c>
      <c r="C23" s="93"/>
      <c r="D23" s="93"/>
      <c r="E23" s="93"/>
      <c r="F23" s="60"/>
      <c r="G23" s="60"/>
      <c r="H23" s="58"/>
      <c r="I23" s="90"/>
      <c r="J23" s="90"/>
      <c r="K23" s="60"/>
    </row>
    <row r="24" spans="1:20" ht="21" customHeight="1">
      <c r="A24" s="92"/>
      <c r="B24" s="58">
        <v>10</v>
      </c>
      <c r="C24" s="93"/>
      <c r="D24" s="93"/>
      <c r="E24" s="93"/>
      <c r="F24" s="60"/>
      <c r="G24" s="60"/>
      <c r="H24" s="58"/>
      <c r="I24" s="90"/>
      <c r="J24" s="90"/>
      <c r="K24" s="60"/>
    </row>
    <row r="25" spans="1:20" ht="21" customHeight="1">
      <c r="A25" s="92" t="s">
        <v>153</v>
      </c>
      <c r="B25" s="92"/>
      <c r="C25" s="92"/>
      <c r="D25" s="92"/>
      <c r="E25" s="92"/>
      <c r="F25" s="60">
        <f>SUM(F15:F24)</f>
        <v>6</v>
      </c>
      <c r="G25" s="96" t="s">
        <v>170</v>
      </c>
      <c r="H25" s="96"/>
      <c r="I25" s="96"/>
      <c r="J25" s="96"/>
      <c r="K25" s="96"/>
    </row>
    <row r="26" spans="1:20" ht="156.75" customHeight="1">
      <c r="A26" s="91" t="s">
        <v>12</v>
      </c>
      <c r="B26" s="91"/>
      <c r="C26" s="98" t="s">
        <v>323</v>
      </c>
      <c r="D26" s="98"/>
      <c r="E26" s="98"/>
      <c r="F26" s="98"/>
      <c r="G26" s="98"/>
      <c r="H26" s="98"/>
      <c r="I26" s="98"/>
      <c r="J26" s="98"/>
      <c r="K26" s="98"/>
    </row>
    <row r="27" spans="1:20" ht="68.25" customHeight="1">
      <c r="A27" s="91" t="s">
        <v>165</v>
      </c>
      <c r="B27" s="91"/>
      <c r="C27" s="95" t="s">
        <v>209</v>
      </c>
      <c r="D27" s="95"/>
      <c r="E27" s="95"/>
      <c r="F27" s="95"/>
      <c r="G27" s="95"/>
      <c r="H27" s="95"/>
      <c r="I27" s="95"/>
      <c r="J27" s="95"/>
      <c r="K27" s="95"/>
    </row>
    <row r="28" spans="1:20">
      <c r="A28" s="92" t="s">
        <v>21</v>
      </c>
      <c r="B28" s="92"/>
      <c r="C28" s="90" t="s">
        <v>22</v>
      </c>
      <c r="D28" s="90"/>
      <c r="E28" s="97" t="s">
        <v>187</v>
      </c>
      <c r="F28" s="97"/>
      <c r="G28" s="97"/>
      <c r="H28" s="97"/>
      <c r="I28" s="97"/>
      <c r="J28" s="97"/>
      <c r="K28" s="97"/>
    </row>
    <row r="29" spans="1:20">
      <c r="A29" s="92"/>
      <c r="B29" s="92"/>
      <c r="C29" s="90" t="s">
        <v>23</v>
      </c>
      <c r="D29" s="90"/>
      <c r="E29" s="97" t="s">
        <v>177</v>
      </c>
      <c r="F29" s="97"/>
      <c r="G29" s="97"/>
      <c r="H29" s="97"/>
      <c r="I29" s="97"/>
      <c r="J29" s="97"/>
      <c r="K29" s="97"/>
    </row>
  </sheetData>
  <dataConsolidate/>
  <mergeCells count="60">
    <mergeCell ref="E8:E10"/>
    <mergeCell ref="F8:F10"/>
    <mergeCell ref="B3:F3"/>
    <mergeCell ref="B4:F4"/>
    <mergeCell ref="B5:F5"/>
    <mergeCell ref="B6:F6"/>
    <mergeCell ref="B8:B10"/>
    <mergeCell ref="C24:E24"/>
    <mergeCell ref="A26:B26"/>
    <mergeCell ref="A27:B27"/>
    <mergeCell ref="A28:B29"/>
    <mergeCell ref="C27:K27"/>
    <mergeCell ref="I24:J24"/>
    <mergeCell ref="C28:D28"/>
    <mergeCell ref="C29:D29"/>
    <mergeCell ref="A25:E25"/>
    <mergeCell ref="G25:K25"/>
    <mergeCell ref="E28:K28"/>
    <mergeCell ref="E29:K29"/>
    <mergeCell ref="C26:K26"/>
    <mergeCell ref="I22:J22"/>
    <mergeCell ref="I23:J23"/>
    <mergeCell ref="B13:K13"/>
    <mergeCell ref="C14:E14"/>
    <mergeCell ref="C15:E15"/>
    <mergeCell ref="C16:E16"/>
    <mergeCell ref="C17:E17"/>
    <mergeCell ref="I17:J17"/>
    <mergeCell ref="I15:J15"/>
    <mergeCell ref="I16:J16"/>
    <mergeCell ref="C23:E23"/>
    <mergeCell ref="I18:J18"/>
    <mergeCell ref="C18:E18"/>
    <mergeCell ref="C19:E19"/>
    <mergeCell ref="C20:E20"/>
    <mergeCell ref="C21:E21"/>
    <mergeCell ref="I19:J19"/>
    <mergeCell ref="I20:J20"/>
    <mergeCell ref="I21:J21"/>
    <mergeCell ref="I14:J14"/>
    <mergeCell ref="C11:D11"/>
    <mergeCell ref="G12:K12"/>
    <mergeCell ref="G11:K11"/>
    <mergeCell ref="B12:D12"/>
    <mergeCell ref="A2:K2"/>
    <mergeCell ref="H3:K3"/>
    <mergeCell ref="H4:K4"/>
    <mergeCell ref="A7:A12"/>
    <mergeCell ref="A14:A24"/>
    <mergeCell ref="C7:D7"/>
    <mergeCell ref="C8:D8"/>
    <mergeCell ref="C9:D9"/>
    <mergeCell ref="C22:E22"/>
    <mergeCell ref="C10:D10"/>
    <mergeCell ref="H5:I5"/>
    <mergeCell ref="G8:K8"/>
    <mergeCell ref="G7:K7"/>
    <mergeCell ref="H6:K6"/>
    <mergeCell ref="G10:K10"/>
    <mergeCell ref="G9:K9"/>
  </mergeCells>
  <phoneticPr fontId="1" type="noConversion"/>
  <printOptions horizontalCentered="1"/>
  <pageMargins left="0.23622047244094488" right="0.23622047244094488" top="0.74803149606299213" bottom="0.74803149606299213" header="0.31496062992125984" footer="0.31496062992125984"/>
  <pageSetup paperSize="9" scale="82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4" name="Check Box 4">
              <controlPr defaultSize="0" autoFill="0" autoLine="0" autoPict="0">
                <anchor moveWithCells="1">
                  <from>
                    <xdr:col>9</xdr:col>
                    <xdr:colOff>276225</xdr:colOff>
                    <xdr:row>15</xdr:row>
                    <xdr:rowOff>0</xdr:rowOff>
                  </from>
                  <to>
                    <xdr:col>9</xdr:col>
                    <xdr:colOff>838200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Check Box 5">
              <controlPr defaultSize="0" autoFill="0" autoLine="0" autoPict="0">
                <anchor moveWithCells="1">
                  <from>
                    <xdr:col>8</xdr:col>
                    <xdr:colOff>95250</xdr:colOff>
                    <xdr:row>16</xdr:row>
                    <xdr:rowOff>9525</xdr:rowOff>
                  </from>
                  <to>
                    <xdr:col>9</xdr:col>
                    <xdr:colOff>361950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6" name="Check Box 6">
              <controlPr defaultSize="0" autoFill="0" autoLine="0" autoPict="0">
                <anchor moveWithCells="1">
                  <from>
                    <xdr:col>9</xdr:col>
                    <xdr:colOff>276225</xdr:colOff>
                    <xdr:row>16</xdr:row>
                    <xdr:rowOff>9525</xdr:rowOff>
                  </from>
                  <to>
                    <xdr:col>9</xdr:col>
                    <xdr:colOff>838200</xdr:colOff>
                    <xdr:row>16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8</xdr:col>
                    <xdr:colOff>95250</xdr:colOff>
                    <xdr:row>17</xdr:row>
                    <xdr:rowOff>9525</xdr:rowOff>
                  </from>
                  <to>
                    <xdr:col>9</xdr:col>
                    <xdr:colOff>361950</xdr:colOff>
                    <xdr:row>17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8" name="Check Box 8">
              <controlPr defaultSize="0" autoFill="0" autoLine="0" autoPict="0">
                <anchor moveWithCells="1">
                  <from>
                    <xdr:col>9</xdr:col>
                    <xdr:colOff>276225</xdr:colOff>
                    <xdr:row>17</xdr:row>
                    <xdr:rowOff>19050</xdr:rowOff>
                  </from>
                  <to>
                    <xdr:col>9</xdr:col>
                    <xdr:colOff>838200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9" name="Check Box 9">
              <controlPr defaultSize="0" autoFill="0" autoLine="0" autoPict="0">
                <anchor moveWithCells="1">
                  <from>
                    <xdr:col>8</xdr:col>
                    <xdr:colOff>95250</xdr:colOff>
                    <xdr:row>18</xdr:row>
                    <xdr:rowOff>9525</xdr:rowOff>
                  </from>
                  <to>
                    <xdr:col>9</xdr:col>
                    <xdr:colOff>361950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0" name="Check Box 10">
              <controlPr defaultSize="0" autoFill="0" autoLine="0" autoPict="0">
                <anchor moveWithCells="1">
                  <from>
                    <xdr:col>9</xdr:col>
                    <xdr:colOff>276225</xdr:colOff>
                    <xdr:row>18</xdr:row>
                    <xdr:rowOff>19050</xdr:rowOff>
                  </from>
                  <to>
                    <xdr:col>9</xdr:col>
                    <xdr:colOff>838200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1" name="Check Box 11">
              <controlPr defaultSize="0" autoFill="0" autoLine="0" autoPict="0">
                <anchor moveWithCells="1">
                  <from>
                    <xdr:col>8</xdr:col>
                    <xdr:colOff>95250</xdr:colOff>
                    <xdr:row>19</xdr:row>
                    <xdr:rowOff>9525</xdr:rowOff>
                  </from>
                  <to>
                    <xdr:col>9</xdr:col>
                    <xdr:colOff>361950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2" name="Check Box 12">
              <controlPr defaultSize="0" autoFill="0" autoLine="0" autoPict="0">
                <anchor moveWithCells="1">
                  <from>
                    <xdr:col>9</xdr:col>
                    <xdr:colOff>276225</xdr:colOff>
                    <xdr:row>19</xdr:row>
                    <xdr:rowOff>19050</xdr:rowOff>
                  </from>
                  <to>
                    <xdr:col>9</xdr:col>
                    <xdr:colOff>838200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3" name="Check Box 13">
              <controlPr defaultSize="0" autoFill="0" autoLine="0" autoPict="0">
                <anchor moveWithCells="1">
                  <from>
                    <xdr:col>8</xdr:col>
                    <xdr:colOff>95250</xdr:colOff>
                    <xdr:row>20</xdr:row>
                    <xdr:rowOff>9525</xdr:rowOff>
                  </from>
                  <to>
                    <xdr:col>9</xdr:col>
                    <xdr:colOff>361950</xdr:colOff>
                    <xdr:row>20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4" name="Check Box 14">
              <controlPr defaultSize="0" autoFill="0" autoLine="0" autoPict="0">
                <anchor moveWithCells="1">
                  <from>
                    <xdr:col>9</xdr:col>
                    <xdr:colOff>276225</xdr:colOff>
                    <xdr:row>20</xdr:row>
                    <xdr:rowOff>19050</xdr:rowOff>
                  </from>
                  <to>
                    <xdr:col>9</xdr:col>
                    <xdr:colOff>838200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5" name="Check Box 15">
              <controlPr defaultSize="0" autoFill="0" autoLine="0" autoPict="0">
                <anchor moveWithCells="1">
                  <from>
                    <xdr:col>8</xdr:col>
                    <xdr:colOff>95250</xdr:colOff>
                    <xdr:row>21</xdr:row>
                    <xdr:rowOff>9525</xdr:rowOff>
                  </from>
                  <to>
                    <xdr:col>9</xdr:col>
                    <xdr:colOff>361950</xdr:colOff>
                    <xdr:row>21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6" name="Check Box 16">
              <controlPr defaultSize="0" autoFill="0" autoLine="0" autoPict="0">
                <anchor moveWithCells="1">
                  <from>
                    <xdr:col>9</xdr:col>
                    <xdr:colOff>276225</xdr:colOff>
                    <xdr:row>21</xdr:row>
                    <xdr:rowOff>19050</xdr:rowOff>
                  </from>
                  <to>
                    <xdr:col>9</xdr:col>
                    <xdr:colOff>838200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7" name="Check Box 17">
              <controlPr defaultSize="0" autoFill="0" autoLine="0" autoPict="0">
                <anchor moveWithCells="1">
                  <from>
                    <xdr:col>8</xdr:col>
                    <xdr:colOff>95250</xdr:colOff>
                    <xdr:row>22</xdr:row>
                    <xdr:rowOff>9525</xdr:rowOff>
                  </from>
                  <to>
                    <xdr:col>9</xdr:col>
                    <xdr:colOff>361950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18" name="Check Box 18">
              <controlPr defaultSize="0" autoFill="0" autoLine="0" autoPict="0">
                <anchor moveWithCells="1">
                  <from>
                    <xdr:col>9</xdr:col>
                    <xdr:colOff>276225</xdr:colOff>
                    <xdr:row>22</xdr:row>
                    <xdr:rowOff>9525</xdr:rowOff>
                  </from>
                  <to>
                    <xdr:col>9</xdr:col>
                    <xdr:colOff>838200</xdr:colOff>
                    <xdr:row>22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19" name="Check Box 19">
              <controlPr defaultSize="0" autoFill="0" autoLine="0" autoPict="0">
                <anchor moveWithCells="1">
                  <from>
                    <xdr:col>8</xdr:col>
                    <xdr:colOff>95250</xdr:colOff>
                    <xdr:row>23</xdr:row>
                    <xdr:rowOff>19050</xdr:rowOff>
                  </from>
                  <to>
                    <xdr:col>9</xdr:col>
                    <xdr:colOff>361950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0" name="Check Box 20">
              <controlPr defaultSize="0" autoFill="0" autoLine="0" autoPict="0">
                <anchor moveWithCells="1">
                  <from>
                    <xdr:col>9</xdr:col>
                    <xdr:colOff>276225</xdr:colOff>
                    <xdr:row>23</xdr:row>
                    <xdr:rowOff>19050</xdr:rowOff>
                  </from>
                  <to>
                    <xdr:col>9</xdr:col>
                    <xdr:colOff>838200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" r:id="rId21" name="Check Box 1">
              <controlPr defaultSize="0" autoFill="0" autoLine="0" autoPict="0">
                <anchor moveWithCells="1">
                  <from>
                    <xdr:col>8</xdr:col>
                    <xdr:colOff>95250</xdr:colOff>
                    <xdr:row>14</xdr:row>
                    <xdr:rowOff>0</xdr:rowOff>
                  </from>
                  <to>
                    <xdr:col>9</xdr:col>
                    <xdr:colOff>361950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22" name="Check Box 2">
              <controlPr defaultSize="0" autoFill="0" autoLine="0" autoPict="0">
                <anchor moveWithCells="1">
                  <from>
                    <xdr:col>9</xdr:col>
                    <xdr:colOff>276225</xdr:colOff>
                    <xdr:row>14</xdr:row>
                    <xdr:rowOff>0</xdr:rowOff>
                  </from>
                  <to>
                    <xdr:col>9</xdr:col>
                    <xdr:colOff>838200</xdr:colOff>
                    <xdr:row>14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23" name="Check Box 3">
              <controlPr defaultSize="0" autoFill="0" autoLine="0" autoPict="0">
                <anchor moveWithCells="1">
                  <from>
                    <xdr:col>8</xdr:col>
                    <xdr:colOff>95250</xdr:colOff>
                    <xdr:row>14</xdr:row>
                    <xdr:rowOff>257175</xdr:rowOff>
                  </from>
                  <to>
                    <xdr:col>9</xdr:col>
                    <xdr:colOff>361950</xdr:colOff>
                    <xdr:row>15</xdr:row>
                    <xdr:rowOff>247650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8F81-219A-46BD-B631-573DE1988FA5}">
  <sheetPr>
    <tabColor theme="7" tint="0.79998168889431442"/>
    <pageSetUpPr fitToPage="1"/>
  </sheetPr>
  <dimension ref="A1:N29"/>
  <sheetViews>
    <sheetView view="pageBreakPreview" zoomScale="98" zoomScaleNormal="100" zoomScaleSheetLayoutView="98" workbookViewId="0">
      <selection activeCell="A25" sqref="A25:H27"/>
    </sheetView>
  </sheetViews>
  <sheetFormatPr defaultRowHeight="16.5"/>
  <cols>
    <col min="1" max="1" width="12.625" customWidth="1"/>
    <col min="2" max="2" width="11.125" style="1" customWidth="1"/>
    <col min="3" max="3" width="13" style="1" customWidth="1"/>
    <col min="4" max="4" width="12.5" style="1" customWidth="1"/>
    <col min="5" max="5" width="11.625" style="1" customWidth="1"/>
    <col min="6" max="6" width="12.375" style="1" customWidth="1"/>
    <col min="7" max="7" width="11" customWidth="1"/>
    <col min="8" max="8" width="14.625" customWidth="1"/>
    <col min="9" max="11" width="9" hidden="1" customWidth="1"/>
    <col min="12" max="17" width="9" customWidth="1"/>
  </cols>
  <sheetData>
    <row r="1" spans="1:14">
      <c r="A1" s="61" t="s">
        <v>24</v>
      </c>
    </row>
    <row r="2" spans="1:14" ht="33.75">
      <c r="A2" s="88" t="s">
        <v>206</v>
      </c>
      <c r="B2" s="88"/>
      <c r="C2" s="88"/>
      <c r="D2" s="88"/>
      <c r="E2" s="88"/>
      <c r="F2" s="88"/>
      <c r="G2" s="88"/>
      <c r="H2" s="88"/>
    </row>
    <row r="3" spans="1:14" ht="18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</row>
    <row r="4" spans="1:14" ht="21" customHeight="1">
      <c r="A4" s="59" t="s">
        <v>1</v>
      </c>
      <c r="B4" s="90" t="str">
        <f>VLOOKUP(K4,'0.기본정보입력(필수)'!A2:H3,2,0)</f>
        <v>공과대학</v>
      </c>
      <c r="C4" s="90"/>
      <c r="D4" s="90"/>
      <c r="E4" s="59" t="s">
        <v>2</v>
      </c>
      <c r="F4" s="90" t="str">
        <f>VLOOKUP(K4,'0.기본정보입력(필수)'!A2:H3,3,0)</f>
        <v>휴먼지능로봇공학과</v>
      </c>
      <c r="G4" s="90"/>
      <c r="H4" s="90"/>
      <c r="K4">
        <v>1</v>
      </c>
      <c r="M4" s="1"/>
      <c r="N4" s="1"/>
    </row>
    <row r="5" spans="1:14" ht="21" customHeight="1">
      <c r="A5" s="59" t="s">
        <v>3</v>
      </c>
      <c r="B5" s="90" t="str">
        <f>VLOOKUP(K4,'0.기본정보입력(필수)'!A3:H4,4,0)</f>
        <v>캡스톤디자인</v>
      </c>
      <c r="C5" s="90"/>
      <c r="D5" s="90"/>
      <c r="E5" s="59" t="s">
        <v>4</v>
      </c>
      <c r="F5" s="58">
        <f>VLOOKUP(K4,'0.기본정보입력(필수)'!A2:H3,5,0)</f>
        <v>1</v>
      </c>
      <c r="G5" s="59" t="s">
        <v>137</v>
      </c>
      <c r="H5" s="58">
        <f>VLOOKUP(K4,'0.기본정보입력(필수)'!A2:H3,6,0)</f>
        <v>20</v>
      </c>
      <c r="M5" s="1"/>
      <c r="N5" s="1"/>
    </row>
    <row r="6" spans="1:14" ht="21" customHeight="1">
      <c r="A6" s="59" t="s">
        <v>140</v>
      </c>
      <c r="B6" s="90" t="str">
        <f>VLOOKUP(K4,'0.기본정보입력(필수)'!A3:H4,7,0)</f>
        <v>한종대</v>
      </c>
      <c r="C6" s="90"/>
      <c r="D6" s="90"/>
      <c r="E6" s="59" t="s">
        <v>57</v>
      </c>
      <c r="F6" s="90" t="str">
        <f>VLOOKUP(K4,'0.기본정보입력(필수)'!A2:H3,8,0)</f>
        <v>문제해결프로젝트</v>
      </c>
      <c r="G6" s="90"/>
      <c r="H6" s="90"/>
    </row>
    <row r="7" spans="1:14" ht="24.75" customHeight="1">
      <c r="A7" s="105" t="s">
        <v>120</v>
      </c>
      <c r="B7" s="106"/>
      <c r="C7" s="106"/>
      <c r="D7" s="106"/>
      <c r="E7" s="106"/>
      <c r="F7" s="106"/>
      <c r="G7" s="106"/>
      <c r="H7" s="106"/>
    </row>
    <row r="8" spans="1:14" ht="35.1" customHeight="1">
      <c r="A8" s="107" t="s">
        <v>341</v>
      </c>
      <c r="B8" s="107"/>
      <c r="C8" s="107"/>
      <c r="D8" s="107"/>
      <c r="E8" s="107"/>
      <c r="F8" s="107"/>
      <c r="G8" s="107"/>
      <c r="H8" s="107"/>
    </row>
    <row r="9" spans="1:14" ht="35.1" customHeight="1">
      <c r="A9" s="107"/>
      <c r="B9" s="107"/>
      <c r="C9" s="107"/>
      <c r="D9" s="107"/>
      <c r="E9" s="107"/>
      <c r="F9" s="107"/>
      <c r="G9" s="107"/>
      <c r="H9" s="107"/>
    </row>
    <row r="10" spans="1:14" ht="35.1" customHeight="1">
      <c r="A10" s="107"/>
      <c r="B10" s="107"/>
      <c r="C10" s="107"/>
      <c r="D10" s="107"/>
      <c r="E10" s="107"/>
      <c r="F10" s="107"/>
      <c r="G10" s="107"/>
      <c r="H10" s="107"/>
    </row>
    <row r="11" spans="1:14" ht="24.75" customHeight="1">
      <c r="A11" s="108" t="s">
        <v>116</v>
      </c>
      <c r="B11" s="108"/>
      <c r="C11" s="108"/>
      <c r="D11" s="108"/>
      <c r="E11" s="108"/>
      <c r="F11" s="108"/>
      <c r="G11" s="108"/>
      <c r="H11" s="108"/>
    </row>
    <row r="12" spans="1:14" ht="23.25" customHeight="1">
      <c r="A12" s="183" t="s">
        <v>340</v>
      </c>
      <c r="B12" s="184"/>
      <c r="C12" s="184"/>
      <c r="D12" s="184"/>
      <c r="E12" s="184"/>
      <c r="F12" s="184"/>
      <c r="G12" s="184"/>
      <c r="H12" s="185"/>
    </row>
    <row r="13" spans="1:14" ht="21" customHeight="1">
      <c r="A13" s="186"/>
      <c r="B13" s="187"/>
      <c r="C13" s="187"/>
      <c r="D13" s="187"/>
      <c r="E13" s="187"/>
      <c r="F13" s="187"/>
      <c r="G13" s="187"/>
      <c r="H13" s="188"/>
    </row>
    <row r="14" spans="1:14" ht="21" customHeight="1">
      <c r="A14" s="186"/>
      <c r="B14" s="187"/>
      <c r="C14" s="187"/>
      <c r="D14" s="187"/>
      <c r="E14" s="187"/>
      <c r="F14" s="187"/>
      <c r="G14" s="187"/>
      <c r="H14" s="188"/>
    </row>
    <row r="15" spans="1:14" ht="21" customHeight="1">
      <c r="A15" s="186"/>
      <c r="B15" s="187"/>
      <c r="C15" s="187"/>
      <c r="D15" s="187"/>
      <c r="E15" s="187"/>
      <c r="F15" s="187"/>
      <c r="G15" s="187"/>
      <c r="H15" s="188"/>
    </row>
    <row r="16" spans="1:14" ht="21" customHeight="1">
      <c r="A16" s="186"/>
      <c r="B16" s="187"/>
      <c r="C16" s="187"/>
      <c r="D16" s="187"/>
      <c r="E16" s="187"/>
      <c r="F16" s="187"/>
      <c r="G16" s="187"/>
      <c r="H16" s="188"/>
    </row>
    <row r="17" spans="1:9" ht="21" customHeight="1">
      <c r="A17" s="189"/>
      <c r="B17" s="190"/>
      <c r="C17" s="190"/>
      <c r="D17" s="190"/>
      <c r="E17" s="190"/>
      <c r="F17" s="190"/>
      <c r="G17" s="190"/>
      <c r="H17" s="191"/>
    </row>
    <row r="18" spans="1:9" ht="24.75" customHeight="1">
      <c r="A18" s="101" t="s">
        <v>188</v>
      </c>
      <c r="B18" s="101"/>
      <c r="C18" s="101"/>
      <c r="D18" s="101"/>
      <c r="E18" s="101"/>
      <c r="F18" s="101"/>
      <c r="G18" s="101"/>
      <c r="H18" s="101"/>
    </row>
    <row r="19" spans="1:9" ht="19.5" customHeight="1">
      <c r="A19" s="66" t="s">
        <v>189</v>
      </c>
      <c r="B19" s="109" t="s">
        <v>48</v>
      </c>
      <c r="C19" s="109"/>
      <c r="D19" s="109"/>
      <c r="E19" s="109"/>
      <c r="F19" s="109"/>
      <c r="G19" s="109"/>
      <c r="H19" s="109"/>
    </row>
    <row r="20" spans="1:9" ht="43.5" customHeight="1">
      <c r="A20" s="67" t="s">
        <v>190</v>
      </c>
      <c r="B20" s="104" t="s">
        <v>339</v>
      </c>
      <c r="C20" s="104"/>
      <c r="D20" s="104"/>
      <c r="E20" s="104"/>
      <c r="F20" s="104"/>
      <c r="G20" s="104"/>
      <c r="H20" s="104"/>
    </row>
    <row r="21" spans="1:9" ht="43.5" customHeight="1">
      <c r="A21" s="67" t="s">
        <v>191</v>
      </c>
      <c r="B21" s="104" t="s">
        <v>336</v>
      </c>
      <c r="C21" s="104"/>
      <c r="D21" s="104"/>
      <c r="E21" s="104"/>
      <c r="F21" s="104"/>
      <c r="G21" s="104"/>
      <c r="H21" s="104"/>
    </row>
    <row r="22" spans="1:9" ht="43.5" customHeight="1">
      <c r="A22" s="67" t="s">
        <v>192</v>
      </c>
      <c r="B22" s="104" t="s">
        <v>337</v>
      </c>
      <c r="C22" s="104"/>
      <c r="D22" s="104"/>
      <c r="E22" s="104"/>
      <c r="F22" s="104"/>
      <c r="G22" s="104"/>
      <c r="H22" s="104"/>
    </row>
    <row r="23" spans="1:9" ht="43.5" customHeight="1">
      <c r="A23" s="67" t="s">
        <v>193</v>
      </c>
      <c r="B23" s="104" t="s">
        <v>338</v>
      </c>
      <c r="C23" s="104"/>
      <c r="D23" s="104"/>
      <c r="E23" s="104"/>
      <c r="F23" s="104"/>
      <c r="G23" s="104"/>
      <c r="H23" s="104"/>
    </row>
    <row r="24" spans="1:9" ht="24.75" customHeight="1">
      <c r="A24" s="101" t="s">
        <v>194</v>
      </c>
      <c r="B24" s="101"/>
      <c r="C24" s="101"/>
      <c r="D24" s="101"/>
      <c r="E24" s="101"/>
      <c r="F24" s="101"/>
      <c r="G24" s="101"/>
      <c r="H24" s="101"/>
    </row>
    <row r="25" spans="1:9" ht="37.5" customHeight="1">
      <c r="A25" s="102" t="s">
        <v>344</v>
      </c>
      <c r="B25" s="102"/>
      <c r="C25" s="102"/>
      <c r="D25" s="102"/>
      <c r="E25" s="102"/>
      <c r="F25" s="102"/>
      <c r="G25" s="102"/>
      <c r="H25" s="102"/>
    </row>
    <row r="26" spans="1:9" ht="37.5" customHeight="1">
      <c r="A26" s="102"/>
      <c r="B26" s="102"/>
      <c r="C26" s="102"/>
      <c r="D26" s="102"/>
      <c r="E26" s="102"/>
      <c r="F26" s="102"/>
      <c r="G26" s="102"/>
      <c r="H26" s="102"/>
    </row>
    <row r="27" spans="1:9" ht="12.75" customHeight="1">
      <c r="A27" s="102"/>
      <c r="B27" s="102"/>
      <c r="C27" s="102"/>
      <c r="D27" s="102"/>
      <c r="E27" s="102"/>
      <c r="F27" s="102"/>
      <c r="G27" s="102"/>
      <c r="H27" s="102"/>
    </row>
    <row r="28" spans="1:9" ht="17.25" customHeight="1">
      <c r="A28" s="93" t="s">
        <v>118</v>
      </c>
      <c r="B28" s="103" t="s">
        <v>117</v>
      </c>
      <c r="C28" s="103"/>
      <c r="D28" s="103"/>
      <c r="E28" s="103"/>
      <c r="F28" s="103"/>
      <c r="G28" s="103"/>
      <c r="H28" s="103"/>
      <c r="I28" s="36"/>
    </row>
    <row r="29" spans="1:9" ht="40.5" customHeight="1">
      <c r="A29" s="93"/>
      <c r="B29" s="103" t="s">
        <v>119</v>
      </c>
      <c r="C29" s="103"/>
      <c r="D29" s="103"/>
      <c r="E29" s="103"/>
      <c r="F29" s="103"/>
      <c r="G29" s="103"/>
      <c r="H29" s="103"/>
      <c r="I29" s="37"/>
    </row>
  </sheetData>
  <mergeCells count="23">
    <mergeCell ref="B5:D5"/>
    <mergeCell ref="A2:H2"/>
    <mergeCell ref="B3:D3"/>
    <mergeCell ref="F3:H3"/>
    <mergeCell ref="B4:D4"/>
    <mergeCell ref="F4:H4"/>
    <mergeCell ref="B23:H23"/>
    <mergeCell ref="B6:D6"/>
    <mergeCell ref="F6:H6"/>
    <mergeCell ref="A7:H7"/>
    <mergeCell ref="A8:H10"/>
    <mergeCell ref="A11:H11"/>
    <mergeCell ref="A12:H17"/>
    <mergeCell ref="A18:H18"/>
    <mergeCell ref="B19:H19"/>
    <mergeCell ref="B20:H20"/>
    <mergeCell ref="B21:H21"/>
    <mergeCell ref="B22:H22"/>
    <mergeCell ref="A24:H24"/>
    <mergeCell ref="A25:H27"/>
    <mergeCell ref="A28:A29"/>
    <mergeCell ref="B28:H28"/>
    <mergeCell ref="B29:H29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7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>
                <anchor moveWithCells="1">
                  <from>
                    <xdr:col>6</xdr:col>
                    <xdr:colOff>771525</xdr:colOff>
                    <xdr:row>28</xdr:row>
                    <xdr:rowOff>190500</xdr:rowOff>
                  </from>
                  <to>
                    <xdr:col>7</xdr:col>
                    <xdr:colOff>361950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>
                <anchor moveWithCells="1">
                  <from>
                    <xdr:col>6</xdr:col>
                    <xdr:colOff>771525</xdr:colOff>
                    <xdr:row>26</xdr:row>
                    <xdr:rowOff>114300</xdr:rowOff>
                  </from>
                  <to>
                    <xdr:col>7</xdr:col>
                    <xdr:colOff>352425</xdr:colOff>
                    <xdr:row>28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CC7CD-35BE-45B4-A107-622807FD2F6E}">
  <sheetPr>
    <tabColor theme="7" tint="0.79998168889431442"/>
    <pageSetUpPr fitToPage="1"/>
  </sheetPr>
  <dimension ref="A1:O24"/>
  <sheetViews>
    <sheetView tabSelected="1" view="pageBreakPreview" zoomScale="93" zoomScaleNormal="100" zoomScaleSheetLayoutView="93" workbookViewId="0">
      <selection activeCell="M16" sqref="M16"/>
    </sheetView>
  </sheetViews>
  <sheetFormatPr defaultRowHeight="16.5"/>
  <cols>
    <col min="1" max="1" width="13.875" customWidth="1"/>
    <col min="2" max="2" width="6.375" customWidth="1"/>
    <col min="3" max="3" width="10.125" style="1" customWidth="1"/>
    <col min="4" max="4" width="28.5" style="1" customWidth="1"/>
    <col min="5" max="5" width="9" style="1" customWidth="1"/>
    <col min="6" max="6" width="15.25" style="1" customWidth="1"/>
    <col min="7" max="7" width="12.125" customWidth="1"/>
    <col min="8" max="8" width="9.125" customWidth="1"/>
    <col min="9" max="11" width="9" hidden="1" customWidth="1"/>
    <col min="12" max="15" width="9" customWidth="1"/>
    <col min="17" max="18" width="9" customWidth="1"/>
  </cols>
  <sheetData>
    <row r="1" spans="1:15">
      <c r="A1" s="61" t="s">
        <v>63</v>
      </c>
      <c r="B1" s="7"/>
    </row>
    <row r="2" spans="1:15" ht="33.75">
      <c r="A2" s="88" t="s">
        <v>207</v>
      </c>
      <c r="B2" s="88"/>
      <c r="C2" s="88"/>
      <c r="D2" s="88"/>
      <c r="E2" s="88"/>
      <c r="F2" s="88"/>
      <c r="G2" s="88"/>
      <c r="H2" s="88"/>
    </row>
    <row r="3" spans="1:15" ht="27.95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</row>
    <row r="4" spans="1:15" ht="27.95" customHeight="1">
      <c r="A4" s="59" t="s">
        <v>1</v>
      </c>
      <c r="B4" s="90" t="str">
        <f>VLOOKUP(I4,'0.기본정보입력(필수)'!A2:H3,2,0)</f>
        <v>공과대학</v>
      </c>
      <c r="C4" s="90"/>
      <c r="D4" s="90"/>
      <c r="E4" s="59" t="s">
        <v>2</v>
      </c>
      <c r="F4" s="90" t="str">
        <f>VLOOKUP(I4,'0.기본정보입력(필수)'!A2:H3,3,0)</f>
        <v>휴먼지능로봇공학과</v>
      </c>
      <c r="G4" s="90"/>
      <c r="H4" s="90"/>
      <c r="I4">
        <v>1</v>
      </c>
      <c r="K4" s="1" t="s">
        <v>9</v>
      </c>
      <c r="L4" s="1"/>
    </row>
    <row r="5" spans="1:15" ht="27.95" customHeight="1">
      <c r="A5" s="59" t="s">
        <v>3</v>
      </c>
      <c r="B5" s="90" t="str">
        <f>VLOOKUP(I4,'0.기본정보입력(필수)'!A2:H3,4,0)</f>
        <v>캡스톤디자인</v>
      </c>
      <c r="C5" s="90"/>
      <c r="D5" s="90"/>
      <c r="E5" s="59" t="s">
        <v>4</v>
      </c>
      <c r="F5" s="58">
        <f>VLOOKUP(I4,'0.기본정보입력(필수)'!A2:H3,5,0)</f>
        <v>1</v>
      </c>
      <c r="G5" s="59" t="s">
        <v>7</v>
      </c>
      <c r="H5" s="58" t="str">
        <f>VLOOKUP(I4,'0.기본정보입력(필수)'!A2:H3,7,0)</f>
        <v>한종대</v>
      </c>
      <c r="K5" s="1" t="s">
        <v>10</v>
      </c>
      <c r="L5" s="1"/>
    </row>
    <row r="6" spans="1:15" ht="67.5" customHeight="1">
      <c r="A6" s="59" t="s">
        <v>195</v>
      </c>
      <c r="B6" s="96" t="s">
        <v>196</v>
      </c>
      <c r="C6" s="96"/>
      <c r="D6" s="96"/>
      <c r="E6" s="96"/>
      <c r="F6" s="96"/>
      <c r="G6" s="96"/>
      <c r="H6" s="96"/>
    </row>
    <row r="7" spans="1:15" ht="36.950000000000003" customHeight="1">
      <c r="A7" s="92" t="s">
        <v>136</v>
      </c>
      <c r="B7" s="92" t="s">
        <v>197</v>
      </c>
      <c r="C7" s="92"/>
      <c r="D7" s="110" t="s">
        <v>346</v>
      </c>
      <c r="E7" s="110"/>
      <c r="F7" s="110"/>
      <c r="G7" s="110"/>
      <c r="H7" s="110"/>
      <c r="K7" s="1"/>
      <c r="L7" s="1"/>
    </row>
    <row r="8" spans="1:15" ht="32.1" customHeight="1">
      <c r="A8" s="92"/>
      <c r="B8" s="59" t="s">
        <v>0</v>
      </c>
      <c r="C8" s="59" t="s">
        <v>179</v>
      </c>
      <c r="D8" s="59" t="s">
        <v>198</v>
      </c>
      <c r="E8" s="59" t="s">
        <v>199</v>
      </c>
      <c r="F8" s="59" t="s">
        <v>200</v>
      </c>
      <c r="G8" s="92" t="s">
        <v>49</v>
      </c>
      <c r="H8" s="92"/>
    </row>
    <row r="9" spans="1:15" ht="32.1" customHeight="1">
      <c r="A9" s="92"/>
      <c r="B9" s="58">
        <v>1</v>
      </c>
      <c r="C9" s="58" t="s">
        <v>9</v>
      </c>
      <c r="D9" s="83" t="s">
        <v>327</v>
      </c>
      <c r="E9" s="83">
        <v>4</v>
      </c>
      <c r="F9" s="77">
        <v>201910940</v>
      </c>
      <c r="G9" s="110" t="s">
        <v>328</v>
      </c>
      <c r="H9" s="110"/>
    </row>
    <row r="10" spans="1:15" ht="32.1" customHeight="1">
      <c r="A10" s="92"/>
      <c r="B10" s="58">
        <v>2</v>
      </c>
      <c r="C10" s="58" t="s">
        <v>180</v>
      </c>
      <c r="D10" s="83" t="s">
        <v>327</v>
      </c>
      <c r="E10" s="83">
        <v>4</v>
      </c>
      <c r="F10" s="77">
        <v>201910933</v>
      </c>
      <c r="G10" s="110" t="s">
        <v>330</v>
      </c>
      <c r="H10" s="110"/>
    </row>
    <row r="11" spans="1:15" ht="32.1" customHeight="1">
      <c r="A11" s="92"/>
      <c r="B11" s="58">
        <v>3</v>
      </c>
      <c r="C11" s="58" t="s">
        <v>329</v>
      </c>
      <c r="D11" s="60" t="s">
        <v>327</v>
      </c>
      <c r="E11" s="60">
        <v>4</v>
      </c>
      <c r="F11" s="58">
        <v>201910980</v>
      </c>
      <c r="G11" s="90" t="s">
        <v>331</v>
      </c>
      <c r="H11" s="90"/>
    </row>
    <row r="12" spans="1:15" ht="32.1" customHeight="1">
      <c r="A12" s="92"/>
      <c r="B12" s="58">
        <v>4</v>
      </c>
      <c r="C12" s="58" t="s">
        <v>329</v>
      </c>
      <c r="D12" s="60" t="s">
        <v>327</v>
      </c>
      <c r="E12" s="60">
        <v>4</v>
      </c>
      <c r="F12" s="58">
        <v>201611040</v>
      </c>
      <c r="G12" s="90" t="s">
        <v>332</v>
      </c>
      <c r="H12" s="90"/>
    </row>
    <row r="13" spans="1:15" ht="32.1" customHeight="1">
      <c r="A13" s="92"/>
      <c r="B13" s="58">
        <v>5</v>
      </c>
      <c r="C13" s="58" t="s">
        <v>329</v>
      </c>
      <c r="D13" s="60" t="s">
        <v>327</v>
      </c>
      <c r="E13" s="60">
        <v>4</v>
      </c>
      <c r="F13" s="58">
        <v>201911013</v>
      </c>
      <c r="G13" s="90" t="s">
        <v>333</v>
      </c>
      <c r="H13" s="90"/>
    </row>
    <row r="14" spans="1:15" ht="32.1" customHeight="1">
      <c r="A14" s="92"/>
      <c r="B14" s="58">
        <v>6</v>
      </c>
      <c r="C14" s="58" t="s">
        <v>329</v>
      </c>
      <c r="D14" s="60" t="s">
        <v>327</v>
      </c>
      <c r="E14" s="60">
        <v>4</v>
      </c>
      <c r="F14" s="58">
        <v>201911011</v>
      </c>
      <c r="G14" s="90" t="s">
        <v>335</v>
      </c>
      <c r="H14" s="90"/>
    </row>
    <row r="15" spans="1:15" ht="32.1" customHeight="1">
      <c r="A15" s="92"/>
      <c r="B15" s="58">
        <v>7</v>
      </c>
      <c r="C15" s="58"/>
      <c r="D15" s="60"/>
      <c r="E15" s="60"/>
      <c r="F15" s="58"/>
      <c r="G15" s="90"/>
      <c r="H15" s="90"/>
    </row>
    <row r="16" spans="1:15" ht="32.1" customHeight="1">
      <c r="A16" s="92"/>
      <c r="B16" s="58">
        <v>8</v>
      </c>
      <c r="C16" s="58"/>
      <c r="D16" s="60"/>
      <c r="E16" s="60"/>
      <c r="F16" s="58"/>
      <c r="G16" s="90"/>
      <c r="H16" s="90"/>
      <c r="O16" s="51"/>
    </row>
    <row r="17" spans="1:8" ht="32.1" customHeight="1">
      <c r="A17" s="92"/>
      <c r="B17" s="58">
        <v>9</v>
      </c>
      <c r="C17" s="58"/>
      <c r="D17" s="60"/>
      <c r="E17" s="60"/>
      <c r="F17" s="58"/>
      <c r="G17" s="90"/>
      <c r="H17" s="90"/>
    </row>
    <row r="18" spans="1:8" ht="32.1" customHeight="1">
      <c r="A18" s="92"/>
      <c r="B18" s="58">
        <v>10</v>
      </c>
      <c r="C18" s="58"/>
      <c r="D18" s="60"/>
      <c r="E18" s="60"/>
      <c r="F18" s="58"/>
      <c r="G18" s="90"/>
      <c r="H18" s="90"/>
    </row>
    <row r="19" spans="1:8" ht="32.1" customHeight="1">
      <c r="A19" s="92"/>
      <c r="B19" s="58">
        <v>11</v>
      </c>
      <c r="C19" s="58"/>
      <c r="D19" s="60"/>
      <c r="E19" s="60"/>
      <c r="F19" s="58"/>
      <c r="G19" s="90"/>
      <c r="H19" s="90"/>
    </row>
    <row r="20" spans="1:8" ht="32.1" customHeight="1">
      <c r="A20" s="92"/>
      <c r="B20" s="58">
        <v>12</v>
      </c>
      <c r="C20" s="58"/>
      <c r="D20" s="60"/>
      <c r="E20" s="60"/>
      <c r="F20" s="58"/>
      <c r="G20" s="90"/>
      <c r="H20" s="90"/>
    </row>
    <row r="21" spans="1:8" ht="32.1" customHeight="1">
      <c r="A21" s="92"/>
      <c r="B21" s="58">
        <v>13</v>
      </c>
      <c r="C21" s="58"/>
      <c r="D21" s="60"/>
      <c r="E21" s="60"/>
      <c r="F21" s="58"/>
      <c r="G21" s="90"/>
      <c r="H21" s="90"/>
    </row>
    <row r="22" spans="1:8" ht="32.1" customHeight="1">
      <c r="A22" s="92"/>
      <c r="B22" s="58">
        <v>14</v>
      </c>
      <c r="C22" s="58"/>
      <c r="D22" s="60"/>
      <c r="E22" s="60"/>
      <c r="F22" s="58"/>
      <c r="G22" s="90"/>
      <c r="H22" s="90"/>
    </row>
    <row r="23" spans="1:8" ht="32.1" customHeight="1">
      <c r="A23" s="92"/>
      <c r="B23" s="58">
        <v>15</v>
      </c>
      <c r="C23" s="58"/>
      <c r="D23" s="60"/>
      <c r="E23" s="60"/>
      <c r="F23" s="58"/>
      <c r="G23" s="90"/>
      <c r="H23" s="90"/>
    </row>
    <row r="24" spans="1:8" ht="31.5" customHeight="1">
      <c r="A24" s="97" t="s">
        <v>201</v>
      </c>
      <c r="B24" s="97"/>
      <c r="C24" s="97"/>
      <c r="D24" s="97"/>
      <c r="E24" s="97"/>
      <c r="F24" s="97"/>
      <c r="G24" s="97"/>
      <c r="H24" s="97"/>
    </row>
  </sheetData>
  <dataConsolidate/>
  <mergeCells count="27">
    <mergeCell ref="B5:D5"/>
    <mergeCell ref="A2:H2"/>
    <mergeCell ref="B3:D3"/>
    <mergeCell ref="F3:H3"/>
    <mergeCell ref="B4:D4"/>
    <mergeCell ref="F4:H4"/>
    <mergeCell ref="G17:H17"/>
    <mergeCell ref="B6:H6"/>
    <mergeCell ref="A7:A23"/>
    <mergeCell ref="B7:C7"/>
    <mergeCell ref="D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A24:H24"/>
    <mergeCell ref="G18:H18"/>
    <mergeCell ref="G19:H19"/>
    <mergeCell ref="G20:H20"/>
    <mergeCell ref="G21:H21"/>
    <mergeCell ref="G22:H22"/>
    <mergeCell ref="G23:H23"/>
  </mergeCells>
  <phoneticPr fontId="1" type="noConversion"/>
  <dataValidations count="1">
    <dataValidation type="list" allowBlank="1" showInputMessage="1" showErrorMessage="1" sqref="C9:C23" xr:uid="{F95A0E30-54AB-4CE7-877F-99EF2780C6B9}">
      <formula1>$K$4:$K$5</formula1>
    </dataValidation>
  </dataValidations>
  <printOptions horizontalCentered="1"/>
  <pageMargins left="0.23622047244094488" right="0.23622047244094488" top="0.74803149606299213" bottom="0.74803149606299213" header="0.31496062992125984" footer="0.31496062992125984"/>
  <pageSetup paperSize="9" scale="87" fitToHeight="0" orientation="portrait" r:id="rId1"/>
  <rowBreaks count="2" manualBreakCount="2">
    <brk id="24" max="7" man="1"/>
    <brk id="35" max="7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79998168889431442"/>
    <pageSetUpPr fitToPage="1"/>
  </sheetPr>
  <dimension ref="A1:K15"/>
  <sheetViews>
    <sheetView view="pageBreakPreview" zoomScale="70" zoomScaleNormal="60" zoomScaleSheetLayoutView="70" workbookViewId="0">
      <selection activeCell="B11" sqref="B11:H11"/>
    </sheetView>
  </sheetViews>
  <sheetFormatPr defaultRowHeight="16.5"/>
  <cols>
    <col min="1" max="1" width="18.125" customWidth="1"/>
    <col min="2" max="4" width="9.5" style="1" customWidth="1"/>
    <col min="5" max="5" width="11.625" style="1" customWidth="1"/>
    <col min="6" max="6" width="8.125" style="1" customWidth="1"/>
    <col min="7" max="7" width="13.5" customWidth="1"/>
    <col min="8" max="8" width="17.375" customWidth="1"/>
    <col min="9" max="11" width="9" hidden="1" customWidth="1"/>
    <col min="12" max="15" width="9" customWidth="1"/>
  </cols>
  <sheetData>
    <row r="1" spans="1:11">
      <c r="A1" s="61" t="s">
        <v>129</v>
      </c>
    </row>
    <row r="2" spans="1:11" ht="33.75">
      <c r="A2" s="88" t="s">
        <v>208</v>
      </c>
      <c r="B2" s="88"/>
      <c r="C2" s="88"/>
      <c r="D2" s="88"/>
      <c r="E2" s="88"/>
      <c r="F2" s="88"/>
      <c r="G2" s="88"/>
      <c r="H2" s="88"/>
    </row>
    <row r="3" spans="1:11" ht="33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</row>
    <row r="4" spans="1:11" ht="33" customHeight="1">
      <c r="A4" s="59" t="s">
        <v>1</v>
      </c>
      <c r="B4" s="90" t="str">
        <f>VLOOKUP(K4,'0.기본정보입력(필수)'!A2:H3,2,0)</f>
        <v>공과대학</v>
      </c>
      <c r="C4" s="90"/>
      <c r="D4" s="90"/>
      <c r="E4" s="59" t="s">
        <v>2</v>
      </c>
      <c r="F4" s="90" t="str">
        <f>VLOOKUP(K4,'0.기본정보입력(필수)'!A2:H3,3,0)</f>
        <v>휴먼지능로봇공학과</v>
      </c>
      <c r="G4" s="90"/>
      <c r="H4" s="90"/>
      <c r="J4" t="s">
        <v>8</v>
      </c>
      <c r="K4">
        <v>1</v>
      </c>
    </row>
    <row r="5" spans="1:11" ht="33" customHeight="1">
      <c r="A5" s="59" t="s">
        <v>3</v>
      </c>
      <c r="B5" s="90" t="str">
        <f>VLOOKUP(K4,'0.기본정보입력(필수)'!A2:H3,4,0)</f>
        <v>캡스톤디자인</v>
      </c>
      <c r="C5" s="90"/>
      <c r="D5" s="90"/>
      <c r="E5" s="59" t="s">
        <v>4</v>
      </c>
      <c r="F5" s="58">
        <f>VLOOKUP(K4,'0.기본정보입력(필수)'!A2:H3,5,0)</f>
        <v>1</v>
      </c>
      <c r="G5" s="59" t="s">
        <v>137</v>
      </c>
      <c r="H5" s="58">
        <f>VLOOKUP(K4,'0.기본정보입력(필수)'!A2:H3,6,0)</f>
        <v>20</v>
      </c>
    </row>
    <row r="6" spans="1:11" ht="33" customHeight="1">
      <c r="A6" s="59" t="s">
        <v>7</v>
      </c>
      <c r="B6" s="90" t="str">
        <f>VLOOKUP(K4,'0.기본정보입력(필수)'!A2:H3,7,0)</f>
        <v>한종대</v>
      </c>
      <c r="C6" s="90"/>
      <c r="D6" s="90"/>
      <c r="E6" s="59" t="s">
        <v>57</v>
      </c>
      <c r="F6" s="90" t="str">
        <f>VLOOKUP(K4,'0.기본정보입력(필수)'!A2:H3,8,0)</f>
        <v>문제해결프로젝트</v>
      </c>
      <c r="G6" s="90"/>
      <c r="H6" s="90"/>
      <c r="J6" t="s">
        <v>20</v>
      </c>
    </row>
    <row r="7" spans="1:11" ht="35.1" customHeight="1">
      <c r="A7" s="118" t="s">
        <v>172</v>
      </c>
      <c r="B7" s="118"/>
      <c r="C7" s="118"/>
      <c r="D7" s="118"/>
      <c r="E7" s="118"/>
      <c r="F7" s="118"/>
      <c r="G7" s="118"/>
      <c r="H7" s="118"/>
      <c r="J7" t="s">
        <v>6</v>
      </c>
    </row>
    <row r="8" spans="1:11" ht="42.95" customHeight="1">
      <c r="A8" s="59" t="s">
        <v>173</v>
      </c>
      <c r="B8" s="93"/>
      <c r="C8" s="93"/>
      <c r="D8" s="93"/>
      <c r="E8" s="92" t="s">
        <v>100</v>
      </c>
      <c r="F8" s="92"/>
      <c r="G8" s="93"/>
      <c r="H8" s="93"/>
    </row>
    <row r="9" spans="1:11" ht="42.95" customHeight="1">
      <c r="A9" s="59" t="s">
        <v>26</v>
      </c>
      <c r="B9" s="119"/>
      <c r="C9" s="119"/>
      <c r="D9" s="119"/>
      <c r="E9" s="119"/>
      <c r="F9" s="119"/>
      <c r="G9" s="119"/>
      <c r="H9" s="119"/>
    </row>
    <row r="10" spans="1:11" ht="42.95" customHeight="1">
      <c r="A10" s="74" t="s">
        <v>174</v>
      </c>
      <c r="B10" s="93"/>
      <c r="C10" s="93"/>
      <c r="D10" s="93"/>
      <c r="E10" s="91" t="s">
        <v>175</v>
      </c>
      <c r="F10" s="91"/>
      <c r="G10" s="93"/>
      <c r="H10" s="93"/>
    </row>
    <row r="11" spans="1:11" ht="210" customHeight="1">
      <c r="A11" s="74" t="s">
        <v>176</v>
      </c>
      <c r="B11" s="120" t="s">
        <v>184</v>
      </c>
      <c r="C11" s="121"/>
      <c r="D11" s="121"/>
      <c r="E11" s="121"/>
      <c r="F11" s="121"/>
      <c r="G11" s="121"/>
      <c r="H11" s="121"/>
    </row>
    <row r="12" spans="1:11" s="8" customFormat="1" ht="89.25" customHeight="1">
      <c r="A12" s="112" t="s">
        <v>210</v>
      </c>
      <c r="B12" s="113"/>
      <c r="C12" s="113"/>
      <c r="D12" s="113"/>
      <c r="E12" s="113"/>
      <c r="F12" s="113"/>
      <c r="G12" s="113"/>
      <c r="H12" s="113"/>
    </row>
    <row r="13" spans="1:11" s="8" customFormat="1" ht="34.5" customHeight="1">
      <c r="A13" s="68"/>
      <c r="B13" s="10"/>
      <c r="C13" s="10"/>
      <c r="D13" s="111" t="s">
        <v>155</v>
      </c>
      <c r="E13" s="111"/>
      <c r="F13" s="111"/>
      <c r="G13" s="111" t="s">
        <v>101</v>
      </c>
      <c r="H13" s="114"/>
    </row>
    <row r="14" spans="1:11" s="8" customFormat="1" ht="34.5" customHeight="1">
      <c r="A14" s="69"/>
      <c r="B14" s="9"/>
      <c r="C14" s="9"/>
      <c r="D14" s="9"/>
      <c r="E14" s="116" t="s">
        <v>40</v>
      </c>
      <c r="F14" s="116"/>
      <c r="G14" s="116" t="s">
        <v>101</v>
      </c>
      <c r="H14" s="117"/>
    </row>
    <row r="15" spans="1:11" s="8" customFormat="1" ht="99" customHeight="1">
      <c r="A15" s="115" t="s">
        <v>266</v>
      </c>
      <c r="B15" s="115"/>
      <c r="C15" s="115"/>
      <c r="D15" s="115"/>
      <c r="E15" s="115"/>
      <c r="F15" s="115"/>
      <c r="G15" s="115"/>
      <c r="H15" s="115"/>
    </row>
  </sheetData>
  <mergeCells count="23">
    <mergeCell ref="D13:F13"/>
    <mergeCell ref="A12:H12"/>
    <mergeCell ref="G13:H13"/>
    <mergeCell ref="A15:H15"/>
    <mergeCell ref="B6:D6"/>
    <mergeCell ref="F6:H6"/>
    <mergeCell ref="E14:F14"/>
    <mergeCell ref="G14:H14"/>
    <mergeCell ref="A7:H7"/>
    <mergeCell ref="E8:F8"/>
    <mergeCell ref="E10:F10"/>
    <mergeCell ref="B9:H9"/>
    <mergeCell ref="B8:D8"/>
    <mergeCell ref="G8:H8"/>
    <mergeCell ref="G10:H10"/>
    <mergeCell ref="B11:H11"/>
    <mergeCell ref="B10:D10"/>
    <mergeCell ref="B5:D5"/>
    <mergeCell ref="A2:H2"/>
    <mergeCell ref="B3:D3"/>
    <mergeCell ref="F3:H3"/>
    <mergeCell ref="B4:D4"/>
    <mergeCell ref="F4:H4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8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79998168889431442"/>
    <pageSetUpPr fitToPage="1"/>
  </sheetPr>
  <dimension ref="A1:AK29"/>
  <sheetViews>
    <sheetView view="pageBreakPreview" zoomScale="70" zoomScaleNormal="70" zoomScaleSheetLayoutView="70" workbookViewId="0">
      <selection activeCell="A2" sqref="A2:J2"/>
    </sheetView>
  </sheetViews>
  <sheetFormatPr defaultRowHeight="16.5"/>
  <cols>
    <col min="1" max="1" width="11.125" customWidth="1"/>
    <col min="2" max="3" width="5.25" style="1" customWidth="1"/>
    <col min="4" max="4" width="8.75" style="1" customWidth="1"/>
    <col min="5" max="5" width="23.375" style="1" customWidth="1"/>
    <col min="6" max="6" width="11.75" style="1" customWidth="1"/>
    <col min="7" max="7" width="13.5" style="1" customWidth="1"/>
    <col min="8" max="8" width="13.25" customWidth="1"/>
    <col min="9" max="9" width="11.375" customWidth="1"/>
    <col min="10" max="10" width="18" customWidth="1"/>
    <col min="11" max="11" width="9.25" customWidth="1"/>
    <col min="12" max="12" width="9" customWidth="1"/>
    <col min="13" max="14" width="9" hidden="1" customWidth="1"/>
    <col min="15" max="15" width="14" hidden="1" customWidth="1"/>
    <col min="16" max="16" width="9" hidden="1" customWidth="1"/>
    <col min="17" max="17" width="9" customWidth="1"/>
  </cols>
  <sheetData>
    <row r="1" spans="1:37">
      <c r="A1" s="61" t="s">
        <v>64</v>
      </c>
    </row>
    <row r="2" spans="1:37" ht="51" customHeight="1">
      <c r="A2" s="88" t="s">
        <v>243</v>
      </c>
      <c r="B2" s="88"/>
      <c r="C2" s="88"/>
      <c r="D2" s="88"/>
      <c r="E2" s="88"/>
      <c r="F2" s="88"/>
      <c r="G2" s="88"/>
      <c r="H2" s="88"/>
      <c r="I2" s="88"/>
      <c r="J2" s="88"/>
    </row>
    <row r="3" spans="1:37" ht="25.5" customHeight="1">
      <c r="A3" s="62" t="s">
        <v>17</v>
      </c>
      <c r="B3" s="89">
        <v>2023</v>
      </c>
      <c r="C3" s="89"/>
      <c r="D3" s="89"/>
      <c r="E3" s="89"/>
      <c r="F3" s="62" t="s">
        <v>18</v>
      </c>
      <c r="G3" s="89">
        <v>1</v>
      </c>
      <c r="H3" s="89"/>
      <c r="I3" s="89"/>
      <c r="J3" s="89"/>
      <c r="O3" s="1" t="s">
        <v>30</v>
      </c>
      <c r="P3" t="s">
        <v>37</v>
      </c>
    </row>
    <row r="4" spans="1:37" ht="25.5" customHeight="1">
      <c r="A4" s="59" t="s">
        <v>1</v>
      </c>
      <c r="B4" s="90" t="str">
        <f>VLOOKUP(M4,'0.기본정보입력(필수)'!A2:H3,2,0)</f>
        <v>공과대학</v>
      </c>
      <c r="C4" s="90"/>
      <c r="D4" s="90"/>
      <c r="E4" s="90"/>
      <c r="F4" s="59" t="s">
        <v>2</v>
      </c>
      <c r="G4" s="90" t="str">
        <f>VLOOKUP(M4,'0.기본정보입력(필수)'!A2:H3,3,0)</f>
        <v>휴먼지능로봇공학과</v>
      </c>
      <c r="H4" s="90"/>
      <c r="I4" s="90"/>
      <c r="J4" s="90"/>
      <c r="M4">
        <v>1</v>
      </c>
      <c r="O4" s="1" t="s">
        <v>291</v>
      </c>
      <c r="P4" t="s">
        <v>38</v>
      </c>
    </row>
    <row r="5" spans="1:37" ht="25.5" customHeight="1">
      <c r="A5" s="59" t="s">
        <v>3</v>
      </c>
      <c r="B5" s="90" t="str">
        <f>VLOOKUP(M4,'0.기본정보입력(필수)'!A2:H3,4,0)</f>
        <v>캡스톤디자인</v>
      </c>
      <c r="C5" s="90"/>
      <c r="D5" s="90"/>
      <c r="E5" s="90"/>
      <c r="F5" s="59" t="s">
        <v>4</v>
      </c>
      <c r="G5" s="58">
        <f>VLOOKUP(M4,'0.기본정보입력(필수)'!A2:H3,5,0)</f>
        <v>1</v>
      </c>
      <c r="H5" s="59" t="s">
        <v>137</v>
      </c>
      <c r="I5" s="90">
        <f>VLOOKUP(M4,'0.기본정보입력(필수)'!A2:H3,6,0)</f>
        <v>20</v>
      </c>
      <c r="J5" s="90"/>
      <c r="O5" s="1" t="s">
        <v>32</v>
      </c>
      <c r="P5" t="s">
        <v>312</v>
      </c>
    </row>
    <row r="6" spans="1:37" ht="25.5" customHeight="1">
      <c r="A6" s="59" t="s">
        <v>7</v>
      </c>
      <c r="B6" s="90" t="str">
        <f>VLOOKUP(M4,'0.기본정보입력(필수)'!A2:H3,7,0)</f>
        <v>한종대</v>
      </c>
      <c r="C6" s="90"/>
      <c r="D6" s="90"/>
      <c r="E6" s="90"/>
      <c r="F6" s="59" t="s">
        <v>57</v>
      </c>
      <c r="G6" s="90" t="str">
        <f>VLOOKUP(M4,'0.기본정보입력(필수)'!A2:H3,8,0)</f>
        <v>문제해결프로젝트</v>
      </c>
      <c r="H6" s="90"/>
      <c r="I6" s="90"/>
      <c r="J6" s="90"/>
      <c r="O6" s="1" t="s">
        <v>299</v>
      </c>
      <c r="P6" t="s">
        <v>122</v>
      </c>
    </row>
    <row r="7" spans="1:37" ht="25.5" customHeight="1">
      <c r="A7" s="92" t="s">
        <v>27</v>
      </c>
      <c r="B7" s="92" t="s">
        <v>29</v>
      </c>
      <c r="C7" s="92"/>
      <c r="D7" s="92"/>
      <c r="E7" s="59" t="s">
        <v>211</v>
      </c>
      <c r="F7" s="59" t="s">
        <v>212</v>
      </c>
      <c r="G7" s="59" t="s">
        <v>213</v>
      </c>
      <c r="H7" s="59" t="s">
        <v>214</v>
      </c>
      <c r="I7" s="92" t="s">
        <v>25</v>
      </c>
      <c r="J7" s="92"/>
    </row>
    <row r="8" spans="1:37" ht="25.5" customHeight="1">
      <c r="A8" s="92"/>
      <c r="B8" s="90" t="s">
        <v>301</v>
      </c>
      <c r="C8" s="90"/>
      <c r="D8" s="90"/>
      <c r="E8" s="31"/>
      <c r="F8" s="31"/>
      <c r="G8" s="31"/>
      <c r="H8" s="31">
        <f>E8-F8-G8</f>
        <v>0</v>
      </c>
      <c r="I8" s="93" t="s">
        <v>305</v>
      </c>
      <c r="J8" s="93"/>
    </row>
    <row r="9" spans="1:37" ht="25.5" customHeight="1">
      <c r="A9" s="92"/>
      <c r="B9" s="90" t="s">
        <v>300</v>
      </c>
      <c r="C9" s="90"/>
      <c r="D9" s="90"/>
      <c r="E9" s="31"/>
      <c r="F9" s="31"/>
      <c r="G9" s="31"/>
      <c r="H9" s="31">
        <f>E9-F9-G9</f>
        <v>0</v>
      </c>
      <c r="I9" s="93" t="s">
        <v>306</v>
      </c>
      <c r="J9" s="93"/>
      <c r="AK9" s="44"/>
    </row>
    <row r="10" spans="1:37" ht="25.5" customHeight="1">
      <c r="A10" s="92"/>
      <c r="B10" s="90" t="s">
        <v>33</v>
      </c>
      <c r="C10" s="90"/>
      <c r="D10" s="90"/>
      <c r="E10" s="31">
        <f>SUM(E8:E9)</f>
        <v>0</v>
      </c>
      <c r="F10" s="31">
        <f>SUM(F8:F9)</f>
        <v>0</v>
      </c>
      <c r="G10" s="31">
        <f>SUM(G8:G9)</f>
        <v>0</v>
      </c>
      <c r="H10" s="31">
        <f t="shared" ref="H10" si="0">E10-F10-G10</f>
        <v>0</v>
      </c>
      <c r="I10" s="93"/>
      <c r="J10" s="93"/>
    </row>
    <row r="11" spans="1:37" ht="31.5" customHeight="1">
      <c r="A11" s="92" t="s">
        <v>28</v>
      </c>
      <c r="B11" s="59" t="s">
        <v>171</v>
      </c>
      <c r="C11" s="92" t="s">
        <v>302</v>
      </c>
      <c r="D11" s="92"/>
      <c r="E11" s="59" t="s">
        <v>28</v>
      </c>
      <c r="F11" s="59" t="s">
        <v>34</v>
      </c>
      <c r="G11" s="59" t="s">
        <v>35</v>
      </c>
      <c r="H11" s="59" t="s">
        <v>310</v>
      </c>
      <c r="I11" s="59" t="s">
        <v>97</v>
      </c>
      <c r="J11" s="78" t="s">
        <v>156</v>
      </c>
    </row>
    <row r="12" spans="1:37" ht="25.5" customHeight="1">
      <c r="A12" s="92"/>
      <c r="B12" s="58">
        <v>1</v>
      </c>
      <c r="C12" s="122" t="s">
        <v>15</v>
      </c>
      <c r="D12" s="123"/>
      <c r="E12" s="79" t="s">
        <v>253</v>
      </c>
      <c r="F12" s="73" t="s">
        <v>46</v>
      </c>
      <c r="G12" s="73" t="s">
        <v>262</v>
      </c>
      <c r="H12" s="73" t="s">
        <v>311</v>
      </c>
      <c r="I12" s="70">
        <v>45700</v>
      </c>
      <c r="J12" s="11" t="s">
        <v>313</v>
      </c>
    </row>
    <row r="13" spans="1:37" ht="25.5" customHeight="1">
      <c r="A13" s="92"/>
      <c r="B13" s="58">
        <v>2</v>
      </c>
      <c r="C13" s="122" t="s">
        <v>15</v>
      </c>
      <c r="D13" s="123"/>
      <c r="E13" s="72" t="s">
        <v>260</v>
      </c>
      <c r="F13" s="58" t="s">
        <v>261</v>
      </c>
      <c r="G13" s="58" t="s">
        <v>256</v>
      </c>
      <c r="H13" s="58" t="s">
        <v>259</v>
      </c>
      <c r="I13" s="31">
        <v>215000</v>
      </c>
      <c r="J13" s="60"/>
    </row>
    <row r="14" spans="1:37" ht="25.5" customHeight="1">
      <c r="A14" s="92"/>
      <c r="B14" s="58">
        <v>3</v>
      </c>
      <c r="C14" s="122" t="s">
        <v>304</v>
      </c>
      <c r="D14" s="123"/>
      <c r="E14" s="72" t="s">
        <v>308</v>
      </c>
      <c r="F14" s="58" t="s">
        <v>309</v>
      </c>
      <c r="G14" s="58" t="s">
        <v>255</v>
      </c>
      <c r="H14" s="58" t="s">
        <v>252</v>
      </c>
      <c r="I14" s="31">
        <v>30000</v>
      </c>
      <c r="J14" s="60"/>
    </row>
    <row r="15" spans="1:37" ht="25.5" customHeight="1">
      <c r="A15" s="92"/>
      <c r="B15" s="58">
        <v>4</v>
      </c>
      <c r="C15" s="122" t="s">
        <v>215</v>
      </c>
      <c r="D15" s="123"/>
      <c r="E15" s="72" t="s">
        <v>307</v>
      </c>
      <c r="F15" s="58" t="s">
        <v>254</v>
      </c>
      <c r="G15" s="58" t="s">
        <v>258</v>
      </c>
      <c r="H15" s="58" t="s">
        <v>257</v>
      </c>
      <c r="I15" s="31">
        <v>300000</v>
      </c>
      <c r="J15" s="60"/>
    </row>
    <row r="16" spans="1:37" ht="25.5" customHeight="1">
      <c r="A16" s="92"/>
      <c r="B16" s="58">
        <v>5</v>
      </c>
      <c r="C16" s="122" t="s">
        <v>298</v>
      </c>
      <c r="D16" s="123"/>
      <c r="E16" s="56" t="s">
        <v>315</v>
      </c>
      <c r="F16" s="60" t="s">
        <v>250</v>
      </c>
      <c r="G16" s="58" t="s">
        <v>251</v>
      </c>
      <c r="H16" s="58" t="s">
        <v>252</v>
      </c>
      <c r="I16" s="31">
        <v>12000</v>
      </c>
      <c r="J16" s="60"/>
    </row>
    <row r="17" spans="1:10" ht="25.5" customHeight="1">
      <c r="A17" s="92"/>
      <c r="B17" s="58">
        <v>6</v>
      </c>
      <c r="C17" s="122"/>
      <c r="D17" s="123"/>
      <c r="E17" s="72"/>
      <c r="F17" s="58"/>
      <c r="G17" s="58"/>
      <c r="H17" s="58"/>
      <c r="I17" s="31"/>
      <c r="J17" s="60"/>
    </row>
    <row r="18" spans="1:10" ht="25.5" customHeight="1">
      <c r="A18" s="92"/>
      <c r="B18" s="58">
        <v>7</v>
      </c>
      <c r="C18" s="122"/>
      <c r="D18" s="123"/>
      <c r="E18" s="72"/>
      <c r="F18" s="58"/>
      <c r="G18" s="58"/>
      <c r="H18" s="58"/>
      <c r="I18" s="31"/>
      <c r="J18" s="60"/>
    </row>
    <row r="19" spans="1:10" ht="25.5" customHeight="1">
      <c r="A19" s="92"/>
      <c r="B19" s="58">
        <v>8</v>
      </c>
      <c r="C19" s="122"/>
      <c r="D19" s="123"/>
      <c r="E19" s="72"/>
      <c r="F19" s="58"/>
      <c r="G19" s="58"/>
      <c r="H19" s="58"/>
      <c r="I19" s="31"/>
      <c r="J19" s="60"/>
    </row>
    <row r="20" spans="1:10" ht="25.5" customHeight="1">
      <c r="A20" s="92"/>
      <c r="B20" s="58">
        <v>9</v>
      </c>
      <c r="C20" s="122"/>
      <c r="D20" s="123"/>
      <c r="E20" s="72"/>
      <c r="F20" s="58"/>
      <c r="G20" s="58"/>
      <c r="H20" s="58"/>
      <c r="I20" s="31"/>
      <c r="J20" s="60"/>
    </row>
    <row r="21" spans="1:10" ht="25.5" customHeight="1">
      <c r="A21" s="92"/>
      <c r="B21" s="58">
        <v>10</v>
      </c>
      <c r="C21" s="122"/>
      <c r="D21" s="123"/>
      <c r="E21" s="72"/>
      <c r="F21" s="58"/>
      <c r="G21" s="58"/>
      <c r="H21" s="58"/>
      <c r="I21" s="31"/>
      <c r="J21" s="60"/>
    </row>
    <row r="22" spans="1:10" ht="25.5" customHeight="1">
      <c r="A22" s="92"/>
      <c r="B22" s="58">
        <v>11</v>
      </c>
      <c r="C22" s="122"/>
      <c r="D22" s="123"/>
      <c r="E22" s="72"/>
      <c r="F22" s="58"/>
      <c r="G22" s="58"/>
      <c r="H22" s="58"/>
      <c r="I22" s="31"/>
      <c r="J22" s="60"/>
    </row>
    <row r="23" spans="1:10" ht="25.5" customHeight="1">
      <c r="A23" s="92"/>
      <c r="B23" s="58">
        <v>12</v>
      </c>
      <c r="C23" s="122"/>
      <c r="D23" s="123"/>
      <c r="E23" s="72"/>
      <c r="F23" s="58"/>
      <c r="G23" s="58"/>
      <c r="H23" s="58"/>
      <c r="I23" s="31"/>
      <c r="J23" s="60"/>
    </row>
    <row r="24" spans="1:10" ht="25.5" customHeight="1">
      <c r="A24" s="92"/>
      <c r="B24" s="58">
        <v>13</v>
      </c>
      <c r="C24" s="122"/>
      <c r="D24" s="123"/>
      <c r="E24" s="72"/>
      <c r="F24" s="58"/>
      <c r="G24" s="58"/>
      <c r="H24" s="58"/>
      <c r="I24" s="31"/>
      <c r="J24" s="60"/>
    </row>
    <row r="25" spans="1:10" ht="25.5" customHeight="1">
      <c r="A25" s="92"/>
      <c r="B25" s="58">
        <v>14</v>
      </c>
      <c r="C25" s="122"/>
      <c r="D25" s="123"/>
      <c r="E25" s="72"/>
      <c r="F25" s="58"/>
      <c r="G25" s="58"/>
      <c r="H25" s="58"/>
      <c r="I25" s="31"/>
      <c r="J25" s="60"/>
    </row>
    <row r="26" spans="1:10" ht="25.5" customHeight="1">
      <c r="A26" s="92"/>
      <c r="B26" s="58">
        <v>15</v>
      </c>
      <c r="C26" s="122"/>
      <c r="D26" s="123"/>
      <c r="E26" s="72"/>
      <c r="F26" s="58"/>
      <c r="G26" s="58"/>
      <c r="H26" s="58"/>
      <c r="I26" s="31"/>
      <c r="J26" s="60"/>
    </row>
    <row r="27" spans="1:10" ht="25.5" customHeight="1">
      <c r="A27" s="92"/>
      <c r="B27" s="90" t="s">
        <v>33</v>
      </c>
      <c r="C27" s="90"/>
      <c r="D27" s="90"/>
      <c r="E27" s="90"/>
      <c r="F27" s="90"/>
      <c r="G27" s="90"/>
      <c r="H27" s="90"/>
      <c r="I27" s="31">
        <f>SUM(I12:I26)</f>
        <v>602700</v>
      </c>
      <c r="J27" s="58" t="s">
        <v>267</v>
      </c>
    </row>
    <row r="28" spans="1:10" ht="61.5" customHeight="1">
      <c r="A28" s="124" t="s">
        <v>303</v>
      </c>
      <c r="B28" s="124"/>
      <c r="C28" s="124"/>
      <c r="D28" s="124"/>
      <c r="E28" s="124"/>
      <c r="F28" s="124"/>
      <c r="G28" s="124"/>
      <c r="H28" s="124"/>
      <c r="I28" s="124"/>
      <c r="J28" s="124"/>
    </row>
    <row r="29" spans="1:10" s="8" customFormat="1" ht="104.25" customHeight="1">
      <c r="A29" s="119" t="s">
        <v>216</v>
      </c>
      <c r="B29" s="119"/>
      <c r="C29" s="119"/>
      <c r="D29" s="119"/>
      <c r="E29" s="119"/>
      <c r="F29" s="119"/>
      <c r="G29" s="119"/>
      <c r="H29" s="119"/>
      <c r="I29" s="119"/>
      <c r="J29" s="119"/>
    </row>
  </sheetData>
  <mergeCells count="38">
    <mergeCell ref="A29:J29"/>
    <mergeCell ref="A28:J28"/>
    <mergeCell ref="A11:A27"/>
    <mergeCell ref="C11:D11"/>
    <mergeCell ref="C12:D12"/>
    <mergeCell ref="C13:D13"/>
    <mergeCell ref="C15:D15"/>
    <mergeCell ref="C17:D17"/>
    <mergeCell ref="C20:D20"/>
    <mergeCell ref="C22:D22"/>
    <mergeCell ref="C23:D23"/>
    <mergeCell ref="C14:D14"/>
    <mergeCell ref="C16:D16"/>
    <mergeCell ref="C26:D26"/>
    <mergeCell ref="C18:D18"/>
    <mergeCell ref="C21:D21"/>
    <mergeCell ref="I10:J10"/>
    <mergeCell ref="G6:J6"/>
    <mergeCell ref="A2:J2"/>
    <mergeCell ref="G4:J4"/>
    <mergeCell ref="I5:J5"/>
    <mergeCell ref="G3:J3"/>
    <mergeCell ref="I7:J7"/>
    <mergeCell ref="I8:J8"/>
    <mergeCell ref="I9:J9"/>
    <mergeCell ref="A7:A10"/>
    <mergeCell ref="B8:D8"/>
    <mergeCell ref="B9:D9"/>
    <mergeCell ref="B27:H27"/>
    <mergeCell ref="C25:D25"/>
    <mergeCell ref="B3:E3"/>
    <mergeCell ref="B4:E4"/>
    <mergeCell ref="B5:E5"/>
    <mergeCell ref="B6:E6"/>
    <mergeCell ref="B7:D7"/>
    <mergeCell ref="C24:D24"/>
    <mergeCell ref="C19:D19"/>
    <mergeCell ref="B10:D10"/>
  </mergeCells>
  <phoneticPr fontId="1" type="noConversion"/>
  <dataValidations count="2">
    <dataValidation type="list" allowBlank="1" showInputMessage="1" showErrorMessage="1" sqref="C12:C26" xr:uid="{00000000-0002-0000-0500-000000000000}">
      <formula1>$O$3:$O$6</formula1>
    </dataValidation>
    <dataValidation type="list" allowBlank="1" showInputMessage="1" showErrorMessage="1" sqref="H12:H26" xr:uid="{00000000-0002-0000-0500-000001000000}">
      <formula1>$P$3:$P$6</formula1>
    </dataValidation>
  </dataValidations>
  <printOptions horizontalCentered="1"/>
  <pageMargins left="0.34" right="0.28000000000000003" top="0.74803149606299213" bottom="0.48" header="0.31496062992125984" footer="0.31496062992125984"/>
  <pageSetup paperSize="9" scale="7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90659-E1E5-4941-8EC7-7F3EB0120F03}">
  <sheetPr>
    <tabColor theme="8" tint="0.79998168889431442"/>
    <pageSetUpPr fitToPage="1"/>
  </sheetPr>
  <dimension ref="A1:R27"/>
  <sheetViews>
    <sheetView view="pageBreakPreview" zoomScale="70" zoomScaleNormal="70" zoomScaleSheetLayoutView="70" workbookViewId="0">
      <selection activeCell="V25" sqref="V25"/>
    </sheetView>
  </sheetViews>
  <sheetFormatPr defaultRowHeight="16.5"/>
  <cols>
    <col min="1" max="1" width="11.125" customWidth="1"/>
    <col min="2" max="3" width="5.25" style="1" customWidth="1"/>
    <col min="4" max="4" width="8.75" style="1" customWidth="1"/>
    <col min="5" max="5" width="23.375" style="1" customWidth="1"/>
    <col min="6" max="6" width="11.75" style="1" customWidth="1"/>
    <col min="7" max="7" width="13.5" style="1" customWidth="1"/>
    <col min="8" max="8" width="13.25" customWidth="1"/>
    <col min="9" max="9" width="11.375" customWidth="1"/>
    <col min="10" max="10" width="18" customWidth="1"/>
    <col min="11" max="11" width="9.25" customWidth="1"/>
    <col min="12" max="12" width="9" customWidth="1"/>
    <col min="13" max="14" width="9" hidden="1" customWidth="1"/>
    <col min="15" max="15" width="14" hidden="1" customWidth="1"/>
    <col min="16" max="18" width="9" hidden="1" customWidth="1"/>
  </cols>
  <sheetData>
    <row r="1" spans="1:18">
      <c r="A1" s="61" t="s">
        <v>245</v>
      </c>
    </row>
    <row r="2" spans="1:18" ht="51" customHeight="1">
      <c r="A2" s="88" t="s">
        <v>244</v>
      </c>
      <c r="B2" s="88"/>
      <c r="C2" s="88"/>
      <c r="D2" s="88"/>
      <c r="E2" s="88"/>
      <c r="F2" s="88"/>
      <c r="G2" s="88"/>
      <c r="H2" s="88"/>
      <c r="I2" s="88"/>
      <c r="J2" s="88"/>
    </row>
    <row r="3" spans="1:18" ht="25.5" customHeight="1">
      <c r="A3" s="62" t="s">
        <v>17</v>
      </c>
      <c r="B3" s="89">
        <v>2023</v>
      </c>
      <c r="C3" s="89"/>
      <c r="D3" s="89"/>
      <c r="E3" s="89"/>
      <c r="F3" s="62" t="s">
        <v>18</v>
      </c>
      <c r="G3" s="89">
        <v>1</v>
      </c>
      <c r="H3" s="89"/>
      <c r="I3" s="89"/>
      <c r="J3" s="89"/>
      <c r="O3" s="1" t="s">
        <v>30</v>
      </c>
      <c r="P3" t="s">
        <v>37</v>
      </c>
      <c r="R3" t="s">
        <v>272</v>
      </c>
    </row>
    <row r="4" spans="1:18" ht="25.5" customHeight="1">
      <c r="A4" s="59" t="s">
        <v>1</v>
      </c>
      <c r="B4" s="90" t="str">
        <f>VLOOKUP(M4,'0.기본정보입력(필수)'!A2:H3,2,0)</f>
        <v>공과대학</v>
      </c>
      <c r="C4" s="90"/>
      <c r="D4" s="90"/>
      <c r="E4" s="90"/>
      <c r="F4" s="59" t="s">
        <v>2</v>
      </c>
      <c r="G4" s="90" t="str">
        <f>VLOOKUP(M4,'0.기본정보입력(필수)'!A2:H3,3,0)</f>
        <v>휴먼지능로봇공학과</v>
      </c>
      <c r="H4" s="90"/>
      <c r="I4" s="90"/>
      <c r="J4" s="90"/>
      <c r="M4">
        <v>1</v>
      </c>
      <c r="O4" s="1" t="s">
        <v>291</v>
      </c>
      <c r="P4" t="s">
        <v>38</v>
      </c>
      <c r="R4" t="s">
        <v>273</v>
      </c>
    </row>
    <row r="5" spans="1:18" ht="25.5" customHeight="1">
      <c r="A5" s="59" t="s">
        <v>3</v>
      </c>
      <c r="B5" s="90" t="str">
        <f>VLOOKUP(M4,'0.기본정보입력(필수)'!A2:H3,4,0)</f>
        <v>캡스톤디자인</v>
      </c>
      <c r="C5" s="90"/>
      <c r="D5" s="90"/>
      <c r="E5" s="90"/>
      <c r="F5" s="59" t="s">
        <v>4</v>
      </c>
      <c r="G5" s="58">
        <f>VLOOKUP(M4,'0.기본정보입력(필수)'!A2:H3,5,0)</f>
        <v>1</v>
      </c>
      <c r="H5" s="59" t="s">
        <v>137</v>
      </c>
      <c r="I5" s="90">
        <f>VLOOKUP(M4,'0.기본정보입력(필수)'!A2:H3,6,0)</f>
        <v>20</v>
      </c>
      <c r="J5" s="90"/>
      <c r="O5" s="1" t="s">
        <v>32</v>
      </c>
      <c r="P5" t="s">
        <v>312</v>
      </c>
      <c r="R5" t="s">
        <v>274</v>
      </c>
    </row>
    <row r="6" spans="1:18" ht="25.5" customHeight="1">
      <c r="A6" s="59" t="s">
        <v>7</v>
      </c>
      <c r="B6" s="90" t="str">
        <f>VLOOKUP(M4,'0.기본정보입력(필수)'!A2:H3,7,0)</f>
        <v>한종대</v>
      </c>
      <c r="C6" s="90"/>
      <c r="D6" s="90"/>
      <c r="E6" s="90"/>
      <c r="F6" s="59" t="s">
        <v>57</v>
      </c>
      <c r="G6" s="90" t="str">
        <f>VLOOKUP(M4,'0.기본정보입력(필수)'!A2:H3,8,0)</f>
        <v>문제해결프로젝트</v>
      </c>
      <c r="H6" s="90"/>
      <c r="I6" s="90"/>
      <c r="J6" s="90"/>
      <c r="O6" s="1" t="s">
        <v>299</v>
      </c>
      <c r="P6" t="s">
        <v>122</v>
      </c>
    </row>
    <row r="7" spans="1:18" ht="25.5" customHeight="1">
      <c r="A7" s="59" t="s">
        <v>246</v>
      </c>
      <c r="B7" s="125" t="s">
        <v>271</v>
      </c>
      <c r="C7" s="125"/>
      <c r="D7" s="125"/>
      <c r="E7" s="125"/>
      <c r="F7" s="59" t="s">
        <v>247</v>
      </c>
      <c r="G7" s="125" t="s">
        <v>248</v>
      </c>
      <c r="H7" s="125"/>
      <c r="I7" s="125"/>
      <c r="J7" s="125"/>
      <c r="O7" s="1"/>
    </row>
    <row r="8" spans="1:18" ht="31.5" customHeight="1">
      <c r="A8" s="92" t="s">
        <v>28</v>
      </c>
      <c r="B8" s="59" t="s">
        <v>0</v>
      </c>
      <c r="C8" s="92" t="s">
        <v>324</v>
      </c>
      <c r="D8" s="92"/>
      <c r="E8" s="59" t="s">
        <v>28</v>
      </c>
      <c r="F8" s="59" t="s">
        <v>34</v>
      </c>
      <c r="G8" s="59" t="s">
        <v>35</v>
      </c>
      <c r="H8" s="59" t="s">
        <v>319</v>
      </c>
      <c r="I8" s="59" t="s">
        <v>97</v>
      </c>
      <c r="J8" s="75" t="s">
        <v>156</v>
      </c>
    </row>
    <row r="9" spans="1:18" ht="25.5" customHeight="1">
      <c r="A9" s="92"/>
      <c r="B9" s="58">
        <v>1</v>
      </c>
      <c r="C9" s="89" t="s">
        <v>15</v>
      </c>
      <c r="D9" s="89"/>
      <c r="E9" s="55" t="s">
        <v>253</v>
      </c>
      <c r="F9" s="11" t="s">
        <v>46</v>
      </c>
      <c r="G9" s="11" t="s">
        <v>132</v>
      </c>
      <c r="H9" s="73" t="s">
        <v>311</v>
      </c>
      <c r="I9" s="70">
        <v>45700</v>
      </c>
      <c r="J9" s="11" t="s">
        <v>313</v>
      </c>
    </row>
    <row r="10" spans="1:18" ht="25.5" customHeight="1">
      <c r="A10" s="92"/>
      <c r="B10" s="58">
        <v>2</v>
      </c>
      <c r="C10" s="89" t="s">
        <v>298</v>
      </c>
      <c r="D10" s="89"/>
      <c r="E10" s="56" t="s">
        <v>315</v>
      </c>
      <c r="F10" s="60" t="s">
        <v>250</v>
      </c>
      <c r="G10" s="60" t="s">
        <v>251</v>
      </c>
      <c r="H10" s="58" t="s">
        <v>252</v>
      </c>
      <c r="I10" s="31">
        <v>12000</v>
      </c>
      <c r="J10" s="60"/>
    </row>
    <row r="11" spans="1:18" ht="25.5" customHeight="1">
      <c r="A11" s="92"/>
      <c r="B11" s="58">
        <v>3</v>
      </c>
      <c r="C11" s="89"/>
      <c r="D11" s="89"/>
      <c r="E11" s="56"/>
      <c r="F11" s="60"/>
      <c r="G11" s="60"/>
      <c r="H11" s="58"/>
      <c r="I11" s="31"/>
      <c r="J11" s="60"/>
    </row>
    <row r="12" spans="1:18" ht="25.5" customHeight="1">
      <c r="A12" s="92"/>
      <c r="B12" s="58">
        <v>4</v>
      </c>
      <c r="C12" s="89"/>
      <c r="D12" s="89"/>
      <c r="E12" s="56"/>
      <c r="F12" s="60"/>
      <c r="G12" s="60"/>
      <c r="H12" s="58"/>
      <c r="I12" s="31"/>
      <c r="J12" s="60"/>
    </row>
    <row r="13" spans="1:18" ht="25.5" customHeight="1">
      <c r="A13" s="92"/>
      <c r="B13" s="58">
        <v>5</v>
      </c>
      <c r="C13" s="89"/>
      <c r="D13" s="89"/>
      <c r="E13" s="56"/>
      <c r="F13" s="60"/>
      <c r="G13" s="60"/>
      <c r="H13" s="58"/>
      <c r="I13" s="31"/>
      <c r="J13" s="60"/>
    </row>
    <row r="14" spans="1:18" ht="25.5" customHeight="1">
      <c r="A14" s="92"/>
      <c r="B14" s="58">
        <v>6</v>
      </c>
      <c r="C14" s="89"/>
      <c r="D14" s="89"/>
      <c r="E14" s="56"/>
      <c r="F14" s="60"/>
      <c r="G14" s="60"/>
      <c r="H14" s="58"/>
      <c r="I14" s="31"/>
      <c r="J14" s="60"/>
    </row>
    <row r="15" spans="1:18" ht="25.5" customHeight="1">
      <c r="A15" s="92"/>
      <c r="B15" s="58">
        <v>7</v>
      </c>
      <c r="C15" s="89"/>
      <c r="D15" s="89"/>
      <c r="E15" s="56"/>
      <c r="F15" s="60"/>
      <c r="G15" s="60"/>
      <c r="H15" s="58"/>
      <c r="I15" s="31"/>
      <c r="J15" s="60"/>
    </row>
    <row r="16" spans="1:18" ht="25.5" customHeight="1">
      <c r="A16" s="92"/>
      <c r="B16" s="58">
        <v>8</v>
      </c>
      <c r="C16" s="89"/>
      <c r="D16" s="89"/>
      <c r="E16" s="56"/>
      <c r="F16" s="60"/>
      <c r="G16" s="60"/>
      <c r="H16" s="58"/>
      <c r="I16" s="31"/>
      <c r="J16" s="60"/>
    </row>
    <row r="17" spans="1:10" ht="25.5" customHeight="1">
      <c r="A17" s="92"/>
      <c r="B17" s="58">
        <v>9</v>
      </c>
      <c r="C17" s="89"/>
      <c r="D17" s="89"/>
      <c r="E17" s="56"/>
      <c r="F17" s="60"/>
      <c r="G17" s="60"/>
      <c r="H17" s="58"/>
      <c r="I17" s="31"/>
      <c r="J17" s="60"/>
    </row>
    <row r="18" spans="1:10" ht="25.5" customHeight="1">
      <c r="A18" s="92"/>
      <c r="B18" s="58">
        <v>10</v>
      </c>
      <c r="C18" s="89"/>
      <c r="D18" s="89"/>
      <c r="E18" s="56"/>
      <c r="F18" s="60"/>
      <c r="G18" s="60"/>
      <c r="H18" s="58"/>
      <c r="I18" s="31"/>
      <c r="J18" s="60"/>
    </row>
    <row r="19" spans="1:10" ht="25.5" customHeight="1">
      <c r="A19" s="92"/>
      <c r="B19" s="58">
        <v>11</v>
      </c>
      <c r="C19" s="89"/>
      <c r="D19" s="89"/>
      <c r="E19" s="56"/>
      <c r="F19" s="60"/>
      <c r="G19" s="60"/>
      <c r="H19" s="58"/>
      <c r="I19" s="31"/>
      <c r="J19" s="60"/>
    </row>
    <row r="20" spans="1:10" ht="25.5" customHeight="1">
      <c r="A20" s="92"/>
      <c r="B20" s="58">
        <v>12</v>
      </c>
      <c r="C20" s="89"/>
      <c r="D20" s="89"/>
      <c r="E20" s="56"/>
      <c r="F20" s="60"/>
      <c r="G20" s="60"/>
      <c r="H20" s="58"/>
      <c r="I20" s="31"/>
      <c r="J20" s="60"/>
    </row>
    <row r="21" spans="1:10" ht="25.5" customHeight="1">
      <c r="A21" s="92"/>
      <c r="B21" s="58">
        <v>13</v>
      </c>
      <c r="C21" s="89"/>
      <c r="D21" s="89"/>
      <c r="E21" s="56"/>
      <c r="F21" s="60"/>
      <c r="G21" s="60"/>
      <c r="H21" s="58"/>
      <c r="I21" s="31"/>
      <c r="J21" s="60"/>
    </row>
    <row r="22" spans="1:10" ht="25.5" customHeight="1">
      <c r="A22" s="92"/>
      <c r="B22" s="58">
        <v>14</v>
      </c>
      <c r="C22" s="89"/>
      <c r="D22" s="89"/>
      <c r="E22" s="56"/>
      <c r="F22" s="60"/>
      <c r="G22" s="60"/>
      <c r="H22" s="58"/>
      <c r="I22" s="31"/>
      <c r="J22" s="60"/>
    </row>
    <row r="23" spans="1:10" ht="25.5" customHeight="1">
      <c r="A23" s="92"/>
      <c r="B23" s="58">
        <v>15</v>
      </c>
      <c r="C23" s="89"/>
      <c r="D23" s="89"/>
      <c r="E23" s="56"/>
      <c r="F23" s="60"/>
      <c r="G23" s="60"/>
      <c r="H23" s="58"/>
      <c r="I23" s="31"/>
      <c r="J23" s="60"/>
    </row>
    <row r="24" spans="1:10" ht="25.5" customHeight="1">
      <c r="A24" s="92"/>
      <c r="B24" s="90" t="s">
        <v>33</v>
      </c>
      <c r="C24" s="90"/>
      <c r="D24" s="90"/>
      <c r="E24" s="90"/>
      <c r="F24" s="90"/>
      <c r="G24" s="90"/>
      <c r="H24" s="90"/>
      <c r="I24" s="31">
        <f>SUM(I9:I23)</f>
        <v>57700</v>
      </c>
      <c r="J24" s="58"/>
    </row>
    <row r="25" spans="1:10" ht="137.25" customHeight="1">
      <c r="A25" s="59" t="s">
        <v>249</v>
      </c>
      <c r="B25" s="126" t="s">
        <v>270</v>
      </c>
      <c r="C25" s="127"/>
      <c r="D25" s="127"/>
      <c r="E25" s="127"/>
      <c r="F25" s="127"/>
      <c r="G25" s="127"/>
      <c r="H25" s="127"/>
      <c r="I25" s="127"/>
      <c r="J25" s="128"/>
    </row>
    <row r="26" spans="1:10" ht="47.25" customHeight="1">
      <c r="A26" s="124" t="s">
        <v>314</v>
      </c>
      <c r="B26" s="124"/>
      <c r="C26" s="124"/>
      <c r="D26" s="124"/>
      <c r="E26" s="124"/>
      <c r="F26" s="124"/>
      <c r="G26" s="124"/>
      <c r="H26" s="124"/>
      <c r="I26" s="124"/>
      <c r="J26" s="124"/>
    </row>
    <row r="27" spans="1:10" s="8" customFormat="1" ht="104.25" customHeight="1">
      <c r="A27" s="119" t="s">
        <v>216</v>
      </c>
      <c r="B27" s="119"/>
      <c r="C27" s="119"/>
      <c r="D27" s="119"/>
      <c r="E27" s="119"/>
      <c r="F27" s="119"/>
      <c r="G27" s="119"/>
      <c r="H27" s="119"/>
      <c r="I27" s="119"/>
      <c r="J27" s="119"/>
    </row>
  </sheetData>
  <mergeCells count="32">
    <mergeCell ref="A27:J27"/>
    <mergeCell ref="B7:E7"/>
    <mergeCell ref="G7:J7"/>
    <mergeCell ref="B25:J25"/>
    <mergeCell ref="A26:J26"/>
    <mergeCell ref="C18:D18"/>
    <mergeCell ref="C19:D19"/>
    <mergeCell ref="C20:D20"/>
    <mergeCell ref="C21:D21"/>
    <mergeCell ref="C22:D22"/>
    <mergeCell ref="C23:D23"/>
    <mergeCell ref="C12:D12"/>
    <mergeCell ref="C13:D13"/>
    <mergeCell ref="C14:D14"/>
    <mergeCell ref="C15:D15"/>
    <mergeCell ref="C16:D16"/>
    <mergeCell ref="C17:D17"/>
    <mergeCell ref="A8:A24"/>
    <mergeCell ref="C8:D8"/>
    <mergeCell ref="C9:D9"/>
    <mergeCell ref="C10:D10"/>
    <mergeCell ref="C11:D11"/>
    <mergeCell ref="B24:H24"/>
    <mergeCell ref="B6:E6"/>
    <mergeCell ref="G6:J6"/>
    <mergeCell ref="A2:J2"/>
    <mergeCell ref="B3:E3"/>
    <mergeCell ref="G3:J3"/>
    <mergeCell ref="B4:E4"/>
    <mergeCell ref="G4:J4"/>
    <mergeCell ref="B5:E5"/>
    <mergeCell ref="I5:J5"/>
  </mergeCells>
  <phoneticPr fontId="1" type="noConversion"/>
  <dataValidations count="3">
    <dataValidation type="list" allowBlank="1" showInputMessage="1" showErrorMessage="1" sqref="H9:H23" xr:uid="{45CCB6CD-8D6D-43DC-96C5-153762CDF77D}">
      <formula1>$P$3:$P$6</formula1>
    </dataValidation>
    <dataValidation type="list" allowBlank="1" showInputMessage="1" showErrorMessage="1" sqref="C9:C23" xr:uid="{CC4360A2-9C7E-4ACB-9EF3-66E4FA6C5347}">
      <formula1>$O$3:$O$6</formula1>
    </dataValidation>
    <dataValidation type="list" allowBlank="1" showInputMessage="1" showErrorMessage="1" sqref="B7:E7" xr:uid="{F25F9E87-E53E-4059-ADC0-68B1B36E4C11}">
      <formula1>$R$3:$R$5</formula1>
    </dataValidation>
  </dataValidations>
  <printOptions horizontalCentered="1"/>
  <pageMargins left="0.34" right="0.28000000000000003" top="0.74803149606299213" bottom="0.48" header="0.31496062992125984" footer="0.31496062992125984"/>
  <pageSetup paperSize="9" scale="7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79998168889431442"/>
    <pageSetUpPr fitToPage="1"/>
  </sheetPr>
  <dimension ref="A1:O30"/>
  <sheetViews>
    <sheetView view="pageBreakPreview" zoomScale="70" zoomScaleNormal="60" zoomScaleSheetLayoutView="70" workbookViewId="0">
      <selection activeCell="T8" sqref="T8"/>
    </sheetView>
  </sheetViews>
  <sheetFormatPr defaultRowHeight="16.5"/>
  <cols>
    <col min="1" max="1" width="11.125" customWidth="1"/>
    <col min="2" max="2" width="8" style="1" customWidth="1"/>
    <col min="3" max="3" width="7" style="1" customWidth="1"/>
    <col min="4" max="5" width="11.75" style="1" customWidth="1"/>
    <col min="6" max="6" width="13.125" style="1" customWidth="1"/>
    <col min="7" max="7" width="11.75" customWidth="1"/>
    <col min="8" max="8" width="9.125" customWidth="1"/>
    <col min="9" max="9" width="10.625" customWidth="1"/>
    <col min="10" max="10" width="9.25" customWidth="1"/>
    <col min="11" max="13" width="9" hidden="1" customWidth="1"/>
    <col min="14" max="14" width="14" hidden="1" customWidth="1"/>
    <col min="15" max="15" width="9" hidden="1" customWidth="1"/>
    <col min="16" max="16" width="9" customWidth="1"/>
  </cols>
  <sheetData>
    <row r="1" spans="1:15">
      <c r="A1" s="61" t="s">
        <v>65</v>
      </c>
    </row>
    <row r="2" spans="1:15" ht="51" customHeight="1">
      <c r="A2" s="88" t="s">
        <v>41</v>
      </c>
      <c r="B2" s="88"/>
      <c r="C2" s="88"/>
      <c r="D2" s="88"/>
      <c r="E2" s="88"/>
      <c r="F2" s="88"/>
      <c r="G2" s="88"/>
      <c r="H2" s="88"/>
      <c r="I2" s="88"/>
    </row>
    <row r="3" spans="1:15" ht="25.5" customHeight="1">
      <c r="A3" s="62" t="s">
        <v>17</v>
      </c>
      <c r="B3" s="89">
        <v>2023</v>
      </c>
      <c r="C3" s="89"/>
      <c r="D3" s="89"/>
      <c r="E3" s="62" t="s">
        <v>18</v>
      </c>
      <c r="F3" s="89">
        <v>1</v>
      </c>
      <c r="G3" s="89"/>
      <c r="H3" s="89"/>
      <c r="I3" s="89"/>
      <c r="N3" s="1" t="s">
        <v>30</v>
      </c>
      <c r="O3" t="s">
        <v>37</v>
      </c>
    </row>
    <row r="4" spans="1:15" ht="25.5" customHeight="1">
      <c r="A4" s="59" t="s">
        <v>1</v>
      </c>
      <c r="B4" s="90" t="str">
        <f>VLOOKUP(L4,'0.기본정보입력(필수)'!A2:H3,2,0)</f>
        <v>공과대학</v>
      </c>
      <c r="C4" s="90"/>
      <c r="D4" s="90"/>
      <c r="E4" s="59" t="s">
        <v>2</v>
      </c>
      <c r="F4" s="90" t="str">
        <f>VLOOKUP(L4,'0.기본정보입력(필수)'!A2:H3,3,0)</f>
        <v>휴먼지능로봇공학과</v>
      </c>
      <c r="G4" s="90"/>
      <c r="H4" s="90"/>
      <c r="I4" s="90"/>
      <c r="K4" t="s">
        <v>8</v>
      </c>
      <c r="L4">
        <v>1</v>
      </c>
      <c r="N4" s="1" t="s">
        <v>31</v>
      </c>
      <c r="O4" t="s">
        <v>38</v>
      </c>
    </row>
    <row r="5" spans="1:15" ht="25.5" customHeight="1">
      <c r="A5" s="59" t="s">
        <v>3</v>
      </c>
      <c r="B5" s="90" t="str">
        <f>VLOOKUP(L4,'0.기본정보입력(필수)'!A2:H3,4,0)</f>
        <v>캡스톤디자인</v>
      </c>
      <c r="C5" s="90"/>
      <c r="D5" s="90"/>
      <c r="E5" s="59" t="s">
        <v>4</v>
      </c>
      <c r="F5" s="58">
        <f>VLOOKUP(L4,'0.기본정보입력(필수)'!A2:H3,5,0)</f>
        <v>1</v>
      </c>
      <c r="G5" s="59" t="s">
        <v>137</v>
      </c>
      <c r="H5" s="90">
        <f>VLOOKUP(L4,'0.기본정보입력(필수)'!A2:H3,6,0)</f>
        <v>20</v>
      </c>
      <c r="I5" s="90"/>
      <c r="N5" s="1" t="s">
        <v>32</v>
      </c>
      <c r="O5" t="s">
        <v>39</v>
      </c>
    </row>
    <row r="6" spans="1:15" ht="25.5" customHeight="1">
      <c r="A6" s="59" t="s">
        <v>7</v>
      </c>
      <c r="B6" s="90" t="str">
        <f>VLOOKUP(L4,'0.기본정보입력(필수)'!A2:H3,7,0)</f>
        <v>한종대</v>
      </c>
      <c r="C6" s="90"/>
      <c r="D6" s="90"/>
      <c r="E6" s="59" t="s">
        <v>57</v>
      </c>
      <c r="F6" s="90" t="str">
        <f>VLOOKUP(L4,'0.기본정보입력(필수)'!A2:H3,8,0)</f>
        <v>문제해결프로젝트</v>
      </c>
      <c r="G6" s="90"/>
      <c r="H6" s="90"/>
      <c r="I6" s="90"/>
    </row>
    <row r="7" spans="1:15" ht="310.5" customHeight="1">
      <c r="A7" s="59" t="s">
        <v>42</v>
      </c>
      <c r="B7" s="130" t="s">
        <v>316</v>
      </c>
      <c r="C7" s="132"/>
      <c r="D7" s="132"/>
      <c r="E7" s="132"/>
      <c r="F7" s="132"/>
      <c r="G7" s="132"/>
      <c r="H7" s="132"/>
      <c r="I7" s="132"/>
    </row>
    <row r="8" spans="1:15" ht="258" customHeight="1">
      <c r="A8" s="59" t="s">
        <v>43</v>
      </c>
      <c r="B8" s="133" t="s">
        <v>277</v>
      </c>
      <c r="C8" s="134"/>
      <c r="D8" s="134"/>
      <c r="E8" s="134"/>
      <c r="F8" s="134"/>
      <c r="G8" s="134"/>
      <c r="H8" s="134"/>
      <c r="I8" s="134"/>
    </row>
    <row r="9" spans="1:15" ht="45.75" customHeight="1">
      <c r="A9" s="62" t="s">
        <v>275</v>
      </c>
      <c r="B9" s="138" t="s">
        <v>276</v>
      </c>
      <c r="C9" s="139"/>
      <c r="D9" s="139"/>
      <c r="E9" s="139"/>
      <c r="F9" s="139"/>
      <c r="G9" s="139"/>
      <c r="H9" s="139"/>
      <c r="I9" s="140"/>
    </row>
    <row r="10" spans="1:15" ht="21" customHeight="1">
      <c r="A10" s="135" t="s">
        <v>44</v>
      </c>
      <c r="B10" s="136"/>
      <c r="C10" s="136"/>
      <c r="D10" s="136"/>
      <c r="E10" s="136"/>
      <c r="F10" s="136"/>
      <c r="G10" s="136"/>
      <c r="H10" s="136"/>
      <c r="I10" s="137"/>
    </row>
    <row r="11" spans="1:15" ht="21" customHeight="1">
      <c r="A11" s="71" t="s">
        <v>204</v>
      </c>
      <c r="B11"/>
      <c r="C11"/>
      <c r="D11"/>
      <c r="E11"/>
      <c r="F11"/>
    </row>
    <row r="12" spans="1:15" ht="26.25">
      <c r="A12" s="129" t="s">
        <v>178</v>
      </c>
      <c r="B12" s="129"/>
      <c r="C12" s="129"/>
      <c r="D12" s="129"/>
      <c r="E12" s="129"/>
      <c r="F12" s="129"/>
      <c r="G12" s="129"/>
      <c r="H12" s="129"/>
      <c r="I12" s="129"/>
    </row>
    <row r="13" spans="1:15" ht="40.5" customHeight="1">
      <c r="A13" s="130" t="s">
        <v>217</v>
      </c>
      <c r="B13" s="131"/>
      <c r="C13" s="131"/>
      <c r="D13" s="131"/>
      <c r="E13" s="131"/>
      <c r="F13" s="131"/>
      <c r="G13" s="131"/>
      <c r="H13" s="131"/>
      <c r="I13" s="131"/>
    </row>
    <row r="14" spans="1:15" ht="40.5" customHeight="1">
      <c r="A14" s="131"/>
      <c r="B14" s="131"/>
      <c r="C14" s="131"/>
      <c r="D14" s="131"/>
      <c r="E14" s="131"/>
      <c r="F14" s="131"/>
      <c r="G14" s="131"/>
      <c r="H14" s="131"/>
      <c r="I14" s="131"/>
    </row>
    <row r="15" spans="1:15" ht="40.5" customHeight="1">
      <c r="A15" s="131"/>
      <c r="B15" s="131"/>
      <c r="C15" s="131"/>
      <c r="D15" s="131"/>
      <c r="E15" s="131"/>
      <c r="F15" s="131"/>
      <c r="G15" s="131"/>
      <c r="H15" s="131"/>
      <c r="I15" s="131"/>
    </row>
    <row r="16" spans="1:15" ht="40.5" customHeight="1">
      <c r="A16" s="131"/>
      <c r="B16" s="131"/>
      <c r="C16" s="131"/>
      <c r="D16" s="131"/>
      <c r="E16" s="131"/>
      <c r="F16" s="131"/>
      <c r="G16" s="131"/>
      <c r="H16" s="131"/>
      <c r="I16" s="131"/>
    </row>
    <row r="17" spans="1:9" ht="40.5" customHeight="1">
      <c r="A17" s="131"/>
      <c r="B17" s="131"/>
      <c r="C17" s="131"/>
      <c r="D17" s="131"/>
      <c r="E17" s="131"/>
      <c r="F17" s="131"/>
      <c r="G17" s="131"/>
      <c r="H17" s="131"/>
      <c r="I17" s="131"/>
    </row>
    <row r="18" spans="1:9" ht="40.5" customHeight="1">
      <c r="A18" s="131"/>
      <c r="B18" s="131"/>
      <c r="C18" s="131"/>
      <c r="D18" s="131"/>
      <c r="E18" s="131"/>
      <c r="F18" s="131"/>
      <c r="G18" s="131"/>
      <c r="H18" s="131"/>
      <c r="I18" s="131"/>
    </row>
    <row r="19" spans="1:9" ht="40.5" customHeight="1">
      <c r="A19" s="131"/>
      <c r="B19" s="131"/>
      <c r="C19" s="131"/>
      <c r="D19" s="131"/>
      <c r="E19" s="131"/>
      <c r="F19" s="131"/>
      <c r="G19" s="131"/>
      <c r="H19" s="131"/>
      <c r="I19" s="131"/>
    </row>
    <row r="20" spans="1:9" ht="40.5" customHeight="1">
      <c r="A20" s="131"/>
      <c r="B20" s="131"/>
      <c r="C20" s="131"/>
      <c r="D20" s="131"/>
      <c r="E20" s="131"/>
      <c r="F20" s="131"/>
      <c r="G20" s="131"/>
      <c r="H20" s="131"/>
      <c r="I20" s="131"/>
    </row>
    <row r="21" spans="1:9" ht="40.5" customHeight="1">
      <c r="A21" s="131"/>
      <c r="B21" s="131"/>
      <c r="C21" s="131"/>
      <c r="D21" s="131"/>
      <c r="E21" s="131"/>
      <c r="F21" s="131"/>
      <c r="G21" s="131"/>
      <c r="H21" s="131"/>
      <c r="I21" s="131"/>
    </row>
    <row r="22" spans="1:9" ht="40.5" customHeight="1">
      <c r="A22" s="131"/>
      <c r="B22" s="131"/>
      <c r="C22" s="131"/>
      <c r="D22" s="131"/>
      <c r="E22" s="131"/>
      <c r="F22" s="131"/>
      <c r="G22" s="131"/>
      <c r="H22" s="131"/>
      <c r="I22" s="131"/>
    </row>
    <row r="23" spans="1:9" ht="40.5" customHeight="1">
      <c r="A23" s="131"/>
      <c r="B23" s="131"/>
      <c r="C23" s="131"/>
      <c r="D23" s="131"/>
      <c r="E23" s="131"/>
      <c r="F23" s="131"/>
      <c r="G23" s="131"/>
      <c r="H23" s="131"/>
      <c r="I23" s="131"/>
    </row>
    <row r="24" spans="1:9" ht="40.5" customHeight="1">
      <c r="A24" s="131"/>
      <c r="B24" s="131"/>
      <c r="C24" s="131"/>
      <c r="D24" s="131"/>
      <c r="E24" s="131"/>
      <c r="F24" s="131"/>
      <c r="G24" s="131"/>
      <c r="H24" s="131"/>
      <c r="I24" s="131"/>
    </row>
    <row r="25" spans="1:9" ht="40.5" customHeight="1">
      <c r="A25" s="131"/>
      <c r="B25" s="131"/>
      <c r="C25" s="131"/>
      <c r="D25" s="131"/>
      <c r="E25" s="131"/>
      <c r="F25" s="131"/>
      <c r="G25" s="131"/>
      <c r="H25" s="131"/>
      <c r="I25" s="131"/>
    </row>
    <row r="26" spans="1:9" ht="40.5" customHeight="1">
      <c r="A26" s="131"/>
      <c r="B26" s="131"/>
      <c r="C26" s="131"/>
      <c r="D26" s="131"/>
      <c r="E26" s="131"/>
      <c r="F26" s="131"/>
      <c r="G26" s="131"/>
      <c r="H26" s="131"/>
      <c r="I26" s="131"/>
    </row>
    <row r="27" spans="1:9" ht="40.5" customHeight="1">
      <c r="A27" s="131"/>
      <c r="B27" s="131"/>
      <c r="C27" s="131"/>
      <c r="D27" s="131"/>
      <c r="E27" s="131"/>
      <c r="F27" s="131"/>
      <c r="G27" s="131"/>
      <c r="H27" s="131"/>
      <c r="I27" s="131"/>
    </row>
    <row r="28" spans="1:9" ht="40.5" customHeight="1">
      <c r="A28" s="131"/>
      <c r="B28" s="131"/>
      <c r="C28" s="131"/>
      <c r="D28" s="131"/>
      <c r="E28" s="131"/>
      <c r="F28" s="131"/>
      <c r="G28" s="131"/>
      <c r="H28" s="131"/>
      <c r="I28" s="131"/>
    </row>
    <row r="29" spans="1:9" ht="16.5" customHeight="1">
      <c r="A29" s="131"/>
      <c r="B29" s="131"/>
      <c r="C29" s="131"/>
      <c r="D29" s="131"/>
      <c r="E29" s="131"/>
      <c r="F29" s="131"/>
      <c r="G29" s="131"/>
      <c r="H29" s="131"/>
      <c r="I29" s="131"/>
    </row>
    <row r="30" spans="1:9" ht="17.25" customHeight="1">
      <c r="A30" s="131"/>
      <c r="B30" s="131"/>
      <c r="C30" s="131"/>
      <c r="D30" s="131"/>
      <c r="E30" s="131"/>
      <c r="F30" s="131"/>
      <c r="G30" s="131"/>
      <c r="H30" s="131"/>
      <c r="I30" s="131"/>
    </row>
  </sheetData>
  <mergeCells count="15">
    <mergeCell ref="A12:I12"/>
    <mergeCell ref="A13:I30"/>
    <mergeCell ref="B6:D6"/>
    <mergeCell ref="B7:I7"/>
    <mergeCell ref="B8:I8"/>
    <mergeCell ref="F6:I6"/>
    <mergeCell ref="A10:I10"/>
    <mergeCell ref="B9:I9"/>
    <mergeCell ref="B5:D5"/>
    <mergeCell ref="H5:I5"/>
    <mergeCell ref="A2:I2"/>
    <mergeCell ref="B3:D3"/>
    <mergeCell ref="F3:I3"/>
    <mergeCell ref="B4:D4"/>
    <mergeCell ref="F4:I4"/>
  </mergeCells>
  <phoneticPr fontId="1" type="noConversion"/>
  <printOptions horizontalCentered="1"/>
  <pageMargins left="0.43307086614173229" right="0.43307086614173229" top="0.74803149606299213" bottom="0.48" header="0.31496062992125984" footer="0.31496062992125984"/>
  <pageSetup paperSize="9" scale="92" fitToHeight="0" orientation="portrait" r:id="rId1"/>
  <rowBreaks count="1" manualBreakCount="1">
    <brk id="10" max="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14</vt:i4>
      </vt:variant>
    </vt:vector>
  </HeadingPairs>
  <TitlesOfParts>
    <vt:vector size="29" baseType="lpstr">
      <vt:lpstr>안내문(필독)</vt:lpstr>
      <vt:lpstr>0.기본정보입력(필수)</vt:lpstr>
      <vt:lpstr>1.과제계획서</vt:lpstr>
      <vt:lpstr>2.과제 세부 계획서</vt:lpstr>
      <vt:lpstr>3.팀 구성 현황표</vt:lpstr>
      <vt:lpstr>4.산학지역사회 연계 계획서</vt:lpstr>
      <vt:lpstr>5.지원금 정산서(학과用)</vt:lpstr>
      <vt:lpstr>5-1.지원금 정산서(학생用)</vt:lpstr>
      <vt:lpstr>6.재료비 지출 내역서</vt:lpstr>
      <vt:lpstr>7.문헌 기부채납 신청서</vt:lpstr>
      <vt:lpstr>8.활동보고서</vt:lpstr>
      <vt:lpstr>9.특강자문 확인서</vt:lpstr>
      <vt:lpstr>10.검수 및 인수 확인서</vt:lpstr>
      <vt:lpstr>별첨1.특강 및 자문료 지급 기준</vt:lpstr>
      <vt:lpstr>별첨2.사업자등록증</vt:lpstr>
      <vt:lpstr>'0.기본정보입력(필수)'!Print_Area</vt:lpstr>
      <vt:lpstr>'1.과제계획서'!Print_Area</vt:lpstr>
      <vt:lpstr>'10.검수 및 인수 확인서'!Print_Area</vt:lpstr>
      <vt:lpstr>'2.과제 세부 계획서'!Print_Area</vt:lpstr>
      <vt:lpstr>'3.팀 구성 현황표'!Print_Area</vt:lpstr>
      <vt:lpstr>'4.산학지역사회 연계 계획서'!Print_Area</vt:lpstr>
      <vt:lpstr>'5.지원금 정산서(학과用)'!Print_Area</vt:lpstr>
      <vt:lpstr>'5-1.지원금 정산서(학생用)'!Print_Area</vt:lpstr>
      <vt:lpstr>'6.재료비 지출 내역서'!Print_Area</vt:lpstr>
      <vt:lpstr>'7.문헌 기부채납 신청서'!Print_Area</vt:lpstr>
      <vt:lpstr>'8.활동보고서'!Print_Area</vt:lpstr>
      <vt:lpstr>'9.특강자문 확인서'!Print_Area</vt:lpstr>
      <vt:lpstr>'별첨1.특강 및 자문료 지급 기준'!Print_Area</vt:lpstr>
      <vt:lpstr>'안내문(필독)'!Print_Area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김 인선</cp:lastModifiedBy>
  <cp:lastPrinted>2023-02-27T09:20:57Z</cp:lastPrinted>
  <dcterms:created xsi:type="dcterms:W3CDTF">2020-08-25T01:23:41Z</dcterms:created>
  <dcterms:modified xsi:type="dcterms:W3CDTF">2023-03-15T12:13:42Z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C:\Users\user\Desktop\통합 문서100.xlsx</vt:lpwstr>
  </property>
</Properties>
</file>