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oleg\COVID19\cov19_qsp_template\data\"/>
    </mc:Choice>
  </mc:AlternateContent>
  <xr:revisionPtr revIDLastSave="0" documentId="13_ncr:1_{CB1C68CC-2E81-40B7-ADA5-7BD4C2D084A4}" xr6:coauthVersionLast="45" xr6:coauthVersionMax="45" xr10:uidLastSave="{00000000-0000-0000-0000-000000000000}"/>
  <bookViews>
    <workbookView minimized="1" xWindow="12180" yWindow="12144" windowWidth="2388" windowHeight="564" xr2:uid="{00000000-000D-0000-FFFF-FFFF00000000}"/>
  </bookViews>
  <sheets>
    <sheet name="medRxiv Germ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4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31" i="1"/>
  <c r="AC34" i="1"/>
  <c r="AF34" i="1" s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F52" i="1" s="1"/>
  <c r="AC31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E4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4" i="1"/>
  <c r="AF33" i="1" l="1"/>
  <c r="AF49" i="1"/>
  <c r="AF45" i="1"/>
  <c r="AF41" i="1"/>
  <c r="AF37" i="1"/>
  <c r="AF22" i="1"/>
  <c r="AF14" i="1"/>
  <c r="AF10" i="1"/>
  <c r="AF6" i="1"/>
  <c r="AG31" i="1"/>
  <c r="AF18" i="1"/>
  <c r="AF4" i="1"/>
  <c r="AF48" i="1"/>
  <c r="AF44" i="1"/>
  <c r="AF40" i="1"/>
  <c r="AF36" i="1"/>
  <c r="AF24" i="1"/>
  <c r="AF20" i="1"/>
  <c r="AF16" i="1"/>
  <c r="AF12" i="1"/>
  <c r="AF8" i="1"/>
  <c r="AG24" i="1"/>
  <c r="AG20" i="1"/>
  <c r="AG51" i="1"/>
  <c r="AG47" i="1"/>
  <c r="AG43" i="1"/>
  <c r="AG39" i="1"/>
  <c r="AG35" i="1"/>
  <c r="AF21" i="1"/>
  <c r="AF13" i="1"/>
  <c r="AF5" i="1"/>
  <c r="AF17" i="1"/>
  <c r="AF9" i="1"/>
  <c r="AF51" i="1"/>
  <c r="AF47" i="1"/>
  <c r="AF23" i="1"/>
  <c r="AF19" i="1"/>
  <c r="AF15" i="1"/>
  <c r="AF11" i="1"/>
  <c r="AF7" i="1"/>
  <c r="AG23" i="1"/>
  <c r="AG19" i="1"/>
  <c r="AG15" i="1"/>
  <c r="AG11" i="1"/>
  <c r="AG7" i="1"/>
  <c r="AG34" i="1"/>
  <c r="AG16" i="1"/>
  <c r="AG12" i="1"/>
  <c r="AG8" i="1"/>
  <c r="AG22" i="1"/>
  <c r="AG18" i="1"/>
  <c r="AG14" i="1"/>
  <c r="AG10" i="1"/>
  <c r="AG6" i="1"/>
  <c r="AG49" i="1"/>
  <c r="AG45" i="1"/>
  <c r="AG41" i="1"/>
  <c r="AG37" i="1"/>
  <c r="AG33" i="1"/>
  <c r="AF50" i="1"/>
  <c r="AF46" i="1"/>
  <c r="AF42" i="1"/>
  <c r="AF38" i="1"/>
  <c r="AF43" i="1"/>
  <c r="AF39" i="1"/>
  <c r="AF35" i="1"/>
  <c r="AG52" i="1"/>
  <c r="AG48" i="1"/>
  <c r="AG44" i="1"/>
  <c r="AG40" i="1"/>
  <c r="AG36" i="1"/>
  <c r="AF31" i="1"/>
  <c r="AG50" i="1"/>
  <c r="AG46" i="1"/>
  <c r="AG42" i="1"/>
  <c r="AG38" i="1"/>
  <c r="AG4" i="1"/>
  <c r="AG21" i="1"/>
  <c r="AG17" i="1"/>
  <c r="AG13" i="1"/>
  <c r="AG9" i="1"/>
  <c r="AG5" i="1"/>
</calcChain>
</file>

<file path=xl/sharedStrings.xml><?xml version="1.0" encoding="utf-8"?>
<sst xmlns="http://schemas.openxmlformats.org/spreadsheetml/2006/main" count="71" uniqueCount="19">
  <si>
    <t>Fig 2A</t>
  </si>
  <si>
    <t>Days p.s.o.</t>
  </si>
  <si>
    <t>VL, item/mL</t>
  </si>
  <si>
    <t>Fig 2B</t>
  </si>
  <si>
    <t>Fig 2D</t>
  </si>
  <si>
    <t>Fig 2E</t>
  </si>
  <si>
    <t>Fig 2F</t>
  </si>
  <si>
    <t>Fig 2G</t>
  </si>
  <si>
    <t>Fig 2H</t>
  </si>
  <si>
    <t>Fig 2I</t>
  </si>
  <si>
    <t>Fig 2C</t>
  </si>
  <si>
    <t>Averaged</t>
  </si>
  <si>
    <t>MIN</t>
  </si>
  <si>
    <t>MAX</t>
  </si>
  <si>
    <t>del_min</t>
  </si>
  <si>
    <t>del_max</t>
  </si>
  <si>
    <t>SD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</si>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</sst>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0" fillId="2" borderId="0" xfId="0" applyNumberFormat="1" applyFill="1"/>
    <xf numFmtId="0" fontId="1" fillId="0" borderId="0" xfId="0" applyFont="1" applyAlignment="1">
      <alignment horizontal="center"/>
    </xf>
    <xf numFmtId="9" fontId="1" fillId="0" borderId="0" xfId="0" applyNumberFormat="1" applyFont="1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viral load dynamics (median and range)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'medRxiv German'!$AG$4:$AG$24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2683000</c:v>
                  </c:pt>
                  <c:pt idx="2">
                    <c:v>208700000</c:v>
                  </c:pt>
                  <c:pt idx="3">
                    <c:v>273494500</c:v>
                  </c:pt>
                  <c:pt idx="4">
                    <c:v>427750000</c:v>
                  </c:pt>
                  <c:pt idx="5">
                    <c:v>57300000</c:v>
                  </c:pt>
                  <c:pt idx="6">
                    <c:v>12680000</c:v>
                  </c:pt>
                  <c:pt idx="7">
                    <c:v>3055000</c:v>
                  </c:pt>
                  <c:pt idx="8">
                    <c:v>39830000</c:v>
                  </c:pt>
                  <c:pt idx="9">
                    <c:v>199976000</c:v>
                  </c:pt>
                  <c:pt idx="10">
                    <c:v>130800</c:v>
                  </c:pt>
                  <c:pt idx="11">
                    <c:v>1089000</c:v>
                  </c:pt>
                  <c:pt idx="12">
                    <c:v>54000</c:v>
                  </c:pt>
                  <c:pt idx="13">
                    <c:v>77000</c:v>
                  </c:pt>
                  <c:pt idx="14">
                    <c:v>10900</c:v>
                  </c:pt>
                  <c:pt idx="15">
                    <c:v>126550</c:v>
                  </c:pt>
                  <c:pt idx="16">
                    <c:v>16000</c:v>
                  </c:pt>
                  <c:pt idx="17">
                    <c:v>348310</c:v>
                  </c:pt>
                  <c:pt idx="18">
                    <c:v>200</c:v>
                  </c:pt>
                  <c:pt idx="19">
                    <c:v>2515</c:v>
                  </c:pt>
                  <c:pt idx="20">
                    <c:v>250</c:v>
                  </c:pt>
                </c:numCache>
              </c:numRef>
            </c:plus>
            <c:minus>
              <c:numRef>
                <c:f>'medRxiv German'!$AF$4:$AF$24</c:f>
                <c:numCache>
                  <c:formatCode>General</c:formatCode>
                  <c:ptCount val="21"/>
                  <c:pt idx="0">
                    <c:v>0</c:v>
                  </c:pt>
                  <c:pt idx="1">
                    <c:v>7000</c:v>
                  </c:pt>
                  <c:pt idx="2">
                    <c:v>1246000</c:v>
                  </c:pt>
                  <c:pt idx="3">
                    <c:v>6501300</c:v>
                  </c:pt>
                  <c:pt idx="4">
                    <c:v>2248500</c:v>
                  </c:pt>
                  <c:pt idx="5">
                    <c:v>4699560</c:v>
                  </c:pt>
                  <c:pt idx="6">
                    <c:v>319360</c:v>
                  </c:pt>
                  <c:pt idx="7">
                    <c:v>144999.07999999999</c:v>
                  </c:pt>
                  <c:pt idx="8">
                    <c:v>169999.16</c:v>
                  </c:pt>
                  <c:pt idx="9">
                    <c:v>23999</c:v>
                  </c:pt>
                  <c:pt idx="10">
                    <c:v>9199</c:v>
                  </c:pt>
                  <c:pt idx="11">
                    <c:v>10690</c:v>
                  </c:pt>
                  <c:pt idx="12">
                    <c:v>2999</c:v>
                  </c:pt>
                  <c:pt idx="13">
                    <c:v>6999</c:v>
                  </c:pt>
                  <c:pt idx="14">
                    <c:v>3099</c:v>
                  </c:pt>
                  <c:pt idx="15">
                    <c:v>13449.12</c:v>
                  </c:pt>
                  <c:pt idx="16">
                    <c:v>18999</c:v>
                  </c:pt>
                  <c:pt idx="17">
                    <c:v>1689</c:v>
                  </c:pt>
                  <c:pt idx="18">
                    <c:v>1099</c:v>
                  </c:pt>
                  <c:pt idx="19">
                    <c:v>2515</c:v>
                  </c:pt>
                  <c:pt idx="20">
                    <c:v>250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'medRxiv German'!$AB$4:$AB$24</c:f>
              <c:numCache>
                <c:formatCode>0.00E+00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'medRxiv German'!$AC$4:$AC$24</c:f>
              <c:numCache>
                <c:formatCode>0.00E+00</c:formatCode>
                <c:ptCount val="21"/>
                <c:pt idx="0">
                  <c:v>2800000</c:v>
                </c:pt>
                <c:pt idx="1">
                  <c:v>17000</c:v>
                </c:pt>
                <c:pt idx="2">
                  <c:v>1300000</c:v>
                </c:pt>
                <c:pt idx="3">
                  <c:v>6505500</c:v>
                </c:pt>
                <c:pt idx="4">
                  <c:v>2250000</c:v>
                </c:pt>
                <c:pt idx="5">
                  <c:v>4700000</c:v>
                </c:pt>
                <c:pt idx="6">
                  <c:v>320000</c:v>
                </c:pt>
                <c:pt idx="7">
                  <c:v>145000</c:v>
                </c:pt>
                <c:pt idx="8">
                  <c:v>170000</c:v>
                </c:pt>
                <c:pt idx="9">
                  <c:v>24000</c:v>
                </c:pt>
                <c:pt idx="10">
                  <c:v>9200</c:v>
                </c:pt>
                <c:pt idx="11">
                  <c:v>11000</c:v>
                </c:pt>
                <c:pt idx="12">
                  <c:v>3000</c:v>
                </c:pt>
                <c:pt idx="13">
                  <c:v>7000</c:v>
                </c:pt>
                <c:pt idx="14">
                  <c:v>3100</c:v>
                </c:pt>
                <c:pt idx="15">
                  <c:v>13450</c:v>
                </c:pt>
                <c:pt idx="16">
                  <c:v>19000</c:v>
                </c:pt>
                <c:pt idx="17">
                  <c:v>1690</c:v>
                </c:pt>
                <c:pt idx="18">
                  <c:v>1100</c:v>
                </c:pt>
                <c:pt idx="19">
                  <c:v>2685</c:v>
                </c:pt>
                <c:pt idx="20">
                  <c:v>1850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2-4EA6-B027-B0858463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192063"/>
        <c:axId val="918074095"/>
      </c:scatterChart>
      <c:valAx>
        <c:axId val="9181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074095"/>
        <c:crossesAt val="0.1"/>
        <c:crossBetween val="midCat"/>
      </c:valAx>
      <c:valAx>
        <c:axId val="918074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Viral Load, copies/mL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19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'medRxiv German'!$AG$31:$AG$52</c:f>
                <c:numCache>
                  <c:formatCode>General</c:formatCode>
                  <c:ptCount val="22"/>
                  <c:pt idx="0">
                    <c:v>0</c:v>
                  </c:pt>
                  <c:pt idx="2">
                    <c:v>1200000</c:v>
                  </c:pt>
                  <c:pt idx="3">
                    <c:v>279390000</c:v>
                  </c:pt>
                  <c:pt idx="4">
                    <c:v>324545000</c:v>
                  </c:pt>
                  <c:pt idx="5">
                    <c:v>59200000</c:v>
                  </c:pt>
                  <c:pt idx="6">
                    <c:v>27000000</c:v>
                  </c:pt>
                  <c:pt idx="7">
                    <c:v>196630000</c:v>
                  </c:pt>
                  <c:pt idx="8">
                    <c:v>84610000</c:v>
                  </c:pt>
                  <c:pt idx="9">
                    <c:v>30900000</c:v>
                  </c:pt>
                  <c:pt idx="10">
                    <c:v>15943000</c:v>
                  </c:pt>
                  <c:pt idx="11">
                    <c:v>248350</c:v>
                  </c:pt>
                  <c:pt idx="12">
                    <c:v>922300</c:v>
                  </c:pt>
                  <c:pt idx="13">
                    <c:v>637000</c:v>
                  </c:pt>
                  <c:pt idx="14">
                    <c:v>32700</c:v>
                  </c:pt>
                  <c:pt idx="15">
                    <c:v>132400</c:v>
                  </c:pt>
                  <c:pt idx="16">
                    <c:v>13850</c:v>
                  </c:pt>
                  <c:pt idx="17">
                    <c:v>23100</c:v>
                  </c:pt>
                  <c:pt idx="18">
                    <c:v>28000</c:v>
                  </c:pt>
                  <c:pt idx="19">
                    <c:v>4959.5</c:v>
                  </c:pt>
                  <c:pt idx="20">
                    <c:v>33700</c:v>
                  </c:pt>
                  <c:pt idx="21">
                    <c:v>348400</c:v>
                  </c:pt>
                </c:numCache>
              </c:numRef>
            </c:plus>
            <c:minus>
              <c:numRef>
                <c:f>'medRxiv German'!$AF$31:$AF$52</c:f>
                <c:numCache>
                  <c:formatCode>General</c:formatCode>
                  <c:ptCount val="22"/>
                  <c:pt idx="0">
                    <c:v>0</c:v>
                  </c:pt>
                  <c:pt idx="2">
                    <c:v>1400000</c:v>
                  </c:pt>
                  <c:pt idx="3">
                    <c:v>600000</c:v>
                  </c:pt>
                  <c:pt idx="4">
                    <c:v>105450800</c:v>
                  </c:pt>
                  <c:pt idx="5">
                    <c:v>2793400</c:v>
                  </c:pt>
                  <c:pt idx="6">
                    <c:v>12983000</c:v>
                  </c:pt>
                  <c:pt idx="7">
                    <c:v>3316000</c:v>
                  </c:pt>
                  <c:pt idx="8">
                    <c:v>379000</c:v>
                  </c:pt>
                  <c:pt idx="9">
                    <c:v>1098500</c:v>
                  </c:pt>
                  <c:pt idx="10">
                    <c:v>56560</c:v>
                  </c:pt>
                  <c:pt idx="11">
                    <c:v>1649.09</c:v>
                  </c:pt>
                  <c:pt idx="12">
                    <c:v>7699.08</c:v>
                  </c:pt>
                  <c:pt idx="13">
                    <c:v>2999.16</c:v>
                  </c:pt>
                  <c:pt idx="14">
                    <c:v>8299</c:v>
                  </c:pt>
                  <c:pt idx="15">
                    <c:v>7290</c:v>
                  </c:pt>
                  <c:pt idx="16">
                    <c:v>3149.12</c:v>
                  </c:pt>
                  <c:pt idx="17">
                    <c:v>2899</c:v>
                  </c:pt>
                  <c:pt idx="18">
                    <c:v>1999</c:v>
                  </c:pt>
                  <c:pt idx="19">
                    <c:v>239.5</c:v>
                  </c:pt>
                  <c:pt idx="20">
                    <c:v>1299</c:v>
                  </c:pt>
                  <c:pt idx="21">
                    <c:v>1599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'medRxiv German'!$AB$31:$AB$52</c:f>
              <c:numCache>
                <c:formatCode>0.00E+00</c:formatCode>
                <c:ptCount val="2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'medRxiv German'!$AC$31:$AC$52</c:f>
              <c:numCache>
                <c:formatCode>0.00E+00</c:formatCode>
                <c:ptCount val="22"/>
                <c:pt idx="0">
                  <c:v>14000000</c:v>
                </c:pt>
                <c:pt idx="2">
                  <c:v>2700000</c:v>
                </c:pt>
                <c:pt idx="3">
                  <c:v>610000</c:v>
                </c:pt>
                <c:pt idx="4">
                  <c:v>105455000</c:v>
                </c:pt>
                <c:pt idx="5">
                  <c:v>2800000</c:v>
                </c:pt>
                <c:pt idx="6">
                  <c:v>13000000</c:v>
                </c:pt>
                <c:pt idx="7">
                  <c:v>3370000</c:v>
                </c:pt>
                <c:pt idx="8">
                  <c:v>390000</c:v>
                </c:pt>
                <c:pt idx="9">
                  <c:v>1100000</c:v>
                </c:pt>
                <c:pt idx="10">
                  <c:v>57000</c:v>
                </c:pt>
                <c:pt idx="11">
                  <c:v>1650</c:v>
                </c:pt>
                <c:pt idx="12">
                  <c:v>7700</c:v>
                </c:pt>
                <c:pt idx="13">
                  <c:v>3000</c:v>
                </c:pt>
                <c:pt idx="14">
                  <c:v>8300</c:v>
                </c:pt>
                <c:pt idx="15">
                  <c:v>7600</c:v>
                </c:pt>
                <c:pt idx="16">
                  <c:v>3150</c:v>
                </c:pt>
                <c:pt idx="17">
                  <c:v>2900</c:v>
                </c:pt>
                <c:pt idx="18">
                  <c:v>2000</c:v>
                </c:pt>
                <c:pt idx="19">
                  <c:v>240.5</c:v>
                </c:pt>
                <c:pt idx="20">
                  <c:v>1300</c:v>
                </c:pt>
                <c:pt idx="21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B-45D4-A69D-090B4BFD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713295"/>
        <c:axId val="918055791"/>
      </c:scatterChart>
      <c:valAx>
        <c:axId val="9177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055791"/>
        <c:crosses val="autoZero"/>
        <c:crossBetween val="midCat"/>
      </c:valAx>
      <c:valAx>
        <c:axId val="9180557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71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160020</xdr:colOff>
      <xdr:row>4</xdr:row>
      <xdr:rowOff>156210</xdr:rowOff>
    </xdr:from>
    <xdr:to>
      <xdr:col>42</xdr:col>
      <xdr:colOff>464820</xdr:colOff>
      <xdr:row>19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45F23F-4250-4790-801E-2F5AAB328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396240</xdr:colOff>
      <xdr:row>31</xdr:row>
      <xdr:rowOff>87630</xdr:rowOff>
    </xdr:from>
    <xdr:to>
      <xdr:col>41</xdr:col>
      <xdr:colOff>91440</xdr:colOff>
      <xdr:row>46</xdr:row>
      <xdr:rowOff>87630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1D8118-E021-4B24-A40E-A2D70963E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2"/>
  <sheetViews>
    <sheetView tabSelected="1" zoomScaleNormal="100" workbookViewId="0">
      <selection activeCell="AC7" sqref="AC7"/>
    </sheetView>
  </sheetViews>
  <sheetFormatPr defaultRowHeight="14.4" x14ac:dyDescent="0.3"/>
  <cols>
    <col min="1" max="1" width="11.33203125" customWidth="1"/>
    <col min="2" max="2" width="12.6640625" customWidth="1"/>
    <col min="4" max="5" width="8.88671875" customWidth="1"/>
    <col min="7" max="8" width="8.88671875" customWidth="1"/>
    <col min="10" max="11" width="8.88671875" customWidth="1"/>
    <col min="13" max="14" width="8.88671875" customWidth="1"/>
    <col min="16" max="17" width="8.88671875" customWidth="1"/>
    <col min="19" max="20" width="8.88671875" customWidth="1"/>
    <col min="22" max="23" width="8.88671875" customWidth="1"/>
    <col min="25" max="25" width="8.88671875" customWidth="1"/>
    <col min="28" max="28" width="10.109375" bestFit="1" customWidth="1"/>
    <col min="29" max="29" width="11.33203125" bestFit="1" customWidth="1"/>
    <col min="60" max="74" width="8.88671875" style="6"/>
  </cols>
  <sheetData>
    <row r="1" spans="1:72" x14ac:dyDescent="0.3">
      <c r="A1" s="2" t="s">
        <v>0</v>
      </c>
      <c r="B1" s="2"/>
      <c r="C1" s="2"/>
      <c r="D1" s="2" t="s">
        <v>3</v>
      </c>
      <c r="E1" s="2"/>
      <c r="F1" s="2"/>
      <c r="G1" s="2" t="s">
        <v>10</v>
      </c>
      <c r="H1" s="2"/>
      <c r="I1" s="2"/>
      <c r="J1" s="2" t="s">
        <v>4</v>
      </c>
      <c r="K1" s="2"/>
      <c r="L1" s="2"/>
      <c r="M1" s="2" t="s">
        <v>5</v>
      </c>
      <c r="N1" s="2"/>
      <c r="O1" s="2"/>
      <c r="P1" s="2" t="s">
        <v>6</v>
      </c>
      <c r="Q1" s="2"/>
      <c r="R1" s="2"/>
      <c r="S1" s="2" t="s">
        <v>7</v>
      </c>
      <c r="T1" s="2"/>
      <c r="U1" s="2"/>
      <c r="V1" s="2" t="s">
        <v>8</v>
      </c>
      <c r="W1" s="2"/>
      <c r="X1" s="2"/>
      <c r="Y1" s="2" t="s">
        <v>9</v>
      </c>
      <c r="AB1" s="2" t="s">
        <v>11</v>
      </c>
    </row>
    <row r="2" spans="1:72" x14ac:dyDescent="0.3">
      <c r="AC2" s="4" t="s">
        <v>2</v>
      </c>
      <c r="AD2" s="4"/>
      <c r="AE2" s="4"/>
      <c r="AF2" s="4"/>
      <c r="AG2" s="4"/>
      <c r="AH2" s="4"/>
      <c r="AI2" s="4"/>
    </row>
    <row r="3" spans="1:72" x14ac:dyDescent="0.3">
      <c r="A3" s="2" t="s">
        <v>1</v>
      </c>
      <c r="B3" s="2" t="s">
        <v>2</v>
      </c>
      <c r="C3" s="2"/>
      <c r="D3" s="2" t="s">
        <v>1</v>
      </c>
      <c r="E3" s="2" t="s">
        <v>2</v>
      </c>
      <c r="F3" s="2"/>
      <c r="G3" s="2" t="s">
        <v>1</v>
      </c>
      <c r="H3" s="2" t="s">
        <v>2</v>
      </c>
      <c r="I3" s="2"/>
      <c r="J3" s="2" t="s">
        <v>1</v>
      </c>
      <c r="K3" s="2" t="s">
        <v>2</v>
      </c>
      <c r="L3" s="2"/>
      <c r="M3" s="2" t="s">
        <v>1</v>
      </c>
      <c r="N3" s="2" t="s">
        <v>2</v>
      </c>
      <c r="O3" s="2"/>
      <c r="P3" s="2" t="s">
        <v>1</v>
      </c>
      <c r="Q3" s="2" t="s">
        <v>2</v>
      </c>
      <c r="R3" s="2"/>
      <c r="S3" s="2" t="s">
        <v>1</v>
      </c>
      <c r="T3" s="2" t="s">
        <v>2</v>
      </c>
      <c r="U3" s="2"/>
      <c r="V3" s="2" t="s">
        <v>1</v>
      </c>
      <c r="W3" s="2" t="s">
        <v>2</v>
      </c>
      <c r="X3" s="2"/>
      <c r="Y3" s="2" t="s">
        <v>1</v>
      </c>
      <c r="Z3" s="2" t="s">
        <v>2</v>
      </c>
      <c r="AB3" s="2" t="s">
        <v>1</v>
      </c>
      <c r="AC3" s="2" t="s">
        <v>18</v>
      </c>
      <c r="AD3" s="2" t="s">
        <v>12</v>
      </c>
      <c r="AE3" s="2" t="s">
        <v>13</v>
      </c>
      <c r="AF3" s="2" t="s">
        <v>14</v>
      </c>
      <c r="AG3" s="2" t="s">
        <v>15</v>
      </c>
      <c r="AH3" s="2" t="s">
        <v>17</v>
      </c>
      <c r="AI3" s="2" t="s">
        <v>16</v>
      </c>
      <c r="AJ3" s="5"/>
      <c r="AK3" s="5"/>
      <c r="AL3" s="2"/>
      <c r="AW3" s="2"/>
      <c r="AX3" s="2"/>
      <c r="AY3" s="2"/>
      <c r="AZ3" s="2"/>
      <c r="BA3" s="2"/>
      <c r="BB3" s="2"/>
      <c r="BC3" s="2"/>
      <c r="BD3" s="2"/>
      <c r="BE3" s="2"/>
      <c r="BG3" s="2"/>
      <c r="BH3" s="7"/>
      <c r="BJ3" s="7"/>
      <c r="BK3" s="7"/>
      <c r="BM3" s="7"/>
      <c r="BN3" s="7"/>
      <c r="BP3" s="7"/>
      <c r="BQ3" s="7"/>
      <c r="BS3" s="7"/>
      <c r="BT3" s="7"/>
    </row>
    <row r="4" spans="1:72" x14ac:dyDescent="0.3">
      <c r="U4" s="1"/>
      <c r="V4" s="1">
        <v>2</v>
      </c>
      <c r="W4" s="1">
        <v>2800000</v>
      </c>
      <c r="X4" s="1"/>
      <c r="AB4" s="1">
        <v>2</v>
      </c>
      <c r="AC4" s="1">
        <f>MEDIAN(B4,E4,H4,K4,N4,Q4,T4,W4,Z4)</f>
        <v>2800000</v>
      </c>
      <c r="AD4" s="1">
        <f>MIN(B4,E4,H4,K4,N4,Q4,T4,W4,Z4)</f>
        <v>2800000</v>
      </c>
      <c r="AE4" s="1">
        <f>MAX(B4,E4,H4,K4,N4,Q4,T4,W4,Z4)</f>
        <v>2800000</v>
      </c>
      <c r="AF4" s="1">
        <f>AC4-AD4</f>
        <v>0</v>
      </c>
      <c r="AG4" s="1">
        <f>AE4-AC4</f>
        <v>0</v>
      </c>
      <c r="AH4" s="1">
        <f>AVERAGE(B4,E4,H4,K4,N4,Q4,T4,W4,Z4)</f>
        <v>2800000</v>
      </c>
      <c r="AI4" s="1">
        <f>_xlfn.STDEV.P(B4,E4,H4,K4,N4,Q4,T4,W4,Z4)</f>
        <v>0</v>
      </c>
      <c r="AL4" s="1"/>
      <c r="BD4" s="1"/>
      <c r="BP4" s="8"/>
      <c r="BQ4" s="8"/>
      <c r="BS4" s="8"/>
    </row>
    <row r="5" spans="1:72" x14ac:dyDescent="0.3">
      <c r="D5" s="1">
        <v>3</v>
      </c>
      <c r="E5" s="1">
        <v>10000</v>
      </c>
      <c r="F5" s="1"/>
      <c r="G5" s="1">
        <v>3</v>
      </c>
      <c r="H5" s="1">
        <v>2700000</v>
      </c>
      <c r="I5" s="1"/>
      <c r="O5" s="1"/>
      <c r="R5" s="1"/>
      <c r="U5" s="1"/>
      <c r="V5" s="1">
        <v>3</v>
      </c>
      <c r="W5" s="1">
        <v>17000</v>
      </c>
      <c r="X5" s="1"/>
      <c r="AB5" s="1">
        <v>3</v>
      </c>
      <c r="AC5" s="1">
        <f t="shared" ref="AC5:AC24" si="0">MEDIAN(B5,E5,H5,K5,N5,Q5,T5,W5,Z5)</f>
        <v>17000</v>
      </c>
      <c r="AD5" s="1">
        <f t="shared" ref="AD5:AD24" si="1">MIN(B5,E5,H5,K5,N5,Q5,T5,W5,Z5)</f>
        <v>10000</v>
      </c>
      <c r="AE5" s="1">
        <f t="shared" ref="AE5:AE24" si="2">MAX(B5,E5,H5,K5,N5,Q5,T5,W5,Z5)</f>
        <v>2700000</v>
      </c>
      <c r="AF5" s="1">
        <f t="shared" ref="AF5:AF24" si="3">AC5-AD5</f>
        <v>7000</v>
      </c>
      <c r="AG5" s="1">
        <f t="shared" ref="AG5:AG24" si="4">AE5-AC5</f>
        <v>2683000</v>
      </c>
      <c r="AH5" s="1">
        <f t="shared" ref="AH5:AH24" si="5">AVERAGE(B5,E5,H5,K5,N5,Q5,T5,W5,Z5)</f>
        <v>909000</v>
      </c>
      <c r="AI5" s="1">
        <f t="shared" ref="AI5:AI24" si="6">_xlfn.STDEV.P(B5,E5,H5,K5,N5,Q5,T5,W5,Z5)</f>
        <v>1266431.4693921132</v>
      </c>
      <c r="AL5" s="1"/>
      <c r="AX5" s="1"/>
      <c r="AY5" s="1"/>
      <c r="BD5" s="1"/>
      <c r="BJ5" s="8"/>
      <c r="BM5" s="8"/>
      <c r="BP5" s="8"/>
      <c r="BQ5" s="8"/>
      <c r="BS5" s="8"/>
    </row>
    <row r="6" spans="1:72" x14ac:dyDescent="0.3">
      <c r="A6" s="1">
        <v>4</v>
      </c>
      <c r="B6" s="1">
        <v>1300000</v>
      </c>
      <c r="D6" s="1">
        <v>4</v>
      </c>
      <c r="E6" s="1">
        <v>210000000</v>
      </c>
      <c r="F6" s="1"/>
      <c r="G6" s="1">
        <v>4</v>
      </c>
      <c r="H6" s="1">
        <v>790000</v>
      </c>
      <c r="I6" s="1"/>
      <c r="J6" s="1">
        <v>4</v>
      </c>
      <c r="K6" s="1">
        <v>9600000</v>
      </c>
      <c r="M6" s="1">
        <v>4</v>
      </c>
      <c r="N6" s="1">
        <v>440000</v>
      </c>
      <c r="O6" s="1"/>
      <c r="R6" s="1"/>
      <c r="S6" s="1">
        <v>4</v>
      </c>
      <c r="T6" s="1">
        <v>14000000</v>
      </c>
      <c r="U6" s="1"/>
      <c r="V6" s="1">
        <v>4</v>
      </c>
      <c r="W6" s="1">
        <v>54000</v>
      </c>
      <c r="X6" s="1"/>
      <c r="AB6" s="1">
        <v>4</v>
      </c>
      <c r="AC6" s="1">
        <f t="shared" si="0"/>
        <v>1300000</v>
      </c>
      <c r="AD6" s="1">
        <f t="shared" si="1"/>
        <v>54000</v>
      </c>
      <c r="AE6" s="1">
        <f t="shared" si="2"/>
        <v>210000000</v>
      </c>
      <c r="AF6" s="1">
        <f t="shared" si="3"/>
        <v>1246000</v>
      </c>
      <c r="AG6" s="1">
        <f t="shared" si="4"/>
        <v>208700000</v>
      </c>
      <c r="AH6" s="1">
        <f t="shared" si="5"/>
        <v>33740571.428571425</v>
      </c>
      <c r="AI6" s="1">
        <f t="shared" si="6"/>
        <v>72132504.555073887</v>
      </c>
      <c r="AL6" s="1"/>
      <c r="AW6" s="1"/>
      <c r="AX6" s="1"/>
      <c r="AY6" s="1"/>
      <c r="AZ6" s="1"/>
      <c r="BA6" s="1"/>
      <c r="BC6" s="1"/>
      <c r="BD6" s="1"/>
      <c r="BH6" s="8"/>
      <c r="BJ6" s="8"/>
      <c r="BM6" s="8"/>
      <c r="BN6" s="8"/>
      <c r="BP6" s="8"/>
      <c r="BQ6" s="8"/>
      <c r="BS6" s="8"/>
    </row>
    <row r="7" spans="1:72" x14ac:dyDescent="0.3">
      <c r="A7" s="1">
        <v>5</v>
      </c>
      <c r="B7" s="1">
        <v>280000000</v>
      </c>
      <c r="D7" s="1">
        <v>5</v>
      </c>
      <c r="E7" s="1">
        <v>13000000</v>
      </c>
      <c r="F7" s="1"/>
      <c r="G7" s="1">
        <v>5</v>
      </c>
      <c r="H7" s="1">
        <v>4200</v>
      </c>
      <c r="I7" s="1"/>
      <c r="O7" s="1"/>
      <c r="R7" s="1"/>
      <c r="U7" s="1"/>
      <c r="V7" s="3">
        <v>5</v>
      </c>
      <c r="W7" s="1">
        <v>11000</v>
      </c>
      <c r="X7" s="1"/>
      <c r="AB7" s="1">
        <v>5</v>
      </c>
      <c r="AC7" s="1">
        <f t="shared" si="0"/>
        <v>6505500</v>
      </c>
      <c r="AD7" s="1">
        <f t="shared" si="1"/>
        <v>4200</v>
      </c>
      <c r="AE7" s="1">
        <f t="shared" si="2"/>
        <v>280000000</v>
      </c>
      <c r="AF7" s="1">
        <f t="shared" si="3"/>
        <v>6501300</v>
      </c>
      <c r="AG7" s="1">
        <f t="shared" si="4"/>
        <v>273494500</v>
      </c>
      <c r="AH7" s="1">
        <f t="shared" si="5"/>
        <v>73253800</v>
      </c>
      <c r="AI7" s="1">
        <f t="shared" si="6"/>
        <v>119482763.69510373</v>
      </c>
      <c r="AL7" s="1"/>
      <c r="AW7" s="1"/>
      <c r="AX7" s="1"/>
      <c r="AY7" s="1"/>
      <c r="BD7" s="1"/>
      <c r="BJ7" s="8"/>
      <c r="BM7" s="8"/>
      <c r="BP7" s="8"/>
      <c r="BQ7" s="8"/>
      <c r="BS7" s="8"/>
    </row>
    <row r="8" spans="1:72" x14ac:dyDescent="0.3">
      <c r="A8" s="1">
        <v>6</v>
      </c>
      <c r="B8" s="1">
        <v>430000000</v>
      </c>
      <c r="D8" s="1">
        <v>6</v>
      </c>
      <c r="E8" s="1">
        <v>25000000</v>
      </c>
      <c r="F8" s="1"/>
      <c r="G8" s="1">
        <v>6</v>
      </c>
      <c r="H8" s="1">
        <v>84000</v>
      </c>
      <c r="I8" s="1"/>
      <c r="J8" s="3">
        <v>6</v>
      </c>
      <c r="K8" s="1">
        <v>600000</v>
      </c>
      <c r="M8" s="1">
        <v>6</v>
      </c>
      <c r="N8" s="1">
        <v>6600</v>
      </c>
      <c r="O8" s="1"/>
      <c r="P8" s="3">
        <v>6</v>
      </c>
      <c r="Q8" s="1">
        <v>85000000</v>
      </c>
      <c r="R8" s="1"/>
      <c r="S8" s="1">
        <v>6</v>
      </c>
      <c r="T8" s="1">
        <v>3900000</v>
      </c>
      <c r="U8" s="1"/>
      <c r="V8" s="1">
        <v>6</v>
      </c>
      <c r="W8" s="1">
        <v>1500</v>
      </c>
      <c r="X8" s="1"/>
      <c r="AB8" s="1">
        <v>6</v>
      </c>
      <c r="AC8" s="1">
        <f t="shared" si="0"/>
        <v>2250000</v>
      </c>
      <c r="AD8" s="1">
        <f t="shared" si="1"/>
        <v>1500</v>
      </c>
      <c r="AE8" s="1">
        <f t="shared" si="2"/>
        <v>430000000</v>
      </c>
      <c r="AF8" s="1">
        <f t="shared" si="3"/>
        <v>2248500</v>
      </c>
      <c r="AG8" s="1">
        <f t="shared" si="4"/>
        <v>427750000</v>
      </c>
      <c r="AH8" s="1">
        <f t="shared" si="5"/>
        <v>68074012.5</v>
      </c>
      <c r="AI8" s="1">
        <f t="shared" si="6"/>
        <v>139504931.66865498</v>
      </c>
      <c r="AL8" s="1"/>
      <c r="AW8" s="1"/>
      <c r="AX8" s="1"/>
      <c r="AY8" s="1"/>
      <c r="AZ8" s="1"/>
      <c r="BA8" s="1"/>
      <c r="BB8" s="1"/>
      <c r="BC8" s="1"/>
      <c r="BD8" s="1"/>
      <c r="BH8" s="8"/>
      <c r="BJ8" s="8"/>
      <c r="BK8" s="8"/>
      <c r="BM8" s="8"/>
      <c r="BN8" s="8"/>
      <c r="BP8" s="8"/>
      <c r="BQ8" s="8"/>
      <c r="BS8" s="8"/>
    </row>
    <row r="9" spans="1:72" x14ac:dyDescent="0.3">
      <c r="A9" s="1">
        <v>7</v>
      </c>
      <c r="B9" s="1">
        <v>62000000</v>
      </c>
      <c r="D9" s="1">
        <v>7</v>
      </c>
      <c r="E9" s="1">
        <v>6600000</v>
      </c>
      <c r="F9" s="1"/>
      <c r="G9" s="1">
        <v>7</v>
      </c>
      <c r="H9" s="1">
        <v>140000</v>
      </c>
      <c r="I9" s="1"/>
      <c r="J9" s="1">
        <v>7</v>
      </c>
      <c r="K9" s="1">
        <v>2800000</v>
      </c>
      <c r="M9" s="1">
        <v>7</v>
      </c>
      <c r="N9" s="1">
        <v>22000000</v>
      </c>
      <c r="O9" s="1"/>
      <c r="P9" s="1">
        <v>7</v>
      </c>
      <c r="Q9" s="1">
        <v>32000000</v>
      </c>
      <c r="R9" s="1"/>
      <c r="S9" s="1">
        <v>7</v>
      </c>
      <c r="T9" s="1">
        <v>610000</v>
      </c>
      <c r="U9" s="1"/>
      <c r="V9" s="1">
        <v>7</v>
      </c>
      <c r="W9" s="1">
        <v>440</v>
      </c>
      <c r="X9" s="1"/>
      <c r="Y9" s="1"/>
      <c r="Z9" s="1"/>
      <c r="AB9" s="1">
        <v>7</v>
      </c>
      <c r="AC9" s="1">
        <f t="shared" si="0"/>
        <v>4700000</v>
      </c>
      <c r="AD9" s="1">
        <f t="shared" si="1"/>
        <v>440</v>
      </c>
      <c r="AE9" s="1">
        <f t="shared" si="2"/>
        <v>62000000</v>
      </c>
      <c r="AF9" s="1">
        <f t="shared" si="3"/>
        <v>4699560</v>
      </c>
      <c r="AG9" s="1">
        <f t="shared" si="4"/>
        <v>57300000</v>
      </c>
      <c r="AH9" s="1">
        <f t="shared" si="5"/>
        <v>15768805</v>
      </c>
      <c r="AI9" s="1">
        <f t="shared" si="6"/>
        <v>20659592.236928951</v>
      </c>
      <c r="AL9" s="1"/>
      <c r="AW9" s="1"/>
      <c r="AX9" s="1"/>
      <c r="AY9" s="1"/>
      <c r="AZ9" s="1"/>
      <c r="BA9" s="1"/>
      <c r="BB9" s="1"/>
      <c r="BC9" s="1"/>
      <c r="BD9" s="1"/>
      <c r="BE9" s="1"/>
      <c r="BH9" s="8"/>
      <c r="BJ9" s="8"/>
      <c r="BK9" s="8"/>
      <c r="BM9" s="8"/>
      <c r="BN9" s="8"/>
      <c r="BP9" s="8"/>
      <c r="BQ9" s="8"/>
      <c r="BS9" s="8"/>
      <c r="BT9" s="8"/>
    </row>
    <row r="10" spans="1:72" x14ac:dyDescent="0.3">
      <c r="A10" s="1">
        <v>8</v>
      </c>
      <c r="B10" s="1">
        <v>13000000</v>
      </c>
      <c r="D10" s="3">
        <v>8</v>
      </c>
      <c r="E10" s="1">
        <v>320000</v>
      </c>
      <c r="F10" s="1"/>
      <c r="G10" s="1">
        <v>8</v>
      </c>
      <c r="H10" s="1">
        <v>80000</v>
      </c>
      <c r="I10" s="1"/>
      <c r="J10" s="1">
        <v>8</v>
      </c>
      <c r="K10" s="1">
        <v>41000</v>
      </c>
      <c r="M10" s="1">
        <v>8</v>
      </c>
      <c r="N10" s="1">
        <v>8100000</v>
      </c>
      <c r="O10" s="1"/>
      <c r="P10" s="1">
        <v>8</v>
      </c>
      <c r="Q10" s="1">
        <v>10000000</v>
      </c>
      <c r="R10" s="1"/>
      <c r="S10" s="1">
        <v>8</v>
      </c>
      <c r="T10" s="1">
        <v>910000</v>
      </c>
      <c r="U10" s="1"/>
      <c r="V10" s="1">
        <v>8</v>
      </c>
      <c r="W10" s="1">
        <v>640</v>
      </c>
      <c r="X10" s="1"/>
      <c r="Y10" s="1">
        <v>8</v>
      </c>
      <c r="Z10" s="1">
        <v>100000</v>
      </c>
      <c r="AB10" s="1">
        <v>8</v>
      </c>
      <c r="AC10" s="1">
        <f t="shared" si="0"/>
        <v>320000</v>
      </c>
      <c r="AD10" s="1">
        <f t="shared" si="1"/>
        <v>640</v>
      </c>
      <c r="AE10" s="1">
        <f t="shared" si="2"/>
        <v>13000000</v>
      </c>
      <c r="AF10" s="1">
        <f t="shared" si="3"/>
        <v>319360</v>
      </c>
      <c r="AG10" s="1">
        <f t="shared" si="4"/>
        <v>12680000</v>
      </c>
      <c r="AH10" s="1">
        <f t="shared" si="5"/>
        <v>3616848.888888889</v>
      </c>
      <c r="AI10" s="1">
        <f t="shared" si="6"/>
        <v>4919623.0483881691</v>
      </c>
      <c r="AL10" s="1"/>
      <c r="AW10" s="1"/>
      <c r="AX10" s="1"/>
      <c r="AY10" s="1"/>
      <c r="AZ10" s="1"/>
      <c r="BA10" s="1"/>
      <c r="BB10" s="1"/>
      <c r="BC10" s="1"/>
      <c r="BD10" s="1"/>
      <c r="BE10" s="1"/>
      <c r="BH10" s="8"/>
      <c r="BJ10" s="8"/>
      <c r="BK10" s="8"/>
      <c r="BM10" s="8"/>
      <c r="BN10" s="8"/>
      <c r="BP10" s="8"/>
      <c r="BQ10" s="8"/>
      <c r="BS10" s="8"/>
      <c r="BT10" s="8"/>
    </row>
    <row r="11" spans="1:72" x14ac:dyDescent="0.3">
      <c r="A11" s="1">
        <v>9</v>
      </c>
      <c r="B11" s="1">
        <v>140000</v>
      </c>
      <c r="D11" s="1">
        <v>9</v>
      </c>
      <c r="E11" s="1">
        <v>3200000</v>
      </c>
      <c r="F11" s="1"/>
      <c r="G11" s="3">
        <v>9</v>
      </c>
      <c r="H11" s="1">
        <v>110000</v>
      </c>
      <c r="I11" s="1"/>
      <c r="J11" s="1">
        <v>9</v>
      </c>
      <c r="K11" s="1">
        <v>150000</v>
      </c>
      <c r="M11" s="3">
        <v>9</v>
      </c>
      <c r="N11" s="1">
        <v>1700000</v>
      </c>
      <c r="O11" s="1"/>
      <c r="P11" s="1">
        <v>9</v>
      </c>
      <c r="Q11" s="1">
        <v>250000</v>
      </c>
      <c r="R11" s="1"/>
      <c r="U11" s="1"/>
      <c r="V11" s="1">
        <v>9</v>
      </c>
      <c r="W11" s="1">
        <v>0.92</v>
      </c>
      <c r="X11" s="1"/>
      <c r="Y11" s="1">
        <v>9</v>
      </c>
      <c r="Z11" s="1">
        <v>59000</v>
      </c>
      <c r="AB11" s="1">
        <v>9</v>
      </c>
      <c r="AC11" s="1">
        <f t="shared" si="0"/>
        <v>145000</v>
      </c>
      <c r="AD11" s="1">
        <f t="shared" si="1"/>
        <v>0.92</v>
      </c>
      <c r="AE11" s="1">
        <f t="shared" si="2"/>
        <v>3200000</v>
      </c>
      <c r="AF11" s="1">
        <f t="shared" si="3"/>
        <v>144999.07999999999</v>
      </c>
      <c r="AG11" s="1">
        <f t="shared" si="4"/>
        <v>3055000</v>
      </c>
      <c r="AH11" s="1">
        <f t="shared" si="5"/>
        <v>701125.11499999999</v>
      </c>
      <c r="AI11" s="1">
        <f t="shared" si="6"/>
        <v>1079210.9145650549</v>
      </c>
      <c r="AL11" s="1"/>
      <c r="AW11" s="1"/>
      <c r="AX11" s="1"/>
      <c r="AY11" s="1"/>
      <c r="AZ11" s="1"/>
      <c r="BA11" s="1"/>
      <c r="BB11" s="1"/>
      <c r="BD11" s="1"/>
      <c r="BE11" s="1"/>
      <c r="BH11" s="8"/>
      <c r="BJ11" s="8"/>
      <c r="BK11" s="8"/>
      <c r="BM11" s="8"/>
      <c r="BP11" s="8"/>
      <c r="BQ11" s="8"/>
      <c r="BS11" s="8"/>
      <c r="BT11" s="8"/>
    </row>
    <row r="12" spans="1:72" x14ac:dyDescent="0.3">
      <c r="A12" s="3">
        <v>10</v>
      </c>
      <c r="B12" s="1">
        <v>460000</v>
      </c>
      <c r="D12" s="1">
        <v>10</v>
      </c>
      <c r="E12" s="1">
        <v>170000</v>
      </c>
      <c r="F12" s="1"/>
      <c r="G12" s="1">
        <v>10</v>
      </c>
      <c r="H12" s="1">
        <v>23000</v>
      </c>
      <c r="I12" s="1"/>
      <c r="J12" s="1">
        <v>10</v>
      </c>
      <c r="K12" s="1">
        <v>23000</v>
      </c>
      <c r="M12" s="1">
        <v>10</v>
      </c>
      <c r="N12" s="1">
        <v>8000000</v>
      </c>
      <c r="O12" s="1"/>
      <c r="P12" s="1">
        <v>10</v>
      </c>
      <c r="Q12" s="1">
        <v>930000</v>
      </c>
      <c r="R12" s="1"/>
      <c r="S12" s="1">
        <v>10</v>
      </c>
      <c r="T12" s="1">
        <v>40000000</v>
      </c>
      <c r="U12" s="1"/>
      <c r="V12" s="1">
        <v>10</v>
      </c>
      <c r="W12" s="1">
        <v>0.84</v>
      </c>
      <c r="X12" s="1"/>
      <c r="Y12" s="1">
        <v>10</v>
      </c>
      <c r="Z12" s="1">
        <v>0.91</v>
      </c>
      <c r="AB12" s="1">
        <v>10</v>
      </c>
      <c r="AC12" s="1">
        <f t="shared" si="0"/>
        <v>170000</v>
      </c>
      <c r="AD12" s="1">
        <f t="shared" si="1"/>
        <v>0.84</v>
      </c>
      <c r="AE12" s="1">
        <f t="shared" si="2"/>
        <v>40000000</v>
      </c>
      <c r="AF12" s="1">
        <f t="shared" si="3"/>
        <v>169999.16</v>
      </c>
      <c r="AG12" s="1">
        <f t="shared" si="4"/>
        <v>39830000</v>
      </c>
      <c r="AH12" s="1">
        <f t="shared" si="5"/>
        <v>5511777.972222222</v>
      </c>
      <c r="AI12" s="1">
        <f t="shared" si="6"/>
        <v>12435116.897383504</v>
      </c>
      <c r="AL12" s="1"/>
      <c r="AW12" s="1"/>
      <c r="AX12" s="1"/>
      <c r="AY12" s="1"/>
      <c r="AZ12" s="1"/>
      <c r="BA12" s="1"/>
      <c r="BB12" s="1"/>
      <c r="BC12" s="1"/>
      <c r="BD12" s="1"/>
      <c r="BE12" s="1"/>
      <c r="BH12" s="8"/>
      <c r="BJ12" s="8"/>
      <c r="BK12" s="8"/>
      <c r="BM12" s="8"/>
      <c r="BN12" s="8"/>
      <c r="BP12" s="8"/>
      <c r="BQ12" s="8"/>
      <c r="BS12" s="8"/>
      <c r="BT12" s="8"/>
    </row>
    <row r="13" spans="1:72" x14ac:dyDescent="0.3">
      <c r="A13" s="1">
        <v>11</v>
      </c>
      <c r="B13" s="1">
        <v>24000</v>
      </c>
      <c r="D13" s="1">
        <v>11</v>
      </c>
      <c r="E13" s="1">
        <v>1900</v>
      </c>
      <c r="F13" s="1"/>
      <c r="G13" s="1">
        <v>11</v>
      </c>
      <c r="H13" s="1">
        <v>37000</v>
      </c>
      <c r="I13" s="1"/>
      <c r="J13" s="1">
        <v>11</v>
      </c>
      <c r="K13" s="1">
        <v>84</v>
      </c>
      <c r="M13" s="1">
        <v>11</v>
      </c>
      <c r="N13" s="1">
        <v>16000000</v>
      </c>
      <c r="O13" s="1"/>
      <c r="P13" s="1">
        <v>11</v>
      </c>
      <c r="Q13" s="1">
        <v>640000</v>
      </c>
      <c r="R13" s="1"/>
      <c r="S13" s="1">
        <v>11</v>
      </c>
      <c r="T13" s="1">
        <v>200000000</v>
      </c>
      <c r="U13" s="1"/>
      <c r="V13" s="1">
        <v>11</v>
      </c>
      <c r="W13" s="1">
        <v>1</v>
      </c>
      <c r="X13" s="1"/>
      <c r="Y13" s="1">
        <v>11</v>
      </c>
      <c r="Z13" s="1">
        <v>430</v>
      </c>
      <c r="AB13" s="1">
        <v>11</v>
      </c>
      <c r="AC13" s="1">
        <f t="shared" si="0"/>
        <v>24000</v>
      </c>
      <c r="AD13" s="1">
        <f t="shared" si="1"/>
        <v>1</v>
      </c>
      <c r="AE13" s="1">
        <f t="shared" si="2"/>
        <v>200000000</v>
      </c>
      <c r="AF13" s="1">
        <f t="shared" si="3"/>
        <v>23999</v>
      </c>
      <c r="AG13" s="1">
        <f t="shared" si="4"/>
        <v>199976000</v>
      </c>
      <c r="AH13" s="1">
        <f t="shared" si="5"/>
        <v>24078157.222222224</v>
      </c>
      <c r="AI13" s="1">
        <f t="shared" si="6"/>
        <v>62395328.040771596</v>
      </c>
      <c r="AL13" s="1"/>
      <c r="AW13" s="1"/>
      <c r="AX13" s="1"/>
      <c r="AY13" s="1"/>
      <c r="AZ13" s="1"/>
      <c r="BA13" s="1"/>
      <c r="BB13" s="1"/>
      <c r="BC13" s="1"/>
      <c r="BD13" s="1"/>
      <c r="BE13" s="1"/>
      <c r="BH13" s="8"/>
      <c r="BJ13" s="8"/>
      <c r="BK13" s="8"/>
      <c r="BM13" s="8"/>
      <c r="BN13" s="8"/>
      <c r="BP13" s="8"/>
      <c r="BQ13" s="8"/>
      <c r="BS13" s="8"/>
      <c r="BT13" s="8"/>
    </row>
    <row r="14" spans="1:72" x14ac:dyDescent="0.3">
      <c r="A14" s="1">
        <v>12</v>
      </c>
      <c r="B14" s="1">
        <v>14000</v>
      </c>
      <c r="D14" s="1">
        <v>12</v>
      </c>
      <c r="E14" s="1">
        <v>4400</v>
      </c>
      <c r="F14" s="1"/>
      <c r="I14" s="1"/>
      <c r="J14" s="1">
        <v>12</v>
      </c>
      <c r="K14" s="1">
        <v>1</v>
      </c>
      <c r="M14" s="1">
        <v>12</v>
      </c>
      <c r="N14" s="1">
        <v>140000</v>
      </c>
      <c r="O14" s="1"/>
      <c r="R14" s="1"/>
      <c r="S14" s="3">
        <v>12</v>
      </c>
      <c r="T14" s="1">
        <v>32000</v>
      </c>
      <c r="U14" s="1"/>
      <c r="V14" s="1"/>
      <c r="W14" s="1"/>
      <c r="X14" s="1"/>
      <c r="Y14" s="1">
        <v>12</v>
      </c>
      <c r="Z14" s="1">
        <v>1.1000000000000001</v>
      </c>
      <c r="AB14" s="1">
        <v>12</v>
      </c>
      <c r="AC14" s="1">
        <f t="shared" si="0"/>
        <v>9200</v>
      </c>
      <c r="AD14" s="1">
        <f t="shared" si="1"/>
        <v>1</v>
      </c>
      <c r="AE14" s="1">
        <f t="shared" si="2"/>
        <v>140000</v>
      </c>
      <c r="AF14" s="1">
        <f t="shared" si="3"/>
        <v>9199</v>
      </c>
      <c r="AG14" s="1">
        <f t="shared" si="4"/>
        <v>130800</v>
      </c>
      <c r="AH14" s="1">
        <f t="shared" si="5"/>
        <v>31733.683333333334</v>
      </c>
      <c r="AI14" s="1">
        <f t="shared" si="6"/>
        <v>49660.849863194264</v>
      </c>
      <c r="AL14" s="1"/>
      <c r="AW14" s="1"/>
      <c r="AX14" s="1"/>
      <c r="AZ14" s="1"/>
      <c r="BA14" s="1"/>
      <c r="BC14" s="1"/>
      <c r="BD14" s="1"/>
      <c r="BE14" s="1"/>
      <c r="BH14" s="8"/>
      <c r="BJ14" s="8"/>
      <c r="BM14" s="8"/>
      <c r="BN14" s="8"/>
      <c r="BP14" s="8"/>
      <c r="BQ14" s="8"/>
      <c r="BS14" s="8"/>
      <c r="BT14" s="8"/>
    </row>
    <row r="15" spans="1:72" x14ac:dyDescent="0.3">
      <c r="A15" s="1">
        <v>13</v>
      </c>
      <c r="B15" s="1">
        <v>1400</v>
      </c>
      <c r="D15" s="1">
        <v>13</v>
      </c>
      <c r="E15" s="1">
        <v>76000</v>
      </c>
      <c r="F15" s="1"/>
      <c r="G15" s="1">
        <v>13</v>
      </c>
      <c r="H15" s="1">
        <v>11000</v>
      </c>
      <c r="I15" s="1"/>
      <c r="J15" s="1">
        <v>13</v>
      </c>
      <c r="K15" s="1">
        <v>1100</v>
      </c>
      <c r="M15" s="1">
        <v>13</v>
      </c>
      <c r="N15" s="1">
        <v>150000</v>
      </c>
      <c r="O15" s="1"/>
      <c r="P15" s="1">
        <v>13</v>
      </c>
      <c r="Q15" s="1">
        <v>310</v>
      </c>
      <c r="R15" s="1"/>
      <c r="S15" s="1">
        <v>13</v>
      </c>
      <c r="T15" s="1">
        <v>1100000</v>
      </c>
      <c r="U15" s="1"/>
      <c r="V15" s="1"/>
      <c r="W15" s="1"/>
      <c r="X15" s="1"/>
      <c r="Y15" s="1"/>
      <c r="Z15" s="1"/>
      <c r="AB15" s="1">
        <v>13</v>
      </c>
      <c r="AC15" s="1">
        <f t="shared" si="0"/>
        <v>11000</v>
      </c>
      <c r="AD15" s="1">
        <f t="shared" si="1"/>
        <v>310</v>
      </c>
      <c r="AE15" s="1">
        <f t="shared" si="2"/>
        <v>1100000</v>
      </c>
      <c r="AF15" s="1">
        <f t="shared" si="3"/>
        <v>10690</v>
      </c>
      <c r="AG15" s="1">
        <f t="shared" si="4"/>
        <v>1089000</v>
      </c>
      <c r="AH15" s="1">
        <f t="shared" si="5"/>
        <v>191401.42857142858</v>
      </c>
      <c r="AI15" s="1">
        <f t="shared" si="6"/>
        <v>374539.47304574953</v>
      </c>
      <c r="AL15" s="1"/>
      <c r="AW15" s="1"/>
      <c r="AX15" s="1"/>
      <c r="AY15" s="1"/>
      <c r="AZ15" s="1"/>
      <c r="BA15" s="1"/>
      <c r="BB15" s="1"/>
      <c r="BC15" s="1"/>
      <c r="BD15" s="1"/>
      <c r="BE15" s="1"/>
      <c r="BH15" s="8"/>
      <c r="BJ15" s="8"/>
      <c r="BK15" s="8"/>
      <c r="BM15" s="8"/>
      <c r="BN15" s="8"/>
      <c r="BP15" s="8"/>
      <c r="BQ15" s="8"/>
      <c r="BS15" s="8"/>
      <c r="BT15" s="8"/>
    </row>
    <row r="16" spans="1:72" x14ac:dyDescent="0.3">
      <c r="A16" s="1">
        <v>14</v>
      </c>
      <c r="B16" s="1">
        <v>1800</v>
      </c>
      <c r="D16" s="1">
        <v>14</v>
      </c>
      <c r="E16" s="1">
        <v>41000</v>
      </c>
      <c r="F16" s="1"/>
      <c r="G16" s="1">
        <v>14</v>
      </c>
      <c r="H16" s="1">
        <v>1600</v>
      </c>
      <c r="I16" s="1"/>
      <c r="J16" s="1">
        <v>14</v>
      </c>
      <c r="K16" s="1">
        <v>1</v>
      </c>
      <c r="M16" s="1">
        <v>14</v>
      </c>
      <c r="N16" s="1">
        <v>7200</v>
      </c>
      <c r="O16" s="1"/>
      <c r="P16" s="1">
        <v>14</v>
      </c>
      <c r="Q16" s="1">
        <v>3000</v>
      </c>
      <c r="R16" s="1"/>
      <c r="S16" s="1">
        <v>14</v>
      </c>
      <c r="T16" s="1">
        <v>57000</v>
      </c>
      <c r="U16" s="1"/>
      <c r="V16" s="1"/>
      <c r="W16" s="1"/>
      <c r="X16" s="1"/>
      <c r="Y16" s="1"/>
      <c r="Z16" s="1"/>
      <c r="AB16" s="1">
        <v>14</v>
      </c>
      <c r="AC16" s="1">
        <f t="shared" si="0"/>
        <v>3000</v>
      </c>
      <c r="AD16" s="1">
        <f t="shared" si="1"/>
        <v>1</v>
      </c>
      <c r="AE16" s="1">
        <f t="shared" si="2"/>
        <v>57000</v>
      </c>
      <c r="AF16" s="1">
        <f t="shared" si="3"/>
        <v>2999</v>
      </c>
      <c r="AG16" s="1">
        <f t="shared" si="4"/>
        <v>54000</v>
      </c>
      <c r="AH16" s="1">
        <f t="shared" si="5"/>
        <v>15943</v>
      </c>
      <c r="AI16" s="1">
        <f t="shared" si="6"/>
        <v>21438.900751404475</v>
      </c>
      <c r="AL16" s="1"/>
      <c r="AW16" s="1"/>
      <c r="AX16" s="1"/>
      <c r="AY16" s="1"/>
      <c r="AZ16" s="1"/>
      <c r="BA16" s="1"/>
      <c r="BB16" s="1"/>
      <c r="BC16" s="1"/>
      <c r="BD16" s="1"/>
      <c r="BE16" s="1"/>
      <c r="BH16" s="8"/>
      <c r="BJ16" s="8"/>
      <c r="BK16" s="8"/>
      <c r="BM16" s="8"/>
      <c r="BN16" s="8"/>
      <c r="BP16" s="8"/>
      <c r="BQ16" s="8"/>
      <c r="BS16" s="8"/>
      <c r="BT16" s="8"/>
    </row>
    <row r="17" spans="1:72" x14ac:dyDescent="0.3">
      <c r="A17" s="1">
        <v>15</v>
      </c>
      <c r="B17" s="1">
        <v>3000</v>
      </c>
      <c r="D17" s="1">
        <v>15</v>
      </c>
      <c r="E17" s="1">
        <v>84000</v>
      </c>
      <c r="F17" s="1"/>
      <c r="G17" s="1">
        <v>15</v>
      </c>
      <c r="H17" s="1">
        <v>11000</v>
      </c>
      <c r="I17" s="1"/>
      <c r="J17" s="1">
        <v>15</v>
      </c>
      <c r="K17" s="1">
        <v>1</v>
      </c>
      <c r="M17" s="1">
        <v>15</v>
      </c>
      <c r="N17" s="1">
        <v>22000</v>
      </c>
      <c r="O17" s="1"/>
      <c r="R17" s="1"/>
      <c r="S17" s="1">
        <v>15</v>
      </c>
      <c r="T17" s="1">
        <v>1</v>
      </c>
      <c r="U17" s="1"/>
      <c r="V17" s="1"/>
      <c r="W17" s="1"/>
      <c r="X17" s="1"/>
      <c r="Y17" s="1"/>
      <c r="Z17" s="1"/>
      <c r="AB17" s="1">
        <v>15</v>
      </c>
      <c r="AC17" s="1">
        <f t="shared" si="0"/>
        <v>7000</v>
      </c>
      <c r="AD17" s="1">
        <f t="shared" si="1"/>
        <v>1</v>
      </c>
      <c r="AE17" s="1">
        <f t="shared" si="2"/>
        <v>84000</v>
      </c>
      <c r="AF17" s="1">
        <f t="shared" si="3"/>
        <v>6999</v>
      </c>
      <c r="AG17" s="1">
        <f t="shared" si="4"/>
        <v>77000</v>
      </c>
      <c r="AH17" s="1">
        <f t="shared" si="5"/>
        <v>20000.333333333332</v>
      </c>
      <c r="AI17" s="1">
        <f t="shared" si="6"/>
        <v>29636.464030349878</v>
      </c>
      <c r="AL17" s="1"/>
      <c r="AW17" s="1"/>
      <c r="AX17" s="1"/>
      <c r="AY17" s="1"/>
      <c r="AZ17" s="1"/>
      <c r="BA17" s="1"/>
      <c r="BC17" s="1"/>
      <c r="BD17" s="1"/>
      <c r="BE17" s="1"/>
      <c r="BH17" s="8"/>
      <c r="BJ17" s="8"/>
      <c r="BM17" s="8"/>
      <c r="BN17" s="8"/>
      <c r="BP17" s="8"/>
      <c r="BQ17" s="8"/>
      <c r="BS17" s="8"/>
      <c r="BT17" s="8"/>
    </row>
    <row r="18" spans="1:72" x14ac:dyDescent="0.3">
      <c r="A18" s="1">
        <v>16</v>
      </c>
      <c r="B18" s="1">
        <v>5600</v>
      </c>
      <c r="D18" s="1">
        <v>16</v>
      </c>
      <c r="E18" s="1">
        <v>3300</v>
      </c>
      <c r="F18" s="1"/>
      <c r="G18" s="1">
        <v>16</v>
      </c>
      <c r="H18" s="1">
        <v>14000</v>
      </c>
      <c r="I18" s="1"/>
      <c r="J18" s="1">
        <v>16</v>
      </c>
      <c r="K18" s="1">
        <v>1</v>
      </c>
      <c r="M18" s="1">
        <v>16</v>
      </c>
      <c r="N18" s="1">
        <v>1200</v>
      </c>
      <c r="O18" s="1"/>
      <c r="P18" s="1">
        <v>16</v>
      </c>
      <c r="Q18" s="1">
        <v>2900</v>
      </c>
      <c r="R18" s="1"/>
      <c r="U18" s="1"/>
      <c r="V18" s="1"/>
      <c r="W18" s="1"/>
      <c r="X18" s="1"/>
      <c r="Y18" s="1"/>
      <c r="Z18" s="1"/>
      <c r="AB18" s="1">
        <v>16</v>
      </c>
      <c r="AC18" s="1">
        <f t="shared" si="0"/>
        <v>3100</v>
      </c>
      <c r="AD18" s="1">
        <f t="shared" si="1"/>
        <v>1</v>
      </c>
      <c r="AE18" s="1">
        <f t="shared" si="2"/>
        <v>14000</v>
      </c>
      <c r="AF18" s="1">
        <f t="shared" si="3"/>
        <v>3099</v>
      </c>
      <c r="AG18" s="1">
        <f t="shared" si="4"/>
        <v>10900</v>
      </c>
      <c r="AH18" s="1">
        <f t="shared" si="5"/>
        <v>4500.166666666667</v>
      </c>
      <c r="AI18" s="1">
        <f t="shared" si="6"/>
        <v>4593.3103682299643</v>
      </c>
      <c r="AL18" s="1"/>
      <c r="AW18" s="1"/>
      <c r="AX18" s="1"/>
      <c r="AY18" s="1"/>
      <c r="AZ18" s="1"/>
      <c r="BA18" s="1"/>
      <c r="BB18" s="1"/>
      <c r="BD18" s="1"/>
      <c r="BE18" s="1"/>
      <c r="BH18" s="8"/>
      <c r="BJ18" s="8"/>
      <c r="BK18" s="8"/>
      <c r="BM18" s="8"/>
      <c r="BP18" s="8"/>
      <c r="BQ18" s="8"/>
      <c r="BS18" s="8"/>
      <c r="BT18" s="8"/>
    </row>
    <row r="19" spans="1:72" x14ac:dyDescent="0.3">
      <c r="A19" s="1">
        <v>17</v>
      </c>
      <c r="B19" s="1">
        <v>140000</v>
      </c>
      <c r="D19" s="1">
        <v>17</v>
      </c>
      <c r="E19" s="1">
        <v>9900</v>
      </c>
      <c r="F19" s="1"/>
      <c r="G19" s="1">
        <v>17</v>
      </c>
      <c r="H19" s="1">
        <v>17000</v>
      </c>
      <c r="I19" s="1"/>
      <c r="J19" s="1">
        <v>17</v>
      </c>
      <c r="K19" s="1">
        <v>1</v>
      </c>
      <c r="M19" s="1">
        <v>17</v>
      </c>
      <c r="N19" s="1">
        <v>0.88</v>
      </c>
      <c r="O19" s="1"/>
      <c r="R19" s="1"/>
      <c r="S19" s="1">
        <v>17</v>
      </c>
      <c r="T19" s="1">
        <v>19000</v>
      </c>
      <c r="AB19" s="1">
        <v>17</v>
      </c>
      <c r="AC19" s="1">
        <f t="shared" si="0"/>
        <v>13450</v>
      </c>
      <c r="AD19" s="1">
        <f t="shared" si="1"/>
        <v>0.88</v>
      </c>
      <c r="AE19" s="1">
        <f t="shared" si="2"/>
        <v>140000</v>
      </c>
      <c r="AF19" s="1">
        <f t="shared" si="3"/>
        <v>13449.12</v>
      </c>
      <c r="AG19" s="1">
        <f t="shared" si="4"/>
        <v>126550</v>
      </c>
      <c r="AH19" s="1">
        <f t="shared" si="5"/>
        <v>30983.646666666667</v>
      </c>
      <c r="AI19" s="1">
        <f t="shared" si="6"/>
        <v>49308.707542693606</v>
      </c>
      <c r="AL19" s="1"/>
      <c r="AW19" s="1"/>
      <c r="AX19" s="1"/>
      <c r="AY19" s="1"/>
      <c r="AZ19" s="1"/>
      <c r="BA19" s="1"/>
      <c r="BC19" s="1"/>
      <c r="BH19" s="8"/>
      <c r="BJ19" s="8"/>
      <c r="BM19" s="8"/>
      <c r="BN19" s="8"/>
    </row>
    <row r="20" spans="1:72" x14ac:dyDescent="0.3">
      <c r="A20" s="1">
        <v>18</v>
      </c>
      <c r="B20" s="1">
        <v>12000</v>
      </c>
      <c r="D20" s="1">
        <v>18</v>
      </c>
      <c r="E20" s="1">
        <v>30000</v>
      </c>
      <c r="F20" s="1"/>
      <c r="G20" s="1">
        <v>18</v>
      </c>
      <c r="H20" s="1">
        <v>2900</v>
      </c>
      <c r="I20" s="1"/>
      <c r="J20" s="1">
        <v>18</v>
      </c>
      <c r="K20" s="1">
        <v>1</v>
      </c>
      <c r="M20" s="1">
        <v>18</v>
      </c>
      <c r="N20" s="1">
        <v>26000</v>
      </c>
      <c r="P20" s="1">
        <v>18</v>
      </c>
      <c r="Q20" s="1">
        <v>35000</v>
      </c>
      <c r="AB20" s="1">
        <v>18</v>
      </c>
      <c r="AC20" s="1">
        <f t="shared" si="0"/>
        <v>19000</v>
      </c>
      <c r="AD20" s="1">
        <f t="shared" si="1"/>
        <v>1</v>
      </c>
      <c r="AE20" s="1">
        <f t="shared" si="2"/>
        <v>35000</v>
      </c>
      <c r="AF20" s="1">
        <f t="shared" si="3"/>
        <v>18999</v>
      </c>
      <c r="AG20" s="1">
        <f t="shared" si="4"/>
        <v>16000</v>
      </c>
      <c r="AH20" s="1">
        <f t="shared" si="5"/>
        <v>17650.166666666668</v>
      </c>
      <c r="AI20" s="1">
        <f t="shared" si="6"/>
        <v>13442.716124561864</v>
      </c>
      <c r="AL20" s="1"/>
      <c r="AW20" s="1"/>
      <c r="AX20" s="1"/>
      <c r="AY20" s="1"/>
      <c r="AZ20" s="1"/>
      <c r="BA20" s="1"/>
      <c r="BB20" s="1"/>
      <c r="BH20" s="8"/>
      <c r="BK20" s="8"/>
    </row>
    <row r="21" spans="1:72" x14ac:dyDescent="0.3">
      <c r="A21" s="1">
        <v>19</v>
      </c>
      <c r="B21" s="1">
        <v>2900</v>
      </c>
      <c r="D21" s="1">
        <v>19</v>
      </c>
      <c r="E21" s="1">
        <v>480</v>
      </c>
      <c r="F21" s="1"/>
      <c r="G21" s="1">
        <v>19</v>
      </c>
      <c r="H21" s="1">
        <v>6600</v>
      </c>
      <c r="I21" s="1"/>
      <c r="J21" s="1">
        <v>19</v>
      </c>
      <c r="K21" s="1">
        <v>1</v>
      </c>
      <c r="M21" s="1">
        <v>19</v>
      </c>
      <c r="N21" s="1">
        <v>320</v>
      </c>
      <c r="P21" s="1">
        <v>19</v>
      </c>
      <c r="Q21" s="1">
        <v>350000</v>
      </c>
      <c r="AB21" s="1">
        <v>19</v>
      </c>
      <c r="AC21" s="1">
        <f t="shared" si="0"/>
        <v>1690</v>
      </c>
      <c r="AD21" s="1">
        <f t="shared" si="1"/>
        <v>1</v>
      </c>
      <c r="AE21" s="1">
        <f t="shared" si="2"/>
        <v>350000</v>
      </c>
      <c r="AF21" s="1">
        <f t="shared" si="3"/>
        <v>1689</v>
      </c>
      <c r="AG21" s="1">
        <f t="shared" si="4"/>
        <v>348310</v>
      </c>
      <c r="AH21" s="1">
        <f t="shared" si="5"/>
        <v>60050.166666666664</v>
      </c>
      <c r="AI21" s="1">
        <f t="shared" si="6"/>
        <v>129689.48023441309</v>
      </c>
      <c r="AL21" s="1"/>
      <c r="AW21" s="1"/>
      <c r="AX21" s="1"/>
      <c r="AY21" s="1"/>
      <c r="AZ21" s="1"/>
      <c r="BA21" s="1"/>
      <c r="BB21" s="1"/>
      <c r="BH21" s="8"/>
      <c r="BK21" s="8"/>
    </row>
    <row r="22" spans="1:72" x14ac:dyDescent="0.3">
      <c r="A22" s="1">
        <v>20</v>
      </c>
      <c r="B22" s="1">
        <v>1100</v>
      </c>
      <c r="D22" s="1">
        <v>20</v>
      </c>
      <c r="E22" s="1">
        <v>1300</v>
      </c>
      <c r="F22" s="1"/>
      <c r="G22" s="1">
        <v>20</v>
      </c>
      <c r="H22" s="1">
        <v>1</v>
      </c>
      <c r="I22" s="1"/>
      <c r="J22" s="1"/>
      <c r="K22" s="1"/>
      <c r="AB22" s="1">
        <v>20</v>
      </c>
      <c r="AC22" s="1">
        <f t="shared" si="0"/>
        <v>1100</v>
      </c>
      <c r="AD22" s="1">
        <f t="shared" si="1"/>
        <v>1</v>
      </c>
      <c r="AE22" s="1">
        <f t="shared" si="2"/>
        <v>1300</v>
      </c>
      <c r="AF22" s="1">
        <f t="shared" si="3"/>
        <v>1099</v>
      </c>
      <c r="AG22" s="1">
        <f t="shared" si="4"/>
        <v>200</v>
      </c>
      <c r="AH22" s="1">
        <f t="shared" si="5"/>
        <v>800.33333333333337</v>
      </c>
      <c r="AI22" s="1">
        <f t="shared" si="6"/>
        <v>571.08104114526122</v>
      </c>
      <c r="AL22" s="1"/>
      <c r="AW22" s="1"/>
      <c r="AX22" s="1"/>
      <c r="AY22" s="1"/>
      <c r="AZ22" s="1"/>
    </row>
    <row r="23" spans="1:72" x14ac:dyDescent="0.3">
      <c r="A23" s="1">
        <v>21</v>
      </c>
      <c r="B23" s="1">
        <v>5200</v>
      </c>
      <c r="D23" s="1"/>
      <c r="E23" s="1"/>
      <c r="F23" s="1"/>
      <c r="G23" s="1">
        <v>21</v>
      </c>
      <c r="H23" s="1">
        <v>170</v>
      </c>
      <c r="I23" s="1"/>
      <c r="J23" s="1"/>
      <c r="K23" s="1"/>
      <c r="AB23" s="1">
        <v>21</v>
      </c>
      <c r="AC23" s="1">
        <f t="shared" si="0"/>
        <v>2685</v>
      </c>
      <c r="AD23" s="1">
        <f t="shared" si="1"/>
        <v>170</v>
      </c>
      <c r="AE23" s="1">
        <f t="shared" si="2"/>
        <v>5200</v>
      </c>
      <c r="AF23" s="1">
        <f t="shared" si="3"/>
        <v>2515</v>
      </c>
      <c r="AG23" s="1">
        <f t="shared" si="4"/>
        <v>2515</v>
      </c>
      <c r="AH23" s="1">
        <f t="shared" si="5"/>
        <v>2685</v>
      </c>
      <c r="AI23" s="1">
        <f t="shared" si="6"/>
        <v>2515</v>
      </c>
      <c r="AL23" s="1"/>
      <c r="AW23" s="1"/>
      <c r="AX23" s="1"/>
      <c r="AY23" s="1"/>
      <c r="AZ23" s="1"/>
    </row>
    <row r="24" spans="1:72" x14ac:dyDescent="0.3">
      <c r="A24" s="1">
        <v>22</v>
      </c>
      <c r="B24" s="1">
        <v>2100</v>
      </c>
      <c r="D24" s="1"/>
      <c r="E24" s="1"/>
      <c r="F24" s="1"/>
      <c r="G24" s="1">
        <v>22</v>
      </c>
      <c r="H24" s="1">
        <v>1600</v>
      </c>
      <c r="I24" s="1"/>
      <c r="J24" s="1"/>
      <c r="K24" s="1"/>
      <c r="AB24" s="1">
        <v>22</v>
      </c>
      <c r="AC24" s="1">
        <f t="shared" si="0"/>
        <v>1850</v>
      </c>
      <c r="AD24" s="1">
        <f t="shared" si="1"/>
        <v>1600</v>
      </c>
      <c r="AE24" s="1">
        <f t="shared" si="2"/>
        <v>2100</v>
      </c>
      <c r="AF24" s="1">
        <f t="shared" si="3"/>
        <v>250</v>
      </c>
      <c r="AG24" s="1">
        <f t="shared" si="4"/>
        <v>250</v>
      </c>
      <c r="AH24" s="1">
        <f t="shared" si="5"/>
        <v>1850</v>
      </c>
      <c r="AI24" s="1">
        <f t="shared" si="6"/>
        <v>250</v>
      </c>
      <c r="AL24" s="1"/>
      <c r="AW24" s="1"/>
      <c r="AX24" s="1"/>
      <c r="AY24" s="1"/>
      <c r="AZ24" s="1"/>
    </row>
    <row r="25" spans="1:72" x14ac:dyDescent="0.3">
      <c r="A25" s="1"/>
      <c r="B25" s="1"/>
      <c r="D25" s="1"/>
      <c r="E25" s="1"/>
      <c r="F25" s="1"/>
      <c r="G25" s="1"/>
      <c r="H25" s="1"/>
      <c r="I25" s="1"/>
      <c r="J25" s="1"/>
      <c r="K25" s="1"/>
      <c r="AW25" s="1"/>
      <c r="AX25" s="1"/>
      <c r="AY25" s="1"/>
      <c r="AZ25" s="1"/>
    </row>
    <row r="28" spans="1:72" x14ac:dyDescent="0.3">
      <c r="A28" s="2" t="s">
        <v>0</v>
      </c>
      <c r="B28" s="2"/>
      <c r="C28" s="2"/>
      <c r="D28" s="2" t="s">
        <v>3</v>
      </c>
      <c r="E28" s="2"/>
      <c r="F28" s="2"/>
      <c r="G28" s="2" t="s">
        <v>10</v>
      </c>
      <c r="H28" s="2"/>
      <c r="I28" s="2"/>
      <c r="J28" s="2" t="s">
        <v>4</v>
      </c>
      <c r="K28" s="2"/>
      <c r="L28" s="2"/>
      <c r="M28" s="2" t="s">
        <v>5</v>
      </c>
      <c r="N28" s="2"/>
      <c r="O28" s="2"/>
      <c r="P28" s="2" t="s">
        <v>6</v>
      </c>
      <c r="Q28" s="2"/>
      <c r="R28" s="2"/>
      <c r="S28" s="2" t="s">
        <v>7</v>
      </c>
      <c r="T28" s="2"/>
      <c r="U28" s="2"/>
      <c r="V28" s="2" t="s">
        <v>8</v>
      </c>
      <c r="W28" s="2"/>
      <c r="X28" s="2"/>
      <c r="Y28" s="2" t="s">
        <v>9</v>
      </c>
      <c r="AB28" s="2" t="s">
        <v>11</v>
      </c>
    </row>
    <row r="30" spans="1:72" x14ac:dyDescent="0.3">
      <c r="A30" s="2" t="s">
        <v>1</v>
      </c>
      <c r="B30" s="2" t="s">
        <v>2</v>
      </c>
      <c r="C30" s="2"/>
      <c r="D30" s="2" t="s">
        <v>1</v>
      </c>
      <c r="E30" s="2" t="s">
        <v>2</v>
      </c>
      <c r="F30" s="2"/>
      <c r="G30" s="2" t="s">
        <v>1</v>
      </c>
      <c r="H30" s="2" t="s">
        <v>2</v>
      </c>
      <c r="I30" s="2"/>
      <c r="J30" s="2" t="s">
        <v>1</v>
      </c>
      <c r="K30" s="2" t="s">
        <v>2</v>
      </c>
      <c r="L30" s="2"/>
      <c r="M30" s="2" t="s">
        <v>1</v>
      </c>
      <c r="N30" s="2" t="s">
        <v>2</v>
      </c>
      <c r="O30" s="2"/>
      <c r="P30" s="2" t="s">
        <v>1</v>
      </c>
      <c r="Q30" s="2" t="s">
        <v>2</v>
      </c>
      <c r="R30" s="2"/>
      <c r="S30" s="2" t="s">
        <v>1</v>
      </c>
      <c r="T30" s="2" t="s">
        <v>2</v>
      </c>
      <c r="U30" s="2"/>
      <c r="V30" s="2" t="s">
        <v>1</v>
      </c>
      <c r="W30" s="2" t="s">
        <v>2</v>
      </c>
      <c r="X30" s="2"/>
      <c r="Y30" s="2" t="s">
        <v>1</v>
      </c>
      <c r="Z30" s="2" t="s">
        <v>2</v>
      </c>
      <c r="AB30" s="2" t="s">
        <v>1</v>
      </c>
      <c r="AC30" s="2" t="s">
        <v>2</v>
      </c>
      <c r="AD30" s="2" t="s">
        <v>12</v>
      </c>
      <c r="AE30" s="2" t="s">
        <v>13</v>
      </c>
      <c r="AF30" s="2" t="s">
        <v>14</v>
      </c>
      <c r="AG30" s="2" t="s">
        <v>15</v>
      </c>
    </row>
    <row r="31" spans="1:72" x14ac:dyDescent="0.3">
      <c r="S31" s="1">
        <v>4</v>
      </c>
      <c r="T31" s="1">
        <v>14000000</v>
      </c>
      <c r="U31" s="1"/>
      <c r="X31" s="1"/>
      <c r="AB31" s="1">
        <v>2</v>
      </c>
      <c r="AC31" s="1">
        <f>MEDIAN(B31,E31,H31,K31,N31,Q31,T31,W31,Z31)</f>
        <v>14000000</v>
      </c>
      <c r="AD31" s="1">
        <f>MIN(B31,E31,H31,K31,N31,Q31,T31,W31,Z31)</f>
        <v>14000000</v>
      </c>
      <c r="AE31" s="1">
        <f>MAX(B31,E31,H31,K31,N31,Q31,T31,W31,Z31)</f>
        <v>14000000</v>
      </c>
      <c r="AF31" s="1">
        <f>AC31-AD31</f>
        <v>0</v>
      </c>
      <c r="AG31" s="1">
        <f>AE31-AC31</f>
        <v>0</v>
      </c>
    </row>
    <row r="32" spans="1:72" x14ac:dyDescent="0.3">
      <c r="F32" s="1"/>
      <c r="I32" s="1"/>
      <c r="O32" s="1"/>
      <c r="R32" s="1"/>
      <c r="U32" s="1"/>
      <c r="X32" s="1"/>
      <c r="AB32" s="1">
        <v>3</v>
      </c>
      <c r="AC32" s="1"/>
      <c r="AD32" s="1"/>
      <c r="AE32" s="1"/>
      <c r="AF32" s="1"/>
      <c r="AG32" s="1"/>
    </row>
    <row r="33" spans="1:33" x14ac:dyDescent="0.3">
      <c r="A33" s="1">
        <v>4</v>
      </c>
      <c r="B33" s="1">
        <v>1300000</v>
      </c>
      <c r="F33" s="1"/>
      <c r="G33" s="1">
        <v>3</v>
      </c>
      <c r="H33" s="1">
        <v>2700000</v>
      </c>
      <c r="I33" s="1"/>
      <c r="O33" s="1"/>
      <c r="R33" s="1"/>
      <c r="S33" s="1">
        <v>6</v>
      </c>
      <c r="T33" s="1">
        <v>3900000</v>
      </c>
      <c r="U33" s="1"/>
      <c r="X33" s="1"/>
      <c r="AB33" s="1">
        <v>4</v>
      </c>
      <c r="AC33" s="1">
        <f>MEDIAN(B33,E33,H33,K33,N33,Q33,T33,W33,Z33)</f>
        <v>2700000</v>
      </c>
      <c r="AD33" s="1">
        <f t="shared" ref="AD33:AD52" si="7">MIN(B33,E33,H33,K33,N33,Q33,T33,W33,Z33)</f>
        <v>1300000</v>
      </c>
      <c r="AE33" s="1">
        <f t="shared" ref="AE33:AE52" si="8">MAX(B33,E33,H33,K33,N33,Q33,T33,W33,Z33)</f>
        <v>3900000</v>
      </c>
      <c r="AF33" s="1">
        <f>AC33-AD33</f>
        <v>1400000</v>
      </c>
      <c r="AG33" s="1">
        <f>AE33-AC33</f>
        <v>1200000</v>
      </c>
    </row>
    <row r="34" spans="1:33" x14ac:dyDescent="0.3">
      <c r="A34" s="1">
        <v>5</v>
      </c>
      <c r="B34" s="1">
        <v>280000000</v>
      </c>
      <c r="D34" s="1">
        <v>3</v>
      </c>
      <c r="E34" s="1">
        <v>10000</v>
      </c>
      <c r="F34" s="1"/>
      <c r="G34" s="1">
        <v>4</v>
      </c>
      <c r="H34" s="1">
        <v>790000</v>
      </c>
      <c r="I34" s="1"/>
      <c r="M34" s="1">
        <v>4</v>
      </c>
      <c r="N34" s="1">
        <v>440000</v>
      </c>
      <c r="O34" s="1"/>
      <c r="R34" s="1"/>
      <c r="S34" s="1">
        <v>7</v>
      </c>
      <c r="T34" s="1">
        <v>610000</v>
      </c>
      <c r="U34" s="1"/>
      <c r="X34" s="1"/>
      <c r="AB34" s="1">
        <v>5</v>
      </c>
      <c r="AC34" s="1">
        <f>MEDIAN(B34,E34,H34,K34,N34,Q34,T34,W34,Z34)</f>
        <v>610000</v>
      </c>
      <c r="AD34" s="1">
        <f t="shared" si="7"/>
        <v>10000</v>
      </c>
      <c r="AE34" s="1">
        <f t="shared" si="8"/>
        <v>280000000</v>
      </c>
      <c r="AF34" s="1">
        <f t="shared" ref="AF34:AF52" si="9">AC34-AD34</f>
        <v>600000</v>
      </c>
      <c r="AG34" s="1">
        <f t="shared" ref="AG34:AG52" si="10">AE34-AC34</f>
        <v>279390000</v>
      </c>
    </row>
    <row r="35" spans="1:33" x14ac:dyDescent="0.3">
      <c r="A35" s="1">
        <v>6</v>
      </c>
      <c r="B35" s="1">
        <v>430000000</v>
      </c>
      <c r="D35" s="1">
        <v>4</v>
      </c>
      <c r="E35" s="1">
        <v>210000000</v>
      </c>
      <c r="F35" s="1"/>
      <c r="G35" s="1">
        <v>5</v>
      </c>
      <c r="H35" s="1">
        <v>4200</v>
      </c>
      <c r="I35" s="1"/>
      <c r="O35" s="1"/>
      <c r="R35" s="1"/>
      <c r="S35" s="1">
        <v>8</v>
      </c>
      <c r="T35" s="1">
        <v>910000</v>
      </c>
      <c r="U35" s="1"/>
      <c r="X35" s="1"/>
      <c r="AB35" s="1">
        <v>6</v>
      </c>
      <c r="AC35" s="1">
        <f t="shared" ref="AC35:AC52" si="11">MEDIAN(B35,E35,H35,K35,N35,Q35,T35,W35,Z35)</f>
        <v>105455000</v>
      </c>
      <c r="AD35" s="1">
        <f t="shared" si="7"/>
        <v>4200</v>
      </c>
      <c r="AE35" s="1">
        <f t="shared" si="8"/>
        <v>430000000</v>
      </c>
      <c r="AF35" s="1">
        <f t="shared" si="9"/>
        <v>105450800</v>
      </c>
      <c r="AG35" s="1">
        <f t="shared" si="10"/>
        <v>324545000</v>
      </c>
    </row>
    <row r="36" spans="1:33" x14ac:dyDescent="0.3">
      <c r="A36" s="1">
        <v>7</v>
      </c>
      <c r="B36" s="1">
        <v>62000000</v>
      </c>
      <c r="D36" s="1">
        <v>5</v>
      </c>
      <c r="E36" s="1">
        <v>13000000</v>
      </c>
      <c r="F36" s="1"/>
      <c r="G36" s="1">
        <v>6</v>
      </c>
      <c r="H36" s="1">
        <v>84000</v>
      </c>
      <c r="I36" s="1"/>
      <c r="M36" s="1">
        <v>6</v>
      </c>
      <c r="N36" s="1">
        <v>6600</v>
      </c>
      <c r="O36" s="1"/>
      <c r="R36" s="1"/>
      <c r="U36" s="1"/>
      <c r="V36" s="1">
        <v>2</v>
      </c>
      <c r="W36" s="1">
        <v>2800000</v>
      </c>
      <c r="X36" s="1"/>
      <c r="AB36" s="1">
        <v>7</v>
      </c>
      <c r="AC36" s="1">
        <f t="shared" si="11"/>
        <v>2800000</v>
      </c>
      <c r="AD36" s="1">
        <f t="shared" si="7"/>
        <v>6600</v>
      </c>
      <c r="AE36" s="1">
        <f t="shared" si="8"/>
        <v>62000000</v>
      </c>
      <c r="AF36" s="1">
        <f t="shared" si="9"/>
        <v>2793400</v>
      </c>
      <c r="AG36" s="1">
        <f t="shared" si="10"/>
        <v>59200000</v>
      </c>
    </row>
    <row r="37" spans="1:33" x14ac:dyDescent="0.3">
      <c r="A37" s="1">
        <v>8</v>
      </c>
      <c r="B37" s="1">
        <v>13000000</v>
      </c>
      <c r="D37" s="1">
        <v>6</v>
      </c>
      <c r="E37" s="1">
        <v>25000000</v>
      </c>
      <c r="F37" s="1"/>
      <c r="G37" s="1">
        <v>7</v>
      </c>
      <c r="H37" s="1">
        <v>140000</v>
      </c>
      <c r="I37" s="1"/>
      <c r="J37" s="1">
        <v>4</v>
      </c>
      <c r="K37" s="1">
        <v>9600000</v>
      </c>
      <c r="M37" s="1">
        <v>7</v>
      </c>
      <c r="N37" s="1">
        <v>22000000</v>
      </c>
      <c r="O37" s="1"/>
      <c r="R37" s="1"/>
      <c r="S37" s="1">
        <v>10</v>
      </c>
      <c r="T37" s="1">
        <v>40000000</v>
      </c>
      <c r="U37" s="1"/>
      <c r="V37" s="1">
        <v>3</v>
      </c>
      <c r="W37" s="1">
        <v>17000</v>
      </c>
      <c r="X37" s="1"/>
      <c r="AB37" s="1">
        <v>8</v>
      </c>
      <c r="AC37" s="1">
        <f t="shared" si="11"/>
        <v>13000000</v>
      </c>
      <c r="AD37" s="1">
        <f t="shared" si="7"/>
        <v>17000</v>
      </c>
      <c r="AE37" s="1">
        <f t="shared" si="8"/>
        <v>40000000</v>
      </c>
      <c r="AF37" s="1">
        <f t="shared" si="9"/>
        <v>12983000</v>
      </c>
      <c r="AG37" s="1">
        <f t="shared" si="10"/>
        <v>27000000</v>
      </c>
    </row>
    <row r="38" spans="1:33" x14ac:dyDescent="0.3">
      <c r="A38" s="1">
        <v>9</v>
      </c>
      <c r="B38" s="1">
        <v>140000</v>
      </c>
      <c r="D38" s="1">
        <v>7</v>
      </c>
      <c r="E38" s="1">
        <v>6600000</v>
      </c>
      <c r="F38" s="1"/>
      <c r="G38" s="1">
        <v>8</v>
      </c>
      <c r="H38" s="1">
        <v>80000</v>
      </c>
      <c r="I38" s="1"/>
      <c r="M38" s="1">
        <v>8</v>
      </c>
      <c r="N38" s="1">
        <v>8100000</v>
      </c>
      <c r="O38" s="1"/>
      <c r="R38" s="1"/>
      <c r="S38" s="1">
        <v>11</v>
      </c>
      <c r="T38" s="1">
        <v>200000000</v>
      </c>
      <c r="U38" s="1"/>
      <c r="V38" s="1">
        <v>4</v>
      </c>
      <c r="W38" s="1">
        <v>54000</v>
      </c>
      <c r="X38" s="1"/>
      <c r="AB38" s="1">
        <v>9</v>
      </c>
      <c r="AC38" s="1">
        <f t="shared" si="11"/>
        <v>3370000</v>
      </c>
      <c r="AD38" s="1">
        <f t="shared" si="7"/>
        <v>54000</v>
      </c>
      <c r="AE38" s="1">
        <f t="shared" si="8"/>
        <v>200000000</v>
      </c>
      <c r="AF38" s="1">
        <f t="shared" si="9"/>
        <v>3316000</v>
      </c>
      <c r="AG38" s="1">
        <f t="shared" si="10"/>
        <v>196630000</v>
      </c>
    </row>
    <row r="39" spans="1:33" x14ac:dyDescent="0.3">
      <c r="A39" s="3">
        <v>10</v>
      </c>
      <c r="B39" s="1">
        <v>460000</v>
      </c>
      <c r="D39" s="3">
        <v>8</v>
      </c>
      <c r="E39" s="1">
        <v>320000</v>
      </c>
      <c r="F39" s="1"/>
      <c r="G39" s="3">
        <v>9</v>
      </c>
      <c r="H39" s="1">
        <v>110000</v>
      </c>
      <c r="I39" s="1"/>
      <c r="J39" s="3">
        <v>6</v>
      </c>
      <c r="K39" s="1">
        <v>600000</v>
      </c>
      <c r="M39" s="3">
        <v>9</v>
      </c>
      <c r="N39" s="1">
        <v>1700000</v>
      </c>
      <c r="O39" s="1"/>
      <c r="P39" s="3">
        <v>6</v>
      </c>
      <c r="Q39" s="1">
        <v>85000000</v>
      </c>
      <c r="R39" s="1"/>
      <c r="S39" s="3">
        <v>12</v>
      </c>
      <c r="T39" s="1">
        <v>32000</v>
      </c>
      <c r="U39" s="1"/>
      <c r="V39" s="3">
        <v>5</v>
      </c>
      <c r="W39" s="1">
        <v>11000</v>
      </c>
      <c r="X39" s="1"/>
      <c r="Y39" s="3"/>
      <c r="Z39" s="1"/>
      <c r="AB39" s="1">
        <v>10</v>
      </c>
      <c r="AC39" s="1">
        <f t="shared" si="11"/>
        <v>390000</v>
      </c>
      <c r="AD39" s="1">
        <f t="shared" si="7"/>
        <v>11000</v>
      </c>
      <c r="AE39" s="1">
        <f t="shared" si="8"/>
        <v>85000000</v>
      </c>
      <c r="AF39" s="1">
        <f t="shared" si="9"/>
        <v>379000</v>
      </c>
      <c r="AG39" s="1">
        <f t="shared" si="10"/>
        <v>84610000</v>
      </c>
    </row>
    <row r="40" spans="1:33" x14ac:dyDescent="0.3">
      <c r="A40" s="1">
        <v>11</v>
      </c>
      <c r="B40" s="1">
        <v>24000</v>
      </c>
      <c r="D40" s="1">
        <v>9</v>
      </c>
      <c r="E40" s="1">
        <v>3200000</v>
      </c>
      <c r="F40" s="1"/>
      <c r="G40" s="1">
        <v>10</v>
      </c>
      <c r="H40" s="1">
        <v>23000</v>
      </c>
      <c r="I40" s="1"/>
      <c r="J40" s="1">
        <v>7</v>
      </c>
      <c r="K40" s="1">
        <v>2800000</v>
      </c>
      <c r="M40" s="1">
        <v>10</v>
      </c>
      <c r="N40" s="1">
        <v>8000000</v>
      </c>
      <c r="O40" s="1"/>
      <c r="P40" s="1">
        <v>7</v>
      </c>
      <c r="Q40" s="1">
        <v>32000000</v>
      </c>
      <c r="R40" s="1"/>
      <c r="S40" s="1">
        <v>13</v>
      </c>
      <c r="T40" s="1">
        <v>1100000</v>
      </c>
      <c r="U40" s="1"/>
      <c r="V40" s="1">
        <v>6</v>
      </c>
      <c r="W40" s="1">
        <v>1500</v>
      </c>
      <c r="X40" s="1"/>
      <c r="Y40" s="1">
        <v>8</v>
      </c>
      <c r="Z40" s="1">
        <v>100000</v>
      </c>
      <c r="AB40" s="1">
        <v>11</v>
      </c>
      <c r="AC40" s="1">
        <f t="shared" si="11"/>
        <v>1100000</v>
      </c>
      <c r="AD40" s="1">
        <f t="shared" si="7"/>
        <v>1500</v>
      </c>
      <c r="AE40" s="1">
        <f t="shared" si="8"/>
        <v>32000000</v>
      </c>
      <c r="AF40" s="1">
        <f t="shared" si="9"/>
        <v>1098500</v>
      </c>
      <c r="AG40" s="1">
        <f t="shared" si="10"/>
        <v>30900000</v>
      </c>
    </row>
    <row r="41" spans="1:33" x14ac:dyDescent="0.3">
      <c r="A41" s="1">
        <v>12</v>
      </c>
      <c r="B41" s="1">
        <v>14000</v>
      </c>
      <c r="D41" s="1">
        <v>10</v>
      </c>
      <c r="E41" s="1">
        <v>170000</v>
      </c>
      <c r="F41" s="1"/>
      <c r="G41" s="1">
        <v>11</v>
      </c>
      <c r="H41" s="1">
        <v>37000</v>
      </c>
      <c r="I41" s="1"/>
      <c r="J41" s="1">
        <v>8</v>
      </c>
      <c r="K41" s="1">
        <v>41000</v>
      </c>
      <c r="M41" s="1">
        <v>11</v>
      </c>
      <c r="N41" s="1">
        <v>16000000</v>
      </c>
      <c r="O41" s="1"/>
      <c r="P41" s="1">
        <v>8</v>
      </c>
      <c r="Q41" s="1">
        <v>10000000</v>
      </c>
      <c r="R41" s="1"/>
      <c r="S41" s="1">
        <v>14</v>
      </c>
      <c r="T41" s="1">
        <v>57000</v>
      </c>
      <c r="U41" s="1"/>
      <c r="V41" s="1">
        <v>7</v>
      </c>
      <c r="W41" s="1">
        <v>440</v>
      </c>
      <c r="X41" s="1"/>
      <c r="Y41" s="1">
        <v>9</v>
      </c>
      <c r="Z41" s="1">
        <v>59000</v>
      </c>
      <c r="AB41" s="1">
        <v>12</v>
      </c>
      <c r="AC41" s="1">
        <f t="shared" si="11"/>
        <v>57000</v>
      </c>
      <c r="AD41" s="1">
        <f t="shared" si="7"/>
        <v>440</v>
      </c>
      <c r="AE41" s="1">
        <f t="shared" si="8"/>
        <v>16000000</v>
      </c>
      <c r="AF41" s="1">
        <f t="shared" si="9"/>
        <v>56560</v>
      </c>
      <c r="AG41" s="1">
        <f t="shared" si="10"/>
        <v>15943000</v>
      </c>
    </row>
    <row r="42" spans="1:33" x14ac:dyDescent="0.3">
      <c r="A42" s="1">
        <v>13</v>
      </c>
      <c r="B42" s="1">
        <v>1400</v>
      </c>
      <c r="D42" s="1">
        <v>11</v>
      </c>
      <c r="E42" s="1">
        <v>1900</v>
      </c>
      <c r="F42" s="1"/>
      <c r="I42" s="1"/>
      <c r="J42" s="1">
        <v>9</v>
      </c>
      <c r="K42" s="1">
        <v>150000</v>
      </c>
      <c r="M42" s="1">
        <v>12</v>
      </c>
      <c r="N42" s="1">
        <v>140000</v>
      </c>
      <c r="O42" s="1"/>
      <c r="P42" s="1">
        <v>9</v>
      </c>
      <c r="Q42" s="1">
        <v>250000</v>
      </c>
      <c r="R42" s="1"/>
      <c r="S42" s="1">
        <v>15</v>
      </c>
      <c r="T42" s="1">
        <v>1</v>
      </c>
      <c r="U42" s="1"/>
      <c r="V42" s="1">
        <v>8</v>
      </c>
      <c r="W42" s="1">
        <v>640</v>
      </c>
      <c r="X42" s="1"/>
      <c r="Y42" s="1">
        <v>10</v>
      </c>
      <c r="Z42" s="1">
        <v>0.91</v>
      </c>
      <c r="AB42" s="1">
        <v>13</v>
      </c>
      <c r="AC42" s="1">
        <f t="shared" si="11"/>
        <v>1650</v>
      </c>
      <c r="AD42" s="1">
        <f t="shared" si="7"/>
        <v>0.91</v>
      </c>
      <c r="AE42" s="1">
        <f t="shared" si="8"/>
        <v>250000</v>
      </c>
      <c r="AF42" s="1">
        <f t="shared" si="9"/>
        <v>1649.09</v>
      </c>
      <c r="AG42" s="1">
        <f t="shared" si="10"/>
        <v>248350</v>
      </c>
    </row>
    <row r="43" spans="1:33" x14ac:dyDescent="0.3">
      <c r="A43" s="1">
        <v>14</v>
      </c>
      <c r="B43" s="1">
        <v>1800</v>
      </c>
      <c r="D43" s="1">
        <v>12</v>
      </c>
      <c r="E43" s="1">
        <v>4400</v>
      </c>
      <c r="F43" s="1"/>
      <c r="G43" s="1">
        <v>13</v>
      </c>
      <c r="H43" s="1">
        <v>11000</v>
      </c>
      <c r="I43" s="1"/>
      <c r="J43" s="1">
        <v>10</v>
      </c>
      <c r="K43" s="1">
        <v>23000</v>
      </c>
      <c r="M43" s="1">
        <v>13</v>
      </c>
      <c r="N43" s="1">
        <v>150000</v>
      </c>
      <c r="O43" s="1"/>
      <c r="P43" s="1">
        <v>10</v>
      </c>
      <c r="Q43" s="1">
        <v>930000</v>
      </c>
      <c r="R43" s="1"/>
      <c r="U43" s="1"/>
      <c r="V43" s="1">
        <v>9</v>
      </c>
      <c r="W43" s="1">
        <v>0.92</v>
      </c>
      <c r="X43" s="1"/>
      <c r="Y43" s="1">
        <v>11</v>
      </c>
      <c r="Z43" s="1">
        <v>430</v>
      </c>
      <c r="AB43" s="1">
        <v>14</v>
      </c>
      <c r="AC43" s="1">
        <f t="shared" si="11"/>
        <v>7700</v>
      </c>
      <c r="AD43" s="1">
        <f t="shared" si="7"/>
        <v>0.92</v>
      </c>
      <c r="AE43" s="1">
        <f t="shared" si="8"/>
        <v>930000</v>
      </c>
      <c r="AF43" s="1">
        <f t="shared" si="9"/>
        <v>7699.08</v>
      </c>
      <c r="AG43" s="1">
        <f t="shared" si="10"/>
        <v>922300</v>
      </c>
    </row>
    <row r="44" spans="1:33" x14ac:dyDescent="0.3">
      <c r="A44" s="1">
        <v>15</v>
      </c>
      <c r="B44" s="1">
        <v>3000</v>
      </c>
      <c r="D44" s="1">
        <v>13</v>
      </c>
      <c r="E44" s="1">
        <v>76000</v>
      </c>
      <c r="F44" s="1"/>
      <c r="G44" s="1">
        <v>14</v>
      </c>
      <c r="H44" s="1">
        <v>1600</v>
      </c>
      <c r="I44" s="1"/>
      <c r="J44" s="1">
        <v>11</v>
      </c>
      <c r="K44" s="1">
        <v>84</v>
      </c>
      <c r="M44" s="1">
        <v>14</v>
      </c>
      <c r="N44" s="1">
        <v>7200</v>
      </c>
      <c r="O44" s="1"/>
      <c r="P44" s="1">
        <v>11</v>
      </c>
      <c r="Q44" s="1">
        <v>640000</v>
      </c>
      <c r="R44" s="1"/>
      <c r="S44" s="1">
        <v>17</v>
      </c>
      <c r="T44" s="1">
        <v>19000</v>
      </c>
      <c r="U44" s="1"/>
      <c r="V44" s="1">
        <v>10</v>
      </c>
      <c r="W44" s="1">
        <v>0.84</v>
      </c>
      <c r="X44" s="1"/>
      <c r="Y44" s="1">
        <v>12</v>
      </c>
      <c r="Z44" s="1">
        <v>1.1000000000000001</v>
      </c>
      <c r="AB44" s="1">
        <v>15</v>
      </c>
      <c r="AC44" s="1">
        <f t="shared" si="11"/>
        <v>3000</v>
      </c>
      <c r="AD44" s="1">
        <f t="shared" si="7"/>
        <v>0.84</v>
      </c>
      <c r="AE44" s="1">
        <f t="shared" si="8"/>
        <v>640000</v>
      </c>
      <c r="AF44" s="1">
        <f t="shared" si="9"/>
        <v>2999.16</v>
      </c>
      <c r="AG44" s="1">
        <f t="shared" si="10"/>
        <v>637000</v>
      </c>
    </row>
    <row r="45" spans="1:33" x14ac:dyDescent="0.3">
      <c r="A45" s="1">
        <v>16</v>
      </c>
      <c r="B45" s="1">
        <v>5600</v>
      </c>
      <c r="D45" s="1">
        <v>14</v>
      </c>
      <c r="E45" s="1">
        <v>41000</v>
      </c>
      <c r="F45" s="1"/>
      <c r="G45" s="1">
        <v>15</v>
      </c>
      <c r="H45" s="1">
        <v>11000</v>
      </c>
      <c r="I45" s="1"/>
      <c r="J45" s="1">
        <v>12</v>
      </c>
      <c r="K45" s="1">
        <v>1</v>
      </c>
      <c r="M45" s="1">
        <v>15</v>
      </c>
      <c r="N45" s="1">
        <v>22000</v>
      </c>
      <c r="O45" s="1"/>
      <c r="R45" s="1"/>
      <c r="U45" s="1"/>
      <c r="V45" s="1">
        <v>11</v>
      </c>
      <c r="W45" s="1">
        <v>1</v>
      </c>
      <c r="X45" s="1"/>
      <c r="Y45" s="1"/>
      <c r="Z45" s="1"/>
      <c r="AB45" s="1">
        <v>16</v>
      </c>
      <c r="AC45" s="1">
        <f t="shared" si="11"/>
        <v>8300</v>
      </c>
      <c r="AD45" s="1">
        <f t="shared" si="7"/>
        <v>1</v>
      </c>
      <c r="AE45" s="1">
        <f t="shared" si="8"/>
        <v>41000</v>
      </c>
      <c r="AF45" s="1">
        <f t="shared" si="9"/>
        <v>8299</v>
      </c>
      <c r="AG45" s="1">
        <f t="shared" si="10"/>
        <v>32700</v>
      </c>
    </row>
    <row r="46" spans="1:33" x14ac:dyDescent="0.3">
      <c r="A46" s="1">
        <v>17</v>
      </c>
      <c r="B46" s="1">
        <v>140000</v>
      </c>
      <c r="D46" s="1">
        <v>15</v>
      </c>
      <c r="E46" s="1">
        <v>84000</v>
      </c>
      <c r="F46" s="1"/>
      <c r="G46" s="1">
        <v>16</v>
      </c>
      <c r="H46" s="1">
        <v>14000</v>
      </c>
      <c r="I46" s="1"/>
      <c r="J46" s="1">
        <v>13</v>
      </c>
      <c r="K46" s="1">
        <v>1100</v>
      </c>
      <c r="M46" s="1">
        <v>16</v>
      </c>
      <c r="N46" s="1">
        <v>1200</v>
      </c>
      <c r="O46" s="1"/>
      <c r="P46" s="1">
        <v>13</v>
      </c>
      <c r="Q46" s="1">
        <v>310</v>
      </c>
      <c r="R46" s="1"/>
      <c r="AB46" s="1">
        <v>17</v>
      </c>
      <c r="AC46" s="1">
        <f t="shared" si="11"/>
        <v>7600</v>
      </c>
      <c r="AD46" s="1">
        <f t="shared" si="7"/>
        <v>310</v>
      </c>
      <c r="AE46" s="1">
        <f t="shared" si="8"/>
        <v>140000</v>
      </c>
      <c r="AF46" s="1">
        <f t="shared" si="9"/>
        <v>7290</v>
      </c>
      <c r="AG46" s="1">
        <f t="shared" si="10"/>
        <v>132400</v>
      </c>
    </row>
    <row r="47" spans="1:33" x14ac:dyDescent="0.3">
      <c r="A47" s="1">
        <v>18</v>
      </c>
      <c r="B47" s="1">
        <v>12000</v>
      </c>
      <c r="D47" s="1">
        <v>16</v>
      </c>
      <c r="E47" s="1">
        <v>3300</v>
      </c>
      <c r="F47" s="1"/>
      <c r="G47" s="1">
        <v>17</v>
      </c>
      <c r="H47" s="1">
        <v>17000</v>
      </c>
      <c r="I47" s="1"/>
      <c r="J47" s="1">
        <v>14</v>
      </c>
      <c r="K47" s="1">
        <v>1</v>
      </c>
      <c r="M47" s="1">
        <v>17</v>
      </c>
      <c r="N47" s="1">
        <v>0.88</v>
      </c>
      <c r="P47" s="1">
        <v>14</v>
      </c>
      <c r="Q47" s="1">
        <v>3000</v>
      </c>
      <c r="AB47" s="1">
        <v>18</v>
      </c>
      <c r="AC47" s="1">
        <f t="shared" si="11"/>
        <v>3150</v>
      </c>
      <c r="AD47" s="1">
        <f t="shared" si="7"/>
        <v>0.88</v>
      </c>
      <c r="AE47" s="1">
        <f t="shared" si="8"/>
        <v>17000</v>
      </c>
      <c r="AF47" s="1">
        <f t="shared" si="9"/>
        <v>3149.12</v>
      </c>
      <c r="AG47" s="1">
        <f t="shared" si="10"/>
        <v>13850</v>
      </c>
    </row>
    <row r="48" spans="1:33" x14ac:dyDescent="0.3">
      <c r="A48" s="1">
        <v>19</v>
      </c>
      <c r="B48" s="1">
        <v>2900</v>
      </c>
      <c r="D48" s="1">
        <v>17</v>
      </c>
      <c r="E48" s="1">
        <v>9900</v>
      </c>
      <c r="F48" s="1"/>
      <c r="G48" s="1">
        <v>18</v>
      </c>
      <c r="H48" s="1">
        <v>2900</v>
      </c>
      <c r="I48" s="1"/>
      <c r="J48" s="1">
        <v>15</v>
      </c>
      <c r="K48" s="1">
        <v>1</v>
      </c>
      <c r="M48" s="1">
        <v>18</v>
      </c>
      <c r="N48" s="1">
        <v>26000</v>
      </c>
      <c r="AB48" s="1">
        <v>19</v>
      </c>
      <c r="AC48" s="1">
        <f t="shared" si="11"/>
        <v>2900</v>
      </c>
      <c r="AD48" s="1">
        <f t="shared" si="7"/>
        <v>1</v>
      </c>
      <c r="AE48" s="1">
        <f t="shared" si="8"/>
        <v>26000</v>
      </c>
      <c r="AF48" s="1">
        <f t="shared" si="9"/>
        <v>2899</v>
      </c>
      <c r="AG48" s="1">
        <f t="shared" si="10"/>
        <v>23100</v>
      </c>
    </row>
    <row r="49" spans="1:33" x14ac:dyDescent="0.3">
      <c r="A49" s="1">
        <v>20</v>
      </c>
      <c r="B49" s="1">
        <v>1100</v>
      </c>
      <c r="D49" s="1">
        <v>18</v>
      </c>
      <c r="E49" s="1">
        <v>30000</v>
      </c>
      <c r="F49" s="1"/>
      <c r="G49" s="1">
        <v>19</v>
      </c>
      <c r="H49" s="1">
        <v>6600</v>
      </c>
      <c r="I49" s="1"/>
      <c r="J49" s="1">
        <v>16</v>
      </c>
      <c r="K49" s="1">
        <v>1</v>
      </c>
      <c r="M49" s="1">
        <v>19</v>
      </c>
      <c r="N49" s="1">
        <v>320</v>
      </c>
      <c r="P49" s="1">
        <v>16</v>
      </c>
      <c r="Q49" s="1">
        <v>2900</v>
      </c>
      <c r="AB49" s="1">
        <v>20</v>
      </c>
      <c r="AC49" s="1">
        <f t="shared" si="11"/>
        <v>2000</v>
      </c>
      <c r="AD49" s="1">
        <f t="shared" si="7"/>
        <v>1</v>
      </c>
      <c r="AE49" s="1">
        <f t="shared" si="8"/>
        <v>30000</v>
      </c>
      <c r="AF49" s="1">
        <f t="shared" si="9"/>
        <v>1999</v>
      </c>
      <c r="AG49" s="1">
        <f t="shared" si="10"/>
        <v>28000</v>
      </c>
    </row>
    <row r="50" spans="1:33" x14ac:dyDescent="0.3">
      <c r="A50" s="1">
        <v>21</v>
      </c>
      <c r="B50" s="1">
        <v>5200</v>
      </c>
      <c r="D50" s="1">
        <v>19</v>
      </c>
      <c r="E50" s="1">
        <v>480</v>
      </c>
      <c r="F50" s="1"/>
      <c r="G50" s="1">
        <v>20</v>
      </c>
      <c r="H50" s="1">
        <v>1</v>
      </c>
      <c r="I50" s="1"/>
      <c r="J50" s="1">
        <v>17</v>
      </c>
      <c r="K50" s="1">
        <v>1</v>
      </c>
      <c r="AB50" s="1">
        <v>21</v>
      </c>
      <c r="AC50" s="1">
        <f t="shared" si="11"/>
        <v>240.5</v>
      </c>
      <c r="AD50" s="1">
        <f t="shared" si="7"/>
        <v>1</v>
      </c>
      <c r="AE50" s="1">
        <f t="shared" si="8"/>
        <v>5200</v>
      </c>
      <c r="AF50" s="1">
        <f t="shared" si="9"/>
        <v>239.5</v>
      </c>
      <c r="AG50" s="1">
        <f t="shared" si="10"/>
        <v>4959.5</v>
      </c>
    </row>
    <row r="51" spans="1:33" x14ac:dyDescent="0.3">
      <c r="A51" s="1">
        <v>22</v>
      </c>
      <c r="B51" s="1">
        <v>2100</v>
      </c>
      <c r="D51" s="1">
        <v>20</v>
      </c>
      <c r="E51" s="1">
        <v>1300</v>
      </c>
      <c r="F51" s="1"/>
      <c r="G51" s="1">
        <v>21</v>
      </c>
      <c r="H51" s="1">
        <v>170</v>
      </c>
      <c r="I51" s="1"/>
      <c r="J51" s="1">
        <v>18</v>
      </c>
      <c r="K51" s="1">
        <v>1</v>
      </c>
      <c r="P51" s="1">
        <v>18</v>
      </c>
      <c r="Q51" s="1">
        <v>35000</v>
      </c>
      <c r="AB51" s="1">
        <v>22</v>
      </c>
      <c r="AC51" s="1">
        <f t="shared" si="11"/>
        <v>1300</v>
      </c>
      <c r="AD51" s="1">
        <f t="shared" si="7"/>
        <v>1</v>
      </c>
      <c r="AE51" s="1">
        <f t="shared" si="8"/>
        <v>35000</v>
      </c>
      <c r="AF51" s="1">
        <f t="shared" si="9"/>
        <v>1299</v>
      </c>
      <c r="AG51" s="1">
        <f t="shared" si="10"/>
        <v>33700</v>
      </c>
    </row>
    <row r="52" spans="1:33" x14ac:dyDescent="0.3">
      <c r="G52" s="1">
        <v>22</v>
      </c>
      <c r="H52" s="1">
        <v>1600</v>
      </c>
      <c r="J52" s="1">
        <v>19</v>
      </c>
      <c r="K52" s="1">
        <v>1</v>
      </c>
      <c r="P52" s="1">
        <v>19</v>
      </c>
      <c r="Q52" s="1">
        <v>350000</v>
      </c>
      <c r="AB52" s="1">
        <v>23</v>
      </c>
      <c r="AC52" s="1">
        <f t="shared" si="11"/>
        <v>1600</v>
      </c>
      <c r="AD52" s="1">
        <f t="shared" si="7"/>
        <v>1</v>
      </c>
      <c r="AE52" s="1">
        <f t="shared" si="8"/>
        <v>350000</v>
      </c>
      <c r="AF52" s="1">
        <f t="shared" si="9"/>
        <v>1599</v>
      </c>
      <c r="AG52" s="1">
        <f t="shared" si="10"/>
        <v>348400</v>
      </c>
    </row>
  </sheetData>
  <mergeCells count="1">
    <mergeCell ref="AC2:AI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medRxiv German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2015-06-05T18:17:20Z</dcterms:created>
  <dcterms:modified xsi:type="dcterms:W3CDTF">2020-05-26T17:57:29Z</dcterms:modified>
</cp:coreProperties>
</file>