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5D029F4D-8FE2-4231-ADDB-36E9FE0E5E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06-11_IL12" sheetId="1" r:id="rId1"/>
  </sheets>
  <definedNames>
    <definedName name="_xlnm._FilterDatabase" localSheetId="0" hidden="1">'20200614_05-06-11_IL12'!$A$1:$AN$24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5" i="1"/>
  <c r="D36" i="1" s="1"/>
  <c r="C35" i="1"/>
  <c r="C36" i="1" s="1"/>
  <c r="C29" i="1" l="1"/>
  <c r="G28" i="1"/>
  <c r="F28" i="1"/>
  <c r="C28" i="1"/>
  <c r="B28" i="1"/>
  <c r="E28" i="1"/>
</calcChain>
</file>

<file path=xl/sharedStrings.xml><?xml version="1.0" encoding="utf-8"?>
<sst xmlns="http://schemas.openxmlformats.org/spreadsheetml/2006/main" count="414" uniqueCount="96">
  <si>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</si>
  <si>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</si>
  <si>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</si>
  <si>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</si>
  <si>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</si>
  <si>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</si>
  <si>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</si>
  <si>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</si>
  <si>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</si>
  <si>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</si>
  <si>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</si>
  <si>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</si>
  <si>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</si>
  <si>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</si>
  <si>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</si>
  <si>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</si>
  <si>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</si>
  <si>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</si>
  <si>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</si>
  <si>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</si>
  <si>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</si>
  <si>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</si>
  <si>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</si>
  <si>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</si>
  <si>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</si>
  <si>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</si>
  <si>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</si>
  <si>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</si>
  <si>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</si>
  <si>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</si>
  <si>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</si>
  <si>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</si>
  <si>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</si>
  <si>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</si>
  <si>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</si>
  <si>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</si>
  <si>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</si>
  <si>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</si>
  <si>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</si>
  <si>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</si>
  <si>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IL12</t>
  </si>
  <si>
    <t>NA</t>
  </si>
  <si>
    <t>pM</t>
  </si>
  <si>
    <t>pg/ml</t>
  </si>
  <si>
    <t>Blood</t>
  </si>
  <si>
    <t>Healthy control</t>
  </si>
  <si>
    <t>Median</t>
  </si>
  <si>
    <t>SD</t>
  </si>
  <si>
    <t>PMID</t>
  </si>
  <si>
    <t>Article</t>
  </si>
  <si>
    <t>Plasma</t>
  </si>
  <si>
    <t>Mean</t>
  </si>
  <si>
    <t>Not specified</t>
  </si>
  <si>
    <t>IQR(Q1, Q3)</t>
  </si>
  <si>
    <t>table 2</t>
  </si>
  <si>
    <t>Serum</t>
  </si>
  <si>
    <t>Fig 2, left column, line 13, page 227</t>
  </si>
  <si>
    <t>table 3</t>
  </si>
  <si>
    <t>Lymph node</t>
  </si>
  <si>
    <t>Fig.2A,p.205</t>
  </si>
  <si>
    <t>table 1</t>
  </si>
  <si>
    <t>Table 2, p.6</t>
  </si>
  <si>
    <t>GeomMean</t>
  </si>
  <si>
    <t>GeomSD</t>
  </si>
  <si>
    <t>tab 2, p 1581</t>
  </si>
  <si>
    <t>tab 3, p 16</t>
  </si>
  <si>
    <t>European/African-American/Latina</t>
  </si>
  <si>
    <t>never/current/past smoker</t>
  </si>
  <si>
    <t>pg/mL</t>
  </si>
  <si>
    <t>Fig. 4, p. 5</t>
  </si>
  <si>
    <t>Tab. 1, p. 693</t>
  </si>
  <si>
    <t>IL12p40</t>
  </si>
  <si>
    <t>tab 4, p 6</t>
  </si>
  <si>
    <t>Table 1, p. 274</t>
  </si>
  <si>
    <t>SE</t>
  </si>
  <si>
    <t>Tab. 1, p. 2424</t>
  </si>
  <si>
    <t>IL12b</t>
  </si>
  <si>
    <t>IL12p70</t>
  </si>
  <si>
    <t>Fig. 1, p. 562</t>
  </si>
  <si>
    <t>Ex - 7/current - 3/non-smoker - 6</t>
  </si>
  <si>
    <t>Suppl. Fig. 1, p. 6</t>
  </si>
  <si>
    <t>COVID-2019</t>
  </si>
  <si>
    <t>No current smoking</t>
  </si>
  <si>
    <t>Current smoking - 3</t>
  </si>
  <si>
    <t>Sputum</t>
  </si>
  <si>
    <t>linning fluid</t>
  </si>
  <si>
    <t>lymph node</t>
  </si>
  <si>
    <t>BAL</t>
  </si>
  <si>
    <t>EBC</t>
  </si>
  <si>
    <t>HC</t>
  </si>
  <si>
    <t>COVID-19</t>
  </si>
  <si>
    <t>mean</t>
  </si>
  <si>
    <t>Ref PL</t>
  </si>
  <si>
    <t>Ref LN</t>
  </si>
  <si>
    <t>Ref Sputum</t>
  </si>
  <si>
    <t>Ref 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</si>
</sst>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36"/>
  <sheetViews>
    <sheetView tabSelected="1" workbookViewId="0">
      <selection activeCell="G40" sqref="G40"/>
    </sheetView>
  </sheetViews>
  <sheetFormatPr defaultRowHeight="14.4" x14ac:dyDescent="0.3"/>
  <sheetData>
    <row r="1" spans="1:4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hidden="1" x14ac:dyDescent="0.3">
      <c r="A2" t="s">
        <v>40</v>
      </c>
      <c r="C2">
        <v>2.6547388781431298</v>
      </c>
      <c r="D2">
        <v>0.42246937459703399</v>
      </c>
      <c r="E2" t="s">
        <v>41</v>
      </c>
      <c r="F2" t="s">
        <v>41</v>
      </c>
      <c r="G2" t="s">
        <v>41</v>
      </c>
      <c r="H2">
        <v>164.7</v>
      </c>
      <c r="I2">
        <v>26.21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20548133</v>
      </c>
      <c r="V2" t="s">
        <v>49</v>
      </c>
      <c r="AB2">
        <v>11</v>
      </c>
    </row>
    <row r="3" spans="1:40" hidden="1" x14ac:dyDescent="0.3">
      <c r="A3" t="s">
        <v>40</v>
      </c>
      <c r="C3">
        <v>0.16118633139909699</v>
      </c>
      <c r="D3" t="s">
        <v>41</v>
      </c>
      <c r="E3">
        <v>0.32237266279819499</v>
      </c>
      <c r="F3" t="s">
        <v>41</v>
      </c>
      <c r="G3">
        <v>0.32237266279819499</v>
      </c>
      <c r="H3">
        <v>10</v>
      </c>
      <c r="I3" t="s">
        <v>41</v>
      </c>
      <c r="J3">
        <v>20</v>
      </c>
      <c r="K3" t="s">
        <v>41</v>
      </c>
      <c r="L3">
        <v>20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24825462</v>
      </c>
      <c r="V3" t="s">
        <v>49</v>
      </c>
      <c r="AB3">
        <v>20</v>
      </c>
    </row>
    <row r="4" spans="1:40" hidden="1" x14ac:dyDescent="0.3">
      <c r="A4" t="s">
        <v>40</v>
      </c>
      <c r="C4">
        <v>4.2714377820760797E-2</v>
      </c>
      <c r="D4">
        <v>0.14329464861379801</v>
      </c>
      <c r="E4" t="s">
        <v>41</v>
      </c>
      <c r="F4" t="s">
        <v>41</v>
      </c>
      <c r="G4" t="s">
        <v>41</v>
      </c>
      <c r="H4">
        <v>2.65</v>
      </c>
      <c r="I4">
        <v>8.89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50</v>
      </c>
      <c r="P4" t="s">
        <v>45</v>
      </c>
      <c r="Q4" t="s">
        <v>46</v>
      </c>
      <c r="R4" t="s">
        <v>53</v>
      </c>
      <c r="S4" t="s">
        <v>48</v>
      </c>
      <c r="T4">
        <v>25980674</v>
      </c>
      <c r="U4" t="s">
        <v>54</v>
      </c>
      <c r="V4" t="s">
        <v>49</v>
      </c>
      <c r="AB4">
        <v>8</v>
      </c>
    </row>
    <row r="5" spans="1:40" hidden="1" x14ac:dyDescent="0.3">
      <c r="A5" t="s">
        <v>40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55</v>
      </c>
      <c r="P5" t="s">
        <v>45</v>
      </c>
      <c r="Q5" t="s">
        <v>41</v>
      </c>
      <c r="R5" t="s">
        <v>41</v>
      </c>
      <c r="S5" t="s">
        <v>48</v>
      </c>
      <c r="T5">
        <v>12072014</v>
      </c>
      <c r="U5" t="s">
        <v>56</v>
      </c>
      <c r="V5" t="s">
        <v>49</v>
      </c>
      <c r="X5">
        <v>4</v>
      </c>
      <c r="Y5">
        <v>6</v>
      </c>
      <c r="Z5">
        <v>29.8</v>
      </c>
      <c r="AB5">
        <v>1</v>
      </c>
    </row>
    <row r="6" spans="1:40" hidden="1" x14ac:dyDescent="0.3">
      <c r="A6" t="s">
        <v>40</v>
      </c>
      <c r="C6">
        <v>1.61186331399097E-3</v>
      </c>
      <c r="D6" t="s">
        <v>41</v>
      </c>
      <c r="E6" t="s">
        <v>41</v>
      </c>
      <c r="F6" t="s">
        <v>41</v>
      </c>
      <c r="G6" t="s">
        <v>41</v>
      </c>
      <c r="H6">
        <v>0.1</v>
      </c>
      <c r="I6" t="s">
        <v>41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55</v>
      </c>
      <c r="P6" t="s">
        <v>45</v>
      </c>
      <c r="Q6" t="s">
        <v>46</v>
      </c>
      <c r="R6" t="s">
        <v>41</v>
      </c>
      <c r="S6" t="s">
        <v>48</v>
      </c>
      <c r="T6">
        <v>17332188</v>
      </c>
      <c r="U6" t="s">
        <v>57</v>
      </c>
      <c r="V6" t="s">
        <v>49</v>
      </c>
      <c r="X6">
        <v>85</v>
      </c>
      <c r="Y6">
        <v>102</v>
      </c>
      <c r="AB6">
        <v>187</v>
      </c>
    </row>
    <row r="7" spans="1:40" hidden="1" x14ac:dyDescent="0.3">
      <c r="A7" t="s">
        <v>40</v>
      </c>
      <c r="C7">
        <v>1.61186331399097E-3</v>
      </c>
      <c r="D7" t="s">
        <v>41</v>
      </c>
      <c r="E7" t="s">
        <v>41</v>
      </c>
      <c r="F7" t="s">
        <v>41</v>
      </c>
      <c r="G7" t="s">
        <v>41</v>
      </c>
      <c r="H7">
        <v>0.1</v>
      </c>
      <c r="I7" t="s">
        <v>41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55</v>
      </c>
      <c r="P7" t="s">
        <v>45</v>
      </c>
      <c r="Q7" t="s">
        <v>46</v>
      </c>
      <c r="R7" t="s">
        <v>41</v>
      </c>
      <c r="S7" t="s">
        <v>48</v>
      </c>
      <c r="T7">
        <v>17332188</v>
      </c>
      <c r="U7" t="s">
        <v>57</v>
      </c>
      <c r="V7" t="s">
        <v>49</v>
      </c>
      <c r="X7">
        <v>86</v>
      </c>
      <c r="Y7">
        <v>100</v>
      </c>
      <c r="AB7">
        <v>186</v>
      </c>
    </row>
    <row r="8" spans="1:40" x14ac:dyDescent="0.3">
      <c r="A8" t="s">
        <v>40</v>
      </c>
      <c r="C8">
        <v>4.8355899419729202E-3</v>
      </c>
      <c r="D8">
        <v>1.61186331399097E-3</v>
      </c>
      <c r="E8" t="s">
        <v>41</v>
      </c>
      <c r="F8" t="s">
        <v>41</v>
      </c>
      <c r="G8" t="s">
        <v>41</v>
      </c>
      <c r="H8">
        <v>0.3</v>
      </c>
      <c r="I8">
        <v>0.1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58</v>
      </c>
      <c r="P8" t="s">
        <v>45</v>
      </c>
      <c r="Q8" t="s">
        <v>51</v>
      </c>
      <c r="R8" t="s">
        <v>47</v>
      </c>
      <c r="S8" t="s">
        <v>48</v>
      </c>
      <c r="T8">
        <v>24364843</v>
      </c>
      <c r="U8" t="s">
        <v>59</v>
      </c>
      <c r="V8" t="s">
        <v>49</v>
      </c>
      <c r="X8">
        <v>25</v>
      </c>
      <c r="AB8">
        <v>25</v>
      </c>
    </row>
    <row r="9" spans="1:40" hidden="1" x14ac:dyDescent="0.3">
      <c r="A9" t="s">
        <v>40</v>
      </c>
      <c r="C9">
        <v>3.2237266279819501E-2</v>
      </c>
      <c r="D9">
        <v>3.2237266279819501E-2</v>
      </c>
      <c r="E9">
        <v>0.83816892327530601</v>
      </c>
      <c r="F9">
        <v>3.2237266279819501E-2</v>
      </c>
      <c r="G9">
        <v>0.83816892327530601</v>
      </c>
      <c r="H9">
        <v>2</v>
      </c>
      <c r="I9">
        <v>2</v>
      </c>
      <c r="J9">
        <v>52</v>
      </c>
      <c r="K9">
        <v>2</v>
      </c>
      <c r="L9">
        <v>52</v>
      </c>
      <c r="M9" t="s">
        <v>42</v>
      </c>
      <c r="N9" t="s">
        <v>43</v>
      </c>
      <c r="O9" t="s">
        <v>55</v>
      </c>
      <c r="P9" t="s">
        <v>45</v>
      </c>
      <c r="Q9" t="s">
        <v>46</v>
      </c>
      <c r="R9" t="s">
        <v>52</v>
      </c>
      <c r="S9" t="s">
        <v>48</v>
      </c>
      <c r="T9">
        <v>17047294</v>
      </c>
      <c r="U9" t="s">
        <v>60</v>
      </c>
      <c r="V9" t="s">
        <v>49</v>
      </c>
      <c r="X9">
        <v>10</v>
      </c>
      <c r="Y9">
        <v>9</v>
      </c>
      <c r="AB9">
        <v>19</v>
      </c>
    </row>
    <row r="10" spans="1:40" hidden="1" x14ac:dyDescent="0.3">
      <c r="A10" t="s">
        <v>40</v>
      </c>
      <c r="C10">
        <v>1.0299806576402299</v>
      </c>
      <c r="D10">
        <v>0.36750483558994201</v>
      </c>
      <c r="E10">
        <v>2.7304964539007099</v>
      </c>
      <c r="F10">
        <v>0.36750483558994201</v>
      </c>
      <c r="G10">
        <v>2.7304964539007099</v>
      </c>
      <c r="H10">
        <v>63.9</v>
      </c>
      <c r="I10">
        <v>22.8</v>
      </c>
      <c r="J10">
        <v>169.4</v>
      </c>
      <c r="K10">
        <v>22.8</v>
      </c>
      <c r="L10">
        <v>169.4</v>
      </c>
      <c r="M10" t="s">
        <v>42</v>
      </c>
      <c r="N10" t="s">
        <v>43</v>
      </c>
      <c r="O10" t="s">
        <v>50</v>
      </c>
      <c r="P10" t="s">
        <v>45</v>
      </c>
      <c r="Q10" t="s">
        <v>46</v>
      </c>
      <c r="R10" t="s">
        <v>52</v>
      </c>
      <c r="S10" t="s">
        <v>48</v>
      </c>
      <c r="T10">
        <v>26059032</v>
      </c>
      <c r="U10" t="s">
        <v>61</v>
      </c>
      <c r="V10" t="s">
        <v>49</v>
      </c>
      <c r="Y10">
        <v>9</v>
      </c>
      <c r="Z10">
        <v>55</v>
      </c>
      <c r="AB10">
        <v>9</v>
      </c>
    </row>
    <row r="11" spans="1:40" hidden="1" x14ac:dyDescent="0.3">
      <c r="A11" t="s">
        <v>40</v>
      </c>
      <c r="C11">
        <v>2.03094777562863E-2</v>
      </c>
      <c r="D11">
        <v>1.12830431979368E-2</v>
      </c>
      <c r="E11" t="s">
        <v>41</v>
      </c>
      <c r="F11" t="s">
        <v>41</v>
      </c>
      <c r="G11" t="s">
        <v>41</v>
      </c>
      <c r="H11">
        <v>1.26</v>
      </c>
      <c r="I11">
        <v>0.7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55</v>
      </c>
      <c r="P11" t="s">
        <v>45</v>
      </c>
      <c r="Q11" t="s">
        <v>51</v>
      </c>
      <c r="R11" t="s">
        <v>47</v>
      </c>
      <c r="S11" t="s">
        <v>48</v>
      </c>
      <c r="T11">
        <v>24288431</v>
      </c>
      <c r="U11" t="s">
        <v>60</v>
      </c>
      <c r="V11" t="s">
        <v>49</v>
      </c>
      <c r="AB11">
        <v>30</v>
      </c>
    </row>
    <row r="12" spans="1:40" hidden="1" x14ac:dyDescent="0.3">
      <c r="A12" t="s">
        <v>40</v>
      </c>
      <c r="C12">
        <v>0.240328820116054</v>
      </c>
      <c r="D12">
        <v>0.11363636363636399</v>
      </c>
      <c r="E12" t="s">
        <v>41</v>
      </c>
      <c r="F12" t="s">
        <v>41</v>
      </c>
      <c r="G12" t="s">
        <v>41</v>
      </c>
      <c r="H12">
        <v>14.91</v>
      </c>
      <c r="I12">
        <v>7.05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50</v>
      </c>
      <c r="P12" t="s">
        <v>45</v>
      </c>
      <c r="Q12" t="s">
        <v>62</v>
      </c>
      <c r="R12" t="s">
        <v>63</v>
      </c>
      <c r="S12" t="s">
        <v>48</v>
      </c>
      <c r="T12">
        <v>20501772</v>
      </c>
      <c r="U12" t="s">
        <v>64</v>
      </c>
      <c r="V12" t="s">
        <v>49</v>
      </c>
      <c r="X12">
        <v>34</v>
      </c>
      <c r="Y12">
        <v>52</v>
      </c>
      <c r="Z12">
        <v>54</v>
      </c>
      <c r="AB12">
        <v>86</v>
      </c>
      <c r="AD12">
        <v>25.3</v>
      </c>
    </row>
    <row r="13" spans="1:40" hidden="1" x14ac:dyDescent="0.3">
      <c r="A13" t="s">
        <v>40</v>
      </c>
      <c r="C13">
        <v>3.36879432624113</v>
      </c>
      <c r="D13">
        <v>2.24049000644745</v>
      </c>
      <c r="E13">
        <v>4.9806576402321099</v>
      </c>
      <c r="F13" t="s">
        <v>41</v>
      </c>
      <c r="G13" t="s">
        <v>41</v>
      </c>
      <c r="H13">
        <v>209</v>
      </c>
      <c r="I13">
        <v>139</v>
      </c>
      <c r="J13">
        <v>309</v>
      </c>
      <c r="K13" t="s">
        <v>41</v>
      </c>
      <c r="L13" t="s">
        <v>41</v>
      </c>
      <c r="M13" t="s">
        <v>42</v>
      </c>
      <c r="N13" t="s">
        <v>43</v>
      </c>
      <c r="O13" t="s">
        <v>55</v>
      </c>
      <c r="P13" t="s">
        <v>45</v>
      </c>
      <c r="Q13" t="s">
        <v>46</v>
      </c>
      <c r="R13" t="s">
        <v>53</v>
      </c>
      <c r="S13" t="s">
        <v>48</v>
      </c>
      <c r="T13">
        <v>20373009</v>
      </c>
      <c r="U13" t="s">
        <v>65</v>
      </c>
      <c r="V13" t="s">
        <v>49</v>
      </c>
      <c r="W13" t="s">
        <v>66</v>
      </c>
      <c r="Z13">
        <v>57.3</v>
      </c>
      <c r="AB13">
        <v>184</v>
      </c>
      <c r="AC13">
        <v>67.2</v>
      </c>
      <c r="AD13">
        <v>25.5</v>
      </c>
      <c r="AE13">
        <v>162.5</v>
      </c>
      <c r="AF13" t="s">
        <v>67</v>
      </c>
    </row>
    <row r="14" spans="1:40" hidden="1" x14ac:dyDescent="0.3">
      <c r="A14" t="s">
        <v>40</v>
      </c>
      <c r="C14">
        <v>4.8355899419729202E-3</v>
      </c>
      <c r="D14">
        <v>4.8355899419729202E-3</v>
      </c>
      <c r="E14" t="s">
        <v>41</v>
      </c>
      <c r="F14" t="s">
        <v>41</v>
      </c>
      <c r="G14" t="s">
        <v>41</v>
      </c>
      <c r="H14">
        <v>0.3</v>
      </c>
      <c r="I14">
        <v>0.3</v>
      </c>
      <c r="J14" t="s">
        <v>41</v>
      </c>
      <c r="K14" t="s">
        <v>41</v>
      </c>
      <c r="L14" t="s">
        <v>41</v>
      </c>
      <c r="M14" t="s">
        <v>42</v>
      </c>
      <c r="N14" t="s">
        <v>68</v>
      </c>
      <c r="O14" t="s">
        <v>50</v>
      </c>
      <c r="P14" t="s">
        <v>45</v>
      </c>
      <c r="Q14" t="s">
        <v>51</v>
      </c>
      <c r="R14" t="s">
        <v>47</v>
      </c>
      <c r="S14" t="s">
        <v>48</v>
      </c>
      <c r="T14">
        <v>24163809</v>
      </c>
      <c r="U14" t="s">
        <v>69</v>
      </c>
      <c r="V14" t="s">
        <v>49</v>
      </c>
      <c r="AB14">
        <v>270</v>
      </c>
    </row>
    <row r="15" spans="1:40" hidden="1" x14ac:dyDescent="0.3">
      <c r="A15" t="s">
        <v>40</v>
      </c>
      <c r="C15">
        <v>9.9935525467440403E-2</v>
      </c>
      <c r="D15">
        <v>8.2205029013539599E-2</v>
      </c>
      <c r="E15">
        <v>0.15151515151515199</v>
      </c>
      <c r="F15" t="s">
        <v>41</v>
      </c>
      <c r="G15" t="s">
        <v>41</v>
      </c>
      <c r="H15">
        <v>6.2</v>
      </c>
      <c r="I15">
        <v>5.0999999999999996</v>
      </c>
      <c r="J15">
        <v>9.4</v>
      </c>
      <c r="K15" t="s">
        <v>41</v>
      </c>
      <c r="L15" t="s">
        <v>41</v>
      </c>
      <c r="M15" t="s">
        <v>42</v>
      </c>
      <c r="N15" t="s">
        <v>68</v>
      </c>
      <c r="O15" t="s">
        <v>55</v>
      </c>
      <c r="P15" t="s">
        <v>45</v>
      </c>
      <c r="Q15" t="s">
        <v>46</v>
      </c>
      <c r="R15" t="s">
        <v>53</v>
      </c>
      <c r="S15" t="s">
        <v>48</v>
      </c>
      <c r="T15">
        <v>25587794</v>
      </c>
      <c r="U15" t="s">
        <v>70</v>
      </c>
      <c r="V15" t="s">
        <v>49</v>
      </c>
      <c r="X15">
        <v>10</v>
      </c>
      <c r="Y15">
        <v>9</v>
      </c>
      <c r="Z15">
        <v>51.1</v>
      </c>
      <c r="AB15">
        <v>19</v>
      </c>
    </row>
    <row r="16" spans="1:40" hidden="1" x14ac:dyDescent="0.3">
      <c r="A16" t="s">
        <v>71</v>
      </c>
      <c r="C16">
        <v>0.677966101694915</v>
      </c>
      <c r="D16">
        <v>0.69948883508205495</v>
      </c>
      <c r="E16" t="s">
        <v>41</v>
      </c>
      <c r="F16" t="s">
        <v>41</v>
      </c>
      <c r="G16" t="s">
        <v>41</v>
      </c>
      <c r="H16">
        <v>25.2</v>
      </c>
      <c r="I16">
        <v>26</v>
      </c>
      <c r="J16" t="s">
        <v>41</v>
      </c>
      <c r="K16" t="s">
        <v>41</v>
      </c>
      <c r="L16" t="s">
        <v>41</v>
      </c>
      <c r="M16" t="s">
        <v>42</v>
      </c>
      <c r="N16" t="s">
        <v>68</v>
      </c>
      <c r="O16" t="s">
        <v>55</v>
      </c>
      <c r="P16" t="s">
        <v>45</v>
      </c>
      <c r="Q16" t="s">
        <v>51</v>
      </c>
      <c r="R16" t="s">
        <v>47</v>
      </c>
      <c r="S16" t="s">
        <v>48</v>
      </c>
      <c r="T16">
        <v>30814550</v>
      </c>
      <c r="U16" t="s">
        <v>72</v>
      </c>
      <c r="V16" t="s">
        <v>49</v>
      </c>
      <c r="X16">
        <v>10</v>
      </c>
      <c r="Y16">
        <v>17</v>
      </c>
      <c r="Z16">
        <v>45.2</v>
      </c>
      <c r="AB16">
        <v>27</v>
      </c>
      <c r="AD16">
        <v>28</v>
      </c>
    </row>
    <row r="17" spans="1:38" hidden="1" x14ac:dyDescent="0.3">
      <c r="A17" t="s">
        <v>71</v>
      </c>
      <c r="C17">
        <v>0.66989507667473802</v>
      </c>
      <c r="D17">
        <v>0.35754640839386598</v>
      </c>
      <c r="E17" t="s">
        <v>41</v>
      </c>
      <c r="F17" t="s">
        <v>41</v>
      </c>
      <c r="G17" t="s">
        <v>41</v>
      </c>
      <c r="H17">
        <v>24.9</v>
      </c>
      <c r="I17">
        <v>13.29</v>
      </c>
      <c r="J17" t="s">
        <v>41</v>
      </c>
      <c r="K17" t="s">
        <v>41</v>
      </c>
      <c r="L17" t="s">
        <v>41</v>
      </c>
      <c r="M17" t="s">
        <v>42</v>
      </c>
      <c r="N17" t="s">
        <v>68</v>
      </c>
      <c r="O17" t="s">
        <v>55</v>
      </c>
      <c r="P17" t="s">
        <v>45</v>
      </c>
      <c r="Q17" t="s">
        <v>51</v>
      </c>
      <c r="R17" t="s">
        <v>47</v>
      </c>
      <c r="S17" t="s">
        <v>48</v>
      </c>
      <c r="T17">
        <v>16258194</v>
      </c>
      <c r="U17" t="s">
        <v>73</v>
      </c>
      <c r="V17" t="s">
        <v>49</v>
      </c>
      <c r="AB17">
        <v>23</v>
      </c>
    </row>
    <row r="18" spans="1:38" hidden="1" x14ac:dyDescent="0.3">
      <c r="A18" t="s">
        <v>71</v>
      </c>
      <c r="C18">
        <v>4.6031746031746001</v>
      </c>
      <c r="D18">
        <v>0.175410277105192</v>
      </c>
      <c r="E18" t="s">
        <v>41</v>
      </c>
      <c r="F18" t="s">
        <v>41</v>
      </c>
      <c r="G18" t="s">
        <v>41</v>
      </c>
      <c r="H18">
        <v>171.1</v>
      </c>
      <c r="I18">
        <v>6.52</v>
      </c>
      <c r="J18" t="s">
        <v>41</v>
      </c>
      <c r="K18" t="s">
        <v>41</v>
      </c>
      <c r="L18" t="s">
        <v>41</v>
      </c>
      <c r="M18" t="s">
        <v>42</v>
      </c>
      <c r="N18" t="s">
        <v>68</v>
      </c>
      <c r="O18" t="s">
        <v>55</v>
      </c>
      <c r="P18" t="s">
        <v>45</v>
      </c>
      <c r="Q18" t="s">
        <v>51</v>
      </c>
      <c r="R18" t="s">
        <v>74</v>
      </c>
      <c r="S18" t="s">
        <v>48</v>
      </c>
      <c r="T18">
        <v>17438101</v>
      </c>
      <c r="U18" t="s">
        <v>75</v>
      </c>
      <c r="V18" t="s">
        <v>49</v>
      </c>
      <c r="AB18">
        <v>378</v>
      </c>
    </row>
    <row r="19" spans="1:38" hidden="1" x14ac:dyDescent="0.3">
      <c r="A19" t="s">
        <v>76</v>
      </c>
      <c r="C19">
        <v>1.0484261501210701</v>
      </c>
      <c r="D19">
        <v>0.215496368038741</v>
      </c>
      <c r="E19" t="s">
        <v>41</v>
      </c>
      <c r="F19" t="s">
        <v>41</v>
      </c>
      <c r="G19" t="s">
        <v>41</v>
      </c>
      <c r="H19">
        <v>38.97</v>
      </c>
      <c r="I19">
        <v>8.01</v>
      </c>
      <c r="J19" t="s">
        <v>41</v>
      </c>
      <c r="K19" t="s">
        <v>41</v>
      </c>
      <c r="L19" t="s">
        <v>41</v>
      </c>
      <c r="M19" t="s">
        <v>42</v>
      </c>
      <c r="N19" t="s">
        <v>43</v>
      </c>
      <c r="O19" t="s">
        <v>50</v>
      </c>
      <c r="P19" t="s">
        <v>45</v>
      </c>
      <c r="Q19" t="s">
        <v>51</v>
      </c>
      <c r="R19" t="s">
        <v>47</v>
      </c>
      <c r="S19" t="s">
        <v>48</v>
      </c>
      <c r="T19">
        <v>26424214</v>
      </c>
      <c r="V19" t="s">
        <v>49</v>
      </c>
      <c r="AB19">
        <v>6</v>
      </c>
    </row>
    <row r="20" spans="1:38" hidden="1" x14ac:dyDescent="0.3">
      <c r="A20" t="s">
        <v>77</v>
      </c>
      <c r="C20">
        <v>2.1052631578947398E-3</v>
      </c>
      <c r="D20">
        <v>5.7894736842105301E-4</v>
      </c>
      <c r="E20">
        <v>7.8947368421052599E-3</v>
      </c>
      <c r="F20" t="s">
        <v>41</v>
      </c>
      <c r="G20" t="s">
        <v>41</v>
      </c>
      <c r="H20">
        <v>0.4</v>
      </c>
      <c r="I20">
        <v>0.11</v>
      </c>
      <c r="J20">
        <v>1.5</v>
      </c>
      <c r="K20" t="s">
        <v>41</v>
      </c>
      <c r="L20" t="s">
        <v>41</v>
      </c>
      <c r="M20" t="s">
        <v>42</v>
      </c>
      <c r="N20" t="s">
        <v>43</v>
      </c>
      <c r="O20" t="s">
        <v>55</v>
      </c>
      <c r="P20" t="s">
        <v>45</v>
      </c>
      <c r="Q20" t="s">
        <v>46</v>
      </c>
      <c r="R20" t="s">
        <v>53</v>
      </c>
      <c r="S20" t="s">
        <v>48</v>
      </c>
      <c r="T20">
        <v>20373009</v>
      </c>
      <c r="U20" t="s">
        <v>65</v>
      </c>
      <c r="V20" t="s">
        <v>49</v>
      </c>
      <c r="W20" t="s">
        <v>66</v>
      </c>
      <c r="Z20">
        <v>57.3</v>
      </c>
      <c r="AB20">
        <v>184</v>
      </c>
      <c r="AC20">
        <v>67.2</v>
      </c>
      <c r="AD20">
        <v>25.5</v>
      </c>
      <c r="AE20">
        <v>162.5</v>
      </c>
      <c r="AF20" t="s">
        <v>67</v>
      </c>
    </row>
    <row r="21" spans="1:38" hidden="1" x14ac:dyDescent="0.3">
      <c r="A21" t="s">
        <v>77</v>
      </c>
      <c r="C21">
        <v>0.96315789473684199</v>
      </c>
      <c r="D21">
        <v>5.2631578947368398E-4</v>
      </c>
      <c r="E21">
        <v>9.2947368421052605</v>
      </c>
      <c r="F21">
        <v>5.2631578947368398E-4</v>
      </c>
      <c r="G21">
        <v>9.2947368421052605</v>
      </c>
      <c r="H21">
        <v>183</v>
      </c>
      <c r="I21">
        <v>0.1</v>
      </c>
      <c r="J21">
        <v>1766</v>
      </c>
      <c r="K21">
        <v>0.1</v>
      </c>
      <c r="L21">
        <v>1766</v>
      </c>
      <c r="M21" t="s">
        <v>42</v>
      </c>
      <c r="N21" t="s">
        <v>68</v>
      </c>
      <c r="O21" t="s">
        <v>55</v>
      </c>
      <c r="P21" t="s">
        <v>45</v>
      </c>
      <c r="Q21" t="s">
        <v>51</v>
      </c>
      <c r="R21" t="s">
        <v>52</v>
      </c>
      <c r="S21" t="s">
        <v>48</v>
      </c>
      <c r="T21">
        <v>28398462</v>
      </c>
      <c r="U21" t="s">
        <v>78</v>
      </c>
      <c r="V21" t="s">
        <v>49</v>
      </c>
      <c r="X21">
        <v>5</v>
      </c>
      <c r="Y21">
        <v>11</v>
      </c>
      <c r="Z21">
        <v>59.2</v>
      </c>
      <c r="AB21">
        <v>16</v>
      </c>
      <c r="AF21" t="s">
        <v>79</v>
      </c>
      <c r="AL21">
        <v>109</v>
      </c>
    </row>
    <row r="22" spans="1:38" hidden="1" x14ac:dyDescent="0.3">
      <c r="A22" t="s">
        <v>77</v>
      </c>
      <c r="C22">
        <v>6.0000000000000001E-3</v>
      </c>
      <c r="D22">
        <v>6.0000000000000001E-3</v>
      </c>
      <c r="E22">
        <v>3.7368421052631599E-2</v>
      </c>
      <c r="F22" t="s">
        <v>41</v>
      </c>
      <c r="G22" t="s">
        <v>41</v>
      </c>
      <c r="H22">
        <v>1.1399999999999999</v>
      </c>
      <c r="I22">
        <v>1.1399999999999999</v>
      </c>
      <c r="J22">
        <v>7.1</v>
      </c>
      <c r="K22" t="s">
        <v>41</v>
      </c>
      <c r="L22" t="s">
        <v>41</v>
      </c>
      <c r="M22" t="s">
        <v>42</v>
      </c>
      <c r="N22" t="s">
        <v>68</v>
      </c>
      <c r="O22" t="s">
        <v>50</v>
      </c>
      <c r="P22" t="s">
        <v>45</v>
      </c>
      <c r="Q22" t="s">
        <v>46</v>
      </c>
      <c r="R22" t="s">
        <v>53</v>
      </c>
      <c r="S22" t="s">
        <v>48</v>
      </c>
      <c r="T22">
        <v>31986264</v>
      </c>
      <c r="U22" t="s">
        <v>80</v>
      </c>
      <c r="V22" t="s">
        <v>49</v>
      </c>
      <c r="AB22">
        <v>4</v>
      </c>
    </row>
    <row r="23" spans="1:38" hidden="1" x14ac:dyDescent="0.3">
      <c r="A23" t="s">
        <v>77</v>
      </c>
      <c r="C23">
        <v>4.1052631578947403E-2</v>
      </c>
      <c r="D23">
        <v>1.5789473684210499E-2</v>
      </c>
      <c r="E23">
        <v>6.5789473684210495E-2</v>
      </c>
      <c r="F23" t="s">
        <v>41</v>
      </c>
      <c r="G23" t="s">
        <v>41</v>
      </c>
      <c r="H23">
        <v>7.8</v>
      </c>
      <c r="I23">
        <v>3</v>
      </c>
      <c r="J23">
        <v>12.5</v>
      </c>
      <c r="K23" t="s">
        <v>41</v>
      </c>
      <c r="L23" t="s">
        <v>41</v>
      </c>
      <c r="M23" t="s">
        <v>42</v>
      </c>
      <c r="N23" t="s">
        <v>68</v>
      </c>
      <c r="O23" t="s">
        <v>50</v>
      </c>
      <c r="P23" t="s">
        <v>81</v>
      </c>
      <c r="Q23" t="s">
        <v>46</v>
      </c>
      <c r="R23" t="s">
        <v>53</v>
      </c>
      <c r="S23" t="s">
        <v>48</v>
      </c>
      <c r="T23">
        <v>31986264</v>
      </c>
      <c r="U23" t="s">
        <v>80</v>
      </c>
      <c r="V23" t="s">
        <v>49</v>
      </c>
      <c r="X23">
        <v>11</v>
      </c>
      <c r="Y23">
        <v>2</v>
      </c>
      <c r="Z23">
        <v>49</v>
      </c>
      <c r="AB23">
        <v>13</v>
      </c>
      <c r="AF23" t="s">
        <v>82</v>
      </c>
    </row>
    <row r="24" spans="1:38" hidden="1" x14ac:dyDescent="0.3">
      <c r="A24" t="s">
        <v>77</v>
      </c>
      <c r="C24">
        <v>2.7368421052631601E-2</v>
      </c>
      <c r="D24">
        <v>5.0000000000000001E-3</v>
      </c>
      <c r="E24">
        <v>4.8421052631578899E-2</v>
      </c>
      <c r="F24" t="s">
        <v>41</v>
      </c>
      <c r="G24" t="s">
        <v>41</v>
      </c>
      <c r="H24">
        <v>5.2</v>
      </c>
      <c r="I24">
        <v>0.95</v>
      </c>
      <c r="J24">
        <v>9.1999999999999993</v>
      </c>
      <c r="K24" t="s">
        <v>41</v>
      </c>
      <c r="L24" t="s">
        <v>41</v>
      </c>
      <c r="M24" t="s">
        <v>42</v>
      </c>
      <c r="N24" t="s">
        <v>68</v>
      </c>
      <c r="O24" t="s">
        <v>50</v>
      </c>
      <c r="P24" t="s">
        <v>81</v>
      </c>
      <c r="Q24" t="s">
        <v>46</v>
      </c>
      <c r="R24" t="s">
        <v>53</v>
      </c>
      <c r="S24" t="s">
        <v>48</v>
      </c>
      <c r="T24">
        <v>31986264</v>
      </c>
      <c r="U24" t="s">
        <v>80</v>
      </c>
      <c r="V24" t="s">
        <v>49</v>
      </c>
      <c r="X24">
        <v>19</v>
      </c>
      <c r="Y24">
        <v>9</v>
      </c>
      <c r="Z24">
        <v>49</v>
      </c>
      <c r="AB24">
        <v>28</v>
      </c>
      <c r="AF24" t="s">
        <v>83</v>
      </c>
    </row>
    <row r="27" spans="1:38" x14ac:dyDescent="0.3">
      <c r="A27" s="1"/>
      <c r="B27" s="2" t="s">
        <v>55</v>
      </c>
      <c r="C27" s="2" t="s">
        <v>50</v>
      </c>
      <c r="D27" s="2" t="s">
        <v>84</v>
      </c>
      <c r="E27" s="2" t="s">
        <v>85</v>
      </c>
      <c r="F27" s="2" t="s">
        <v>86</v>
      </c>
      <c r="G27" s="2" t="s">
        <v>44</v>
      </c>
      <c r="H27" s="2" t="s">
        <v>87</v>
      </c>
      <c r="I27" s="2" t="s">
        <v>88</v>
      </c>
    </row>
    <row r="28" spans="1:38" x14ac:dyDescent="0.3">
      <c r="A28" s="2" t="s">
        <v>89</v>
      </c>
      <c r="B28" s="1">
        <f>MEDIAN(C6,C7,C9,C11,C13,C15,C16,C17,C18,C20,C21)</f>
        <v>9.9935525467440403E-2</v>
      </c>
      <c r="C28" s="1">
        <f>MEDIAN(C3,C4,C10,C12,C14,C19,C22)</f>
        <v>0.16118633139909699</v>
      </c>
      <c r="D28" s="1" t="s">
        <v>41</v>
      </c>
      <c r="E28" s="1" t="e">
        <f>10*D28</f>
        <v>#VALUE!</v>
      </c>
      <c r="F28" s="1">
        <f>MEDIAN(C8)</f>
        <v>4.8355899419729202E-3</v>
      </c>
      <c r="G28" s="1">
        <f>MEDIAN(C2)</f>
        <v>2.6547388781431298</v>
      </c>
      <c r="H28" s="1" t="s">
        <v>41</v>
      </c>
      <c r="I28" s="1" t="s">
        <v>41</v>
      </c>
    </row>
    <row r="29" spans="1:38" x14ac:dyDescent="0.3">
      <c r="A29" s="2" t="s">
        <v>90</v>
      </c>
      <c r="B29" s="1" t="s">
        <v>41</v>
      </c>
      <c r="C29" s="1">
        <f>MEDIAN(C23,C24)</f>
        <v>3.4210526315789504E-2</v>
      </c>
      <c r="D29" s="1" t="s">
        <v>41</v>
      </c>
      <c r="E29" s="1" t="s">
        <v>41</v>
      </c>
      <c r="F29" s="1" t="s">
        <v>41</v>
      </c>
      <c r="G29" s="1" t="s">
        <v>41</v>
      </c>
      <c r="H29" s="1" t="s">
        <v>41</v>
      </c>
      <c r="I29" s="1" t="s">
        <v>41</v>
      </c>
    </row>
    <row r="32" spans="1:38" x14ac:dyDescent="0.3">
      <c r="C32" t="s">
        <v>91</v>
      </c>
      <c r="D32" t="s">
        <v>47</v>
      </c>
    </row>
    <row r="33" spans="1:4" x14ac:dyDescent="0.3">
      <c r="A33" t="s">
        <v>92</v>
      </c>
      <c r="C33">
        <f>C12</f>
        <v>0.240328820116054</v>
      </c>
      <c r="D33">
        <f>D12</f>
        <v>0.11363636363636399</v>
      </c>
    </row>
    <row r="34" spans="1:4" x14ac:dyDescent="0.3">
      <c r="A34" t="s">
        <v>93</v>
      </c>
      <c r="C34">
        <f>C8</f>
        <v>4.8355899419729202E-3</v>
      </c>
      <c r="D34">
        <f>D8</f>
        <v>1.61186331399097E-3</v>
      </c>
    </row>
    <row r="35" spans="1:4" x14ac:dyDescent="0.3">
      <c r="A35" t="s">
        <v>94</v>
      </c>
      <c r="C35" t="e">
        <f>#REF!</f>
        <v>#REF!</v>
      </c>
      <c r="D35" t="e">
        <f>#REF!</f>
        <v>#REF!</v>
      </c>
    </row>
    <row r="36" spans="1:4" x14ac:dyDescent="0.3">
      <c r="A36" t="s">
        <v>95</v>
      </c>
      <c r="C36" t="e">
        <f>10*C35</f>
        <v>#REF!</v>
      </c>
      <c r="D36" t="e">
        <f>10*D35</f>
        <v>#REF!</v>
      </c>
    </row>
  </sheetData>
  <autoFilter ref="A1:AN24" xr:uid="{00000000-0009-0000-0000-000000000000}">
    <filterColumn colId="14">
      <filters>
        <filter val="Lymph nod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20200614_05-06-11_IL12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2020-06-14T14:08:50Z</dcterms:created>
  <dcterms:modified xsi:type="dcterms:W3CDTF">2020-06-28T15:56:37Z</dcterms:modified>
</cp:coreProperties>
</file>