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B777ABAB-1064-43B7-BFD1-17EC3E5FA1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9-06_TNFa" sheetId="1" r:id="rId1"/>
  </sheets>
  <definedNames>
    <definedName name="_xlnm._FilterDatabase" localSheetId="0" hidden="1">'20200614_05-09-06_TNFa'!$A$1:$AN$60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1" l="1"/>
  <c r="D72" i="1" s="1"/>
  <c r="C71" i="1"/>
  <c r="C72" i="1" s="1"/>
  <c r="D70" i="1"/>
  <c r="C70" i="1"/>
  <c r="D69" i="1"/>
  <c r="C69" i="1"/>
  <c r="G65" i="1" l="1"/>
  <c r="C65" i="1"/>
  <c r="B65" i="1"/>
  <c r="I64" i="1"/>
  <c r="H64" i="1"/>
  <c r="G64" i="1"/>
  <c r="F64" i="1"/>
  <c r="D64" i="1"/>
  <c r="E64" i="1" s="1"/>
  <c r="C64" i="1"/>
  <c r="B64" i="1"/>
</calcChain>
</file>

<file path=xl/sharedStrings.xml><?xml version="1.0" encoding="utf-8"?>
<sst xmlns="http://schemas.openxmlformats.org/spreadsheetml/2006/main" count="932" uniqueCount="135">
  <si>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</si>
  <si>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</si>
  <si>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</si>
  <si>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</si>
  <si>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</si>
  <si>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</si>
  <si>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</si>
  <si>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</si>
  <si>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</si>
  <si>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</si>
  <si>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</si>
  <si>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</si>
  <si>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</si>
  <si>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</si>
  <si>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</si>
  <si>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</si>
  <si>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</si>
  <si>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</si>
  <si>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</si>
  <si>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</si>
  <si>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</si>
  <si>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</si>
  <si>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</si>
  <si>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</si>
  <si>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</si>
  <si>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</si>
  <si>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</si>
  <si>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</si>
  <si>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</si>
  <si>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</si>
  <si>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</si>
  <si>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</si>
  <si>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</si>
  <si>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</si>
  <si>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</si>
  <si>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</si>
  <si>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</si>
  <si>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</si>
  <si>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</si>
  <si>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</si>
  <si>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TNFa</t>
  </si>
  <si>
    <t>NA</t>
  </si>
  <si>
    <t>pM</t>
  </si>
  <si>
    <t>pg/ml</t>
  </si>
  <si>
    <t>Broncho-alveolar lavage (BAL)</t>
  </si>
  <si>
    <t>Healthy control</t>
  </si>
  <si>
    <t>Mean</t>
  </si>
  <si>
    <t>SEM</t>
  </si>
  <si>
    <t>PMID</t>
  </si>
  <si>
    <t>Article</t>
  </si>
  <si>
    <t>pg/mL</t>
  </si>
  <si>
    <t>Serum</t>
  </si>
  <si>
    <t>SD</t>
  </si>
  <si>
    <t>Table 1, p. 274</t>
  </si>
  <si>
    <t>Median</t>
  </si>
  <si>
    <t>IQR(Q1, Q3)</t>
  </si>
  <si>
    <t>Blood</t>
  </si>
  <si>
    <t>DB</t>
  </si>
  <si>
    <t>ISSN: 1043-4670</t>
  </si>
  <si>
    <t>ISSN: 1043-4675</t>
  </si>
  <si>
    <t>Sputum</t>
  </si>
  <si>
    <t>Plasma</t>
  </si>
  <si>
    <t>table 2</t>
  </si>
  <si>
    <t>Not specified</t>
  </si>
  <si>
    <t>fig 1</t>
  </si>
  <si>
    <t>GeomMean</t>
  </si>
  <si>
    <t>OpenDermJ_2008_2_18</t>
  </si>
  <si>
    <t>table 3</t>
  </si>
  <si>
    <t>Lymph node</t>
  </si>
  <si>
    <t>Table3,p.544</t>
  </si>
  <si>
    <t>Fig.2A,p.205</t>
  </si>
  <si>
    <t>Table 2, p.6</t>
  </si>
  <si>
    <t>Table 1</t>
  </si>
  <si>
    <t>table 5</t>
  </si>
  <si>
    <t>5%_95%_IPR</t>
  </si>
  <si>
    <t>Table 2, p. 4901</t>
  </si>
  <si>
    <t>White/Black/others</t>
  </si>
  <si>
    <t>Table 1, p. 339</t>
  </si>
  <si>
    <t>White/Japanese/Latino/African American/Hawaiian</t>
  </si>
  <si>
    <t>fig 3, p 12</t>
  </si>
  <si>
    <t>GeomSD</t>
  </si>
  <si>
    <t>tab 2, p 1581</t>
  </si>
  <si>
    <t>tab 3, p 16</t>
  </si>
  <si>
    <t>European/African-American/Latina</t>
  </si>
  <si>
    <t>never/current/past smoker</t>
  </si>
  <si>
    <t>tab 2, p 1867</t>
  </si>
  <si>
    <t>Caucasian/other</t>
  </si>
  <si>
    <t>tab 4, p 6</t>
  </si>
  <si>
    <t>Tab.2, p.1727</t>
  </si>
  <si>
    <t>Nonsmokers</t>
  </si>
  <si>
    <t>Tab.3, p.1426</t>
  </si>
  <si>
    <t>Tab. 2, p. 465</t>
  </si>
  <si>
    <t>Average</t>
  </si>
  <si>
    <t>Fig. 1, p. 4</t>
  </si>
  <si>
    <t>Tab. 1, p. E375</t>
  </si>
  <si>
    <t>Tab. 2, p. 4766</t>
  </si>
  <si>
    <t>Chinese Han - 34, Non- Chinese Han - 6</t>
  </si>
  <si>
    <t>Current smokers - 15, Ex- Smokers - 2, Non-Smokers - 23</t>
  </si>
  <si>
    <t>Fig. 2, p. 4767</t>
  </si>
  <si>
    <t>tab.2 p.356</t>
  </si>
  <si>
    <t>tab.1 p.3124</t>
  </si>
  <si>
    <t>59 current smokers, 20 former smokers, 69 nonsmokers</t>
  </si>
  <si>
    <t>tab.2 p.3125</t>
  </si>
  <si>
    <t>59 current smokers, 20 former smokers</t>
  </si>
  <si>
    <t>SE</t>
  </si>
  <si>
    <t>Tab. 1, p. 2424</t>
  </si>
  <si>
    <t>Fig. 4, p. 5</t>
  </si>
  <si>
    <t>Tab. 1, p. 693</t>
  </si>
  <si>
    <t>Tab. 2, p. 117</t>
  </si>
  <si>
    <t>Suppl. Fig. 1, p. 6</t>
  </si>
  <si>
    <t>COVID-2019</t>
  </si>
  <si>
    <t>No current smoking</t>
  </si>
  <si>
    <t>Current smoking - 3</t>
  </si>
  <si>
    <t>Tab. 1, p. 5</t>
  </si>
  <si>
    <t>Smoker - 6</t>
  </si>
  <si>
    <t>Smoker - 1</t>
  </si>
  <si>
    <t>tab.S1 p.2</t>
  </si>
  <si>
    <t>moderate-to-severe</t>
  </si>
  <si>
    <t>Mild</t>
  </si>
  <si>
    <t>Severe</t>
  </si>
  <si>
    <t>Tab. 1, p. 81</t>
  </si>
  <si>
    <t>Exhaled Breath Condensate</t>
  </si>
  <si>
    <t>Tab. 2, p. 222</t>
  </si>
  <si>
    <t>All - smokers</t>
  </si>
  <si>
    <t>linning fluid</t>
  </si>
  <si>
    <t>lymph node</t>
  </si>
  <si>
    <t>BAL</t>
  </si>
  <si>
    <t>HC</t>
  </si>
  <si>
    <t>COVID-19</t>
  </si>
  <si>
    <t>EBC</t>
  </si>
  <si>
    <t>mean</t>
  </si>
  <si>
    <t>Ref PL</t>
  </si>
  <si>
    <t>Ref LN</t>
  </si>
  <si>
    <t>Ref Sputum</t>
  </si>
  <si>
    <t>Ref 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</si>
</sst>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2" sqref="D72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3">
      <c r="A2" t="s">
        <v>40</v>
      </c>
      <c r="C2">
        <v>2.15951638065523</v>
      </c>
      <c r="D2">
        <v>0.35530421216848701</v>
      </c>
      <c r="E2" t="s">
        <v>41</v>
      </c>
      <c r="F2" t="s">
        <v>41</v>
      </c>
      <c r="G2" t="s">
        <v>41</v>
      </c>
      <c r="H2">
        <v>55.37</v>
      </c>
      <c r="I2">
        <v>9.11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26730186</v>
      </c>
      <c r="V2" t="s">
        <v>49</v>
      </c>
      <c r="AB2">
        <v>12</v>
      </c>
    </row>
    <row r="3" spans="1:40" hidden="1" x14ac:dyDescent="0.3">
      <c r="A3" t="s">
        <v>40</v>
      </c>
      <c r="C3">
        <v>0.43681747269890803</v>
      </c>
      <c r="D3">
        <v>0.28510140405616202</v>
      </c>
      <c r="E3" t="s">
        <v>41</v>
      </c>
      <c r="F3" t="s">
        <v>41</v>
      </c>
      <c r="G3" t="s">
        <v>41</v>
      </c>
      <c r="H3">
        <v>11.2</v>
      </c>
      <c r="I3">
        <v>7.31</v>
      </c>
      <c r="J3" t="s">
        <v>41</v>
      </c>
      <c r="K3" t="s">
        <v>41</v>
      </c>
      <c r="L3" t="s">
        <v>41</v>
      </c>
      <c r="M3" t="s">
        <v>42</v>
      </c>
      <c r="N3" t="s">
        <v>50</v>
      </c>
      <c r="O3" t="s">
        <v>51</v>
      </c>
      <c r="P3" t="s">
        <v>45</v>
      </c>
      <c r="Q3" t="s">
        <v>46</v>
      </c>
      <c r="R3" t="s">
        <v>52</v>
      </c>
      <c r="S3" t="s">
        <v>48</v>
      </c>
      <c r="T3">
        <v>16258194</v>
      </c>
      <c r="U3" t="s">
        <v>53</v>
      </c>
      <c r="V3" t="s">
        <v>49</v>
      </c>
      <c r="AB3">
        <v>23</v>
      </c>
    </row>
    <row r="4" spans="1:40" hidden="1" x14ac:dyDescent="0.3">
      <c r="A4" t="s">
        <v>40</v>
      </c>
      <c r="C4">
        <v>7.8003120124805004E-3</v>
      </c>
      <c r="D4">
        <v>1.13104524180967E-2</v>
      </c>
      <c r="E4" t="s">
        <v>41</v>
      </c>
      <c r="F4" t="s">
        <v>41</v>
      </c>
      <c r="G4" t="s">
        <v>41</v>
      </c>
      <c r="H4">
        <v>0.2</v>
      </c>
      <c r="I4">
        <v>0.28999999999999998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51</v>
      </c>
      <c r="P4" t="s">
        <v>45</v>
      </c>
      <c r="Q4" t="s">
        <v>54</v>
      </c>
      <c r="R4" t="s">
        <v>55</v>
      </c>
      <c r="S4" t="s">
        <v>48</v>
      </c>
      <c r="T4">
        <v>17083347</v>
      </c>
      <c r="V4" t="s">
        <v>49</v>
      </c>
      <c r="AB4">
        <v>20</v>
      </c>
    </row>
    <row r="5" spans="1:40" hidden="1" x14ac:dyDescent="0.3">
      <c r="A5" t="s">
        <v>40</v>
      </c>
      <c r="C5">
        <v>0.25858034321372902</v>
      </c>
      <c r="D5">
        <v>0.36232449297971903</v>
      </c>
      <c r="E5" t="s">
        <v>41</v>
      </c>
      <c r="F5" t="s">
        <v>41</v>
      </c>
      <c r="G5" t="s">
        <v>41</v>
      </c>
      <c r="H5">
        <v>6.63</v>
      </c>
      <c r="I5">
        <v>9.2899999999999991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51</v>
      </c>
      <c r="P5" t="s">
        <v>45</v>
      </c>
      <c r="Q5" t="s">
        <v>54</v>
      </c>
      <c r="R5" t="s">
        <v>55</v>
      </c>
      <c r="S5" t="s">
        <v>48</v>
      </c>
      <c r="T5">
        <v>23984295</v>
      </c>
      <c r="V5" t="s">
        <v>49</v>
      </c>
      <c r="AB5">
        <v>50</v>
      </c>
    </row>
    <row r="6" spans="1:40" hidden="1" x14ac:dyDescent="0.3">
      <c r="A6" t="s">
        <v>40</v>
      </c>
      <c r="C6">
        <v>1.2090483619344801</v>
      </c>
      <c r="D6">
        <v>3.3541341653666099</v>
      </c>
      <c r="E6" t="s">
        <v>41</v>
      </c>
      <c r="F6" t="s">
        <v>41</v>
      </c>
      <c r="G6" t="s">
        <v>41</v>
      </c>
      <c r="H6">
        <v>31</v>
      </c>
      <c r="I6">
        <v>86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56</v>
      </c>
      <c r="P6" t="s">
        <v>45</v>
      </c>
      <c r="Q6" t="s">
        <v>54</v>
      </c>
      <c r="R6" t="s">
        <v>55</v>
      </c>
      <c r="S6" t="s">
        <v>57</v>
      </c>
      <c r="T6" t="s">
        <v>58</v>
      </c>
      <c r="V6" t="s">
        <v>49</v>
      </c>
      <c r="AB6">
        <v>33</v>
      </c>
    </row>
    <row r="7" spans="1:40" hidden="1" x14ac:dyDescent="0.3">
      <c r="A7" t="s">
        <v>40</v>
      </c>
      <c r="C7">
        <v>0.97503900156006196</v>
      </c>
      <c r="D7">
        <v>3.9391575663026499</v>
      </c>
      <c r="E7" t="s">
        <v>41</v>
      </c>
      <c r="F7" t="s">
        <v>41</v>
      </c>
      <c r="G7" t="s">
        <v>41</v>
      </c>
      <c r="H7">
        <v>25</v>
      </c>
      <c r="I7">
        <v>101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56</v>
      </c>
      <c r="P7" t="s">
        <v>45</v>
      </c>
      <c r="Q7" t="s">
        <v>54</v>
      </c>
      <c r="R7" t="s">
        <v>55</v>
      </c>
      <c r="S7" t="s">
        <v>57</v>
      </c>
      <c r="T7" t="s">
        <v>59</v>
      </c>
      <c r="V7" t="s">
        <v>49</v>
      </c>
      <c r="AB7">
        <v>26</v>
      </c>
    </row>
    <row r="8" spans="1:40" hidden="1" x14ac:dyDescent="0.3">
      <c r="A8" t="s">
        <v>40</v>
      </c>
      <c r="C8">
        <v>1.30928237129485</v>
      </c>
      <c r="D8">
        <v>0.23049921996879899</v>
      </c>
      <c r="E8" t="s">
        <v>41</v>
      </c>
      <c r="F8" t="s">
        <v>41</v>
      </c>
      <c r="G8" t="s">
        <v>41</v>
      </c>
      <c r="H8">
        <v>33.57</v>
      </c>
      <c r="I8">
        <v>5.91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51</v>
      </c>
      <c r="P8" t="s">
        <v>45</v>
      </c>
      <c r="Q8" t="s">
        <v>46</v>
      </c>
      <c r="R8" t="s">
        <v>52</v>
      </c>
      <c r="S8" t="s">
        <v>48</v>
      </c>
      <c r="T8">
        <v>25329073</v>
      </c>
      <c r="V8" t="s">
        <v>49</v>
      </c>
      <c r="AB8">
        <v>20</v>
      </c>
    </row>
    <row r="9" spans="1:40" hidden="1" x14ac:dyDescent="0.3">
      <c r="A9" t="s">
        <v>40</v>
      </c>
      <c r="C9">
        <v>0.35452418096723898</v>
      </c>
      <c r="D9">
        <v>7.3322932917316702E-2</v>
      </c>
      <c r="E9" t="s">
        <v>41</v>
      </c>
      <c r="F9" t="s">
        <v>41</v>
      </c>
      <c r="G9" t="s">
        <v>41</v>
      </c>
      <c r="H9">
        <v>9.09</v>
      </c>
      <c r="I9">
        <v>1.88</v>
      </c>
      <c r="J9" t="s">
        <v>41</v>
      </c>
      <c r="K9" t="s">
        <v>41</v>
      </c>
      <c r="L9" t="s">
        <v>41</v>
      </c>
      <c r="M9" t="s">
        <v>42</v>
      </c>
      <c r="N9" t="s">
        <v>43</v>
      </c>
      <c r="O9" t="s">
        <v>51</v>
      </c>
      <c r="P9" t="s">
        <v>45</v>
      </c>
      <c r="Q9" t="s">
        <v>46</v>
      </c>
      <c r="R9" t="s">
        <v>52</v>
      </c>
      <c r="S9" t="s">
        <v>48</v>
      </c>
      <c r="T9">
        <v>20714375</v>
      </c>
      <c r="V9" t="s">
        <v>49</v>
      </c>
      <c r="AB9">
        <v>19</v>
      </c>
    </row>
    <row r="10" spans="1:40" hidden="1" x14ac:dyDescent="0.3">
      <c r="A10" t="s">
        <v>40</v>
      </c>
      <c r="C10">
        <v>0.46372854914196598</v>
      </c>
      <c r="D10">
        <v>0.107644305772231</v>
      </c>
      <c r="E10" t="s">
        <v>41</v>
      </c>
      <c r="F10" t="s">
        <v>41</v>
      </c>
      <c r="G10" t="s">
        <v>41</v>
      </c>
      <c r="H10">
        <v>11.89</v>
      </c>
      <c r="I10">
        <v>2.76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51</v>
      </c>
      <c r="P10" t="s">
        <v>45</v>
      </c>
      <c r="Q10" t="s">
        <v>46</v>
      </c>
      <c r="R10" t="s">
        <v>52</v>
      </c>
      <c r="S10" t="s">
        <v>48</v>
      </c>
      <c r="T10">
        <v>14872110</v>
      </c>
      <c r="V10" t="s">
        <v>49</v>
      </c>
      <c r="AB10">
        <v>15</v>
      </c>
    </row>
    <row r="11" spans="1:40" x14ac:dyDescent="0.3">
      <c r="A11" t="s">
        <v>40</v>
      </c>
      <c r="C11">
        <v>1.24492979719189</v>
      </c>
      <c r="D11">
        <v>0.37246489859594401</v>
      </c>
      <c r="E11" t="s">
        <v>41</v>
      </c>
      <c r="F11" t="s">
        <v>41</v>
      </c>
      <c r="G11" t="s">
        <v>41</v>
      </c>
      <c r="H11">
        <v>31.92</v>
      </c>
      <c r="I11">
        <v>9.5500000000000007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60</v>
      </c>
      <c r="P11" t="s">
        <v>45</v>
      </c>
      <c r="Q11" t="s">
        <v>46</v>
      </c>
      <c r="R11" t="s">
        <v>52</v>
      </c>
      <c r="S11" t="s">
        <v>48</v>
      </c>
      <c r="T11">
        <v>25214966</v>
      </c>
      <c r="V11" t="s">
        <v>49</v>
      </c>
      <c r="AB11">
        <v>30</v>
      </c>
    </row>
    <row r="12" spans="1:40" hidden="1" x14ac:dyDescent="0.3">
      <c r="A12" t="s">
        <v>40</v>
      </c>
      <c r="C12">
        <v>5.4602184087363503E-2</v>
      </c>
      <c r="D12">
        <v>2.73010920436817E-2</v>
      </c>
      <c r="E12" t="s">
        <v>41</v>
      </c>
      <c r="F12" t="s">
        <v>41</v>
      </c>
      <c r="G12" t="s">
        <v>41</v>
      </c>
      <c r="H12">
        <v>1.4</v>
      </c>
      <c r="I12">
        <v>0.7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51</v>
      </c>
      <c r="P12" t="s">
        <v>45</v>
      </c>
      <c r="Q12" t="s">
        <v>54</v>
      </c>
      <c r="R12" t="s">
        <v>55</v>
      </c>
      <c r="S12" t="s">
        <v>48</v>
      </c>
      <c r="T12">
        <v>18307413</v>
      </c>
      <c r="V12" t="s">
        <v>49</v>
      </c>
      <c r="AB12">
        <v>30</v>
      </c>
    </row>
    <row r="13" spans="1:40" hidden="1" x14ac:dyDescent="0.3">
      <c r="A13" t="s">
        <v>40</v>
      </c>
      <c r="C13">
        <v>0.53432137285491399</v>
      </c>
      <c r="D13">
        <v>0.50117004680187205</v>
      </c>
      <c r="E13" t="s">
        <v>41</v>
      </c>
      <c r="F13" t="s">
        <v>41</v>
      </c>
      <c r="G13" t="s">
        <v>41</v>
      </c>
      <c r="H13">
        <v>13.7</v>
      </c>
      <c r="I13">
        <v>12.85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61</v>
      </c>
      <c r="P13" t="s">
        <v>45</v>
      </c>
      <c r="Q13" t="s">
        <v>54</v>
      </c>
      <c r="R13" t="s">
        <v>55</v>
      </c>
      <c r="S13" t="s">
        <v>48</v>
      </c>
      <c r="T13">
        <v>25980674</v>
      </c>
      <c r="U13" t="s">
        <v>62</v>
      </c>
      <c r="V13" t="s">
        <v>49</v>
      </c>
      <c r="AB13">
        <v>8</v>
      </c>
    </row>
    <row r="14" spans="1:40" hidden="1" x14ac:dyDescent="0.3">
      <c r="A14" t="s">
        <v>40</v>
      </c>
      <c r="C14">
        <v>7.0202808112324502E-2</v>
      </c>
      <c r="D14">
        <v>3.9001560062402497E-2</v>
      </c>
      <c r="E14">
        <v>0.36661466458658298</v>
      </c>
      <c r="F14">
        <v>3.9001560062402497E-2</v>
      </c>
      <c r="G14">
        <v>0.36661466458658298</v>
      </c>
      <c r="H14">
        <v>1.8</v>
      </c>
      <c r="I14">
        <v>1</v>
      </c>
      <c r="J14">
        <v>9.4</v>
      </c>
      <c r="K14">
        <v>1</v>
      </c>
      <c r="L14">
        <v>9.4</v>
      </c>
      <c r="M14" t="s">
        <v>42</v>
      </c>
      <c r="N14" t="s">
        <v>43</v>
      </c>
      <c r="O14" t="s">
        <v>51</v>
      </c>
      <c r="P14" t="s">
        <v>45</v>
      </c>
      <c r="Q14" t="s">
        <v>54</v>
      </c>
      <c r="R14" t="s">
        <v>63</v>
      </c>
      <c r="S14" t="s">
        <v>48</v>
      </c>
      <c r="T14">
        <v>28128077</v>
      </c>
      <c r="U14" t="s">
        <v>62</v>
      </c>
      <c r="V14" t="s">
        <v>49</v>
      </c>
      <c r="X14">
        <v>30</v>
      </c>
      <c r="Y14">
        <v>22</v>
      </c>
      <c r="Z14">
        <v>0.33</v>
      </c>
      <c r="AB14">
        <v>47</v>
      </c>
    </row>
    <row r="15" spans="1:40" hidden="1" x14ac:dyDescent="0.3">
      <c r="A15" t="s">
        <v>40</v>
      </c>
      <c r="C15">
        <v>0.19500780031201201</v>
      </c>
      <c r="D15" t="s">
        <v>41</v>
      </c>
      <c r="E15" t="s">
        <v>41</v>
      </c>
      <c r="F15" t="s">
        <v>41</v>
      </c>
      <c r="G15" t="s">
        <v>41</v>
      </c>
      <c r="H15">
        <v>5</v>
      </c>
      <c r="I15" t="s">
        <v>41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61</v>
      </c>
      <c r="P15" t="s">
        <v>45</v>
      </c>
      <c r="Q15" t="s">
        <v>46</v>
      </c>
      <c r="R15" t="s">
        <v>41</v>
      </c>
      <c r="S15" t="s">
        <v>48</v>
      </c>
      <c r="T15">
        <v>1575548</v>
      </c>
      <c r="U15" t="s">
        <v>64</v>
      </c>
      <c r="V15" t="s">
        <v>49</v>
      </c>
      <c r="X15">
        <v>5</v>
      </c>
      <c r="Y15">
        <v>6</v>
      </c>
      <c r="Z15">
        <v>4.5999999999999996</v>
      </c>
      <c r="AB15">
        <v>11</v>
      </c>
    </row>
    <row r="16" spans="1:40" hidden="1" x14ac:dyDescent="0.3">
      <c r="A16" t="s">
        <v>40</v>
      </c>
      <c r="C16">
        <v>0.11583463338533501</v>
      </c>
      <c r="D16" t="s">
        <v>41</v>
      </c>
      <c r="E16" t="s">
        <v>41</v>
      </c>
      <c r="F16" t="s">
        <v>41</v>
      </c>
      <c r="G16" t="s">
        <v>41</v>
      </c>
      <c r="H16">
        <v>2.97</v>
      </c>
      <c r="I16" t="s">
        <v>41</v>
      </c>
      <c r="J16" t="s">
        <v>41</v>
      </c>
      <c r="K16" t="s">
        <v>41</v>
      </c>
      <c r="L16" t="s">
        <v>41</v>
      </c>
      <c r="M16" t="s">
        <v>42</v>
      </c>
      <c r="N16" t="s">
        <v>43</v>
      </c>
      <c r="O16" t="s">
        <v>51</v>
      </c>
      <c r="P16" t="s">
        <v>45</v>
      </c>
      <c r="Q16" t="s">
        <v>65</v>
      </c>
      <c r="R16" t="s">
        <v>41</v>
      </c>
      <c r="S16" t="s">
        <v>57</v>
      </c>
      <c r="T16" t="s">
        <v>66</v>
      </c>
      <c r="U16" t="s">
        <v>67</v>
      </c>
      <c r="V16" t="s">
        <v>49</v>
      </c>
      <c r="Z16">
        <v>2.5</v>
      </c>
      <c r="AB16">
        <v>12</v>
      </c>
    </row>
    <row r="17" spans="1:34" hidden="1" x14ac:dyDescent="0.3">
      <c r="A17" t="s">
        <v>40</v>
      </c>
      <c r="C17">
        <v>7.0202808112324504E-3</v>
      </c>
      <c r="D17">
        <v>2.1840873634945399E-2</v>
      </c>
      <c r="E17" t="s">
        <v>41</v>
      </c>
      <c r="F17" t="s">
        <v>41</v>
      </c>
      <c r="G17" t="s">
        <v>41</v>
      </c>
      <c r="H17">
        <v>0.18</v>
      </c>
      <c r="I17">
        <v>0.56000000000000005</v>
      </c>
      <c r="J17" t="s">
        <v>41</v>
      </c>
      <c r="K17" t="s">
        <v>41</v>
      </c>
      <c r="L17" t="s">
        <v>41</v>
      </c>
      <c r="M17" t="s">
        <v>42</v>
      </c>
      <c r="N17" t="s">
        <v>43</v>
      </c>
      <c r="O17" t="s">
        <v>51</v>
      </c>
      <c r="P17" t="s">
        <v>45</v>
      </c>
      <c r="Q17" t="s">
        <v>54</v>
      </c>
      <c r="R17" t="s">
        <v>55</v>
      </c>
      <c r="S17" t="s">
        <v>48</v>
      </c>
      <c r="T17">
        <v>17332188</v>
      </c>
      <c r="U17" t="s">
        <v>67</v>
      </c>
      <c r="V17" t="s">
        <v>49</v>
      </c>
      <c r="X17">
        <v>85</v>
      </c>
      <c r="Y17">
        <v>102</v>
      </c>
      <c r="AB17">
        <v>187</v>
      </c>
    </row>
    <row r="18" spans="1:34" hidden="1" x14ac:dyDescent="0.3">
      <c r="A18" t="s">
        <v>40</v>
      </c>
      <c r="C18">
        <v>7.0202808112324504E-3</v>
      </c>
      <c r="D18">
        <v>2.4960998439937598E-2</v>
      </c>
      <c r="E18" t="s">
        <v>41</v>
      </c>
      <c r="F18" t="s">
        <v>41</v>
      </c>
      <c r="G18" t="s">
        <v>41</v>
      </c>
      <c r="H18">
        <v>0.18</v>
      </c>
      <c r="I18">
        <v>0.64</v>
      </c>
      <c r="J18" t="s">
        <v>41</v>
      </c>
      <c r="K18" t="s">
        <v>41</v>
      </c>
      <c r="L18" t="s">
        <v>41</v>
      </c>
      <c r="M18" t="s">
        <v>42</v>
      </c>
      <c r="N18" t="s">
        <v>43</v>
      </c>
      <c r="O18" t="s">
        <v>51</v>
      </c>
      <c r="P18" t="s">
        <v>45</v>
      </c>
      <c r="Q18" t="s">
        <v>54</v>
      </c>
      <c r="R18" t="s">
        <v>55</v>
      </c>
      <c r="S18" t="s">
        <v>48</v>
      </c>
      <c r="T18">
        <v>17332188</v>
      </c>
      <c r="U18" t="s">
        <v>67</v>
      </c>
      <c r="V18" t="s">
        <v>49</v>
      </c>
      <c r="X18">
        <v>86</v>
      </c>
      <c r="Y18">
        <v>100</v>
      </c>
      <c r="AB18">
        <v>186</v>
      </c>
    </row>
    <row r="19" spans="1:34" hidden="1" x14ac:dyDescent="0.3">
      <c r="A19" t="s">
        <v>40</v>
      </c>
      <c r="C19">
        <v>0.171606864274571</v>
      </c>
      <c r="D19">
        <v>4.2901716068642799E-2</v>
      </c>
      <c r="E19" t="s">
        <v>41</v>
      </c>
      <c r="F19" t="s">
        <v>41</v>
      </c>
      <c r="G19" t="s">
        <v>41</v>
      </c>
      <c r="H19">
        <v>4.4000000000000004</v>
      </c>
      <c r="I19">
        <v>1.1000000000000001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68</v>
      </c>
      <c r="P19" t="s">
        <v>45</v>
      </c>
      <c r="Q19" t="s">
        <v>46</v>
      </c>
      <c r="R19" t="s">
        <v>47</v>
      </c>
      <c r="S19" t="s">
        <v>48</v>
      </c>
      <c r="T19">
        <v>11263768</v>
      </c>
      <c r="U19" t="s">
        <v>69</v>
      </c>
      <c r="V19" t="s">
        <v>49</v>
      </c>
      <c r="Z19">
        <v>25</v>
      </c>
      <c r="AB19">
        <v>20</v>
      </c>
    </row>
    <row r="20" spans="1:34" hidden="1" x14ac:dyDescent="0.3">
      <c r="A20" t="s">
        <v>40</v>
      </c>
      <c r="C20">
        <v>0.27301092043681702</v>
      </c>
      <c r="D20">
        <v>0.292511700468019</v>
      </c>
      <c r="E20" t="s">
        <v>41</v>
      </c>
      <c r="F20" t="s">
        <v>41</v>
      </c>
      <c r="G20" t="s">
        <v>41</v>
      </c>
      <c r="H20">
        <v>7</v>
      </c>
      <c r="I20">
        <v>7.5</v>
      </c>
      <c r="J20" t="s">
        <v>41</v>
      </c>
      <c r="K20" t="s">
        <v>41</v>
      </c>
      <c r="L20" t="s">
        <v>41</v>
      </c>
      <c r="M20" t="s">
        <v>42</v>
      </c>
      <c r="N20" t="s">
        <v>43</v>
      </c>
      <c r="O20" t="s">
        <v>68</v>
      </c>
      <c r="P20" t="s">
        <v>45</v>
      </c>
      <c r="Q20" t="s">
        <v>46</v>
      </c>
      <c r="R20" t="s">
        <v>52</v>
      </c>
      <c r="S20" t="s">
        <v>48</v>
      </c>
      <c r="T20">
        <v>24364843</v>
      </c>
      <c r="U20" t="s">
        <v>70</v>
      </c>
      <c r="V20" t="s">
        <v>49</v>
      </c>
      <c r="X20">
        <v>25</v>
      </c>
      <c r="AB20">
        <v>25</v>
      </c>
    </row>
    <row r="21" spans="1:34" hidden="1" x14ac:dyDescent="0.3">
      <c r="A21" t="s">
        <v>40</v>
      </c>
      <c r="C21">
        <v>0.78393135725428997</v>
      </c>
      <c r="D21">
        <v>0.34321372854914201</v>
      </c>
      <c r="E21">
        <v>3.0616224648985999</v>
      </c>
      <c r="F21">
        <v>0.34321372854914201</v>
      </c>
      <c r="G21">
        <v>3.0616224648985999</v>
      </c>
      <c r="H21">
        <v>20.100000000000001</v>
      </c>
      <c r="I21">
        <v>8.8000000000000007</v>
      </c>
      <c r="J21">
        <v>78.5</v>
      </c>
      <c r="K21">
        <v>8.8000000000000007</v>
      </c>
      <c r="L21">
        <v>78.5</v>
      </c>
      <c r="M21" t="s">
        <v>42</v>
      </c>
      <c r="N21" t="s">
        <v>43</v>
      </c>
      <c r="O21" t="s">
        <v>61</v>
      </c>
      <c r="P21" t="s">
        <v>45</v>
      </c>
      <c r="Q21" t="s">
        <v>54</v>
      </c>
      <c r="R21" t="s">
        <v>63</v>
      </c>
      <c r="S21" t="s">
        <v>48</v>
      </c>
      <c r="T21">
        <v>26059032</v>
      </c>
      <c r="U21" t="s">
        <v>71</v>
      </c>
      <c r="V21" t="s">
        <v>49</v>
      </c>
      <c r="Y21">
        <v>9</v>
      </c>
      <c r="Z21">
        <v>55</v>
      </c>
      <c r="AB21">
        <v>9</v>
      </c>
    </row>
    <row r="22" spans="1:34" hidden="1" x14ac:dyDescent="0.3">
      <c r="A22" t="s">
        <v>40</v>
      </c>
      <c r="C22">
        <v>1.8954758190327601</v>
      </c>
      <c r="D22">
        <v>1.5015600624025001</v>
      </c>
      <c r="E22" t="s">
        <v>41</v>
      </c>
      <c r="F22" t="s">
        <v>41</v>
      </c>
      <c r="G22" t="s">
        <v>41</v>
      </c>
      <c r="H22">
        <v>48.6</v>
      </c>
      <c r="I22">
        <v>38.5</v>
      </c>
      <c r="J22" t="s">
        <v>41</v>
      </c>
      <c r="K22" t="s">
        <v>41</v>
      </c>
      <c r="L22" t="s">
        <v>41</v>
      </c>
      <c r="M22" t="s">
        <v>42</v>
      </c>
      <c r="N22" t="s">
        <v>43</v>
      </c>
      <c r="O22" t="s">
        <v>51</v>
      </c>
      <c r="P22" t="s">
        <v>45</v>
      </c>
      <c r="Q22" t="s">
        <v>46</v>
      </c>
      <c r="R22" t="s">
        <v>52</v>
      </c>
      <c r="S22" t="s">
        <v>48</v>
      </c>
      <c r="T22">
        <v>22137028</v>
      </c>
      <c r="U22" t="s">
        <v>72</v>
      </c>
      <c r="V22" t="s">
        <v>49</v>
      </c>
      <c r="X22">
        <v>19</v>
      </c>
      <c r="Y22">
        <v>8</v>
      </c>
      <c r="Z22">
        <v>37.299999999999997</v>
      </c>
      <c r="AB22">
        <v>27</v>
      </c>
    </row>
    <row r="23" spans="1:34" hidden="1" x14ac:dyDescent="0.3">
      <c r="A23" t="s">
        <v>40</v>
      </c>
      <c r="C23">
        <v>0.109594383775351</v>
      </c>
      <c r="D23">
        <v>1.95007800312012E-2</v>
      </c>
      <c r="E23" t="s">
        <v>41</v>
      </c>
      <c r="F23" t="s">
        <v>41</v>
      </c>
      <c r="G23" t="s">
        <v>41</v>
      </c>
      <c r="H23">
        <v>2.81</v>
      </c>
      <c r="I23">
        <v>0.5</v>
      </c>
      <c r="J23" t="s">
        <v>41</v>
      </c>
      <c r="K23" t="s">
        <v>41</v>
      </c>
      <c r="L23" t="s">
        <v>41</v>
      </c>
      <c r="M23" t="s">
        <v>42</v>
      </c>
      <c r="N23" t="s">
        <v>43</v>
      </c>
      <c r="O23" t="s">
        <v>51</v>
      </c>
      <c r="P23" t="s">
        <v>45</v>
      </c>
      <c r="Q23" t="s">
        <v>46</v>
      </c>
      <c r="R23" t="s">
        <v>52</v>
      </c>
      <c r="S23" t="s">
        <v>48</v>
      </c>
      <c r="T23">
        <v>25825101</v>
      </c>
      <c r="U23" t="s">
        <v>73</v>
      </c>
      <c r="V23" t="s">
        <v>49</v>
      </c>
      <c r="X23">
        <v>15</v>
      </c>
      <c r="Y23">
        <v>10</v>
      </c>
      <c r="AB23">
        <v>25</v>
      </c>
    </row>
    <row r="24" spans="1:34" hidden="1" x14ac:dyDescent="0.3">
      <c r="A24" t="s">
        <v>40</v>
      </c>
      <c r="C24">
        <v>0.22620904836193401</v>
      </c>
      <c r="D24">
        <v>8.19032761310452E-2</v>
      </c>
      <c r="E24">
        <v>0.46411856474259</v>
      </c>
      <c r="F24" t="s">
        <v>41</v>
      </c>
      <c r="G24" t="s">
        <v>41</v>
      </c>
      <c r="H24">
        <v>5.8</v>
      </c>
      <c r="I24">
        <v>2.1</v>
      </c>
      <c r="J24">
        <v>11.9</v>
      </c>
      <c r="K24" t="s">
        <v>41</v>
      </c>
      <c r="L24" t="s">
        <v>41</v>
      </c>
      <c r="M24" t="s">
        <v>42</v>
      </c>
      <c r="N24" t="s">
        <v>50</v>
      </c>
      <c r="O24" t="s">
        <v>51</v>
      </c>
      <c r="P24" t="s">
        <v>45</v>
      </c>
      <c r="Q24" t="s">
        <v>54</v>
      </c>
      <c r="R24" t="s">
        <v>74</v>
      </c>
      <c r="S24" t="s">
        <v>48</v>
      </c>
      <c r="T24">
        <v>21632552</v>
      </c>
      <c r="U24" t="s">
        <v>75</v>
      </c>
      <c r="V24" t="s">
        <v>49</v>
      </c>
      <c r="W24" t="s">
        <v>76</v>
      </c>
      <c r="X24">
        <v>186</v>
      </c>
      <c r="Y24">
        <v>111</v>
      </c>
      <c r="Z24">
        <v>64.5</v>
      </c>
      <c r="AB24">
        <v>297</v>
      </c>
    </row>
    <row r="25" spans="1:34" hidden="1" x14ac:dyDescent="0.3">
      <c r="A25" t="s">
        <v>40</v>
      </c>
      <c r="C25">
        <v>0.101404056162246</v>
      </c>
      <c r="D25">
        <v>4.6801872074882997E-2</v>
      </c>
      <c r="E25">
        <v>0.230109204368175</v>
      </c>
      <c r="F25" t="s">
        <v>41</v>
      </c>
      <c r="G25" t="s">
        <v>41</v>
      </c>
      <c r="H25">
        <v>2.6</v>
      </c>
      <c r="I25">
        <v>1.2</v>
      </c>
      <c r="J25">
        <v>5.9</v>
      </c>
      <c r="K25" t="s">
        <v>41</v>
      </c>
      <c r="L25" t="s">
        <v>41</v>
      </c>
      <c r="M25" t="s">
        <v>42</v>
      </c>
      <c r="N25" t="s">
        <v>50</v>
      </c>
      <c r="O25" t="s">
        <v>51</v>
      </c>
      <c r="P25" t="s">
        <v>45</v>
      </c>
      <c r="Q25" t="s">
        <v>54</v>
      </c>
      <c r="R25" t="s">
        <v>55</v>
      </c>
      <c r="S25" t="s">
        <v>48</v>
      </c>
      <c r="T25">
        <v>23300021</v>
      </c>
      <c r="U25" t="s">
        <v>77</v>
      </c>
      <c r="V25" t="s">
        <v>49</v>
      </c>
      <c r="W25" t="s">
        <v>78</v>
      </c>
      <c r="X25">
        <v>313</v>
      </c>
      <c r="Y25">
        <v>228</v>
      </c>
      <c r="Z25">
        <v>70</v>
      </c>
      <c r="AB25">
        <v>541</v>
      </c>
      <c r="AD25">
        <v>26.4</v>
      </c>
      <c r="AH25">
        <v>12.3</v>
      </c>
    </row>
    <row r="26" spans="1:34" hidden="1" x14ac:dyDescent="0.3">
      <c r="A26" t="s">
        <v>40</v>
      </c>
      <c r="C26">
        <v>35.499219968798798</v>
      </c>
      <c r="D26">
        <v>3.3658346333853402</v>
      </c>
      <c r="E26" t="s">
        <v>41</v>
      </c>
      <c r="F26" t="s">
        <v>41</v>
      </c>
      <c r="G26" t="s">
        <v>41</v>
      </c>
      <c r="H26">
        <v>910.2</v>
      </c>
      <c r="I26">
        <v>86.3</v>
      </c>
      <c r="J26" t="s">
        <v>41</v>
      </c>
      <c r="K26" t="s">
        <v>41</v>
      </c>
      <c r="L26" t="s">
        <v>41</v>
      </c>
      <c r="M26" t="s">
        <v>42</v>
      </c>
      <c r="N26" t="s">
        <v>43</v>
      </c>
      <c r="O26" t="s">
        <v>51</v>
      </c>
      <c r="P26" t="s">
        <v>45</v>
      </c>
      <c r="Q26" t="s">
        <v>46</v>
      </c>
      <c r="R26" t="s">
        <v>47</v>
      </c>
      <c r="S26" t="s">
        <v>48</v>
      </c>
      <c r="T26">
        <v>26520877</v>
      </c>
      <c r="U26" t="s">
        <v>79</v>
      </c>
      <c r="V26" t="s">
        <v>49</v>
      </c>
      <c r="X26">
        <v>4</v>
      </c>
      <c r="Y26">
        <v>6</v>
      </c>
      <c r="Z26">
        <v>47</v>
      </c>
    </row>
    <row r="27" spans="1:34" hidden="1" x14ac:dyDescent="0.3">
      <c r="A27" t="s">
        <v>40</v>
      </c>
      <c r="C27">
        <v>4.0171606864274602E-2</v>
      </c>
      <c r="D27">
        <v>0.17238689547581901</v>
      </c>
      <c r="E27" t="s">
        <v>41</v>
      </c>
      <c r="F27" t="s">
        <v>41</v>
      </c>
      <c r="G27" t="s">
        <v>41</v>
      </c>
      <c r="H27">
        <v>1.03</v>
      </c>
      <c r="I27">
        <v>4.42</v>
      </c>
      <c r="J27" t="s">
        <v>41</v>
      </c>
      <c r="K27" t="s">
        <v>41</v>
      </c>
      <c r="L27" t="s">
        <v>41</v>
      </c>
      <c r="M27" t="s">
        <v>42</v>
      </c>
      <c r="N27" t="s">
        <v>43</v>
      </c>
      <c r="O27" t="s">
        <v>61</v>
      </c>
      <c r="P27" t="s">
        <v>45</v>
      </c>
      <c r="Q27" t="s">
        <v>65</v>
      </c>
      <c r="R27" t="s">
        <v>80</v>
      </c>
      <c r="S27" t="s">
        <v>48</v>
      </c>
      <c r="T27">
        <v>20501772</v>
      </c>
      <c r="U27" t="s">
        <v>81</v>
      </c>
      <c r="V27" t="s">
        <v>49</v>
      </c>
      <c r="X27">
        <v>34</v>
      </c>
      <c r="Y27">
        <v>52</v>
      </c>
      <c r="Z27">
        <v>54</v>
      </c>
      <c r="AB27">
        <v>86</v>
      </c>
      <c r="AD27">
        <v>25.3</v>
      </c>
    </row>
    <row r="28" spans="1:34" hidden="1" x14ac:dyDescent="0.3">
      <c r="A28" t="s">
        <v>40</v>
      </c>
      <c r="C28">
        <v>0.140405616224649</v>
      </c>
      <c r="D28">
        <v>0.101404056162246</v>
      </c>
      <c r="E28">
        <v>0.18330733229329199</v>
      </c>
      <c r="F28" t="s">
        <v>41</v>
      </c>
      <c r="G28" t="s">
        <v>41</v>
      </c>
      <c r="H28">
        <v>3.6</v>
      </c>
      <c r="I28">
        <v>2.6</v>
      </c>
      <c r="J28">
        <v>4.7</v>
      </c>
      <c r="K28" t="s">
        <v>41</v>
      </c>
      <c r="L28" t="s">
        <v>41</v>
      </c>
      <c r="M28" t="s">
        <v>42</v>
      </c>
      <c r="N28" t="s">
        <v>43</v>
      </c>
      <c r="O28" t="s">
        <v>51</v>
      </c>
      <c r="P28" t="s">
        <v>45</v>
      </c>
      <c r="Q28" t="s">
        <v>54</v>
      </c>
      <c r="R28" t="s">
        <v>55</v>
      </c>
      <c r="S28" t="s">
        <v>48</v>
      </c>
      <c r="T28">
        <v>20373009</v>
      </c>
      <c r="U28" t="s">
        <v>82</v>
      </c>
      <c r="V28" t="s">
        <v>49</v>
      </c>
      <c r="W28" t="s">
        <v>83</v>
      </c>
      <c r="Z28">
        <v>57.3</v>
      </c>
      <c r="AB28">
        <v>184</v>
      </c>
      <c r="AC28">
        <v>67.2</v>
      </c>
      <c r="AD28">
        <v>25.5</v>
      </c>
      <c r="AE28">
        <v>162.5</v>
      </c>
      <c r="AF28" t="s">
        <v>84</v>
      </c>
    </row>
    <row r="29" spans="1:34" hidden="1" x14ac:dyDescent="0.3">
      <c r="A29" t="s">
        <v>40</v>
      </c>
      <c r="C29">
        <v>0.39391575663026501</v>
      </c>
      <c r="D29">
        <v>0.24960998439937601</v>
      </c>
      <c r="E29">
        <v>0.93603744149765999</v>
      </c>
      <c r="F29" t="s">
        <v>41</v>
      </c>
      <c r="G29" t="s">
        <v>41</v>
      </c>
      <c r="H29">
        <v>10.1</v>
      </c>
      <c r="I29">
        <v>6.4</v>
      </c>
      <c r="J29">
        <v>24</v>
      </c>
      <c r="K29" t="s">
        <v>41</v>
      </c>
      <c r="L29" t="s">
        <v>41</v>
      </c>
      <c r="M29" t="s">
        <v>42</v>
      </c>
      <c r="N29" t="s">
        <v>43</v>
      </c>
      <c r="O29" t="s">
        <v>51</v>
      </c>
      <c r="P29" t="s">
        <v>45</v>
      </c>
      <c r="Q29" t="s">
        <v>54</v>
      </c>
      <c r="R29" t="s">
        <v>55</v>
      </c>
      <c r="S29" t="s">
        <v>48</v>
      </c>
      <c r="T29">
        <v>22238172</v>
      </c>
      <c r="U29" t="s">
        <v>85</v>
      </c>
      <c r="V29" t="s">
        <v>49</v>
      </c>
      <c r="W29" t="s">
        <v>86</v>
      </c>
      <c r="X29">
        <v>7</v>
      </c>
      <c r="Y29">
        <v>14</v>
      </c>
      <c r="Z29">
        <v>42</v>
      </c>
      <c r="AB29">
        <v>21</v>
      </c>
    </row>
    <row r="30" spans="1:34" hidden="1" x14ac:dyDescent="0.3">
      <c r="A30" t="s">
        <v>40</v>
      </c>
      <c r="C30">
        <v>0.29641185647425899</v>
      </c>
      <c r="D30">
        <v>0.120904836193448</v>
      </c>
      <c r="E30" t="s">
        <v>41</v>
      </c>
      <c r="F30" t="s">
        <v>41</v>
      </c>
      <c r="G30" t="s">
        <v>41</v>
      </c>
      <c r="H30">
        <v>7.6</v>
      </c>
      <c r="I30">
        <v>3.1</v>
      </c>
      <c r="J30" t="s">
        <v>41</v>
      </c>
      <c r="K30" t="s">
        <v>41</v>
      </c>
      <c r="L30" t="s">
        <v>41</v>
      </c>
      <c r="M30" t="s">
        <v>42</v>
      </c>
      <c r="N30" t="s">
        <v>50</v>
      </c>
      <c r="O30" t="s">
        <v>51</v>
      </c>
      <c r="P30" t="s">
        <v>45</v>
      </c>
      <c r="Q30" t="s">
        <v>46</v>
      </c>
      <c r="R30" t="s">
        <v>52</v>
      </c>
      <c r="S30" t="s">
        <v>48</v>
      </c>
      <c r="T30">
        <v>30814550</v>
      </c>
      <c r="U30" t="s">
        <v>87</v>
      </c>
      <c r="V30" t="s">
        <v>49</v>
      </c>
      <c r="X30">
        <v>10</v>
      </c>
      <c r="Y30">
        <v>17</v>
      </c>
      <c r="Z30">
        <v>45.2</v>
      </c>
      <c r="AB30">
        <v>27</v>
      </c>
      <c r="AD30">
        <v>28</v>
      </c>
    </row>
    <row r="31" spans="1:34" hidden="1" x14ac:dyDescent="0.3">
      <c r="A31" t="s">
        <v>40</v>
      </c>
      <c r="C31">
        <v>4.09516380655226E-2</v>
      </c>
      <c r="D31">
        <v>5.0702028081123203E-3</v>
      </c>
      <c r="E31" t="s">
        <v>41</v>
      </c>
      <c r="F31" t="s">
        <v>41</v>
      </c>
      <c r="G31" t="s">
        <v>41</v>
      </c>
      <c r="H31">
        <v>1.05</v>
      </c>
      <c r="I31">
        <v>0.13</v>
      </c>
      <c r="J31" t="s">
        <v>41</v>
      </c>
      <c r="K31" t="s">
        <v>41</v>
      </c>
      <c r="L31" t="s">
        <v>41</v>
      </c>
      <c r="M31" t="s">
        <v>42</v>
      </c>
      <c r="N31" t="s">
        <v>50</v>
      </c>
      <c r="O31" t="s">
        <v>61</v>
      </c>
      <c r="P31" t="s">
        <v>45</v>
      </c>
      <c r="Q31" t="s">
        <v>46</v>
      </c>
      <c r="R31" t="s">
        <v>47</v>
      </c>
      <c r="S31" t="s">
        <v>48</v>
      </c>
      <c r="T31">
        <v>11399697</v>
      </c>
      <c r="U31" t="s">
        <v>88</v>
      </c>
      <c r="V31" t="s">
        <v>49</v>
      </c>
      <c r="AB31">
        <v>6</v>
      </c>
      <c r="AF31" t="s">
        <v>89</v>
      </c>
    </row>
    <row r="32" spans="1:34" hidden="1" x14ac:dyDescent="0.3">
      <c r="A32" t="s">
        <v>40</v>
      </c>
      <c r="C32">
        <v>4.1341653666146602E-2</v>
      </c>
      <c r="D32">
        <v>9.3603744149765994E-3</v>
      </c>
      <c r="E32" t="s">
        <v>41</v>
      </c>
      <c r="F32" t="s">
        <v>41</v>
      </c>
      <c r="G32" t="s">
        <v>41</v>
      </c>
      <c r="H32">
        <v>1.06</v>
      </c>
      <c r="I32">
        <v>0.24</v>
      </c>
      <c r="J32" t="s">
        <v>41</v>
      </c>
      <c r="K32" t="s">
        <v>41</v>
      </c>
      <c r="L32" t="s">
        <v>41</v>
      </c>
      <c r="M32" t="s">
        <v>42</v>
      </c>
      <c r="N32" t="s">
        <v>50</v>
      </c>
      <c r="O32" t="s">
        <v>61</v>
      </c>
      <c r="P32" t="s">
        <v>45</v>
      </c>
      <c r="Q32" t="s">
        <v>46</v>
      </c>
      <c r="R32" t="s">
        <v>47</v>
      </c>
      <c r="S32" t="s">
        <v>48</v>
      </c>
      <c r="T32">
        <v>11399697</v>
      </c>
      <c r="U32" t="s">
        <v>88</v>
      </c>
      <c r="V32" t="s">
        <v>49</v>
      </c>
      <c r="AB32">
        <v>6</v>
      </c>
      <c r="AF32" t="s">
        <v>89</v>
      </c>
    </row>
    <row r="33" spans="1:39" hidden="1" x14ac:dyDescent="0.3">
      <c r="A33" t="s">
        <v>40</v>
      </c>
      <c r="C33">
        <v>4.2121684867394697E-2</v>
      </c>
      <c r="D33">
        <v>7.0202808112324504E-3</v>
      </c>
      <c r="E33" t="s">
        <v>41</v>
      </c>
      <c r="F33" t="s">
        <v>41</v>
      </c>
      <c r="G33" t="s">
        <v>41</v>
      </c>
      <c r="H33">
        <v>1.08</v>
      </c>
      <c r="I33">
        <v>0.18</v>
      </c>
      <c r="J33" t="s">
        <v>41</v>
      </c>
      <c r="K33" t="s">
        <v>41</v>
      </c>
      <c r="L33" t="s">
        <v>41</v>
      </c>
      <c r="M33" t="s">
        <v>42</v>
      </c>
      <c r="N33" t="s">
        <v>50</v>
      </c>
      <c r="O33" t="s">
        <v>61</v>
      </c>
      <c r="P33" t="s">
        <v>45</v>
      </c>
      <c r="Q33" t="s">
        <v>46</v>
      </c>
      <c r="R33" t="s">
        <v>47</v>
      </c>
      <c r="S33" t="s">
        <v>48</v>
      </c>
      <c r="T33">
        <v>11399697</v>
      </c>
      <c r="U33" t="s">
        <v>88</v>
      </c>
      <c r="V33" t="s">
        <v>49</v>
      </c>
    </row>
    <row r="34" spans="1:39" hidden="1" x14ac:dyDescent="0.3">
      <c r="A34" t="s">
        <v>40</v>
      </c>
      <c r="C34">
        <v>6.7862714508580294E-2</v>
      </c>
      <c r="D34">
        <v>8.5803432137285494E-3</v>
      </c>
      <c r="E34" t="s">
        <v>41</v>
      </c>
      <c r="F34" t="s">
        <v>41</v>
      </c>
      <c r="G34" t="s">
        <v>41</v>
      </c>
      <c r="H34">
        <v>1.74</v>
      </c>
      <c r="I34">
        <v>0.22</v>
      </c>
      <c r="J34" t="s">
        <v>41</v>
      </c>
      <c r="K34" t="s">
        <v>41</v>
      </c>
      <c r="L34" t="s">
        <v>41</v>
      </c>
      <c r="M34" t="s">
        <v>42</v>
      </c>
      <c r="N34" t="s">
        <v>50</v>
      </c>
      <c r="O34" t="s">
        <v>61</v>
      </c>
      <c r="P34" t="s">
        <v>45</v>
      </c>
      <c r="Q34" t="s">
        <v>46</v>
      </c>
      <c r="R34" t="s">
        <v>47</v>
      </c>
      <c r="S34" t="s">
        <v>48</v>
      </c>
      <c r="T34">
        <v>11399697</v>
      </c>
      <c r="U34" t="s">
        <v>88</v>
      </c>
      <c r="V34" t="s">
        <v>49</v>
      </c>
    </row>
    <row r="35" spans="1:39" hidden="1" x14ac:dyDescent="0.3">
      <c r="A35" t="s">
        <v>40</v>
      </c>
      <c r="C35">
        <v>2.3790951638065501E-2</v>
      </c>
      <c r="D35" t="s">
        <v>41</v>
      </c>
      <c r="E35" t="s">
        <v>41</v>
      </c>
      <c r="F35" t="s">
        <v>41</v>
      </c>
      <c r="G35" t="s">
        <v>41</v>
      </c>
      <c r="H35">
        <v>0.61</v>
      </c>
      <c r="I35" t="s">
        <v>41</v>
      </c>
      <c r="J35" t="s">
        <v>41</v>
      </c>
      <c r="K35" t="s">
        <v>41</v>
      </c>
      <c r="L35" t="s">
        <v>41</v>
      </c>
      <c r="M35" t="s">
        <v>42</v>
      </c>
      <c r="N35" t="s">
        <v>50</v>
      </c>
      <c r="O35" t="s">
        <v>51</v>
      </c>
      <c r="P35" t="s">
        <v>45</v>
      </c>
      <c r="Q35" t="s">
        <v>46</v>
      </c>
      <c r="R35" t="s">
        <v>41</v>
      </c>
      <c r="S35" t="s">
        <v>48</v>
      </c>
      <c r="T35">
        <v>11762815</v>
      </c>
      <c r="U35" t="s">
        <v>90</v>
      </c>
      <c r="V35" t="s">
        <v>49</v>
      </c>
      <c r="X35">
        <v>26</v>
      </c>
      <c r="Y35">
        <v>24</v>
      </c>
      <c r="Z35">
        <v>38.9</v>
      </c>
      <c r="AB35">
        <v>50</v>
      </c>
    </row>
    <row r="36" spans="1:39" hidden="1" x14ac:dyDescent="0.3">
      <c r="A36" t="s">
        <v>40</v>
      </c>
      <c r="C36">
        <v>1.95007800312012E-2</v>
      </c>
      <c r="D36">
        <v>1.95007800312012E-2</v>
      </c>
      <c r="E36">
        <v>0.18330733229329199</v>
      </c>
      <c r="F36">
        <v>1.95007800312012E-2</v>
      </c>
      <c r="G36">
        <v>0.18330733229329199</v>
      </c>
      <c r="H36">
        <v>0.5</v>
      </c>
      <c r="I36">
        <v>0.5</v>
      </c>
      <c r="J36">
        <v>4.7</v>
      </c>
      <c r="K36">
        <v>0.5</v>
      </c>
      <c r="L36">
        <v>4.7</v>
      </c>
      <c r="M36" t="s">
        <v>42</v>
      </c>
      <c r="N36" t="s">
        <v>50</v>
      </c>
      <c r="O36" t="s">
        <v>51</v>
      </c>
      <c r="P36" t="s">
        <v>45</v>
      </c>
      <c r="Q36" t="s">
        <v>54</v>
      </c>
      <c r="R36" t="s">
        <v>63</v>
      </c>
      <c r="S36" t="s">
        <v>48</v>
      </c>
      <c r="T36">
        <v>12115531</v>
      </c>
      <c r="U36" t="s">
        <v>91</v>
      </c>
      <c r="V36" t="s">
        <v>49</v>
      </c>
      <c r="X36">
        <v>26</v>
      </c>
      <c r="Y36">
        <v>24</v>
      </c>
      <c r="Z36">
        <v>49</v>
      </c>
      <c r="AB36">
        <v>50</v>
      </c>
    </row>
    <row r="37" spans="1:39" hidden="1" x14ac:dyDescent="0.3">
      <c r="A37" t="s">
        <v>40</v>
      </c>
      <c r="C37">
        <v>0.113104524180967</v>
      </c>
      <c r="D37">
        <v>0</v>
      </c>
      <c r="E37">
        <v>0.760530421216849</v>
      </c>
      <c r="F37">
        <v>0</v>
      </c>
      <c r="G37">
        <v>0.760530421216849</v>
      </c>
      <c r="H37">
        <v>2.9</v>
      </c>
      <c r="I37">
        <v>0</v>
      </c>
      <c r="J37">
        <v>19.5</v>
      </c>
      <c r="K37">
        <v>0</v>
      </c>
      <c r="L37">
        <v>19.5</v>
      </c>
      <c r="M37" t="s">
        <v>42</v>
      </c>
      <c r="N37" t="s">
        <v>50</v>
      </c>
      <c r="O37" t="s">
        <v>60</v>
      </c>
      <c r="P37" t="s">
        <v>45</v>
      </c>
      <c r="Q37" t="s">
        <v>92</v>
      </c>
      <c r="R37" t="s">
        <v>63</v>
      </c>
      <c r="S37" t="s">
        <v>48</v>
      </c>
      <c r="T37">
        <v>20205953</v>
      </c>
      <c r="U37" t="s">
        <v>93</v>
      </c>
      <c r="V37" t="s">
        <v>49</v>
      </c>
      <c r="X37">
        <v>6</v>
      </c>
      <c r="Y37">
        <v>10</v>
      </c>
      <c r="Z37">
        <v>25.2</v>
      </c>
      <c r="AB37">
        <v>16</v>
      </c>
      <c r="AJ37">
        <v>105.6</v>
      </c>
      <c r="AM37">
        <v>16</v>
      </c>
    </row>
    <row r="38" spans="1:39" hidden="1" x14ac:dyDescent="0.3">
      <c r="A38" t="s">
        <v>40</v>
      </c>
      <c r="C38">
        <v>8.19032761310452E-2</v>
      </c>
      <c r="D38">
        <v>1.7550702028081101E-2</v>
      </c>
      <c r="E38" t="s">
        <v>41</v>
      </c>
      <c r="F38" t="s">
        <v>41</v>
      </c>
      <c r="G38" t="s">
        <v>41</v>
      </c>
      <c r="H38">
        <v>2.1</v>
      </c>
      <c r="I38">
        <v>0.45</v>
      </c>
      <c r="J38" t="s">
        <v>41</v>
      </c>
      <c r="K38" t="s">
        <v>41</v>
      </c>
      <c r="L38" t="s">
        <v>41</v>
      </c>
      <c r="M38" t="s">
        <v>42</v>
      </c>
      <c r="N38" t="s">
        <v>50</v>
      </c>
      <c r="O38" t="s">
        <v>51</v>
      </c>
      <c r="P38" t="s">
        <v>45</v>
      </c>
      <c r="Q38" t="s">
        <v>46</v>
      </c>
      <c r="R38" t="s">
        <v>52</v>
      </c>
      <c r="S38" t="s">
        <v>48</v>
      </c>
      <c r="T38">
        <v>19032908</v>
      </c>
      <c r="U38" t="s">
        <v>94</v>
      </c>
      <c r="V38" t="s">
        <v>49</v>
      </c>
      <c r="Y38">
        <v>20</v>
      </c>
      <c r="Z38">
        <v>33.25</v>
      </c>
      <c r="AB38">
        <v>20</v>
      </c>
      <c r="AD38">
        <v>23.03</v>
      </c>
    </row>
    <row r="39" spans="1:39" hidden="1" x14ac:dyDescent="0.3">
      <c r="A39" t="s">
        <v>40</v>
      </c>
      <c r="C39">
        <v>0.90093603744149797</v>
      </c>
      <c r="D39">
        <v>0.144305772230889</v>
      </c>
      <c r="E39" t="s">
        <v>41</v>
      </c>
      <c r="F39" t="s">
        <v>41</v>
      </c>
      <c r="G39" t="s">
        <v>41</v>
      </c>
      <c r="H39">
        <v>23.1</v>
      </c>
      <c r="I39">
        <v>3.7</v>
      </c>
      <c r="J39" t="s">
        <v>41</v>
      </c>
      <c r="K39" t="s">
        <v>41</v>
      </c>
      <c r="L39" t="s">
        <v>41</v>
      </c>
      <c r="M39" t="s">
        <v>42</v>
      </c>
      <c r="N39" t="s">
        <v>50</v>
      </c>
      <c r="O39" t="s">
        <v>51</v>
      </c>
      <c r="P39" t="s">
        <v>45</v>
      </c>
      <c r="Q39" t="s">
        <v>46</v>
      </c>
      <c r="R39" t="s">
        <v>47</v>
      </c>
      <c r="S39" t="s">
        <v>48</v>
      </c>
      <c r="T39">
        <v>24083740</v>
      </c>
      <c r="U39" t="s">
        <v>95</v>
      </c>
      <c r="V39" t="s">
        <v>49</v>
      </c>
      <c r="W39" t="s">
        <v>96</v>
      </c>
      <c r="X39">
        <v>30</v>
      </c>
      <c r="Y39">
        <v>10</v>
      </c>
      <c r="Z39">
        <v>49.6</v>
      </c>
      <c r="AB39">
        <v>40</v>
      </c>
      <c r="AF39" t="s">
        <v>97</v>
      </c>
    </row>
    <row r="40" spans="1:39" hidden="1" x14ac:dyDescent="0.3">
      <c r="A40" t="s">
        <v>40</v>
      </c>
      <c r="C40">
        <v>0.83073322932917304</v>
      </c>
      <c r="D40">
        <v>0.51482059282371295</v>
      </c>
      <c r="E40">
        <v>0.928237129485179</v>
      </c>
      <c r="F40">
        <v>0.51482059282371295</v>
      </c>
      <c r="G40">
        <v>0.928237129485179</v>
      </c>
      <c r="H40">
        <v>21.3</v>
      </c>
      <c r="I40">
        <v>13.2</v>
      </c>
      <c r="J40">
        <v>23.8</v>
      </c>
      <c r="K40">
        <v>13.2</v>
      </c>
      <c r="L40">
        <v>23.8</v>
      </c>
      <c r="M40" t="s">
        <v>42</v>
      </c>
      <c r="N40" t="s">
        <v>50</v>
      </c>
      <c r="O40" t="s">
        <v>51</v>
      </c>
      <c r="P40" t="s">
        <v>45</v>
      </c>
      <c r="Q40" t="s">
        <v>54</v>
      </c>
      <c r="R40" t="s">
        <v>63</v>
      </c>
      <c r="S40" t="s">
        <v>48</v>
      </c>
      <c r="T40">
        <v>24083740</v>
      </c>
      <c r="U40" t="s">
        <v>98</v>
      </c>
      <c r="V40" t="s">
        <v>49</v>
      </c>
      <c r="AB40">
        <v>23</v>
      </c>
    </row>
    <row r="41" spans="1:39" hidden="1" x14ac:dyDescent="0.3">
      <c r="A41" t="s">
        <v>40</v>
      </c>
      <c r="C41">
        <v>0.93213728549142005</v>
      </c>
      <c r="D41">
        <v>0.91653666146645896</v>
      </c>
      <c r="E41">
        <v>0.94773790951638104</v>
      </c>
      <c r="F41">
        <v>0.91653666146645896</v>
      </c>
      <c r="G41">
        <v>0.94773790951638104</v>
      </c>
      <c r="H41">
        <v>23.9</v>
      </c>
      <c r="I41">
        <v>23.5</v>
      </c>
      <c r="J41">
        <v>24.3</v>
      </c>
      <c r="K41">
        <v>23.5</v>
      </c>
      <c r="L41">
        <v>24.3</v>
      </c>
      <c r="M41" t="s">
        <v>42</v>
      </c>
      <c r="N41" t="s">
        <v>50</v>
      </c>
      <c r="O41" t="s">
        <v>51</v>
      </c>
      <c r="P41" t="s">
        <v>45</v>
      </c>
      <c r="Q41" t="s">
        <v>54</v>
      </c>
      <c r="R41" t="s">
        <v>63</v>
      </c>
      <c r="S41" t="s">
        <v>48</v>
      </c>
      <c r="T41">
        <v>24083740</v>
      </c>
      <c r="U41" t="s">
        <v>98</v>
      </c>
      <c r="V41" t="s">
        <v>49</v>
      </c>
      <c r="AB41">
        <v>2</v>
      </c>
    </row>
    <row r="42" spans="1:39" hidden="1" x14ac:dyDescent="0.3">
      <c r="A42" t="s">
        <v>40</v>
      </c>
      <c r="C42">
        <v>1.0452418096723901</v>
      </c>
      <c r="D42">
        <v>0.928237129485179</v>
      </c>
      <c r="E42">
        <v>1.4235569422776899</v>
      </c>
      <c r="F42">
        <v>0.928237129485179</v>
      </c>
      <c r="G42">
        <v>1.4235569422776899</v>
      </c>
      <c r="H42">
        <v>26.8</v>
      </c>
      <c r="I42">
        <v>23.8</v>
      </c>
      <c r="J42">
        <v>36.5</v>
      </c>
      <c r="K42">
        <v>23.8</v>
      </c>
      <c r="L42">
        <v>36.5</v>
      </c>
      <c r="M42" t="s">
        <v>42</v>
      </c>
      <c r="N42" t="s">
        <v>50</v>
      </c>
      <c r="O42" t="s">
        <v>51</v>
      </c>
      <c r="P42" t="s">
        <v>45</v>
      </c>
      <c r="Q42" t="s">
        <v>54</v>
      </c>
      <c r="R42" t="s">
        <v>63</v>
      </c>
      <c r="S42" t="s">
        <v>48</v>
      </c>
      <c r="T42">
        <v>24083740</v>
      </c>
      <c r="U42" t="s">
        <v>98</v>
      </c>
      <c r="V42" t="s">
        <v>49</v>
      </c>
      <c r="AB42">
        <v>15</v>
      </c>
    </row>
    <row r="43" spans="1:39" hidden="1" x14ac:dyDescent="0.3">
      <c r="A43" t="s">
        <v>40</v>
      </c>
      <c r="C43">
        <v>2.3439937597503899</v>
      </c>
      <c r="D43">
        <v>1.94227769110764</v>
      </c>
      <c r="E43">
        <v>2.9173166926677099</v>
      </c>
      <c r="F43">
        <v>1.94227769110764</v>
      </c>
      <c r="G43">
        <v>2.9173166926677099</v>
      </c>
      <c r="H43">
        <v>60.1</v>
      </c>
      <c r="I43">
        <v>49.8</v>
      </c>
      <c r="J43">
        <v>74.8</v>
      </c>
      <c r="K43">
        <v>49.8</v>
      </c>
      <c r="L43">
        <v>74.8</v>
      </c>
      <c r="M43" t="s">
        <v>42</v>
      </c>
      <c r="N43" t="s">
        <v>50</v>
      </c>
      <c r="O43" t="s">
        <v>51</v>
      </c>
      <c r="P43" t="s">
        <v>45</v>
      </c>
      <c r="Q43" t="s">
        <v>54</v>
      </c>
      <c r="R43" t="s">
        <v>63</v>
      </c>
      <c r="S43" t="s">
        <v>48</v>
      </c>
      <c r="T43">
        <v>16260852</v>
      </c>
      <c r="U43" t="s">
        <v>99</v>
      </c>
      <c r="V43" t="s">
        <v>49</v>
      </c>
      <c r="AB43">
        <v>15</v>
      </c>
    </row>
    <row r="44" spans="1:39" hidden="1" x14ac:dyDescent="0.3">
      <c r="A44" t="s">
        <v>40</v>
      </c>
      <c r="C44">
        <v>1.7160686427457099E-2</v>
      </c>
      <c r="D44">
        <v>1.13104524180967E-2</v>
      </c>
      <c r="E44">
        <v>2.6521060842433698E-2</v>
      </c>
      <c r="F44" t="s">
        <v>41</v>
      </c>
      <c r="G44" t="s">
        <v>41</v>
      </c>
      <c r="H44">
        <v>0.44</v>
      </c>
      <c r="I44">
        <v>0.28999999999999998</v>
      </c>
      <c r="J44">
        <v>0.68</v>
      </c>
      <c r="K44" t="s">
        <v>41</v>
      </c>
      <c r="L44" t="s">
        <v>41</v>
      </c>
      <c r="M44" t="s">
        <v>42</v>
      </c>
      <c r="N44" t="s">
        <v>50</v>
      </c>
      <c r="O44" t="s">
        <v>51</v>
      </c>
      <c r="P44" t="s">
        <v>45</v>
      </c>
      <c r="Q44" t="s">
        <v>54</v>
      </c>
      <c r="R44" t="s">
        <v>55</v>
      </c>
      <c r="S44" t="s">
        <v>48</v>
      </c>
      <c r="T44">
        <v>26331819</v>
      </c>
      <c r="U44" t="s">
        <v>100</v>
      </c>
      <c r="V44" t="s">
        <v>49</v>
      </c>
      <c r="X44">
        <v>94</v>
      </c>
      <c r="Y44">
        <v>54</v>
      </c>
      <c r="Z44">
        <v>52</v>
      </c>
      <c r="AB44">
        <v>148</v>
      </c>
      <c r="AF44" t="s">
        <v>101</v>
      </c>
    </row>
    <row r="45" spans="1:39" hidden="1" x14ac:dyDescent="0.3">
      <c r="A45" t="s">
        <v>40</v>
      </c>
      <c r="C45">
        <v>1.7160686427457099E-2</v>
      </c>
      <c r="D45">
        <v>1.13104524180967E-2</v>
      </c>
      <c r="E45">
        <v>2.6521060842433698E-2</v>
      </c>
      <c r="F45" t="s">
        <v>41</v>
      </c>
      <c r="G45" t="s">
        <v>41</v>
      </c>
      <c r="H45">
        <v>0.44</v>
      </c>
      <c r="I45">
        <v>0.28999999999999998</v>
      </c>
      <c r="J45">
        <v>0.68</v>
      </c>
      <c r="K45" t="s">
        <v>41</v>
      </c>
      <c r="L45" t="s">
        <v>41</v>
      </c>
      <c r="M45" t="s">
        <v>42</v>
      </c>
      <c r="N45" t="s">
        <v>50</v>
      </c>
      <c r="O45" t="s">
        <v>51</v>
      </c>
      <c r="P45" t="s">
        <v>45</v>
      </c>
      <c r="Q45" t="s">
        <v>54</v>
      </c>
      <c r="R45" t="s">
        <v>55</v>
      </c>
      <c r="S45" t="s">
        <v>48</v>
      </c>
      <c r="T45">
        <v>26331819</v>
      </c>
      <c r="U45" t="s">
        <v>102</v>
      </c>
      <c r="V45" t="s">
        <v>49</v>
      </c>
      <c r="X45">
        <v>73</v>
      </c>
      <c r="Y45">
        <v>6</v>
      </c>
      <c r="Z45">
        <v>53</v>
      </c>
      <c r="AB45">
        <v>79</v>
      </c>
      <c r="AF45" t="s">
        <v>103</v>
      </c>
    </row>
    <row r="46" spans="1:39" hidden="1" x14ac:dyDescent="0.3">
      <c r="A46" t="s">
        <v>40</v>
      </c>
      <c r="C46">
        <v>1.3385335413416499</v>
      </c>
      <c r="D46">
        <v>0.44695787831513301</v>
      </c>
      <c r="E46" t="s">
        <v>41</v>
      </c>
      <c r="F46" t="s">
        <v>41</v>
      </c>
      <c r="G46" t="s">
        <v>41</v>
      </c>
      <c r="H46">
        <v>34.32</v>
      </c>
      <c r="I46">
        <v>11.46</v>
      </c>
      <c r="J46" t="s">
        <v>41</v>
      </c>
      <c r="K46" t="s">
        <v>41</v>
      </c>
      <c r="L46" t="s">
        <v>41</v>
      </c>
      <c r="M46" t="s">
        <v>42</v>
      </c>
      <c r="N46" t="s">
        <v>50</v>
      </c>
      <c r="O46" t="s">
        <v>51</v>
      </c>
      <c r="P46" t="s">
        <v>45</v>
      </c>
      <c r="Q46" t="s">
        <v>46</v>
      </c>
      <c r="R46" t="s">
        <v>104</v>
      </c>
      <c r="S46" t="s">
        <v>48</v>
      </c>
      <c r="T46">
        <v>17438101</v>
      </c>
      <c r="U46" t="s">
        <v>105</v>
      </c>
      <c r="V46" t="s">
        <v>49</v>
      </c>
      <c r="AB46">
        <v>378</v>
      </c>
    </row>
    <row r="47" spans="1:39" hidden="1" x14ac:dyDescent="0.3">
      <c r="A47" t="s">
        <v>40</v>
      </c>
      <c r="C47">
        <v>0</v>
      </c>
      <c r="D47">
        <v>3.1201248049922001E-2</v>
      </c>
      <c r="E47" t="s">
        <v>41</v>
      </c>
      <c r="F47" t="s">
        <v>41</v>
      </c>
      <c r="G47" t="s">
        <v>41</v>
      </c>
      <c r="H47">
        <v>0</v>
      </c>
      <c r="I47">
        <v>0.8</v>
      </c>
      <c r="J47" t="s">
        <v>41</v>
      </c>
      <c r="K47" t="s">
        <v>41</v>
      </c>
      <c r="L47" t="s">
        <v>41</v>
      </c>
      <c r="M47" t="s">
        <v>42</v>
      </c>
      <c r="N47" t="s">
        <v>50</v>
      </c>
      <c r="O47" t="s">
        <v>61</v>
      </c>
      <c r="P47" t="s">
        <v>45</v>
      </c>
      <c r="Q47" t="s">
        <v>46</v>
      </c>
      <c r="R47" t="s">
        <v>52</v>
      </c>
      <c r="S47" t="s">
        <v>48</v>
      </c>
      <c r="T47">
        <v>24163809</v>
      </c>
      <c r="U47" t="s">
        <v>106</v>
      </c>
      <c r="V47" t="s">
        <v>49</v>
      </c>
      <c r="AB47">
        <v>270</v>
      </c>
    </row>
    <row r="48" spans="1:39" hidden="1" x14ac:dyDescent="0.3">
      <c r="A48" t="s">
        <v>40</v>
      </c>
      <c r="C48">
        <v>0.21840873634945401</v>
      </c>
      <c r="D48">
        <v>0</v>
      </c>
      <c r="E48">
        <v>0.24570982839313599</v>
      </c>
      <c r="F48" t="s">
        <v>41</v>
      </c>
      <c r="G48" t="s">
        <v>41</v>
      </c>
      <c r="H48">
        <v>5.6</v>
      </c>
      <c r="I48">
        <v>0</v>
      </c>
      <c r="J48">
        <v>6.3</v>
      </c>
      <c r="K48" t="s">
        <v>41</v>
      </c>
      <c r="L48" t="s">
        <v>41</v>
      </c>
      <c r="M48" t="s">
        <v>42</v>
      </c>
      <c r="N48" t="s">
        <v>50</v>
      </c>
      <c r="O48" t="s">
        <v>51</v>
      </c>
      <c r="P48" t="s">
        <v>45</v>
      </c>
      <c r="Q48" t="s">
        <v>54</v>
      </c>
      <c r="R48" t="s">
        <v>55</v>
      </c>
      <c r="S48" t="s">
        <v>48</v>
      </c>
      <c r="T48">
        <v>25587794</v>
      </c>
      <c r="U48" t="s">
        <v>107</v>
      </c>
      <c r="V48" t="s">
        <v>49</v>
      </c>
      <c r="X48">
        <v>10</v>
      </c>
      <c r="Y48">
        <v>9</v>
      </c>
      <c r="Z48">
        <v>51.1</v>
      </c>
      <c r="AB48">
        <v>19</v>
      </c>
    </row>
    <row r="49" spans="1:40" hidden="1" x14ac:dyDescent="0.3">
      <c r="A49" t="s">
        <v>40</v>
      </c>
      <c r="C49">
        <v>0.171606864274571</v>
      </c>
      <c r="D49">
        <v>0</v>
      </c>
      <c r="E49">
        <v>0.171606864274571</v>
      </c>
      <c r="F49">
        <v>0</v>
      </c>
      <c r="G49">
        <v>0.171606864274571</v>
      </c>
      <c r="H49">
        <v>4.4000000000000004</v>
      </c>
      <c r="I49">
        <v>0</v>
      </c>
      <c r="J49">
        <v>4.4000000000000004</v>
      </c>
      <c r="K49">
        <v>0</v>
      </c>
      <c r="L49">
        <v>4.4000000000000004</v>
      </c>
      <c r="M49" t="s">
        <v>42</v>
      </c>
      <c r="N49" t="s">
        <v>50</v>
      </c>
      <c r="O49" t="s">
        <v>51</v>
      </c>
      <c r="P49" t="s">
        <v>45</v>
      </c>
      <c r="Q49" t="s">
        <v>54</v>
      </c>
      <c r="R49" t="s">
        <v>63</v>
      </c>
      <c r="S49" t="s">
        <v>48</v>
      </c>
      <c r="T49">
        <v>16645324</v>
      </c>
      <c r="U49" t="s">
        <v>108</v>
      </c>
      <c r="V49" t="s">
        <v>49</v>
      </c>
      <c r="AB49">
        <v>50</v>
      </c>
    </row>
    <row r="50" spans="1:40" hidden="1" x14ac:dyDescent="0.3">
      <c r="A50" t="s">
        <v>40</v>
      </c>
      <c r="C50">
        <v>1.75507020280811</v>
      </c>
      <c r="D50">
        <v>1.75507020280811</v>
      </c>
      <c r="E50">
        <v>1.75507020280811</v>
      </c>
      <c r="F50" t="s">
        <v>41</v>
      </c>
      <c r="G50" t="s">
        <v>41</v>
      </c>
      <c r="H50">
        <v>45</v>
      </c>
      <c r="I50">
        <v>45</v>
      </c>
      <c r="J50">
        <v>45</v>
      </c>
      <c r="K50" t="s">
        <v>41</v>
      </c>
      <c r="L50" t="s">
        <v>41</v>
      </c>
      <c r="M50" t="s">
        <v>42</v>
      </c>
      <c r="N50" t="s">
        <v>50</v>
      </c>
      <c r="O50" t="s">
        <v>61</v>
      </c>
      <c r="P50" t="s">
        <v>45</v>
      </c>
      <c r="Q50" t="s">
        <v>54</v>
      </c>
      <c r="R50" t="s">
        <v>55</v>
      </c>
      <c r="S50" t="s">
        <v>48</v>
      </c>
      <c r="T50">
        <v>31986264</v>
      </c>
      <c r="U50" t="s">
        <v>109</v>
      </c>
      <c r="V50" t="s">
        <v>49</v>
      </c>
      <c r="AB50">
        <v>4</v>
      </c>
    </row>
    <row r="51" spans="1:40" hidden="1" x14ac:dyDescent="0.3">
      <c r="A51" t="s">
        <v>40</v>
      </c>
      <c r="C51">
        <v>3.9781591263650502</v>
      </c>
      <c r="D51">
        <v>2.8471138845553798</v>
      </c>
      <c r="E51">
        <v>4.3681747269890803</v>
      </c>
      <c r="F51" t="s">
        <v>41</v>
      </c>
      <c r="G51" t="s">
        <v>41</v>
      </c>
      <c r="H51">
        <v>102</v>
      </c>
      <c r="I51">
        <v>73</v>
      </c>
      <c r="J51">
        <v>112</v>
      </c>
      <c r="K51" t="s">
        <v>41</v>
      </c>
      <c r="L51" t="s">
        <v>41</v>
      </c>
      <c r="M51" t="s">
        <v>42</v>
      </c>
      <c r="N51" t="s">
        <v>50</v>
      </c>
      <c r="O51" t="s">
        <v>61</v>
      </c>
      <c r="P51" t="s">
        <v>110</v>
      </c>
      <c r="Q51" t="s">
        <v>54</v>
      </c>
      <c r="R51" t="s">
        <v>55</v>
      </c>
      <c r="S51" t="s">
        <v>48</v>
      </c>
      <c r="T51">
        <v>31986264</v>
      </c>
      <c r="U51" t="s">
        <v>109</v>
      </c>
      <c r="V51" t="s">
        <v>49</v>
      </c>
      <c r="X51">
        <v>11</v>
      </c>
      <c r="Y51">
        <v>2</v>
      </c>
      <c r="Z51">
        <v>49</v>
      </c>
      <c r="AB51">
        <v>13</v>
      </c>
      <c r="AF51" t="s">
        <v>111</v>
      </c>
    </row>
    <row r="52" spans="1:40" hidden="1" x14ac:dyDescent="0.3">
      <c r="A52" t="s">
        <v>40</v>
      </c>
      <c r="C52">
        <v>3.0421216848673902</v>
      </c>
      <c r="D52">
        <v>1.87207488299532</v>
      </c>
      <c r="E52">
        <v>3.6661466458658301</v>
      </c>
      <c r="F52" t="s">
        <v>41</v>
      </c>
      <c r="G52" t="s">
        <v>41</v>
      </c>
      <c r="H52">
        <v>78</v>
      </c>
      <c r="I52">
        <v>48</v>
      </c>
      <c r="J52">
        <v>94</v>
      </c>
      <c r="K52" t="s">
        <v>41</v>
      </c>
      <c r="L52" t="s">
        <v>41</v>
      </c>
      <c r="M52" t="s">
        <v>42</v>
      </c>
      <c r="N52" t="s">
        <v>50</v>
      </c>
      <c r="O52" t="s">
        <v>61</v>
      </c>
      <c r="P52" t="s">
        <v>110</v>
      </c>
      <c r="Q52" t="s">
        <v>54</v>
      </c>
      <c r="R52" t="s">
        <v>55</v>
      </c>
      <c r="S52" t="s">
        <v>48</v>
      </c>
      <c r="T52">
        <v>31986264</v>
      </c>
      <c r="U52" t="s">
        <v>109</v>
      </c>
      <c r="V52" t="s">
        <v>49</v>
      </c>
      <c r="X52">
        <v>19</v>
      </c>
      <c r="Y52">
        <v>9</v>
      </c>
      <c r="Z52">
        <v>49</v>
      </c>
      <c r="AB52">
        <v>28</v>
      </c>
      <c r="AF52" t="s">
        <v>112</v>
      </c>
    </row>
    <row r="53" spans="1:40" hidden="1" x14ac:dyDescent="0.3">
      <c r="A53" t="s">
        <v>40</v>
      </c>
      <c r="C53">
        <v>0.39001560062402502</v>
      </c>
      <c r="D53">
        <v>0.39001560062402502</v>
      </c>
      <c r="E53">
        <v>0.39001560062402502</v>
      </c>
      <c r="F53" t="s">
        <v>41</v>
      </c>
      <c r="G53" t="s">
        <v>41</v>
      </c>
      <c r="H53">
        <v>10</v>
      </c>
      <c r="I53">
        <v>10</v>
      </c>
      <c r="J53">
        <v>10</v>
      </c>
      <c r="K53" t="s">
        <v>41</v>
      </c>
      <c r="L53" t="s">
        <v>41</v>
      </c>
      <c r="M53" t="s">
        <v>42</v>
      </c>
      <c r="N53" t="s">
        <v>50</v>
      </c>
      <c r="O53" t="s">
        <v>51</v>
      </c>
      <c r="P53" t="s">
        <v>110</v>
      </c>
      <c r="Q53" t="s">
        <v>54</v>
      </c>
      <c r="R53" t="s">
        <v>55</v>
      </c>
      <c r="S53" t="s">
        <v>48</v>
      </c>
      <c r="T53">
        <v>32401715</v>
      </c>
      <c r="U53" t="s">
        <v>113</v>
      </c>
      <c r="V53" t="s">
        <v>49</v>
      </c>
      <c r="X53">
        <v>45</v>
      </c>
      <c r="Y53">
        <v>41</v>
      </c>
      <c r="Z53">
        <v>51</v>
      </c>
      <c r="AB53">
        <v>86</v>
      </c>
      <c r="AF53" t="s">
        <v>114</v>
      </c>
    </row>
    <row r="54" spans="1:40" hidden="1" x14ac:dyDescent="0.3">
      <c r="A54" t="s">
        <v>40</v>
      </c>
      <c r="C54">
        <v>0.39001560062402502</v>
      </c>
      <c r="D54">
        <v>0.39001560062402502</v>
      </c>
      <c r="E54">
        <v>0.39001560062402502</v>
      </c>
      <c r="F54" t="s">
        <v>41</v>
      </c>
      <c r="G54" t="s">
        <v>41</v>
      </c>
      <c r="H54">
        <v>10</v>
      </c>
      <c r="I54">
        <v>10</v>
      </c>
      <c r="J54">
        <v>10</v>
      </c>
      <c r="K54" t="s">
        <v>41</v>
      </c>
      <c r="L54" t="s">
        <v>41</v>
      </c>
      <c r="M54" t="s">
        <v>42</v>
      </c>
      <c r="N54" t="s">
        <v>50</v>
      </c>
      <c r="O54" t="s">
        <v>51</v>
      </c>
      <c r="P54" t="s">
        <v>110</v>
      </c>
      <c r="Q54" t="s">
        <v>54</v>
      </c>
      <c r="R54" t="s">
        <v>55</v>
      </c>
      <c r="S54" t="s">
        <v>48</v>
      </c>
      <c r="T54">
        <v>32401715</v>
      </c>
      <c r="U54" t="s">
        <v>113</v>
      </c>
      <c r="V54" t="s">
        <v>49</v>
      </c>
      <c r="X54">
        <v>23</v>
      </c>
      <c r="Y54">
        <v>18</v>
      </c>
      <c r="Z54">
        <v>52</v>
      </c>
      <c r="AB54">
        <v>41</v>
      </c>
      <c r="AF54" t="s">
        <v>115</v>
      </c>
    </row>
    <row r="55" spans="1:40" hidden="1" x14ac:dyDescent="0.3">
      <c r="A55" t="s">
        <v>40</v>
      </c>
      <c r="C55">
        <v>0.288611544461779</v>
      </c>
      <c r="D55">
        <v>0.12870514820592799</v>
      </c>
      <c r="E55">
        <v>1.4820592823712899</v>
      </c>
      <c r="F55" t="s">
        <v>41</v>
      </c>
      <c r="G55" t="s">
        <v>41</v>
      </c>
      <c r="H55">
        <v>7.4</v>
      </c>
      <c r="I55">
        <v>3.3</v>
      </c>
      <c r="J55">
        <v>38</v>
      </c>
      <c r="K55" t="s">
        <v>41</v>
      </c>
      <c r="L55" t="s">
        <v>41</v>
      </c>
      <c r="M55" t="s">
        <v>42</v>
      </c>
      <c r="N55" t="s">
        <v>50</v>
      </c>
      <c r="O55" t="s">
        <v>56</v>
      </c>
      <c r="P55" t="s">
        <v>110</v>
      </c>
      <c r="Q55" t="s">
        <v>54</v>
      </c>
      <c r="R55" t="s">
        <v>55</v>
      </c>
      <c r="S55" t="s">
        <v>48</v>
      </c>
      <c r="T55">
        <v>32317267</v>
      </c>
      <c r="U55" t="s">
        <v>116</v>
      </c>
      <c r="V55" t="s">
        <v>49</v>
      </c>
      <c r="X55">
        <v>58</v>
      </c>
      <c r="Y55">
        <v>38</v>
      </c>
      <c r="Z55">
        <v>55</v>
      </c>
      <c r="AB55">
        <v>96</v>
      </c>
      <c r="AN55" t="s">
        <v>117</v>
      </c>
    </row>
    <row r="56" spans="1:40" hidden="1" x14ac:dyDescent="0.3">
      <c r="A56" t="s">
        <v>40</v>
      </c>
      <c r="C56">
        <v>0.53822152886115404</v>
      </c>
      <c r="D56">
        <v>0.237909516380655</v>
      </c>
      <c r="E56">
        <v>1.6770670826833101</v>
      </c>
      <c r="F56" t="s">
        <v>41</v>
      </c>
      <c r="G56" t="s">
        <v>41</v>
      </c>
      <c r="H56">
        <v>13.8</v>
      </c>
      <c r="I56">
        <v>6.1</v>
      </c>
      <c r="J56">
        <v>43</v>
      </c>
      <c r="K56" t="s">
        <v>41</v>
      </c>
      <c r="L56" t="s">
        <v>41</v>
      </c>
      <c r="M56" t="s">
        <v>42</v>
      </c>
      <c r="N56" t="s">
        <v>50</v>
      </c>
      <c r="O56" t="s">
        <v>56</v>
      </c>
      <c r="P56" t="s">
        <v>110</v>
      </c>
      <c r="Q56" t="s">
        <v>54</v>
      </c>
      <c r="R56" t="s">
        <v>55</v>
      </c>
      <c r="S56" t="s">
        <v>48</v>
      </c>
      <c r="T56">
        <v>32317267</v>
      </c>
      <c r="U56" t="s">
        <v>116</v>
      </c>
      <c r="V56" t="s">
        <v>49</v>
      </c>
      <c r="X56">
        <v>9</v>
      </c>
      <c r="Y56">
        <v>13</v>
      </c>
      <c r="Z56">
        <v>47.5</v>
      </c>
      <c r="AB56">
        <v>22</v>
      </c>
      <c r="AN56" t="s">
        <v>118</v>
      </c>
    </row>
    <row r="57" spans="1:40" hidden="1" x14ac:dyDescent="0.3">
      <c r="A57" t="s">
        <v>40</v>
      </c>
      <c r="C57">
        <v>0.237909516380655</v>
      </c>
      <c r="D57">
        <v>0.12870514820592799</v>
      </c>
      <c r="E57">
        <v>1.4820592823712899</v>
      </c>
      <c r="F57" t="s">
        <v>41</v>
      </c>
      <c r="G57" t="s">
        <v>41</v>
      </c>
      <c r="H57">
        <v>6.1</v>
      </c>
      <c r="I57">
        <v>3.3</v>
      </c>
      <c r="J57">
        <v>38</v>
      </c>
      <c r="K57" t="s">
        <v>41</v>
      </c>
      <c r="L57" t="s">
        <v>41</v>
      </c>
      <c r="M57" t="s">
        <v>42</v>
      </c>
      <c r="N57" t="s">
        <v>50</v>
      </c>
      <c r="O57" t="s">
        <v>56</v>
      </c>
      <c r="P57" t="s">
        <v>110</v>
      </c>
      <c r="Q57" t="s">
        <v>54</v>
      </c>
      <c r="R57" t="s">
        <v>55</v>
      </c>
      <c r="S57" t="s">
        <v>48</v>
      </c>
      <c r="T57">
        <v>32317267</v>
      </c>
      <c r="U57" t="s">
        <v>116</v>
      </c>
      <c r="V57" t="s">
        <v>49</v>
      </c>
      <c r="X57">
        <v>49</v>
      </c>
      <c r="Y57">
        <v>25</v>
      </c>
      <c r="Z57">
        <v>57</v>
      </c>
      <c r="AB57">
        <v>74</v>
      </c>
      <c r="AN57" t="s">
        <v>119</v>
      </c>
    </row>
    <row r="58" spans="1:40" hidden="1" x14ac:dyDescent="0.3">
      <c r="A58" t="s">
        <v>40</v>
      </c>
      <c r="C58">
        <v>0.59672386895475804</v>
      </c>
      <c r="D58">
        <v>0.292511700468019</v>
      </c>
      <c r="E58" t="s">
        <v>41</v>
      </c>
      <c r="F58" t="s">
        <v>41</v>
      </c>
      <c r="G58" t="s">
        <v>41</v>
      </c>
      <c r="H58">
        <v>15.3</v>
      </c>
      <c r="I58">
        <v>7.5</v>
      </c>
      <c r="J58" t="s">
        <v>41</v>
      </c>
      <c r="K58" t="s">
        <v>41</v>
      </c>
      <c r="L58" t="s">
        <v>41</v>
      </c>
      <c r="M58" t="s">
        <v>42</v>
      </c>
      <c r="N58" t="s">
        <v>50</v>
      </c>
      <c r="O58" t="s">
        <v>51</v>
      </c>
      <c r="P58" t="s">
        <v>45</v>
      </c>
      <c r="Q58" t="s">
        <v>46</v>
      </c>
      <c r="R58" t="s">
        <v>52</v>
      </c>
      <c r="S58" t="s">
        <v>48</v>
      </c>
      <c r="T58">
        <v>10080883</v>
      </c>
      <c r="U58" t="s">
        <v>120</v>
      </c>
      <c r="V58" t="s">
        <v>49</v>
      </c>
      <c r="X58">
        <v>15</v>
      </c>
      <c r="Y58">
        <v>5</v>
      </c>
      <c r="Z58">
        <v>58</v>
      </c>
      <c r="AB58">
        <v>20</v>
      </c>
    </row>
    <row r="59" spans="1:40" hidden="1" x14ac:dyDescent="0.3">
      <c r="A59" t="s">
        <v>40</v>
      </c>
      <c r="C59">
        <v>0.75975039001560096</v>
      </c>
      <c r="D59">
        <v>0.15210608424336999</v>
      </c>
      <c r="E59" t="s">
        <v>41</v>
      </c>
      <c r="F59">
        <v>6.2402496099844003E-2</v>
      </c>
      <c r="G59">
        <v>1.9110764430577201</v>
      </c>
      <c r="H59">
        <v>19.48</v>
      </c>
      <c r="I59">
        <v>3.9</v>
      </c>
      <c r="J59" t="s">
        <v>41</v>
      </c>
      <c r="K59">
        <v>1.6</v>
      </c>
      <c r="L59">
        <v>49</v>
      </c>
      <c r="M59" t="s">
        <v>42</v>
      </c>
      <c r="N59" t="s">
        <v>50</v>
      </c>
      <c r="O59" t="s">
        <v>121</v>
      </c>
      <c r="P59" t="s">
        <v>45</v>
      </c>
      <c r="Q59" t="s">
        <v>46</v>
      </c>
      <c r="R59" t="s">
        <v>47</v>
      </c>
      <c r="S59" t="s">
        <v>48</v>
      </c>
      <c r="T59">
        <v>18845357</v>
      </c>
      <c r="U59" t="s">
        <v>122</v>
      </c>
      <c r="V59" t="s">
        <v>49</v>
      </c>
      <c r="AB59">
        <v>15</v>
      </c>
      <c r="AF59" t="s">
        <v>123</v>
      </c>
    </row>
    <row r="60" spans="1:40" hidden="1" x14ac:dyDescent="0.3">
      <c r="A60" t="s">
        <v>40</v>
      </c>
      <c r="C60">
        <v>0.86583463338533495</v>
      </c>
      <c r="D60">
        <v>0.16770670826833101</v>
      </c>
      <c r="E60" t="s">
        <v>41</v>
      </c>
      <c r="F60">
        <v>0.15210608424336999</v>
      </c>
      <c r="G60">
        <v>2.22308892355694</v>
      </c>
      <c r="H60">
        <v>22.2</v>
      </c>
      <c r="I60">
        <v>4.3</v>
      </c>
      <c r="J60" t="s">
        <v>41</v>
      </c>
      <c r="K60">
        <v>3.9</v>
      </c>
      <c r="L60">
        <v>57</v>
      </c>
      <c r="M60" t="s">
        <v>42</v>
      </c>
      <c r="N60" t="s">
        <v>50</v>
      </c>
      <c r="O60" t="s">
        <v>51</v>
      </c>
      <c r="P60" t="s">
        <v>45</v>
      </c>
      <c r="Q60" t="s">
        <v>46</v>
      </c>
      <c r="R60" t="s">
        <v>47</v>
      </c>
      <c r="S60" t="s">
        <v>48</v>
      </c>
      <c r="T60">
        <v>18845357</v>
      </c>
      <c r="U60" t="s">
        <v>122</v>
      </c>
      <c r="V60" t="s">
        <v>49</v>
      </c>
      <c r="AB60">
        <v>15</v>
      </c>
      <c r="AF60" t="s">
        <v>123</v>
      </c>
    </row>
    <row r="63" spans="1:40" x14ac:dyDescent="0.3">
      <c r="A63" s="2"/>
      <c r="B63" s="3" t="s">
        <v>51</v>
      </c>
      <c r="C63" s="3" t="s">
        <v>61</v>
      </c>
      <c r="D63" s="3" t="s">
        <v>60</v>
      </c>
      <c r="E63" s="3" t="s">
        <v>124</v>
      </c>
      <c r="F63" s="3" t="s">
        <v>125</v>
      </c>
      <c r="G63" s="3" t="s">
        <v>56</v>
      </c>
      <c r="H63" s="3" t="s">
        <v>126</v>
      </c>
      <c r="I63" s="3" t="s">
        <v>129</v>
      </c>
    </row>
    <row r="64" spans="1:40" x14ac:dyDescent="0.3">
      <c r="A64" s="3" t="s">
        <v>127</v>
      </c>
      <c r="B64" s="2">
        <f>MEDIAN(C3,C4,C5,C8,C9,C10,C12,C14,C16,C17,C18,C22,C23,C24,C25,C26,C28,C29,C30,C35,C36,C38,C39,C40,C41,C42,C43,C44,C45,C46,C48,C49,C58,C60)</f>
        <v>0.24239469578783152</v>
      </c>
      <c r="C64" s="2">
        <f>MEDIAN(C13,C15,C21,C27,C31,C32,C33,C34,C47,C50)</f>
        <v>5.4992199687987492E-2</v>
      </c>
      <c r="D64" s="2">
        <f>MEDIAN(C11,C37)</f>
        <v>0.67901716068642859</v>
      </c>
      <c r="E64" s="2">
        <f>10*D64</f>
        <v>6.7901716068642859</v>
      </c>
      <c r="F64" s="2">
        <f>MEDIAN(C19,C20)</f>
        <v>0.22230889235569401</v>
      </c>
      <c r="G64" s="2">
        <f>MEDIAN(C6,C7)</f>
        <v>1.092043681747271</v>
      </c>
      <c r="H64" s="2">
        <f>MEDIAN(C2)</f>
        <v>2.15951638065523</v>
      </c>
      <c r="I64" s="2">
        <f>MEDIAN(C59)</f>
        <v>0.75975039001560096</v>
      </c>
    </row>
    <row r="65" spans="1:9" x14ac:dyDescent="0.3">
      <c r="A65" s="3" t="s">
        <v>128</v>
      </c>
      <c r="B65" s="2">
        <f>MEDIAN(C53)</f>
        <v>0.39001560062402502</v>
      </c>
      <c r="C65" s="2">
        <f>MEDIAN(C51,C52)</f>
        <v>3.5101404056162204</v>
      </c>
      <c r="D65" s="2" t="s">
        <v>41</v>
      </c>
      <c r="E65" s="2" t="s">
        <v>41</v>
      </c>
      <c r="F65" s="2" t="s">
        <v>41</v>
      </c>
      <c r="G65" s="2">
        <f>MEDIAN(C55,C56,C57)</f>
        <v>0.288611544461779</v>
      </c>
      <c r="H65" s="2" t="s">
        <v>41</v>
      </c>
      <c r="I65" s="2" t="s">
        <v>41</v>
      </c>
    </row>
    <row r="68" spans="1:9" x14ac:dyDescent="0.3">
      <c r="C68" t="s">
        <v>130</v>
      </c>
      <c r="D68" t="s">
        <v>52</v>
      </c>
    </row>
    <row r="69" spans="1:9" x14ac:dyDescent="0.3">
      <c r="A69" t="s">
        <v>131</v>
      </c>
      <c r="C69">
        <f>C46</f>
        <v>1.3385335413416499</v>
      </c>
      <c r="D69">
        <f>D46*AB46^0.5</f>
        <v>8.6898543374127311</v>
      </c>
    </row>
    <row r="70" spans="1:9" x14ac:dyDescent="0.3">
      <c r="A70" t="s">
        <v>132</v>
      </c>
      <c r="C70">
        <f>C20</f>
        <v>0.27301092043681702</v>
      </c>
      <c r="D70">
        <f>D20</f>
        <v>0.292511700468019</v>
      </c>
    </row>
    <row r="71" spans="1:9" x14ac:dyDescent="0.3">
      <c r="A71" t="s">
        <v>133</v>
      </c>
      <c r="C71">
        <f>C11</f>
        <v>1.24492979719189</v>
      </c>
      <c r="D71">
        <f>D11</f>
        <v>0.37246489859594401</v>
      </c>
    </row>
    <row r="72" spans="1:9" x14ac:dyDescent="0.3">
      <c r="A72" t="s">
        <v>134</v>
      </c>
      <c r="C72">
        <f>10*C71</f>
        <v>12.449297971918901</v>
      </c>
      <c r="D72">
        <f>10*D71</f>
        <v>3.7246489859594401</v>
      </c>
    </row>
  </sheetData>
  <autoFilter ref="A1:AN60" xr:uid="{00000000-0009-0000-0000-000000000000}">
    <filterColumn colId="14">
      <filters>
        <filter val="Sputum"/>
      </filters>
    </filterColumn>
    <filterColumn colId="16">
      <filters>
        <filter val="Me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20200614_05-09-06_TNFa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2020-06-14T13:39:08Z</dcterms:created>
  <dcterms:modified xsi:type="dcterms:W3CDTF">2020-06-28T16:01:34Z</dcterms:modified>
</cp:coreProperties>
</file>