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otocon_cytokines\"/>
    </mc:Choice>
  </mc:AlternateContent>
  <xr:revisionPtr revIDLastSave="0" documentId="13_ncr:1_{4FCBE7AD-A560-4304-92A0-98B1CA088DB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4_05-10-04_TGFb" sheetId="1" r:id="rId1"/>
  </sheets>
  <definedNames>
    <definedName name="_xlnm._FilterDatabase" localSheetId="0" hidden="1">'20200614_05-10-04_TGFb'!$A$1:$AN$14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23" i="1"/>
  <c r="D25" i="1" l="1"/>
  <c r="D26" i="1" s="1"/>
  <c r="C25" i="1"/>
  <c r="C26" i="1" s="1"/>
  <c r="D24" i="1"/>
  <c r="C24" i="1"/>
  <c r="F18" i="1" l="1"/>
  <c r="D18" i="1"/>
  <c r="E18" i="1" s="1"/>
  <c r="C18" i="1"/>
  <c r="B18" i="1"/>
</calcChain>
</file>

<file path=xl/sharedStrings.xml><?xml version="1.0" encoding="utf-8"?>
<sst xmlns="http://schemas.openxmlformats.org/spreadsheetml/2006/main" count="249" uniqueCount="78">
  <si>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</si>
  <si>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</si>
  <si>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</si>
  <si>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</si>
  <si>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</si>
  <si>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</si>
  <si>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</si>
  <si>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</si>
  <si>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</si>
  <si>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</si>
  <si>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</si>
  <si>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</si>
  <si>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</si>
  <si>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</si>
  <si>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</si>
  <si>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</si>
  <si>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</si>
  <si>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</si>
  <si>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</si>
  <si>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</si>
  <si>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</si>
  <si>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</si>
  <si>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</si>
  <si>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</si>
  <si>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</si>
  <si>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</si>
  <si>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</si>
  <si>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</si>
  <si>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</si>
  <si>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</si>
  <si>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</si>
  <si>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</si>
  <si>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</si>
  <si>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</si>
  <si>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FEV1, L</t>
  </si>
  <si>
    <t>FEV1, % predicted</t>
  </si>
  <si>
    <t>FEV1 before salbutamol (% predicted)</t>
  </si>
  <si>
    <t>FEV1 after salbutamol (% predicted)</t>
  </si>
  <si>
    <t>PC20 Р°fer methacholine</t>
  </si>
  <si>
    <t>Severity</t>
  </si>
  <si>
    <t>TGFb</t>
  </si>
  <si>
    <t>NA</t>
  </si>
  <si>
    <t>pM</t>
  </si>
  <si>
    <t>pg/ml</t>
  </si>
  <si>
    <t>Sputum</t>
  </si>
  <si>
    <t>Healthy control</t>
  </si>
  <si>
    <t>Median</t>
  </si>
  <si>
    <t>SD</t>
  </si>
  <si>
    <t>PMID</t>
  </si>
  <si>
    <t>Article</t>
  </si>
  <si>
    <t>Plasma</t>
  </si>
  <si>
    <t>Mean</t>
  </si>
  <si>
    <t>Not specified</t>
  </si>
  <si>
    <t>Serum</t>
  </si>
  <si>
    <t>SEM</t>
  </si>
  <si>
    <t>ng/ml</t>
  </si>
  <si>
    <t>Lymph node</t>
  </si>
  <si>
    <t>Fig.2A,p.205</t>
  </si>
  <si>
    <t>Fig4,p.7</t>
  </si>
  <si>
    <t>Fig.7</t>
  </si>
  <si>
    <t>table 5</t>
  </si>
  <si>
    <t>pg/mL</t>
  </si>
  <si>
    <t>Fig. 7, p. 238</t>
  </si>
  <si>
    <t>p. 83, Section Results</t>
  </si>
  <si>
    <t>Fig. 7, p. 9</t>
  </si>
  <si>
    <t>linning fluid</t>
  </si>
  <si>
    <t>lymph node</t>
  </si>
  <si>
    <t>Blood</t>
  </si>
  <si>
    <t>BAL</t>
  </si>
  <si>
    <t>EBC</t>
  </si>
  <si>
    <t>HC</t>
  </si>
  <si>
    <t>COVID-19</t>
  </si>
  <si>
    <t>mean</t>
  </si>
  <si>
    <t>Ref PL</t>
  </si>
  <si>
    <t>Ref LN</t>
  </si>
  <si>
    <t>Ref Sputum</t>
  </si>
  <si>
    <t>Ref linning fluid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</si>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</sst>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defaultRowHeight="14.4" x14ac:dyDescent="0.3"/>
  <sheetData>
    <row r="1" spans="1:4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3">
      <c r="A2" t="s">
        <v>40</v>
      </c>
      <c r="C2">
        <v>28.168696436626099</v>
      </c>
      <c r="D2">
        <v>19.012178619756401</v>
      </c>
      <c r="E2" t="s">
        <v>41</v>
      </c>
      <c r="F2" t="s">
        <v>41</v>
      </c>
      <c r="G2" t="s">
        <v>41</v>
      </c>
      <c r="H2">
        <v>1249</v>
      </c>
      <c r="I2">
        <v>843</v>
      </c>
      <c r="J2" t="s">
        <v>41</v>
      </c>
      <c r="K2" t="s">
        <v>41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>
        <v>18564632</v>
      </c>
      <c r="V2" t="s">
        <v>49</v>
      </c>
      <c r="AB2">
        <v>8</v>
      </c>
    </row>
    <row r="3" spans="1:40" x14ac:dyDescent="0.3">
      <c r="A3" t="s">
        <v>40</v>
      </c>
      <c r="C3">
        <v>1.5787099684257999</v>
      </c>
      <c r="D3">
        <v>1.08254397834912</v>
      </c>
      <c r="E3">
        <v>2.8191249436175001</v>
      </c>
      <c r="F3">
        <v>1.08254397834912</v>
      </c>
      <c r="G3">
        <v>2.8191249436175001</v>
      </c>
      <c r="H3">
        <v>70</v>
      </c>
      <c r="I3">
        <v>48</v>
      </c>
      <c r="J3">
        <v>125</v>
      </c>
      <c r="K3">
        <v>48</v>
      </c>
      <c r="L3">
        <v>125</v>
      </c>
      <c r="M3" t="s">
        <v>42</v>
      </c>
      <c r="N3" t="s">
        <v>43</v>
      </c>
      <c r="O3" t="s">
        <v>50</v>
      </c>
      <c r="P3" t="s">
        <v>45</v>
      </c>
      <c r="Q3" t="s">
        <v>51</v>
      </c>
      <c r="R3" t="s">
        <v>52</v>
      </c>
      <c r="S3" t="s">
        <v>48</v>
      </c>
      <c r="T3">
        <v>24825462</v>
      </c>
      <c r="V3" t="s">
        <v>49</v>
      </c>
      <c r="AB3">
        <v>20</v>
      </c>
    </row>
    <row r="4" spans="1:40" x14ac:dyDescent="0.3">
      <c r="A4" t="s">
        <v>40</v>
      </c>
      <c r="C4">
        <v>0.36468200270635998</v>
      </c>
      <c r="D4">
        <v>8.6377988272440198E-2</v>
      </c>
      <c r="E4" t="s">
        <v>41</v>
      </c>
      <c r="F4" t="s">
        <v>41</v>
      </c>
      <c r="G4" t="s">
        <v>41</v>
      </c>
      <c r="H4">
        <v>16.170000000000002</v>
      </c>
      <c r="I4">
        <v>3.83</v>
      </c>
      <c r="J4" t="s">
        <v>41</v>
      </c>
      <c r="K4" t="s">
        <v>41</v>
      </c>
      <c r="L4" t="s">
        <v>41</v>
      </c>
      <c r="M4" t="s">
        <v>42</v>
      </c>
      <c r="N4" t="s">
        <v>43</v>
      </c>
      <c r="O4" t="s">
        <v>53</v>
      </c>
      <c r="P4" t="s">
        <v>45</v>
      </c>
      <c r="Q4" t="s">
        <v>51</v>
      </c>
      <c r="R4" t="s">
        <v>47</v>
      </c>
      <c r="S4" t="s">
        <v>48</v>
      </c>
      <c r="T4">
        <v>25329073</v>
      </c>
      <c r="V4" t="s">
        <v>49</v>
      </c>
      <c r="AB4">
        <v>20</v>
      </c>
    </row>
    <row r="5" spans="1:40" x14ac:dyDescent="0.3">
      <c r="A5" t="s">
        <v>40</v>
      </c>
      <c r="C5">
        <v>69.327920613441606</v>
      </c>
      <c r="D5">
        <v>3.17997293640054</v>
      </c>
      <c r="E5" t="s">
        <v>41</v>
      </c>
      <c r="F5" t="s">
        <v>41</v>
      </c>
      <c r="G5" t="s">
        <v>41</v>
      </c>
      <c r="H5">
        <v>3074</v>
      </c>
      <c r="I5">
        <v>141</v>
      </c>
      <c r="J5" t="s">
        <v>41</v>
      </c>
      <c r="K5" t="s">
        <v>41</v>
      </c>
      <c r="L5" t="s">
        <v>41</v>
      </c>
      <c r="M5" t="s">
        <v>42</v>
      </c>
      <c r="N5" t="s">
        <v>43</v>
      </c>
      <c r="O5" t="s">
        <v>50</v>
      </c>
      <c r="P5" t="s">
        <v>45</v>
      </c>
      <c r="Q5" t="s">
        <v>51</v>
      </c>
      <c r="R5" t="s">
        <v>54</v>
      </c>
      <c r="S5" t="s">
        <v>48</v>
      </c>
      <c r="T5">
        <v>20819268</v>
      </c>
      <c r="V5" t="s">
        <v>49</v>
      </c>
      <c r="AB5">
        <v>105</v>
      </c>
    </row>
    <row r="6" spans="1:40" x14ac:dyDescent="0.3">
      <c r="A6" t="s">
        <v>40</v>
      </c>
      <c r="C6">
        <v>44.880469102390599</v>
      </c>
      <c r="D6">
        <v>2.2552999548939998</v>
      </c>
      <c r="E6" t="s">
        <v>41</v>
      </c>
      <c r="F6" t="s">
        <v>41</v>
      </c>
      <c r="G6" t="s">
        <v>41</v>
      </c>
      <c r="H6">
        <v>1.99</v>
      </c>
      <c r="I6">
        <v>0.1</v>
      </c>
      <c r="J6" t="s">
        <v>41</v>
      </c>
      <c r="K6" t="s">
        <v>41</v>
      </c>
      <c r="L6" t="s">
        <v>41</v>
      </c>
      <c r="M6" t="s">
        <v>42</v>
      </c>
      <c r="N6" t="s">
        <v>55</v>
      </c>
      <c r="O6" t="s">
        <v>50</v>
      </c>
      <c r="P6" t="s">
        <v>45</v>
      </c>
      <c r="Q6" t="s">
        <v>51</v>
      </c>
      <c r="R6" t="s">
        <v>54</v>
      </c>
      <c r="S6" t="s">
        <v>48</v>
      </c>
      <c r="T6">
        <v>27549738</v>
      </c>
      <c r="V6" t="s">
        <v>49</v>
      </c>
      <c r="AB6">
        <v>27</v>
      </c>
    </row>
    <row r="7" spans="1:40" x14ac:dyDescent="0.3">
      <c r="A7" t="s">
        <v>40</v>
      </c>
      <c r="C7">
        <v>90.211998195760003</v>
      </c>
      <c r="D7">
        <v>2.2552999548939998</v>
      </c>
      <c r="E7" t="s">
        <v>41</v>
      </c>
      <c r="F7" t="s">
        <v>41</v>
      </c>
      <c r="G7" t="s">
        <v>41</v>
      </c>
      <c r="H7">
        <v>4000</v>
      </c>
      <c r="I7">
        <v>100</v>
      </c>
      <c r="J7" t="s">
        <v>41</v>
      </c>
      <c r="K7" t="s">
        <v>41</v>
      </c>
      <c r="L7" t="s">
        <v>41</v>
      </c>
      <c r="M7" t="s">
        <v>42</v>
      </c>
      <c r="N7" t="s">
        <v>43</v>
      </c>
      <c r="O7" t="s">
        <v>50</v>
      </c>
      <c r="P7" t="s">
        <v>45</v>
      </c>
      <c r="Q7" t="s">
        <v>51</v>
      </c>
      <c r="R7" t="s">
        <v>54</v>
      </c>
      <c r="S7" t="s">
        <v>48</v>
      </c>
      <c r="T7">
        <v>19186046</v>
      </c>
      <c r="V7" t="s">
        <v>49</v>
      </c>
      <c r="AB7">
        <v>105</v>
      </c>
    </row>
    <row r="8" spans="1:40" x14ac:dyDescent="0.3">
      <c r="A8" t="s">
        <v>40</v>
      </c>
      <c r="C8">
        <v>22.552999548940001</v>
      </c>
      <c r="D8">
        <v>11.27649977447</v>
      </c>
      <c r="E8" t="s">
        <v>41</v>
      </c>
      <c r="F8" t="s">
        <v>41</v>
      </c>
      <c r="G8" t="s">
        <v>41</v>
      </c>
      <c r="H8">
        <v>1</v>
      </c>
      <c r="I8">
        <v>0.5</v>
      </c>
      <c r="J8" t="s">
        <v>41</v>
      </c>
      <c r="K8" t="s">
        <v>41</v>
      </c>
      <c r="L8" t="s">
        <v>41</v>
      </c>
      <c r="M8" t="s">
        <v>42</v>
      </c>
      <c r="N8" t="s">
        <v>55</v>
      </c>
      <c r="O8" t="s">
        <v>56</v>
      </c>
      <c r="P8" t="s">
        <v>45</v>
      </c>
      <c r="Q8" t="s">
        <v>51</v>
      </c>
      <c r="R8" t="s">
        <v>47</v>
      </c>
      <c r="S8" t="s">
        <v>48</v>
      </c>
      <c r="T8">
        <v>24364843</v>
      </c>
      <c r="U8" t="s">
        <v>57</v>
      </c>
      <c r="V8" t="s">
        <v>49</v>
      </c>
      <c r="X8">
        <v>25</v>
      </c>
      <c r="AB8">
        <v>25</v>
      </c>
    </row>
    <row r="9" spans="1:40" x14ac:dyDescent="0.3">
      <c r="A9" t="s">
        <v>40</v>
      </c>
      <c r="C9">
        <v>789.35498421290004</v>
      </c>
      <c r="D9">
        <v>225.52999548939999</v>
      </c>
      <c r="E9" t="s">
        <v>41</v>
      </c>
      <c r="F9" t="s">
        <v>41</v>
      </c>
      <c r="G9" t="s">
        <v>41</v>
      </c>
      <c r="H9">
        <v>35</v>
      </c>
      <c r="I9">
        <v>10</v>
      </c>
      <c r="J9" t="s">
        <v>41</v>
      </c>
      <c r="K9" t="s">
        <v>41</v>
      </c>
      <c r="L9" t="s">
        <v>41</v>
      </c>
      <c r="M9" t="s">
        <v>42</v>
      </c>
      <c r="N9" t="s">
        <v>55</v>
      </c>
      <c r="O9" t="s">
        <v>53</v>
      </c>
      <c r="P9" t="s">
        <v>45</v>
      </c>
      <c r="Q9" t="s">
        <v>46</v>
      </c>
      <c r="R9" t="s">
        <v>47</v>
      </c>
      <c r="S9" t="s">
        <v>48</v>
      </c>
      <c r="T9">
        <v>23331964</v>
      </c>
      <c r="U9" t="s">
        <v>58</v>
      </c>
      <c r="V9" t="s">
        <v>49</v>
      </c>
      <c r="AB9">
        <v>30</v>
      </c>
    </row>
    <row r="10" spans="1:40" x14ac:dyDescent="0.3">
      <c r="A10" t="s">
        <v>40</v>
      </c>
      <c r="C10">
        <v>2.5414975191700502</v>
      </c>
      <c r="D10">
        <v>0.84979702300405902</v>
      </c>
      <c r="E10" t="s">
        <v>41</v>
      </c>
      <c r="F10" t="s">
        <v>41</v>
      </c>
      <c r="G10" t="s">
        <v>41</v>
      </c>
      <c r="H10">
        <v>112.69</v>
      </c>
      <c r="I10">
        <v>37.68</v>
      </c>
      <c r="J10" t="s">
        <v>41</v>
      </c>
      <c r="K10" t="s">
        <v>41</v>
      </c>
      <c r="L10" t="s">
        <v>41</v>
      </c>
      <c r="M10" t="s">
        <v>42</v>
      </c>
      <c r="N10" t="s">
        <v>43</v>
      </c>
      <c r="O10" t="s">
        <v>53</v>
      </c>
      <c r="P10" t="s">
        <v>45</v>
      </c>
      <c r="Q10" t="s">
        <v>51</v>
      </c>
      <c r="R10" t="s">
        <v>47</v>
      </c>
      <c r="S10" t="s">
        <v>48</v>
      </c>
      <c r="T10">
        <v>20843660</v>
      </c>
      <c r="U10" t="s">
        <v>59</v>
      </c>
      <c r="V10" t="s">
        <v>49</v>
      </c>
      <c r="X10">
        <v>4</v>
      </c>
      <c r="Y10">
        <v>6</v>
      </c>
      <c r="Z10">
        <v>58.3</v>
      </c>
      <c r="AB10">
        <v>10</v>
      </c>
    </row>
    <row r="11" spans="1:40" x14ac:dyDescent="0.3">
      <c r="A11" t="s">
        <v>40</v>
      </c>
      <c r="C11">
        <v>1.8042399639151999E-2</v>
      </c>
      <c r="D11">
        <v>2.75146594497068E-2</v>
      </c>
      <c r="E11" t="s">
        <v>41</v>
      </c>
      <c r="F11" t="s">
        <v>41</v>
      </c>
      <c r="G11" t="s">
        <v>41</v>
      </c>
      <c r="H11">
        <v>0.8</v>
      </c>
      <c r="I11">
        <v>1.22</v>
      </c>
      <c r="J11" t="s">
        <v>41</v>
      </c>
      <c r="K11" t="s">
        <v>41</v>
      </c>
      <c r="L11" t="s">
        <v>41</v>
      </c>
      <c r="M11" t="s">
        <v>42</v>
      </c>
      <c r="N11" t="s">
        <v>43</v>
      </c>
      <c r="O11" t="s">
        <v>53</v>
      </c>
      <c r="P11" t="s">
        <v>45</v>
      </c>
      <c r="Q11" t="s">
        <v>51</v>
      </c>
      <c r="R11" t="s">
        <v>47</v>
      </c>
      <c r="S11" t="s">
        <v>48</v>
      </c>
      <c r="T11">
        <v>25825101</v>
      </c>
      <c r="U11" t="s">
        <v>60</v>
      </c>
      <c r="V11" t="s">
        <v>49</v>
      </c>
      <c r="X11">
        <v>15</v>
      </c>
      <c r="Y11">
        <v>10</v>
      </c>
      <c r="AB11">
        <v>25</v>
      </c>
    </row>
    <row r="12" spans="1:40" x14ac:dyDescent="0.3">
      <c r="A12" t="s">
        <v>40</v>
      </c>
      <c r="C12">
        <v>1.1727559765448801</v>
      </c>
      <c r="D12">
        <v>0.36084799278303997</v>
      </c>
      <c r="E12" t="s">
        <v>41</v>
      </c>
      <c r="F12" t="s">
        <v>41</v>
      </c>
      <c r="G12" t="s">
        <v>41</v>
      </c>
      <c r="H12">
        <v>52</v>
      </c>
      <c r="I12">
        <v>16</v>
      </c>
      <c r="J12" t="s">
        <v>41</v>
      </c>
      <c r="K12" t="s">
        <v>41</v>
      </c>
      <c r="L12" t="s">
        <v>41</v>
      </c>
      <c r="M12" t="s">
        <v>42</v>
      </c>
      <c r="N12" t="s">
        <v>61</v>
      </c>
      <c r="O12" t="s">
        <v>53</v>
      </c>
      <c r="P12" t="s">
        <v>45</v>
      </c>
      <c r="Q12" t="s">
        <v>51</v>
      </c>
      <c r="R12" t="s">
        <v>47</v>
      </c>
      <c r="S12" t="s">
        <v>48</v>
      </c>
      <c r="T12">
        <v>24904654</v>
      </c>
      <c r="U12" t="s">
        <v>62</v>
      </c>
      <c r="V12" t="s">
        <v>49</v>
      </c>
      <c r="X12">
        <v>12</v>
      </c>
      <c r="Y12">
        <v>6</v>
      </c>
      <c r="Z12">
        <v>54.2</v>
      </c>
      <c r="AB12">
        <v>18</v>
      </c>
    </row>
    <row r="13" spans="1:40" x14ac:dyDescent="0.3">
      <c r="A13" t="s">
        <v>40</v>
      </c>
      <c r="C13">
        <v>4.4136220117275604</v>
      </c>
      <c r="D13">
        <v>0.57059088858818197</v>
      </c>
      <c r="E13" t="s">
        <v>41</v>
      </c>
      <c r="F13" t="s">
        <v>41</v>
      </c>
      <c r="G13" t="s">
        <v>41</v>
      </c>
      <c r="H13">
        <v>195.7</v>
      </c>
      <c r="I13">
        <v>25.3</v>
      </c>
      <c r="J13" t="s">
        <v>41</v>
      </c>
      <c r="K13" t="s">
        <v>41</v>
      </c>
      <c r="L13" t="s">
        <v>41</v>
      </c>
      <c r="M13" t="s">
        <v>42</v>
      </c>
      <c r="N13" t="s">
        <v>61</v>
      </c>
      <c r="O13" t="s">
        <v>50</v>
      </c>
      <c r="P13" t="s">
        <v>45</v>
      </c>
      <c r="Q13" t="s">
        <v>51</v>
      </c>
      <c r="R13" t="s">
        <v>52</v>
      </c>
      <c r="S13" t="s">
        <v>48</v>
      </c>
      <c r="T13">
        <v>20514447</v>
      </c>
      <c r="U13" t="s">
        <v>63</v>
      </c>
      <c r="V13" t="s">
        <v>49</v>
      </c>
      <c r="X13">
        <v>14</v>
      </c>
      <c r="Y13">
        <v>21</v>
      </c>
      <c r="AB13">
        <v>35</v>
      </c>
    </row>
    <row r="14" spans="1:40" x14ac:dyDescent="0.3">
      <c r="A14" t="s">
        <v>40</v>
      </c>
      <c r="C14">
        <v>95.173658096526793</v>
      </c>
      <c r="D14">
        <v>24.808299503834</v>
      </c>
      <c r="E14">
        <v>256.42760487144801</v>
      </c>
      <c r="F14">
        <v>24.808299503834</v>
      </c>
      <c r="G14">
        <v>256.42760487144801</v>
      </c>
      <c r="H14">
        <v>4220</v>
      </c>
      <c r="I14">
        <v>1100</v>
      </c>
      <c r="J14">
        <v>11370</v>
      </c>
      <c r="K14">
        <v>1100</v>
      </c>
      <c r="L14">
        <v>11370</v>
      </c>
      <c r="M14" t="s">
        <v>42</v>
      </c>
      <c r="N14" t="s">
        <v>61</v>
      </c>
      <c r="O14" t="s">
        <v>50</v>
      </c>
      <c r="P14" t="s">
        <v>45</v>
      </c>
      <c r="Q14" t="s">
        <v>51</v>
      </c>
      <c r="R14" t="s">
        <v>52</v>
      </c>
      <c r="S14" t="s">
        <v>48</v>
      </c>
      <c r="T14">
        <v>25924227</v>
      </c>
      <c r="U14" t="s">
        <v>64</v>
      </c>
      <c r="V14" t="s">
        <v>49</v>
      </c>
      <c r="AB14">
        <v>10</v>
      </c>
    </row>
    <row r="17" spans="1:9" x14ac:dyDescent="0.3">
      <c r="A17" s="2"/>
      <c r="B17" s="3" t="s">
        <v>53</v>
      </c>
      <c r="C17" s="3" t="s">
        <v>50</v>
      </c>
      <c r="D17" s="3" t="s">
        <v>44</v>
      </c>
      <c r="E17" s="3" t="s">
        <v>65</v>
      </c>
      <c r="F17" s="3" t="s">
        <v>66</v>
      </c>
      <c r="G17" s="3" t="s">
        <v>67</v>
      </c>
      <c r="H17" s="3" t="s">
        <v>68</v>
      </c>
      <c r="I17" s="3" t="s">
        <v>69</v>
      </c>
    </row>
    <row r="18" spans="1:9" x14ac:dyDescent="0.3">
      <c r="A18" s="3" t="s">
        <v>70</v>
      </c>
      <c r="B18" s="2">
        <f>MEDIAN(C4,C9,C10,C11,C12)</f>
        <v>1.1727559765448801</v>
      </c>
      <c r="C18" s="2">
        <f>MEDIAN(C3,C5,C6,C7,C13,C14)</f>
        <v>57.104194857916099</v>
      </c>
      <c r="D18" s="2">
        <f>MEDIAN(C2)</f>
        <v>28.168696436626099</v>
      </c>
      <c r="E18" s="2">
        <f>10*D18</f>
        <v>281.68696436626101</v>
      </c>
      <c r="F18" s="2">
        <f>MEDIAN(C8)</f>
        <v>22.552999548940001</v>
      </c>
      <c r="G18" s="2"/>
      <c r="H18" s="2"/>
      <c r="I18" s="2"/>
    </row>
    <row r="19" spans="1:9" x14ac:dyDescent="0.3">
      <c r="A19" s="3" t="s">
        <v>71</v>
      </c>
      <c r="B19" s="2"/>
      <c r="C19" s="2"/>
      <c r="D19" s="2"/>
      <c r="E19" s="2"/>
      <c r="F19" s="2"/>
      <c r="G19" s="2"/>
      <c r="H19" s="2"/>
      <c r="I19" s="2"/>
    </row>
    <row r="22" spans="1:9" x14ac:dyDescent="0.3">
      <c r="C22" t="s">
        <v>72</v>
      </c>
      <c r="D22" t="s">
        <v>47</v>
      </c>
    </row>
    <row r="23" spans="1:9" x14ac:dyDescent="0.3">
      <c r="A23" t="s">
        <v>73</v>
      </c>
      <c r="C23">
        <f>C11</f>
        <v>1.8042399639151999E-2</v>
      </c>
      <c r="D23">
        <f>D11</f>
        <v>2.75146594497068E-2</v>
      </c>
    </row>
    <row r="24" spans="1:9" x14ac:dyDescent="0.3">
      <c r="A24" t="s">
        <v>74</v>
      </c>
      <c r="C24">
        <f>C8</f>
        <v>22.552999548940001</v>
      </c>
      <c r="D24">
        <f>D8</f>
        <v>11.27649977447</v>
      </c>
      <c r="E24" t="s">
        <v>77</v>
      </c>
    </row>
    <row r="25" spans="1:9" x14ac:dyDescent="0.3">
      <c r="A25" t="s">
        <v>75</v>
      </c>
      <c r="C25">
        <f>C2</f>
        <v>28.168696436626099</v>
      </c>
      <c r="D25">
        <f>D2</f>
        <v>19.012178619756401</v>
      </c>
      <c r="E25" t="s">
        <v>77</v>
      </c>
    </row>
    <row r="26" spans="1:9" x14ac:dyDescent="0.3">
      <c r="A26" t="s">
        <v>76</v>
      </c>
      <c r="C26">
        <f>10*C25</f>
        <v>281.68696436626101</v>
      </c>
      <c r="D26">
        <f>10*D25</f>
        <v>190.12178619756401</v>
      </c>
      <c r="E26" t="s">
        <v>77</v>
      </c>
    </row>
  </sheetData>
  <autoFilter ref="A1:AN1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20200614_05-10-04_TGFb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2020-06-22T06:16:33Z</dcterms:created>
  <dcterms:modified xsi:type="dcterms:W3CDTF">2020-06-28T17:15:16Z</dcterms:modified>
</cp:coreProperties>
</file>