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C\Documents\AD 1300\"/>
    </mc:Choice>
  </mc:AlternateContent>
  <xr:revisionPtr revIDLastSave="0" documentId="13_ncr:1_{5FE7D527-8250-43BF-BE92-988071F3E01A}" xr6:coauthVersionLast="46" xr6:coauthVersionMax="46" xr10:uidLastSave="{00000000-0000-0000-0000-000000000000}"/>
  <bookViews>
    <workbookView xWindow="13140" yWindow="1125" windowWidth="22740" windowHeight="17610" activeTab="2" xr2:uid="{00000000-000D-0000-FFFF-FFFF00000000}"/>
  </bookViews>
  <sheets>
    <sheet name="Created by Enis Kaan Tasoren" sheetId="3" r:id="rId1"/>
    <sheet name="Provinces" sheetId="1" r:id="rId2"/>
    <sheet name="Engl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16" i="2" s="1"/>
  <c r="F21" i="2"/>
  <c r="L33" i="2"/>
  <c r="I31" i="2"/>
  <c r="C17" i="2" s="1"/>
  <c r="F30" i="2"/>
  <c r="C58" i="2"/>
  <c r="C39" i="2"/>
  <c r="D30" i="2"/>
  <c r="C22" i="2"/>
  <c r="G4" i="1"/>
  <c r="G5" i="1"/>
  <c r="G6" i="1"/>
  <c r="G9" i="1"/>
  <c r="G10" i="1"/>
  <c r="G13" i="1"/>
  <c r="G14" i="1"/>
  <c r="G15" i="1"/>
  <c r="G16" i="1"/>
  <c r="G17" i="1"/>
  <c r="G18" i="1"/>
  <c r="G20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H4" i="1"/>
  <c r="H5" i="1"/>
  <c r="H6" i="1"/>
  <c r="H7" i="1"/>
  <c r="G7" i="1" s="1"/>
  <c r="H8" i="1"/>
  <c r="G8" i="1" s="1"/>
  <c r="H9" i="1"/>
  <c r="H10" i="1"/>
  <c r="H11" i="1"/>
  <c r="G11" i="1" s="1"/>
  <c r="H12" i="1"/>
  <c r="G12" i="1" s="1"/>
  <c r="H13" i="1"/>
  <c r="H14" i="1"/>
  <c r="H15" i="1"/>
  <c r="H16" i="1"/>
  <c r="H17" i="1"/>
  <c r="H18" i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I4" i="1"/>
  <c r="I5" i="1"/>
  <c r="I6" i="1"/>
  <c r="I7" i="1"/>
  <c r="I8" i="1"/>
  <c r="C13" i="2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" i="1"/>
  <c r="H3" i="1"/>
  <c r="G3" i="1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5" i="1"/>
  <c r="J6" i="1"/>
  <c r="J7" i="1"/>
  <c r="J8" i="1"/>
  <c r="D9" i="2" s="1"/>
  <c r="J9" i="1"/>
  <c r="J4" i="1"/>
  <c r="J3" i="1"/>
  <c r="E9" i="2" l="1"/>
  <c r="C32" i="2"/>
  <c r="C33" i="2" s="1"/>
  <c r="C35" i="2" s="1"/>
  <c r="C34" i="2" l="1"/>
  <c r="E30" i="2"/>
  <c r="D28" i="2" s="1"/>
  <c r="C15" i="2" s="1"/>
  <c r="E28" i="2" l="1"/>
  <c r="C14" i="2" l="1"/>
  <c r="C9" i="2"/>
</calcChain>
</file>

<file path=xl/sharedStrings.xml><?xml version="1.0" encoding="utf-8"?>
<sst xmlns="http://schemas.openxmlformats.org/spreadsheetml/2006/main" count="683" uniqueCount="343">
  <si>
    <t>Region</t>
  </si>
  <si>
    <t>Map</t>
  </si>
  <si>
    <t>No</t>
  </si>
  <si>
    <t>Occupation</t>
  </si>
  <si>
    <t>Europa</t>
  </si>
  <si>
    <t>Cities</t>
  </si>
  <si>
    <t>Castles</t>
  </si>
  <si>
    <t>England</t>
  </si>
  <si>
    <t>Scotland</t>
  </si>
  <si>
    <t>Northumbria</t>
  </si>
  <si>
    <t>Mercia</t>
  </si>
  <si>
    <t>Wales</t>
  </si>
  <si>
    <t>Kingdom of Wales</t>
  </si>
  <si>
    <t>Cardiff</t>
  </si>
  <si>
    <t>Edinburg, Glasgow</t>
  </si>
  <si>
    <t>Armies</t>
  </si>
  <si>
    <t>Kingdom of Scotland</t>
  </si>
  <si>
    <t>Kingdom of England</t>
  </si>
  <si>
    <t>2 (Kingdom of England)</t>
  </si>
  <si>
    <t>Ireland</t>
  </si>
  <si>
    <t>Kingdom of Ireland</t>
  </si>
  <si>
    <t>South England</t>
  </si>
  <si>
    <t>Wessex</t>
  </si>
  <si>
    <t>London, Oxford, Norwich</t>
  </si>
  <si>
    <t>Worchester, Devon</t>
  </si>
  <si>
    <t>Buildings</t>
  </si>
  <si>
    <t>Factories</t>
  </si>
  <si>
    <t>Population</t>
  </si>
  <si>
    <t>AD1300 Provinces</t>
  </si>
  <si>
    <t>Longbow Emporium</t>
  </si>
  <si>
    <t>Aristocrats</t>
  </si>
  <si>
    <t>Clergy</t>
  </si>
  <si>
    <t>Soldiers</t>
  </si>
  <si>
    <t>Capitalists</t>
  </si>
  <si>
    <t>Intellectuals</t>
  </si>
  <si>
    <t>Specialists</t>
  </si>
  <si>
    <t>Total Pop</t>
  </si>
  <si>
    <t>France</t>
  </si>
  <si>
    <t>Normandy</t>
  </si>
  <si>
    <t>Kingdom of France</t>
  </si>
  <si>
    <t>Dockyards</t>
  </si>
  <si>
    <t>Mines</t>
  </si>
  <si>
    <t>Natural Resources</t>
  </si>
  <si>
    <t>Duchy of Burgundy</t>
  </si>
  <si>
    <t>Ile-de-France</t>
  </si>
  <si>
    <t>Paris, Orleans</t>
  </si>
  <si>
    <t>Britanny</t>
  </si>
  <si>
    <t>Aquantine</t>
  </si>
  <si>
    <t>Toulouse</t>
  </si>
  <si>
    <t>Burgundy</t>
  </si>
  <si>
    <t>Rennes</t>
  </si>
  <si>
    <t>Bordeaux</t>
  </si>
  <si>
    <t>Dijon</t>
  </si>
  <si>
    <t>Champange</t>
  </si>
  <si>
    <t>Reims, Verdun</t>
  </si>
  <si>
    <t>Food</t>
  </si>
  <si>
    <t>3 (Kingdom of France)</t>
  </si>
  <si>
    <t>4 (Kingdom of Burgundy)
2 (Kingdom of France)</t>
  </si>
  <si>
    <t>Ducy of Flanders</t>
  </si>
  <si>
    <t>Flanders</t>
  </si>
  <si>
    <t>Namur, Luxemburg</t>
  </si>
  <si>
    <t>Wallonia</t>
  </si>
  <si>
    <t>Barband</t>
  </si>
  <si>
    <t>Duchy of Braband</t>
  </si>
  <si>
    <t>Antwerpen</t>
  </si>
  <si>
    <t>Holland</t>
  </si>
  <si>
    <t>Duchy of Holland</t>
  </si>
  <si>
    <t>Amsterdam, Breda</t>
  </si>
  <si>
    <t>Flanders, Brugge, Calais</t>
  </si>
  <si>
    <t>2 (Kingdom of Scotland)
1 (Kingdom of England)</t>
  </si>
  <si>
    <t>1 (Kingdom of England)</t>
  </si>
  <si>
    <t>4 (Kingdom of Wales)</t>
  </si>
  <si>
    <t>5 (Kingdom of Ireland)</t>
  </si>
  <si>
    <t>5 (Kingdom of France)</t>
  </si>
  <si>
    <t>5 (Kingdom of France)
2 (Kingdom of England)</t>
  </si>
  <si>
    <t>5 (Kingdom of England)</t>
  </si>
  <si>
    <t>3 (Kingdom of France)
3 (Kingdom of England)</t>
  </si>
  <si>
    <t>Gold Income</t>
  </si>
  <si>
    <t>Kingdom of Castille</t>
  </si>
  <si>
    <t>Duchy of Navarra</t>
  </si>
  <si>
    <t>Kingdom of Aragon</t>
  </si>
  <si>
    <t>Kingdom of Portugal</t>
  </si>
  <si>
    <t>Sultanate of Granada</t>
  </si>
  <si>
    <t>Sultanate of Morocco</t>
  </si>
  <si>
    <t>Province 
Name</t>
  </si>
  <si>
    <t>Lowlands</t>
  </si>
  <si>
    <t>Hispania</t>
  </si>
  <si>
    <t>Leon</t>
  </si>
  <si>
    <t>Castille</t>
  </si>
  <si>
    <t>Narrafora</t>
  </si>
  <si>
    <t>Barcelona</t>
  </si>
  <si>
    <t>Valencia</t>
  </si>
  <si>
    <t>2 (Duchy of Burgundy)</t>
  </si>
  <si>
    <t>1 (Duchy of Flanders)</t>
  </si>
  <si>
    <t>2 (Duchy of Braband)</t>
  </si>
  <si>
    <t>3 (Duchy of Holland)</t>
  </si>
  <si>
    <t>1 (Kingdom of Castille)</t>
  </si>
  <si>
    <t>2 (Kingdom of Castille)</t>
  </si>
  <si>
    <t>2 (Kingdom of Aragon)</t>
  </si>
  <si>
    <t>3 (Sultanate of Morocco)</t>
  </si>
  <si>
    <t>3 (Kingdom of Castille)</t>
  </si>
  <si>
    <t>4 (Duchy of Navarra)</t>
  </si>
  <si>
    <t>4 (Kingdom of Aragon)</t>
  </si>
  <si>
    <t>6 (Kingdom of Portugal)</t>
  </si>
  <si>
    <t>Seville</t>
  </si>
  <si>
    <t>Portugal</t>
  </si>
  <si>
    <t>Lisboa, Porto</t>
  </si>
  <si>
    <t>Valencia, Zaragoza</t>
  </si>
  <si>
    <t>Catalonia</t>
  </si>
  <si>
    <t>Madrid, Toledo,
Salamanca, Cordoba</t>
  </si>
  <si>
    <t>Rouen, Maine</t>
  </si>
  <si>
    <t>York, Lancaster</t>
  </si>
  <si>
    <t>Chester, Derby,
Ghoulchester</t>
  </si>
  <si>
    <t>Dublin, Connacht, Ulster</t>
  </si>
  <si>
    <t>Galicia</t>
  </si>
  <si>
    <t>Granada</t>
  </si>
  <si>
    <t>Pamploma</t>
  </si>
  <si>
    <t>Sevillia, Cadiz</t>
  </si>
  <si>
    <t>Giblatar</t>
  </si>
  <si>
    <t>Andalucia</t>
  </si>
  <si>
    <t>Rock of Giblatar</t>
  </si>
  <si>
    <t>Northern 
Morocco</t>
  </si>
  <si>
    <t>Ceuta</t>
  </si>
  <si>
    <t>Gharb</t>
  </si>
  <si>
    <t>Marrachesh</t>
  </si>
  <si>
    <t>Central
Morocco</t>
  </si>
  <si>
    <t>Barbary Coast</t>
  </si>
  <si>
    <t>Tala Imsan</t>
  </si>
  <si>
    <t>Fez, Meknesh</t>
  </si>
  <si>
    <t>4 (Sultanate of Granada)</t>
  </si>
  <si>
    <t>3 (Sultanate of Morocco)
1 (Kingdom of Portugal)</t>
  </si>
  <si>
    <t>1 (Sultanate of Morocco)</t>
  </si>
  <si>
    <t>5 (Sultanate of Morocco)</t>
  </si>
  <si>
    <t>Tunusia</t>
  </si>
  <si>
    <t>Tunus</t>
  </si>
  <si>
    <t>Sultanate of Tunus</t>
  </si>
  <si>
    <t>5 (Sultanate of Tunus)</t>
  </si>
  <si>
    <t>Total 
Income</t>
  </si>
  <si>
    <t>Tax
Income</t>
  </si>
  <si>
    <t>Total Population</t>
  </si>
  <si>
    <t>Location</t>
  </si>
  <si>
    <t>Navy</t>
  </si>
  <si>
    <t>Prestige</t>
  </si>
  <si>
    <t>Navies</t>
  </si>
  <si>
    <t>Northern 
Africa</t>
  </si>
  <si>
    <t>Mediterranean Sea</t>
  </si>
  <si>
    <t>Italy</t>
  </si>
  <si>
    <t>Building, Production, Mine and Factory Income</t>
  </si>
  <si>
    <t>Infantry</t>
  </si>
  <si>
    <t>TOTAL</t>
  </si>
  <si>
    <t>Levy</t>
  </si>
  <si>
    <t>Siege Engines</t>
  </si>
  <si>
    <t>Line Infantry</t>
  </si>
  <si>
    <t>Guards Infantry</t>
  </si>
  <si>
    <t>Spearman</t>
  </si>
  <si>
    <t>Swordsman</t>
  </si>
  <si>
    <t>Archer</t>
  </si>
  <si>
    <t>Longbowman</t>
  </si>
  <si>
    <t>Musketeers</t>
  </si>
  <si>
    <t>Galley</t>
  </si>
  <si>
    <t>Carrack</t>
  </si>
  <si>
    <t>Brig</t>
  </si>
  <si>
    <t>Ship-of-the-Line</t>
  </si>
  <si>
    <t>Dragoon</t>
  </si>
  <si>
    <t>Cannon</t>
  </si>
  <si>
    <t>Medieval-Age 
(1300 - 1821)</t>
  </si>
  <si>
    <t>Imperial-Age
(1821 - 1904)</t>
  </si>
  <si>
    <t>Modern-Age
(1904 - )</t>
  </si>
  <si>
    <t>Destroyer</t>
  </si>
  <si>
    <t>Cruiser</t>
  </si>
  <si>
    <t>Battleship</t>
  </si>
  <si>
    <t>Carrier</t>
  </si>
  <si>
    <t>Rifle Infantry</t>
  </si>
  <si>
    <t>Specialist Infantry</t>
  </si>
  <si>
    <t xml:space="preserve">Panzer </t>
  </si>
  <si>
    <t>Aircraft</t>
  </si>
  <si>
    <t>Knigths</t>
  </si>
  <si>
    <t>Income Efficiency</t>
  </si>
  <si>
    <t>General</t>
  </si>
  <si>
    <t>Food Surplus</t>
  </si>
  <si>
    <t>Total Navy</t>
  </si>
  <si>
    <t>Teachnology Efficiency</t>
  </si>
  <si>
    <t>Mobilization Efficiency</t>
  </si>
  <si>
    <t>Teachnology Points Genearated</t>
  </si>
  <si>
    <t>Technology Points</t>
  </si>
  <si>
    <t>Total Gold</t>
  </si>
  <si>
    <t>Teachnology</t>
  </si>
  <si>
    <t>Tech Points Income</t>
  </si>
  <si>
    <t>Sum</t>
  </si>
  <si>
    <t>Average</t>
  </si>
  <si>
    <t>Running Total</t>
  </si>
  <si>
    <t>Count</t>
  </si>
  <si>
    <t>Turns for Rezerve Recovery</t>
  </si>
  <si>
    <t>Merchantman</t>
  </si>
  <si>
    <t>TOTAL POSIBBLE ARMY CAPACITY</t>
  </si>
  <si>
    <t>Field Armies</t>
  </si>
  <si>
    <t>1st Royal Army</t>
  </si>
  <si>
    <t>Maximum Army Capacity</t>
  </si>
  <si>
    <t>Commander of the Army</t>
  </si>
  <si>
    <t>Wessex/England</t>
  </si>
  <si>
    <t>Henry V of England</t>
  </si>
  <si>
    <t>Janissary</t>
  </si>
  <si>
    <t>Convoy</t>
  </si>
  <si>
    <t>Current Location</t>
  </si>
  <si>
    <t>Maximum Navy Forcelimit</t>
  </si>
  <si>
    <t>Trade Market</t>
  </si>
  <si>
    <t>Levy
(Reserve)
(Non-Mobilized)</t>
  </si>
  <si>
    <t>Permanent Army
(Reserve)
(Professional Army)</t>
  </si>
  <si>
    <t>Raised 
Armies</t>
  </si>
  <si>
    <t>Professional</t>
  </si>
  <si>
    <t>Total Field Army</t>
  </si>
  <si>
    <t>Current Field Army</t>
  </si>
  <si>
    <t xml:space="preserve">Total Posibble Army </t>
  </si>
  <si>
    <t>Farmers &amp; 
Labourers</t>
  </si>
  <si>
    <t>Craftsman &amp; 
Workers</t>
  </si>
  <si>
    <t>Player: Jack the Eagleheart</t>
  </si>
  <si>
    <t>Diplomatic Reputation</t>
  </si>
  <si>
    <t>Current Mission</t>
  </si>
  <si>
    <t>Suppressing Rebels</t>
  </si>
  <si>
    <t>Army Commanders</t>
  </si>
  <si>
    <t>Navy Commanders</t>
  </si>
  <si>
    <t>Henry V of England (EXP:6 MRL:5 TAC:9)</t>
  </si>
  <si>
    <t>Generals and Admirals</t>
  </si>
  <si>
    <t>Admiral</t>
  </si>
  <si>
    <t>Trade Protection</t>
  </si>
  <si>
    <t>North Atlantic</t>
  </si>
  <si>
    <t>Horatio Nelson</t>
  </si>
  <si>
    <t>English Royal Navy</t>
  </si>
  <si>
    <t>TOTAL SHIPS</t>
  </si>
  <si>
    <t>Max Mobilization Phases</t>
  </si>
  <si>
    <t>2nd Army</t>
  </si>
  <si>
    <t>3rd Army</t>
  </si>
  <si>
    <t>4th Army</t>
  </si>
  <si>
    <t>5th Army</t>
  </si>
  <si>
    <t>6th Army</t>
  </si>
  <si>
    <t>7th Army</t>
  </si>
  <si>
    <t>8th Army</t>
  </si>
  <si>
    <t>9th Army</t>
  </si>
  <si>
    <t>10th Army</t>
  </si>
  <si>
    <t>Horatio Nelson (EXP:6 MRL:5 TAC:9)</t>
  </si>
  <si>
    <t>Maximum Navy Capacity</t>
  </si>
  <si>
    <t>English Decisions</t>
  </si>
  <si>
    <t>Name</t>
  </si>
  <si>
    <t>Conditions</t>
  </si>
  <si>
    <t>Effect</t>
  </si>
  <si>
    <t>Unite the Kingdom of 
Scotland and England</t>
  </si>
  <si>
    <t>Change country name to Great Britain
Gain 3 Farmer, 3 Artisian and 3 Soldier
Population is a selected province</t>
  </si>
  <si>
    <t>Occupy province "1"
"Scotland"</t>
  </si>
  <si>
    <t>Unite Clans of Ireland</t>
  </si>
  <si>
    <t>Occupy province "5"
"Ireland"</t>
  </si>
  <si>
    <t>Gain 1 Artisian and 1 Soldier Population
in a selected province.</t>
  </si>
  <si>
    <t>Britannia Rules the Wawes</t>
  </si>
  <si>
    <t>Gain 10 prestige.</t>
  </si>
  <si>
    <t>Occupy Giblatar</t>
  </si>
  <si>
    <t>Occupy province "27"
"Giblatar"</t>
  </si>
  <si>
    <t>Form the Church of England</t>
  </si>
  <si>
    <t>Date is bigger than 
1500</t>
  </si>
  <si>
    <t>Construct Tower of London</t>
  </si>
  <si>
    <t>Have 40 Gold</t>
  </si>
  <si>
    <t>Form branch of the Knigths
of the Saint George</t>
  </si>
  <si>
    <t>Have 50 Gold</t>
  </si>
  <si>
    <t>Gain 1000 Musketeer.</t>
  </si>
  <si>
    <t>Gain 3 soldier pop in London.</t>
  </si>
  <si>
    <t xml:space="preserve">Completed </t>
  </si>
  <si>
    <t>NO</t>
  </si>
  <si>
    <t>Open the University of 
Oxford</t>
  </si>
  <si>
    <t>Have 350 Gold</t>
  </si>
  <si>
    <t>Have at least 20 Carrack</t>
  </si>
  <si>
    <t xml:space="preserve">Form English East Indies </t>
  </si>
  <si>
    <t>Occupy a province
from Hindustan</t>
  </si>
  <si>
    <t>Gain 10 prestige, 5 artisian, 5 soldier 
and 5 capitalist population in london.</t>
  </si>
  <si>
    <t>Occupy Malta</t>
  </si>
  <si>
    <t>Occupy province "36"
"Malta"</t>
  </si>
  <si>
    <t>Gain 5 soldier pop in Gibraltar.
Gain 3 soldier pop in London.
Gain 5 prestige.</t>
  </si>
  <si>
    <t>Food Trade Income</t>
  </si>
  <si>
    <t>Gold Trade Income</t>
  </si>
  <si>
    <t>Great Britain</t>
  </si>
  <si>
    <t>Gain 15 gold. Gain 1 Intellectual in a 
selected province.</t>
  </si>
  <si>
    <t>Gain 0.5 technology efficiency.
Gain 2 intellectual in London.</t>
  </si>
  <si>
    <t>Introduce Conscription</t>
  </si>
  <si>
    <t>Gain 5 soldier pop in every province in
Scotland, Wales, England and Ireland.</t>
  </si>
  <si>
    <t>Found Royal Indian Army</t>
  </si>
  <si>
    <t>Have 1000 Gold
Date is bigger than
1821</t>
  </si>
  <si>
    <t>Have 500 Gold
Date is bigger than
1821</t>
  </si>
  <si>
    <t>Gain 5 soldier pop in every province in
India and Malacca.</t>
  </si>
  <si>
    <t>Have 1000 Gold
Date is bigger than
1900</t>
  </si>
  <si>
    <t>Artilery</t>
  </si>
  <si>
    <t>Artisians
&amp;
Bourgeois</t>
  </si>
  <si>
    <t>ANSAC</t>
  </si>
  <si>
    <t>Gain 15 soldier pop in every province 
in New Zeeland and Australia.
Gain 15000 Infantry.</t>
  </si>
  <si>
    <t>Build HMS Victory</t>
  </si>
  <si>
    <t>Have atleast 50 
Ship-of-the-Line</t>
  </si>
  <si>
    <t>Gain 30 prestige.</t>
  </si>
  <si>
    <t>Introduce Early 
Dreathnoughts</t>
  </si>
  <si>
    <t>Have at least 500 Gold.
Date is bigger than 1890.</t>
  </si>
  <si>
    <t>Gain 1 Battleship.
Gain 15 prestige.
Gain 10 soldier pop in London.</t>
  </si>
  <si>
    <t>Finish War of the Roses</t>
  </si>
  <si>
    <t>Date is after 1400</t>
  </si>
  <si>
    <t>Lose 2 soldier pop in every province. 
Lose 1 aristocrat pop in every province.
Gain 4 artisian pop in Wessex and South
England.</t>
  </si>
  <si>
    <t>Found the House of 
Tudor</t>
  </si>
  <si>
    <t>Date is after 1450</t>
  </si>
  <si>
    <t>Lose 1 soldier pop in every province.
Gain 5 prestige.
Gain 3 aristocrat in York and Mercia</t>
  </si>
  <si>
    <t>Longbow Range</t>
  </si>
  <si>
    <t>Gain 5 prestige.</t>
  </si>
  <si>
    <t>Increase Our Reach</t>
  </si>
  <si>
    <t>Occupy province "15"
"Flanders"</t>
  </si>
  <si>
    <t>Gain 2 artisian pop in London.
Gain 1 soldier pop in London.
Gain 5 prestige.</t>
  </si>
  <si>
    <t>Restore  
Angevin Empire</t>
  </si>
  <si>
    <t>Occupy province "9"
"Ile-de-France"</t>
  </si>
  <si>
    <t>Jannisaries</t>
  </si>
  <si>
    <t>Destroy France</t>
  </si>
  <si>
    <t>Gain 10 Soldier Pop in London.
Gain 5 Aristocrat pop in London.
Gain 5 prestige.</t>
  </si>
  <si>
    <t>Gain 5 Soldier Pop in London.
Gain 5 Aristocrat pop in London.
Gain 10 prestige.</t>
  </si>
  <si>
    <t>Smash the
House of Valois</t>
  </si>
  <si>
    <t>Have atleast 8000 Longbowman</t>
  </si>
  <si>
    <t>Gain 5 soldier pop in Malta.
Gain 3 Castles in Malta.
Gain 5 prestige.</t>
  </si>
  <si>
    <t>Discover Americas</t>
  </si>
  <si>
    <t>Gain 3 prestige.
Gain 1 intellectual pop in London.
Gain 30 gold.</t>
  </si>
  <si>
    <t>Discover Carrabian
Islands</t>
  </si>
  <si>
    <t>Discover a province
from Carrabians</t>
  </si>
  <si>
    <t>Choose a province from Carrabian
Islands and gain it as a core instantly.
Gain 4 farmer pop in that location.</t>
  </si>
  <si>
    <r>
      <t>Discover a province
from</t>
    </r>
    <r>
      <rPr>
        <b/>
        <sz val="18"/>
        <color theme="1"/>
        <rFont val="Calibri"/>
        <family val="2"/>
        <charset val="162"/>
        <scheme val="minor"/>
      </rPr>
      <t xml:space="preserve"> </t>
    </r>
    <r>
      <rPr>
        <sz val="18"/>
        <color theme="1"/>
        <rFont val="Calibri"/>
        <family val="2"/>
        <charset val="162"/>
        <scheme val="minor"/>
      </rPr>
      <t>N.America</t>
    </r>
  </si>
  <si>
    <t>Form Thirtheen
Colonies</t>
  </si>
  <si>
    <t>Colonize at least 3 province from N.America</t>
  </si>
  <si>
    <t>Gain 4 military and 4 farmer population in 3 selected N.America colonies.</t>
  </si>
  <si>
    <t>Form Canada</t>
  </si>
  <si>
    <t>Colonize at least 2 province from Canada</t>
  </si>
  <si>
    <t>Gain 2 military and 2 farmer population in 2 selected Canada colonies.</t>
  </si>
  <si>
    <t>Form British Raj</t>
  </si>
  <si>
    <t>Occupy at least 5 province from Hindustan</t>
  </si>
  <si>
    <t>Gain 5 military and 2 farmer population in 3 selected Hindustan Provinces.
Gain 3 Capitalist in Wessex and London</t>
  </si>
  <si>
    <t>Southern Africa</t>
  </si>
  <si>
    <t>Occupy or colonize at least 2 province from Cape Area.</t>
  </si>
  <si>
    <t>Gain 3 artisian and 3 farmer population in 2 selected Cape Provinces.
Gain 1 Capitalist in London</t>
  </si>
  <si>
    <t>Early Industrial Revolution</t>
  </si>
  <si>
    <t>Have at least 10 factories.</t>
  </si>
  <si>
    <t>Gain 12 craftsman population in London, Wessex, Mercia, Wales and Northumbria.</t>
  </si>
  <si>
    <t>Victorian Era</t>
  </si>
  <si>
    <t>Have at least 30 factories.
Have at least 100k Soldiers.</t>
  </si>
  <si>
    <t>Gain 10 craftsman and soldier population in London, Wessex, Mercia, Wales and Northumbria.
Gain 5 intellectual and capitalist population in London.</t>
  </si>
  <si>
    <t>Early Tank Experiments</t>
  </si>
  <si>
    <t>Have at least 1000 Tank Unit.</t>
  </si>
  <si>
    <t>Gain 25 Research Points. 
Gain 500 Tank Unit.
Gain 2 Intellectuals in London.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</si>
</sst>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i/>
      <sz val="20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26"/>
      <color theme="1"/>
      <name val="Calibri"/>
      <family val="2"/>
      <charset val="162"/>
      <scheme val="minor"/>
    </font>
    <font>
      <b/>
      <sz val="18"/>
      <color theme="0"/>
      <name val="Calibri"/>
      <family val="2"/>
      <charset val="16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charset val="162"/>
      <scheme val="minor"/>
    </font>
    <font>
      <b/>
      <sz val="22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b/>
      <sz val="48"/>
      <color theme="5" tint="-0.499984740745262"/>
      <name val="Calibri"/>
      <family val="2"/>
      <charset val="162"/>
      <scheme val="minor"/>
    </font>
    <font>
      <b/>
      <sz val="20"/>
      <color theme="0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5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E1FF"/>
        <bgColor indexed="64"/>
      </patternFill>
    </fill>
    <fill>
      <patternFill patternType="solid">
        <fgColor rgb="FFFDFCCC"/>
        <bgColor indexed="64"/>
      </patternFill>
    </fill>
    <fill>
      <patternFill patternType="solid">
        <fgColor rgb="FFD2E3F6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1" tint="0.34998626667073579"/>
        <bgColor indexed="64"/>
      </patternFill>
    </fill>
  </fills>
  <borders count="73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dashDotDot">
        <color indexed="64"/>
      </right>
      <top style="dashDotDot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thin">
        <color indexed="64"/>
      </bottom>
      <diagonal/>
    </border>
    <border>
      <left style="dashDotDot">
        <color indexed="64"/>
      </left>
      <right style="thin">
        <color indexed="64"/>
      </right>
      <top style="dashDotDot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ashDotDot">
        <color indexed="64"/>
      </left>
      <right style="thin">
        <color indexed="64"/>
      </right>
      <top/>
      <bottom style="dashDotDot">
        <color indexed="64"/>
      </bottom>
      <diagonal/>
    </border>
    <border>
      <left style="double">
        <color indexed="64"/>
      </left>
      <right style="dashDotDot">
        <color indexed="64"/>
      </right>
      <top style="double">
        <color indexed="64"/>
      </top>
      <bottom style="double">
        <color indexed="64"/>
      </bottom>
      <diagonal/>
    </border>
    <border>
      <left style="dashDotDot">
        <color indexed="64"/>
      </left>
      <right style="dashDotDot">
        <color indexed="64"/>
      </right>
      <top style="double">
        <color indexed="64"/>
      </top>
      <bottom style="double">
        <color indexed="64"/>
      </bottom>
      <diagonal/>
    </border>
    <border>
      <left style="dashDotDot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top" wrapText="1"/>
    </xf>
    <xf numFmtId="0" fontId="8" fillId="12" borderId="1" xfId="0" applyFont="1" applyFill="1" applyBorder="1" applyAlignment="1">
      <alignment horizontal="center" vertical="top" wrapText="1"/>
    </xf>
    <xf numFmtId="0" fontId="8" fillId="13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center" vertical="top"/>
    </xf>
    <xf numFmtId="0" fontId="8" fillId="12" borderId="1" xfId="0" applyFont="1" applyFill="1" applyBorder="1" applyAlignment="1">
      <alignment horizontal="center" vertical="top"/>
    </xf>
    <xf numFmtId="0" fontId="8" fillId="13" borderId="1" xfId="0" applyFont="1" applyFill="1" applyBorder="1" applyAlignment="1">
      <alignment horizontal="center" vertical="top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7" borderId="1" xfId="0" applyFont="1" applyFill="1" applyBorder="1"/>
    <xf numFmtId="0" fontId="9" fillId="12" borderId="1" xfId="0" applyFont="1" applyFill="1" applyBorder="1"/>
    <xf numFmtId="0" fontId="9" fillId="13" borderId="1" xfId="0" applyFont="1" applyFill="1" applyBorder="1"/>
    <xf numFmtId="0" fontId="8" fillId="6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horizontal="center" vertical="top" wrapText="1"/>
    </xf>
    <xf numFmtId="0" fontId="8" fillId="12" borderId="2" xfId="0" applyFont="1" applyFill="1" applyBorder="1" applyAlignment="1">
      <alignment horizontal="center" vertical="top" wrapText="1"/>
    </xf>
    <xf numFmtId="0" fontId="8" fillId="13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7" fillId="0" borderId="3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14" borderId="6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0" fontId="4" fillId="8" borderId="6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7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/>
    </xf>
    <xf numFmtId="0" fontId="10" fillId="15" borderId="8" xfId="0" applyFont="1" applyFill="1" applyBorder="1" applyAlignment="1">
      <alignment horizontal="center" vertical="top"/>
    </xf>
    <xf numFmtId="0" fontId="10" fillId="15" borderId="9" xfId="0" applyFont="1" applyFill="1" applyBorder="1" applyAlignment="1">
      <alignment horizontal="center" vertical="top"/>
    </xf>
    <xf numFmtId="0" fontId="10" fillId="15" borderId="10" xfId="0" applyFont="1" applyFill="1" applyBorder="1" applyAlignment="1">
      <alignment horizontal="center" vertical="top"/>
    </xf>
    <xf numFmtId="0" fontId="8" fillId="15" borderId="12" xfId="0" applyFont="1" applyFill="1" applyBorder="1" applyAlignment="1">
      <alignment horizontal="center" vertical="top" wrapText="1"/>
    </xf>
    <xf numFmtId="0" fontId="8" fillId="15" borderId="13" xfId="0" applyFont="1" applyFill="1" applyBorder="1" applyAlignment="1">
      <alignment horizontal="center" vertical="top" wrapText="1"/>
    </xf>
    <xf numFmtId="0" fontId="8" fillId="15" borderId="13" xfId="0" applyFont="1" applyFill="1" applyBorder="1" applyAlignment="1">
      <alignment horizontal="center" vertical="top"/>
    </xf>
    <xf numFmtId="0" fontId="8" fillId="15" borderId="13" xfId="0" applyFont="1" applyFill="1" applyBorder="1" applyAlignment="1">
      <alignment horizontal="center"/>
    </xf>
    <xf numFmtId="0" fontId="9" fillId="15" borderId="13" xfId="0" applyFont="1" applyFill="1" applyBorder="1" applyAlignment="1">
      <alignment horizontal="center"/>
    </xf>
    <xf numFmtId="0" fontId="9" fillId="15" borderId="13" xfId="0" applyFont="1" applyFill="1" applyBorder="1"/>
    <xf numFmtId="0" fontId="0" fillId="0" borderId="0" xfId="0" applyBorder="1"/>
    <xf numFmtId="0" fontId="0" fillId="0" borderId="16" xfId="0" applyBorder="1"/>
    <xf numFmtId="0" fontId="0" fillId="0" borderId="18" xfId="0" applyBorder="1"/>
    <xf numFmtId="0" fontId="4" fillId="18" borderId="18" xfId="0" applyFont="1" applyFill="1" applyBorder="1" applyAlignment="1">
      <alignment horizontal="center" vertical="top" wrapText="1"/>
    </xf>
    <xf numFmtId="0" fontId="10" fillId="0" borderId="0" xfId="0" applyFont="1"/>
    <xf numFmtId="0" fontId="5" fillId="18" borderId="18" xfId="0" applyFont="1" applyFill="1" applyBorder="1" applyAlignment="1">
      <alignment horizontal="center" vertical="top"/>
    </xf>
    <xf numFmtId="0" fontId="15" fillId="0" borderId="19" xfId="0" applyFont="1" applyBorder="1" applyAlignment="1">
      <alignment horizontal="center" vertical="top"/>
    </xf>
    <xf numFmtId="0" fontId="13" fillId="0" borderId="14" xfId="0" applyFont="1" applyBorder="1"/>
    <xf numFmtId="0" fontId="13" fillId="0" borderId="16" xfId="0" applyFont="1" applyBorder="1"/>
    <xf numFmtId="0" fontId="19" fillId="0" borderId="21" xfId="0" applyFont="1" applyBorder="1" applyAlignment="1">
      <alignment wrapText="1"/>
    </xf>
    <xf numFmtId="0" fontId="19" fillId="0" borderId="21" xfId="0" applyFont="1" applyBorder="1" applyAlignment="1">
      <alignment vertical="center" wrapText="1"/>
    </xf>
    <xf numFmtId="0" fontId="13" fillId="0" borderId="0" xfId="0" applyFont="1" applyFill="1" applyBorder="1"/>
    <xf numFmtId="0" fontId="13" fillId="0" borderId="14" xfId="0" applyFont="1" applyFill="1" applyBorder="1"/>
    <xf numFmtId="0" fontId="13" fillId="0" borderId="16" xfId="0" applyFont="1" applyFill="1" applyBorder="1"/>
    <xf numFmtId="0" fontId="0" fillId="0" borderId="11" xfId="0" applyBorder="1"/>
    <xf numFmtId="0" fontId="2" fillId="0" borderId="0" xfId="0" applyFont="1" applyBorder="1"/>
    <xf numFmtId="0" fontId="0" fillId="8" borderId="11" xfId="0" applyFill="1" applyBorder="1"/>
    <xf numFmtId="0" fontId="11" fillId="0" borderId="0" xfId="0" applyFont="1" applyAlignment="1">
      <alignment horizontal="center"/>
    </xf>
    <xf numFmtId="0" fontId="2" fillId="0" borderId="18" xfId="0" applyFont="1" applyBorder="1"/>
    <xf numFmtId="0" fontId="13" fillId="0" borderId="0" xfId="0" applyFont="1" applyBorder="1"/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Fill="1" applyBorder="1"/>
    <xf numFmtId="0" fontId="20" fillId="0" borderId="0" xfId="0" applyFont="1"/>
    <xf numFmtId="0" fontId="2" fillId="0" borderId="11" xfId="0" applyFont="1" applyBorder="1"/>
    <xf numFmtId="0" fontId="4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13" fillId="8" borderId="29" xfId="0" applyFont="1" applyFill="1" applyBorder="1" applyAlignment="1">
      <alignment horizontal="center" vertical="center"/>
    </xf>
    <xf numFmtId="0" fontId="13" fillId="8" borderId="31" xfId="0" applyFont="1" applyFill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3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0" fillId="14" borderId="26" xfId="0" applyFont="1" applyFill="1" applyBorder="1" applyAlignment="1">
      <alignment horizontal="center" vertical="top" wrapText="1"/>
    </xf>
    <xf numFmtId="0" fontId="19" fillId="0" borderId="26" xfId="0" applyFont="1" applyBorder="1" applyAlignment="1">
      <alignment vertical="center" wrapText="1"/>
    </xf>
    <xf numFmtId="0" fontId="13" fillId="0" borderId="27" xfId="0" applyFont="1" applyBorder="1"/>
    <xf numFmtId="0" fontId="13" fillId="0" borderId="28" xfId="0" applyFont="1" applyBorder="1"/>
    <xf numFmtId="0" fontId="19" fillId="0" borderId="26" xfId="0" applyFont="1" applyBorder="1" applyAlignment="1">
      <alignment wrapText="1"/>
    </xf>
    <xf numFmtId="0" fontId="17" fillId="0" borderId="11" xfId="0" applyFont="1" applyBorder="1"/>
    <xf numFmtId="0" fontId="10" fillId="0" borderId="11" xfId="0" applyFont="1" applyBorder="1"/>
    <xf numFmtId="0" fontId="13" fillId="8" borderId="38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1" xfId="0" applyFont="1" applyBorder="1"/>
    <xf numFmtId="0" fontId="4" fillId="0" borderId="39" xfId="0" applyFont="1" applyBorder="1" applyAlignment="1">
      <alignment horizontal="center" vertical="top"/>
    </xf>
    <xf numFmtId="0" fontId="13" fillId="0" borderId="39" xfId="0" applyFont="1" applyBorder="1" applyAlignment="1">
      <alignment horizontal="center" vertical="top" wrapText="1"/>
    </xf>
    <xf numFmtId="0" fontId="4" fillId="0" borderId="39" xfId="0" applyFont="1" applyBorder="1" applyAlignment="1">
      <alignment vertical="top"/>
    </xf>
    <xf numFmtId="0" fontId="4" fillId="0" borderId="19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2" fillId="0" borderId="18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16" fillId="0" borderId="18" xfId="0" applyFont="1" applyBorder="1" applyAlignment="1">
      <alignment horizontal="center" vertical="top"/>
    </xf>
    <xf numFmtId="0" fontId="2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3" fillId="0" borderId="27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2" fillId="0" borderId="24" xfId="0" applyFont="1" applyBorder="1"/>
    <xf numFmtId="0" fontId="4" fillId="0" borderId="26" xfId="0" applyFont="1" applyBorder="1"/>
    <xf numFmtId="0" fontId="10" fillId="24" borderId="11" xfId="0" applyFont="1" applyFill="1" applyBorder="1" applyAlignment="1">
      <alignment horizontal="center" vertical="top" wrapText="1"/>
    </xf>
    <xf numFmtId="0" fontId="25" fillId="0" borderId="11" xfId="0" applyFont="1" applyFill="1" applyBorder="1" applyAlignment="1">
      <alignment horizontal="center" vertical="center" wrapText="1"/>
    </xf>
    <xf numFmtId="0" fontId="13" fillId="24" borderId="11" xfId="0" applyFont="1" applyFill="1" applyBorder="1" applyAlignment="1">
      <alignment horizontal="center" vertical="top" wrapText="1"/>
    </xf>
    <xf numFmtId="0" fontId="25" fillId="0" borderId="11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 wrapText="1"/>
    </xf>
    <xf numFmtId="0" fontId="4" fillId="0" borderId="51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2" fillId="3" borderId="18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8" xfId="0" applyBorder="1" applyAlignment="1">
      <alignment vertical="top" wrapText="1"/>
    </xf>
    <xf numFmtId="0" fontId="2" fillId="2" borderId="18" xfId="0" applyFont="1" applyFill="1" applyBorder="1" applyAlignment="1">
      <alignment vertical="top"/>
    </xf>
    <xf numFmtId="0" fontId="3" fillId="5" borderId="18" xfId="0" applyFont="1" applyFill="1" applyBorder="1" applyAlignment="1">
      <alignment vertical="top"/>
    </xf>
    <xf numFmtId="0" fontId="3" fillId="11" borderId="18" xfId="0" applyFont="1" applyFill="1" applyBorder="1" applyAlignment="1">
      <alignment vertical="top"/>
    </xf>
    <xf numFmtId="0" fontId="3" fillId="16" borderId="18" xfId="0" applyFont="1" applyFill="1" applyBorder="1" applyAlignment="1">
      <alignment vertical="top"/>
    </xf>
    <xf numFmtId="0" fontId="2" fillId="17" borderId="18" xfId="0" applyFont="1" applyFill="1" applyBorder="1" applyAlignment="1">
      <alignment vertical="top"/>
    </xf>
    <xf numFmtId="0" fontId="2" fillId="7" borderId="18" xfId="0" applyFont="1" applyFill="1" applyBorder="1" applyAlignment="1">
      <alignment vertical="top"/>
    </xf>
    <xf numFmtId="0" fontId="2" fillId="18" borderId="18" xfId="0" applyFont="1" applyFill="1" applyBorder="1" applyAlignment="1">
      <alignment vertical="top"/>
    </xf>
    <xf numFmtId="0" fontId="2" fillId="19" borderId="18" xfId="0" applyFont="1" applyFill="1" applyBorder="1" applyAlignment="1">
      <alignment vertical="top"/>
    </xf>
    <xf numFmtId="0" fontId="2" fillId="20" borderId="18" xfId="0" applyFont="1" applyFill="1" applyBorder="1" applyAlignment="1">
      <alignment vertical="top"/>
    </xf>
    <xf numFmtId="0" fontId="3" fillId="21" borderId="18" xfId="0" applyFont="1" applyFill="1" applyBorder="1" applyAlignment="1">
      <alignment vertical="top"/>
    </xf>
    <xf numFmtId="0" fontId="3" fillId="22" borderId="18" xfId="0" applyFont="1" applyFill="1" applyBorder="1" applyAlignment="1">
      <alignment vertical="top"/>
    </xf>
    <xf numFmtId="0" fontId="2" fillId="14" borderId="18" xfId="0" applyFont="1" applyFill="1" applyBorder="1" applyAlignment="1">
      <alignment vertical="top"/>
    </xf>
    <xf numFmtId="0" fontId="2" fillId="23" borderId="18" xfId="0" applyFont="1" applyFill="1" applyBorder="1" applyAlignment="1">
      <alignment vertical="top"/>
    </xf>
    <xf numFmtId="0" fontId="4" fillId="27" borderId="61" xfId="0" applyFont="1" applyFill="1" applyBorder="1" applyAlignment="1">
      <alignment horizontal="center" vertical="top"/>
    </xf>
    <xf numFmtId="0" fontId="4" fillId="27" borderId="58" xfId="0" applyFont="1" applyFill="1" applyBorder="1" applyAlignment="1">
      <alignment horizontal="center" vertical="top" wrapText="1"/>
    </xf>
    <xf numFmtId="0" fontId="4" fillId="27" borderId="52" xfId="0" applyFont="1" applyFill="1" applyBorder="1" applyAlignment="1">
      <alignment horizontal="center" vertical="top" wrapText="1"/>
    </xf>
    <xf numFmtId="0" fontId="4" fillId="27" borderId="52" xfId="0" applyFont="1" applyFill="1" applyBorder="1" applyAlignment="1">
      <alignment horizontal="center" vertical="top"/>
    </xf>
    <xf numFmtId="0" fontId="1" fillId="27" borderId="52" xfId="0" applyFont="1" applyFill="1" applyBorder="1" applyAlignment="1">
      <alignment horizontal="center" vertical="top"/>
    </xf>
    <xf numFmtId="0" fontId="1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/>
    <xf numFmtId="0" fontId="0" fillId="27" borderId="55" xfId="0" applyFill="1" applyBorder="1"/>
    <xf numFmtId="0" fontId="4" fillId="26" borderId="62" xfId="0" applyFont="1" applyFill="1" applyBorder="1" applyAlignment="1">
      <alignment horizontal="center" vertical="top" wrapText="1"/>
    </xf>
    <xf numFmtId="0" fontId="4" fillId="26" borderId="59" xfId="0" applyFont="1" applyFill="1" applyBorder="1" applyAlignment="1">
      <alignment horizontal="center" vertical="top" wrapText="1"/>
    </xf>
    <xf numFmtId="0" fontId="4" fillId="26" borderId="53" xfId="0" applyFont="1" applyFill="1" applyBorder="1" applyAlignment="1">
      <alignment horizontal="center" vertical="top" wrapText="1"/>
    </xf>
    <xf numFmtId="0" fontId="4" fillId="26" borderId="53" xfId="0" applyFont="1" applyFill="1" applyBorder="1" applyAlignment="1">
      <alignment horizontal="center" vertical="top"/>
    </xf>
    <xf numFmtId="0" fontId="1" fillId="26" borderId="53" xfId="0" applyFont="1" applyFill="1" applyBorder="1" applyAlignment="1">
      <alignment horizontal="center" vertical="top"/>
    </xf>
    <xf numFmtId="0" fontId="1" fillId="26" borderId="53" xfId="0" applyFont="1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6" borderId="53" xfId="0" applyFill="1" applyBorder="1"/>
    <xf numFmtId="0" fontId="0" fillId="26" borderId="56" xfId="0" applyFill="1" applyBorder="1"/>
    <xf numFmtId="0" fontId="4" fillId="28" borderId="63" xfId="0" applyFont="1" applyFill="1" applyBorder="1" applyAlignment="1">
      <alignment horizontal="center" vertical="top"/>
    </xf>
    <xf numFmtId="0" fontId="4" fillId="28" borderId="60" xfId="0" applyFont="1" applyFill="1" applyBorder="1" applyAlignment="1">
      <alignment horizontal="center" vertical="top" wrapText="1"/>
    </xf>
    <xf numFmtId="0" fontId="4" fillId="28" borderId="54" xfId="0" applyFont="1" applyFill="1" applyBorder="1" applyAlignment="1">
      <alignment horizontal="center" vertical="top" wrapText="1"/>
    </xf>
    <xf numFmtId="0" fontId="4" fillId="28" borderId="54" xfId="0" applyFont="1" applyFill="1" applyBorder="1" applyAlignment="1">
      <alignment horizontal="center" vertical="top"/>
    </xf>
    <xf numFmtId="0" fontId="1" fillId="28" borderId="54" xfId="0" applyFont="1" applyFill="1" applyBorder="1" applyAlignment="1">
      <alignment horizontal="center" vertical="top"/>
    </xf>
    <xf numFmtId="0" fontId="1" fillId="28" borderId="54" xfId="0" applyFont="1" applyFill="1" applyBorder="1" applyAlignment="1">
      <alignment horizontal="center"/>
    </xf>
    <xf numFmtId="0" fontId="0" fillId="28" borderId="54" xfId="0" applyFill="1" applyBorder="1" applyAlignment="1">
      <alignment horizontal="center"/>
    </xf>
    <xf numFmtId="0" fontId="0" fillId="28" borderId="54" xfId="0" applyFill="1" applyBorder="1"/>
    <xf numFmtId="0" fontId="0" fillId="28" borderId="57" xfId="0" applyFill="1" applyBorder="1"/>
    <xf numFmtId="0" fontId="4" fillId="0" borderId="24" xfId="0" applyFont="1" applyBorder="1"/>
    <xf numFmtId="0" fontId="4" fillId="0" borderId="23" xfId="0" applyFont="1" applyBorder="1"/>
    <xf numFmtId="0" fontId="17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15" fillId="0" borderId="27" xfId="0" applyFont="1" applyBorder="1" applyAlignment="1">
      <alignment wrapText="1"/>
    </xf>
    <xf numFmtId="0" fontId="15" fillId="0" borderId="28" xfId="0" applyFont="1" applyBorder="1" applyAlignment="1">
      <alignment wrapText="1"/>
    </xf>
    <xf numFmtId="0" fontId="26" fillId="0" borderId="28" xfId="0" applyFont="1" applyBorder="1"/>
    <xf numFmtId="0" fontId="14" fillId="0" borderId="40" xfId="0" applyFont="1" applyFill="1" applyBorder="1"/>
    <xf numFmtId="0" fontId="14" fillId="0" borderId="42" xfId="0" applyFont="1" applyBorder="1"/>
    <xf numFmtId="0" fontId="10" fillId="0" borderId="47" xfId="0" applyFont="1" applyBorder="1"/>
    <xf numFmtId="0" fontId="10" fillId="0" borderId="44" xfId="0" applyFont="1" applyBorder="1"/>
    <xf numFmtId="0" fontId="10" fillId="0" borderId="48" xfId="0" applyFont="1" applyBorder="1"/>
    <xf numFmtId="0" fontId="1" fillId="0" borderId="46" xfId="0" applyFont="1" applyFill="1" applyBorder="1"/>
    <xf numFmtId="0" fontId="5" fillId="14" borderId="11" xfId="0" applyFont="1" applyFill="1" applyBorder="1"/>
    <xf numFmtId="0" fontId="4" fillId="29" borderId="36" xfId="0" applyFont="1" applyFill="1" applyBorder="1"/>
    <xf numFmtId="0" fontId="0" fillId="29" borderId="50" xfId="0" applyFill="1" applyBorder="1"/>
    <xf numFmtId="0" fontId="0" fillId="29" borderId="47" xfId="0" applyFill="1" applyBorder="1"/>
    <xf numFmtId="0" fontId="0" fillId="29" borderId="48" xfId="0" applyFill="1" applyBorder="1"/>
    <xf numFmtId="0" fontId="6" fillId="0" borderId="21" xfId="0" applyFont="1" applyBorder="1"/>
    <xf numFmtId="0" fontId="13" fillId="0" borderId="23" xfId="0" applyFont="1" applyBorder="1"/>
    <xf numFmtId="0" fontId="20" fillId="25" borderId="18" xfId="0" applyFont="1" applyFill="1" applyBorder="1" applyAlignment="1">
      <alignment horizontal="center" vertical="center"/>
    </xf>
    <xf numFmtId="0" fontId="16" fillId="25" borderId="47" xfId="0" applyFont="1" applyFill="1" applyBorder="1" applyAlignment="1">
      <alignment horizontal="left"/>
    </xf>
    <xf numFmtId="0" fontId="2" fillId="25" borderId="11" xfId="0" applyFont="1" applyFill="1" applyBorder="1" applyAlignment="1">
      <alignment horizontal="center" vertical="top" wrapText="1"/>
    </xf>
    <xf numFmtId="0" fontId="2" fillId="25" borderId="25" xfId="0" applyFont="1" applyFill="1" applyBorder="1" applyAlignment="1">
      <alignment horizontal="center" vertical="top" wrapText="1"/>
    </xf>
    <xf numFmtId="0" fontId="5" fillId="25" borderId="11" xfId="0" applyFont="1" applyFill="1" applyBorder="1"/>
    <xf numFmtId="0" fontId="4" fillId="25" borderId="36" xfId="0" applyFont="1" applyFill="1" applyBorder="1"/>
    <xf numFmtId="0" fontId="0" fillId="25" borderId="50" xfId="0" applyFill="1" applyBorder="1"/>
    <xf numFmtId="0" fontId="0" fillId="25" borderId="47" xfId="0" applyFill="1" applyBorder="1"/>
    <xf numFmtId="0" fontId="0" fillId="25" borderId="48" xfId="0" applyFill="1" applyBorder="1"/>
    <xf numFmtId="0" fontId="26" fillId="25" borderId="28" xfId="0" applyFont="1" applyFill="1" applyBorder="1" applyAlignment="1">
      <alignment horizontal="center" vertical="center"/>
    </xf>
    <xf numFmtId="0" fontId="15" fillId="25" borderId="29" xfId="0" applyFont="1" applyFill="1" applyBorder="1" applyAlignment="1">
      <alignment horizontal="center" vertical="center"/>
    </xf>
    <xf numFmtId="0" fontId="15" fillId="25" borderId="31" xfId="0" applyFont="1" applyFill="1" applyBorder="1" applyAlignment="1">
      <alignment horizontal="center" vertical="center"/>
    </xf>
    <xf numFmtId="0" fontId="15" fillId="25" borderId="32" xfId="0" applyFont="1" applyFill="1" applyBorder="1" applyAlignment="1">
      <alignment horizontal="center" vertical="center"/>
    </xf>
    <xf numFmtId="0" fontId="15" fillId="25" borderId="38" xfId="0" applyFont="1" applyFill="1" applyBorder="1" applyAlignment="1">
      <alignment horizontal="center" vertical="center"/>
    </xf>
    <xf numFmtId="0" fontId="1" fillId="0" borderId="42" xfId="0" applyFont="1" applyBorder="1"/>
    <xf numFmtId="0" fontId="27" fillId="0" borderId="42" xfId="0" applyFont="1" applyBorder="1"/>
    <xf numFmtId="0" fontId="1" fillId="0" borderId="42" xfId="0" applyFont="1" applyFill="1" applyBorder="1"/>
    <xf numFmtId="0" fontId="27" fillId="0" borderId="42" xfId="0" applyFont="1" applyFill="1" applyBorder="1"/>
    <xf numFmtId="0" fontId="27" fillId="0" borderId="44" xfId="0" applyFont="1" applyBorder="1"/>
    <xf numFmtId="0" fontId="17" fillId="9" borderId="11" xfId="0" applyFont="1" applyFill="1" applyBorder="1"/>
    <xf numFmtId="0" fontId="17" fillId="8" borderId="11" xfId="0" applyFont="1" applyFill="1" applyBorder="1"/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16" fillId="14" borderId="31" xfId="0" applyFont="1" applyFill="1" applyBorder="1"/>
    <xf numFmtId="0" fontId="23" fillId="25" borderId="32" xfId="0" applyFont="1" applyFill="1" applyBorder="1" applyAlignment="1">
      <alignment horizontal="center" vertical="center"/>
    </xf>
    <xf numFmtId="0" fontId="23" fillId="25" borderId="34" xfId="0" applyFont="1" applyFill="1" applyBorder="1" applyAlignment="1">
      <alignment horizontal="center" vertical="center"/>
    </xf>
    <xf numFmtId="0" fontId="16" fillId="14" borderId="32" xfId="0" applyFont="1" applyFill="1" applyBorder="1"/>
    <xf numFmtId="0" fontId="23" fillId="25" borderId="29" xfId="0" applyFont="1" applyFill="1" applyBorder="1" applyAlignment="1">
      <alignment horizontal="center" vertical="center"/>
    </xf>
    <xf numFmtId="0" fontId="23" fillId="25" borderId="30" xfId="0" applyFont="1" applyFill="1" applyBorder="1" applyAlignment="1">
      <alignment horizontal="center" vertical="center"/>
    </xf>
    <xf numFmtId="0" fontId="16" fillId="14" borderId="29" xfId="0" applyFont="1" applyFill="1" applyBorder="1"/>
    <xf numFmtId="0" fontId="28" fillId="25" borderId="31" xfId="0" applyFont="1" applyFill="1" applyBorder="1" applyAlignment="1">
      <alignment horizontal="center" vertical="center"/>
    </xf>
    <xf numFmtId="0" fontId="28" fillId="25" borderId="33" xfId="0" applyFont="1" applyFill="1" applyBorder="1" applyAlignment="1">
      <alignment horizontal="center" vertical="center"/>
    </xf>
    <xf numFmtId="0" fontId="28" fillId="14" borderId="38" xfId="0" applyFont="1" applyFill="1" applyBorder="1"/>
    <xf numFmtId="0" fontId="28" fillId="14" borderId="31" xfId="0" applyFont="1" applyFill="1" applyBorder="1"/>
    <xf numFmtId="0" fontId="28" fillId="25" borderId="32" xfId="0" applyFont="1" applyFill="1" applyBorder="1" applyAlignment="1">
      <alignment horizontal="center" vertical="center"/>
    </xf>
    <xf numFmtId="0" fontId="28" fillId="25" borderId="34" xfId="0" applyFont="1" applyFill="1" applyBorder="1" applyAlignment="1">
      <alignment horizontal="center" vertical="center"/>
    </xf>
    <xf numFmtId="0" fontId="28" fillId="14" borderId="32" xfId="0" applyFont="1" applyFill="1" applyBorder="1"/>
    <xf numFmtId="0" fontId="10" fillId="0" borderId="21" xfId="0" applyFont="1" applyBorder="1"/>
    <xf numFmtId="0" fontId="10" fillId="0" borderId="23" xfId="0" applyFont="1" applyBorder="1"/>
    <xf numFmtId="0" fontId="23" fillId="25" borderId="47" xfId="0" applyFont="1" applyFill="1" applyBorder="1" applyAlignment="1">
      <alignment horizontal="left"/>
    </xf>
    <xf numFmtId="0" fontId="16" fillId="25" borderId="48" xfId="0" applyFont="1" applyFill="1" applyBorder="1" applyAlignment="1">
      <alignment horizontal="left"/>
    </xf>
    <xf numFmtId="0" fontId="10" fillId="30" borderId="22" xfId="0" applyFont="1" applyFill="1" applyBorder="1"/>
    <xf numFmtId="0" fontId="2" fillId="30" borderId="0" xfId="0" applyFont="1" applyFill="1" applyBorder="1"/>
    <xf numFmtId="0" fontId="0" fillId="30" borderId="0" xfId="0" applyFill="1" applyBorder="1"/>
    <xf numFmtId="0" fontId="0" fillId="30" borderId="17" xfId="0" applyFill="1" applyBorder="1"/>
    <xf numFmtId="0" fontId="20" fillId="0" borderId="20" xfId="0" applyFont="1" applyBorder="1" applyAlignment="1">
      <alignment horizontal="center" vertical="center"/>
    </xf>
    <xf numFmtId="0" fontId="14" fillId="0" borderId="66" xfId="0" applyFont="1" applyBorder="1"/>
    <xf numFmtId="0" fontId="14" fillId="0" borderId="67" xfId="0" applyFont="1" applyBorder="1"/>
    <xf numFmtId="0" fontId="10" fillId="0" borderId="40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  <xf numFmtId="0" fontId="10" fillId="0" borderId="46" xfId="0" applyFont="1" applyFill="1" applyBorder="1" applyAlignment="1">
      <alignment horizontal="left" vertical="top" wrapText="1"/>
    </xf>
    <xf numFmtId="0" fontId="22" fillId="0" borderId="47" xfId="0" applyFont="1" applyFill="1" applyBorder="1" applyAlignment="1">
      <alignment horizontal="left" vertical="top"/>
    </xf>
    <xf numFmtId="0" fontId="22" fillId="0" borderId="47" xfId="0" applyFont="1" applyFill="1" applyBorder="1" applyAlignment="1">
      <alignment horizontal="left" vertical="top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center"/>
    </xf>
    <xf numFmtId="0" fontId="22" fillId="0" borderId="42" xfId="0" applyFont="1" applyFill="1" applyBorder="1" applyAlignment="1">
      <alignment horizontal="center" vertical="center" wrapText="1"/>
    </xf>
    <xf numFmtId="0" fontId="22" fillId="0" borderId="42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4" fillId="0" borderId="68" xfId="0" applyFont="1" applyBorder="1"/>
    <xf numFmtId="0" fontId="18" fillId="0" borderId="69" xfId="0" applyFont="1" applyFill="1" applyBorder="1" applyAlignment="1">
      <alignment horizontal="center" vertical="center"/>
    </xf>
    <xf numFmtId="0" fontId="24" fillId="29" borderId="43" xfId="0" applyFont="1" applyFill="1" applyBorder="1" applyAlignment="1">
      <alignment horizontal="center" vertical="center"/>
    </xf>
    <xf numFmtId="0" fontId="21" fillId="30" borderId="0" xfId="0" applyFont="1" applyFill="1" applyBorder="1" applyAlignment="1">
      <alignment horizontal="center" vertical="center"/>
    </xf>
    <xf numFmtId="0" fontId="1" fillId="0" borderId="70" xfId="0" applyFont="1" applyBorder="1"/>
    <xf numFmtId="0" fontId="16" fillId="25" borderId="71" xfId="0" applyFont="1" applyFill="1" applyBorder="1" applyAlignment="1">
      <alignment horizontal="left"/>
    </xf>
    <xf numFmtId="0" fontId="1" fillId="0" borderId="49" xfId="0" applyFont="1" applyBorder="1"/>
    <xf numFmtId="0" fontId="16" fillId="25" borderId="50" xfId="0" applyFont="1" applyFill="1" applyBorder="1" applyAlignment="1">
      <alignment horizontal="left"/>
    </xf>
    <xf numFmtId="0" fontId="16" fillId="24" borderId="43" xfId="0" applyFont="1" applyFill="1" applyBorder="1" applyAlignment="1">
      <alignment horizontal="left"/>
    </xf>
    <xf numFmtId="0" fontId="6" fillId="24" borderId="14" xfId="0" applyFont="1" applyFill="1" applyBorder="1"/>
    <xf numFmtId="0" fontId="16" fillId="24" borderId="15" xfId="0" applyFont="1" applyFill="1" applyBorder="1" applyAlignment="1">
      <alignment horizontal="left"/>
    </xf>
    <xf numFmtId="0" fontId="0" fillId="24" borderId="37" xfId="0" applyFill="1" applyBorder="1"/>
    <xf numFmtId="0" fontId="4" fillId="10" borderId="6" xfId="0" applyFont="1" applyFill="1" applyBorder="1" applyAlignment="1">
      <alignment horizontal="center" vertical="top" wrapText="1"/>
    </xf>
    <xf numFmtId="0" fontId="6" fillId="25" borderId="1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29" fillId="29" borderId="49" xfId="0" applyFont="1" applyFill="1" applyBorder="1"/>
    <xf numFmtId="0" fontId="29" fillId="29" borderId="42" xfId="0" applyFont="1" applyFill="1" applyBorder="1"/>
    <xf numFmtId="0" fontId="29" fillId="29" borderId="31" xfId="0" applyFont="1" applyFill="1" applyBorder="1"/>
    <xf numFmtId="0" fontId="29" fillId="29" borderId="44" xfId="0" applyFont="1" applyFill="1" applyBorder="1"/>
    <xf numFmtId="0" fontId="30" fillId="29" borderId="35" xfId="0" applyFont="1" applyFill="1" applyBorder="1"/>
    <xf numFmtId="0" fontId="14" fillId="0" borderId="64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left" vertical="top" wrapText="1"/>
    </xf>
    <xf numFmtId="0" fontId="24" fillId="29" borderId="45" xfId="0" applyFont="1" applyFill="1" applyBorder="1" applyAlignment="1">
      <alignment horizontal="center" vertical="center"/>
    </xf>
    <xf numFmtId="0" fontId="32" fillId="30" borderId="0" xfId="0" applyFont="1" applyFill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 wrapText="1"/>
    </xf>
    <xf numFmtId="0" fontId="14" fillId="0" borderId="72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left" vertical="top" wrapText="1"/>
    </xf>
    <xf numFmtId="0" fontId="31" fillId="25" borderId="18" xfId="0" applyFont="1" applyFill="1" applyBorder="1" applyAlignment="1">
      <alignment horizontal="center" vertical="center"/>
    </xf>
    <xf numFmtId="0" fontId="31" fillId="25" borderId="37" xfId="0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 wrapText="1"/>
    </xf>
    <xf numFmtId="0" fontId="14" fillId="0" borderId="6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DD"/>
      <color rgb="FFFFABAB"/>
      <color rgb="FFF7ABC1"/>
      <color rgb="FFD2E3F6"/>
      <color rgb="FFE9E1FF"/>
      <color rgb="FFFDFCCC"/>
      <color rgb="FFEF5F88"/>
      <color rgb="FFA6BFE8"/>
      <color rgb="FFFFDD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230009</xdr:colOff>
      <xdr:row>13</xdr:row>
      <xdr:rowOff>575218</xdr:rowOff>
    </xdr:from>
    <xdr:to>
      <xdr:col>3</xdr:col>
      <xdr:colOff>2103063</xdr:colOff>
      <xdr:row>15</xdr:row>
      <xdr:rowOff>17317</xdr:rowOff>
    </xdr:to>
    <xdr:pic>
      <xdr:nvPicPr>
        <xdr:cNvPr id="15" name="Picture 14" descr="Kingdom of England | Monarchy of Britain Wiki | Fandom">
          <a:extLst>
            <a:ext uri="{FF2B5EF4-FFF2-40B4-BE49-F238E27FC236}">
              <a16:creationId xmlns:a16="http://schemas.microsoft.com/office/drawing/2014/main" id="{7226896C-F690-4143-B2B1-01EF59A22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1464" y="8680127"/>
          <a:ext cx="1873054" cy="1225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268432</xdr:colOff>
      <xdr:row>16</xdr:row>
      <xdr:rowOff>294407</xdr:rowOff>
    </xdr:from>
    <xdr:to>
      <xdr:col>3</xdr:col>
      <xdr:colOff>2102632</xdr:colOff>
      <xdr:row>17</xdr:row>
      <xdr:rowOff>519545</xdr:rowOff>
    </xdr:to>
    <xdr:pic>
      <xdr:nvPicPr>
        <xdr:cNvPr id="16" name="Picture 15" descr="Flag of England">
          <a:extLst>
            <a:ext uri="{FF2B5EF4-FFF2-40B4-BE49-F238E27FC236}">
              <a16:creationId xmlns:a16="http://schemas.microsoft.com/office/drawing/2014/main" id="{EC190B80-C7C2-48FA-A531-9803E081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7" y="10165771"/>
          <a:ext cx="1834200" cy="1108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295648</xdr:colOff>
      <xdr:row>18</xdr:row>
      <xdr:rowOff>1023011</xdr:rowOff>
    </xdr:from>
    <xdr:to>
      <xdr:col>3</xdr:col>
      <xdr:colOff>2129785</xdr:colOff>
      <xdr:row>20</xdr:row>
      <xdr:rowOff>68037</xdr:rowOff>
    </xdr:to>
    <xdr:pic>
      <xdr:nvPicPr>
        <xdr:cNvPr id="19" name="Picture 18" descr="Flag of the United Kingdom - Wikipedia">
          <a:extLst>
            <a:ext uri="{FF2B5EF4-FFF2-40B4-BE49-F238E27FC236}">
              <a16:creationId xmlns:a16="http://schemas.microsoft.com/office/drawing/2014/main" id="{C58A40E9-3A52-494A-90FB-96EC65DA5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7103" y="12366420"/>
          <a:ext cx="1834137" cy="1123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242456</xdr:colOff>
      <xdr:row>11</xdr:row>
      <xdr:rowOff>833435</xdr:rowOff>
    </xdr:from>
    <xdr:to>
      <xdr:col>3</xdr:col>
      <xdr:colOff>2130137</xdr:colOff>
      <xdr:row>13</xdr:row>
      <xdr:rowOff>294410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A63F86D-E69F-427A-82CA-91ADB09E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911" y="7171890"/>
          <a:ext cx="1887681" cy="1227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B619-9B3B-410F-B8B4-BEFBDA1B1B5F}">
  <dimension ref="A1"/>
  <sheetViews>
    <sheetView workbookViewId="0">
      <selection activeCell="G27" sqref="G2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4"/>
  <sheetViews>
    <sheetView topLeftCell="Q1" zoomScale="85" zoomScaleNormal="85" workbookViewId="0">
      <selection activeCell="T3" sqref="T3:Z4"/>
    </sheetView>
  </sheetViews>
  <sheetFormatPr defaultRowHeight="15" x14ac:dyDescent="0.25"/>
  <cols>
    <col min="2" max="2" width="15.42578125" customWidth="1"/>
    <col min="3" max="3" width="10.85546875" customWidth="1"/>
    <col min="4" max="4" width="14.140625" customWidth="1"/>
    <col min="5" max="5" width="21" customWidth="1"/>
    <col min="6" max="6" width="23.28515625" customWidth="1"/>
    <col min="7" max="7" width="13.28515625" customWidth="1"/>
    <col min="8" max="8" width="11.5703125" customWidth="1"/>
    <col min="9" max="9" width="9.85546875" customWidth="1"/>
    <col min="10" max="10" width="13" customWidth="1"/>
    <col min="11" max="11" width="14.140625" customWidth="1"/>
    <col min="12" max="12" width="9.140625" customWidth="1"/>
    <col min="13" max="13" width="13.7109375" bestFit="1" customWidth="1"/>
    <col min="14" max="14" width="10.85546875" customWidth="1"/>
    <col min="15" max="15" width="14" customWidth="1"/>
    <col min="16" max="16" width="14.140625" customWidth="1"/>
    <col min="17" max="17" width="16" customWidth="1"/>
    <col min="18" max="18" width="17" bestFit="1" customWidth="1"/>
    <col min="19" max="19" width="24.7109375" customWidth="1"/>
    <col min="20" max="20" width="20.5703125" customWidth="1"/>
    <col min="21" max="21" width="26.85546875" customWidth="1"/>
    <col min="22" max="22" width="20.5703125" customWidth="1"/>
    <col min="23" max="24" width="13.5703125" customWidth="1"/>
    <col min="25" max="25" width="14.5703125" customWidth="1"/>
    <col min="26" max="26" width="23.85546875" customWidth="1"/>
  </cols>
  <sheetData>
    <row r="1" spans="1:28" ht="29.25" thickBot="1" x14ac:dyDescent="0.3">
      <c r="A1" s="3"/>
      <c r="B1" s="8" t="s">
        <v>28</v>
      </c>
      <c r="C1" s="3"/>
      <c r="D1" s="32"/>
      <c r="E1" s="3"/>
      <c r="F1" s="3"/>
      <c r="G1" s="3"/>
      <c r="H1" s="3"/>
      <c r="I1" s="3"/>
      <c r="J1" s="9" t="s">
        <v>27</v>
      </c>
      <c r="K1" s="9"/>
      <c r="L1" s="6"/>
      <c r="M1" s="6"/>
      <c r="N1" s="6"/>
      <c r="O1" s="6"/>
      <c r="P1" s="5" t="s">
        <v>35</v>
      </c>
      <c r="Q1" s="6"/>
      <c r="R1" s="6"/>
      <c r="S1" s="3"/>
      <c r="T1" s="3"/>
      <c r="U1" s="3"/>
      <c r="V1" s="3"/>
      <c r="W1" s="3"/>
      <c r="X1" s="3"/>
    </row>
    <row r="2" spans="1:28" ht="85.5" thickTop="1" thickBot="1" x14ac:dyDescent="0.4">
      <c r="A2" s="39" t="s">
        <v>1</v>
      </c>
      <c r="B2" s="38" t="s">
        <v>0</v>
      </c>
      <c r="C2" s="123" t="s">
        <v>2</v>
      </c>
      <c r="D2" s="124" t="s">
        <v>84</v>
      </c>
      <c r="E2" s="123" t="s">
        <v>3</v>
      </c>
      <c r="F2" s="125" t="s">
        <v>5</v>
      </c>
      <c r="G2" s="54" t="s">
        <v>137</v>
      </c>
      <c r="H2" s="41" t="s">
        <v>138</v>
      </c>
      <c r="I2" s="34" t="s">
        <v>55</v>
      </c>
      <c r="J2" s="34" t="s">
        <v>36</v>
      </c>
      <c r="K2" s="35" t="s">
        <v>30</v>
      </c>
      <c r="L2" s="36" t="s">
        <v>31</v>
      </c>
      <c r="M2" s="266" t="s">
        <v>287</v>
      </c>
      <c r="N2" s="37" t="s">
        <v>32</v>
      </c>
      <c r="O2" s="122" t="s">
        <v>213</v>
      </c>
      <c r="P2" s="145" t="s">
        <v>33</v>
      </c>
      <c r="Q2" s="154" t="s">
        <v>214</v>
      </c>
      <c r="R2" s="163" t="s">
        <v>34</v>
      </c>
      <c r="S2" s="102" t="s">
        <v>6</v>
      </c>
      <c r="T2" s="102" t="s">
        <v>15</v>
      </c>
      <c r="U2" s="103" t="s">
        <v>147</v>
      </c>
      <c r="V2" s="102" t="s">
        <v>25</v>
      </c>
      <c r="W2" s="102" t="s">
        <v>26</v>
      </c>
      <c r="X2" s="102" t="s">
        <v>41</v>
      </c>
      <c r="Y2" s="104" t="s">
        <v>40</v>
      </c>
      <c r="Z2" s="105" t="s">
        <v>42</v>
      </c>
      <c r="AA2" s="1"/>
      <c r="AB2" s="1"/>
    </row>
    <row r="3" spans="1:28" ht="31.5" thickTop="1" thickBot="1" x14ac:dyDescent="0.3">
      <c r="A3" s="4" t="s">
        <v>4</v>
      </c>
      <c r="B3" s="4" t="s">
        <v>8</v>
      </c>
      <c r="C3" s="126">
        <v>1</v>
      </c>
      <c r="D3" s="127" t="s">
        <v>8</v>
      </c>
      <c r="E3" s="128" t="s">
        <v>16</v>
      </c>
      <c r="F3" s="108" t="s">
        <v>14</v>
      </c>
      <c r="G3" s="56">
        <f>SUM(H3,U3)</f>
        <v>1</v>
      </c>
      <c r="H3" s="57">
        <f>ROUNDDOWN(O3/2+M3*2-L3-K3-P3+Q3-R3-N3,0)</f>
        <v>1</v>
      </c>
      <c r="I3" s="42">
        <f xml:space="preserve"> O3 - SUM(K3:N3)</f>
        <v>2</v>
      </c>
      <c r="J3" s="40">
        <f>SUM(K3:R3)</f>
        <v>14</v>
      </c>
      <c r="K3" s="28">
        <v>1</v>
      </c>
      <c r="L3" s="29">
        <v>1</v>
      </c>
      <c r="M3" s="30">
        <v>1</v>
      </c>
      <c r="N3" s="31">
        <v>3</v>
      </c>
      <c r="O3" s="45">
        <v>8</v>
      </c>
      <c r="P3" s="146"/>
      <c r="Q3" s="155"/>
      <c r="R3" s="164"/>
      <c r="S3" s="106" t="s">
        <v>69</v>
      </c>
      <c r="T3" s="107"/>
      <c r="U3" s="107"/>
      <c r="V3" s="108"/>
      <c r="W3" s="108"/>
      <c r="X3" s="108"/>
      <c r="Y3" s="108"/>
      <c r="Z3" s="108"/>
    </row>
    <row r="4" spans="1:28" ht="27.75" thickTop="1" thickBot="1" x14ac:dyDescent="0.3">
      <c r="A4" s="3" t="s">
        <v>4</v>
      </c>
      <c r="B4" s="3" t="s">
        <v>7</v>
      </c>
      <c r="C4" s="126">
        <v>2</v>
      </c>
      <c r="D4" s="109" t="s">
        <v>9</v>
      </c>
      <c r="E4" s="129" t="s">
        <v>17</v>
      </c>
      <c r="F4" s="130" t="s">
        <v>111</v>
      </c>
      <c r="G4" s="56">
        <f t="shared" ref="G4:G67" si="0">SUM(H4,U4)</f>
        <v>4</v>
      </c>
      <c r="H4" s="57">
        <f t="shared" ref="H4:H67" si="1">ROUNDDOWN(O4/2+M4*2-L4-K4-P4+Q4-R4-N4,0)</f>
        <v>4</v>
      </c>
      <c r="I4" s="43">
        <f t="shared" ref="I4:I67" si="2" xml:space="preserve"> O4 - SUM(K4:N4)</f>
        <v>1</v>
      </c>
      <c r="J4" s="33">
        <f>SUM(K4:R4)</f>
        <v>21</v>
      </c>
      <c r="K4" s="10">
        <v>2</v>
      </c>
      <c r="L4" s="11">
        <v>2</v>
      </c>
      <c r="M4" s="12">
        <v>3</v>
      </c>
      <c r="N4" s="13">
        <v>3</v>
      </c>
      <c r="O4" s="46">
        <v>11</v>
      </c>
      <c r="P4" s="147"/>
      <c r="Q4" s="156"/>
      <c r="R4" s="165"/>
      <c r="S4" s="109" t="s">
        <v>18</v>
      </c>
      <c r="T4" s="108"/>
      <c r="U4" s="108"/>
      <c r="V4" s="108"/>
      <c r="W4" s="108"/>
      <c r="X4" s="108"/>
      <c r="Y4" s="108"/>
      <c r="Z4" s="108"/>
    </row>
    <row r="5" spans="1:28" ht="31.5" thickTop="1" thickBot="1" x14ac:dyDescent="0.3">
      <c r="A5" s="3" t="s">
        <v>4</v>
      </c>
      <c r="B5" s="3" t="s">
        <v>7</v>
      </c>
      <c r="C5" s="126">
        <v>3</v>
      </c>
      <c r="D5" s="109" t="s">
        <v>10</v>
      </c>
      <c r="E5" s="129" t="s">
        <v>17</v>
      </c>
      <c r="F5" s="131" t="s">
        <v>112</v>
      </c>
      <c r="G5" s="56">
        <f t="shared" si="0"/>
        <v>12</v>
      </c>
      <c r="H5" s="57">
        <f t="shared" si="1"/>
        <v>7</v>
      </c>
      <c r="I5" s="43">
        <f t="shared" si="2"/>
        <v>1</v>
      </c>
      <c r="J5" s="33">
        <f t="shared" ref="J5:J68" si="3">SUM(K5:R5)</f>
        <v>23</v>
      </c>
      <c r="K5" s="10">
        <v>3</v>
      </c>
      <c r="L5" s="11">
        <v>2</v>
      </c>
      <c r="M5" s="12">
        <v>4</v>
      </c>
      <c r="N5" s="13">
        <v>2</v>
      </c>
      <c r="O5" s="46">
        <v>12</v>
      </c>
      <c r="P5" s="147"/>
      <c r="Q5" s="156"/>
      <c r="R5" s="165"/>
      <c r="S5" s="109" t="s">
        <v>70</v>
      </c>
      <c r="T5" s="108"/>
      <c r="U5" s="111">
        <v>5</v>
      </c>
      <c r="V5" s="108" t="s">
        <v>205</v>
      </c>
      <c r="W5" s="108"/>
      <c r="X5" s="108"/>
      <c r="Y5" s="108"/>
      <c r="Z5" s="108"/>
    </row>
    <row r="6" spans="1:28" ht="27.75" thickTop="1" thickBot="1" x14ac:dyDescent="0.3">
      <c r="A6" s="3" t="s">
        <v>4</v>
      </c>
      <c r="B6" s="3" t="s">
        <v>7</v>
      </c>
      <c r="C6" s="126">
        <v>4</v>
      </c>
      <c r="D6" s="109" t="s">
        <v>11</v>
      </c>
      <c r="E6" s="132" t="s">
        <v>12</v>
      </c>
      <c r="F6" s="130" t="s">
        <v>13</v>
      </c>
      <c r="G6" s="56">
        <f t="shared" si="0"/>
        <v>1</v>
      </c>
      <c r="H6" s="57">
        <f t="shared" si="1"/>
        <v>1</v>
      </c>
      <c r="I6" s="43">
        <f t="shared" si="2"/>
        <v>0</v>
      </c>
      <c r="J6" s="33">
        <f t="shared" si="3"/>
        <v>20</v>
      </c>
      <c r="K6" s="10">
        <v>2</v>
      </c>
      <c r="L6" s="11">
        <v>1</v>
      </c>
      <c r="M6" s="12">
        <v>2</v>
      </c>
      <c r="N6" s="13">
        <v>5</v>
      </c>
      <c r="O6" s="46">
        <v>10</v>
      </c>
      <c r="P6" s="147"/>
      <c r="Q6" s="156"/>
      <c r="R6" s="165"/>
      <c r="S6" s="109" t="s">
        <v>71</v>
      </c>
      <c r="T6" s="108"/>
      <c r="U6" s="108"/>
      <c r="V6" s="108" t="s">
        <v>29</v>
      </c>
      <c r="W6" s="108"/>
      <c r="X6" s="108"/>
      <c r="Y6" s="108"/>
      <c r="Z6" s="108"/>
    </row>
    <row r="7" spans="1:28" ht="27.75" thickTop="1" thickBot="1" x14ac:dyDescent="0.3">
      <c r="A7" s="3" t="s">
        <v>4</v>
      </c>
      <c r="B7" s="3" t="s">
        <v>19</v>
      </c>
      <c r="C7" s="126">
        <v>5</v>
      </c>
      <c r="D7" s="109" t="s">
        <v>19</v>
      </c>
      <c r="E7" s="133" t="s">
        <v>20</v>
      </c>
      <c r="F7" s="130" t="s">
        <v>113</v>
      </c>
      <c r="G7" s="56">
        <f t="shared" si="0"/>
        <v>1</v>
      </c>
      <c r="H7" s="57">
        <f t="shared" si="1"/>
        <v>1</v>
      </c>
      <c r="I7" s="43">
        <f t="shared" si="2"/>
        <v>5</v>
      </c>
      <c r="J7" s="33">
        <f t="shared" si="3"/>
        <v>23</v>
      </c>
      <c r="K7" s="10">
        <v>1</v>
      </c>
      <c r="L7" s="11">
        <v>1</v>
      </c>
      <c r="M7" s="12">
        <v>1</v>
      </c>
      <c r="N7" s="13">
        <v>6</v>
      </c>
      <c r="O7" s="46">
        <v>14</v>
      </c>
      <c r="P7" s="147"/>
      <c r="Q7" s="156"/>
      <c r="R7" s="165"/>
      <c r="S7" s="109" t="s">
        <v>72</v>
      </c>
      <c r="T7" s="108"/>
      <c r="U7" s="108"/>
      <c r="V7" s="108"/>
      <c r="W7" s="108"/>
      <c r="X7" s="108"/>
      <c r="Y7" s="108"/>
      <c r="Z7" s="108"/>
    </row>
    <row r="8" spans="1:28" ht="27.75" thickTop="1" thickBot="1" x14ac:dyDescent="0.3">
      <c r="A8" s="3" t="s">
        <v>4</v>
      </c>
      <c r="B8" s="3" t="s">
        <v>7</v>
      </c>
      <c r="C8" s="126">
        <v>6</v>
      </c>
      <c r="D8" s="110" t="s">
        <v>21</v>
      </c>
      <c r="E8" s="129" t="s">
        <v>17</v>
      </c>
      <c r="F8" s="130" t="s">
        <v>23</v>
      </c>
      <c r="G8" s="56">
        <f t="shared" si="0"/>
        <v>9</v>
      </c>
      <c r="H8" s="57">
        <f t="shared" si="1"/>
        <v>9</v>
      </c>
      <c r="I8" s="43">
        <f t="shared" si="2"/>
        <v>-2</v>
      </c>
      <c r="J8" s="33">
        <f t="shared" si="3"/>
        <v>39</v>
      </c>
      <c r="K8" s="10">
        <v>3</v>
      </c>
      <c r="L8" s="11">
        <v>2</v>
      </c>
      <c r="M8" s="12">
        <v>7</v>
      </c>
      <c r="N8" s="13">
        <v>8</v>
      </c>
      <c r="O8" s="46">
        <v>18</v>
      </c>
      <c r="P8" s="147"/>
      <c r="Q8" s="156"/>
      <c r="R8" s="165">
        <v>1</v>
      </c>
      <c r="S8" s="109" t="s">
        <v>18</v>
      </c>
      <c r="T8" s="108"/>
      <c r="U8" s="108"/>
      <c r="V8" s="108"/>
      <c r="W8" s="108"/>
      <c r="X8" s="108"/>
      <c r="Y8" s="108"/>
      <c r="Z8" s="108"/>
    </row>
    <row r="9" spans="1:28" ht="27.75" thickTop="1" thickBot="1" x14ac:dyDescent="0.3">
      <c r="A9" s="3" t="s">
        <v>4</v>
      </c>
      <c r="B9" s="3" t="s">
        <v>7</v>
      </c>
      <c r="C9" s="126">
        <v>7</v>
      </c>
      <c r="D9" s="109" t="s">
        <v>22</v>
      </c>
      <c r="E9" s="129" t="s">
        <v>17</v>
      </c>
      <c r="F9" s="130" t="s">
        <v>24</v>
      </c>
      <c r="G9" s="56">
        <f t="shared" si="0"/>
        <v>5</v>
      </c>
      <c r="H9" s="57">
        <f t="shared" si="1"/>
        <v>5</v>
      </c>
      <c r="I9" s="43">
        <f t="shared" si="2"/>
        <v>2</v>
      </c>
      <c r="J9" s="33">
        <f t="shared" si="3"/>
        <v>22</v>
      </c>
      <c r="K9" s="10">
        <v>2</v>
      </c>
      <c r="L9" s="11">
        <v>2</v>
      </c>
      <c r="M9" s="12">
        <v>3</v>
      </c>
      <c r="N9" s="13">
        <v>3</v>
      </c>
      <c r="O9" s="46">
        <v>12</v>
      </c>
      <c r="P9" s="147"/>
      <c r="Q9" s="156"/>
      <c r="R9" s="165"/>
      <c r="S9" s="109" t="s">
        <v>18</v>
      </c>
      <c r="T9" s="108"/>
      <c r="U9" s="108"/>
      <c r="V9" s="108"/>
      <c r="W9" s="108"/>
      <c r="X9" s="108"/>
      <c r="Y9" s="108"/>
      <c r="Z9" s="108"/>
    </row>
    <row r="10" spans="1:28" ht="31.5" thickTop="1" thickBot="1" x14ac:dyDescent="0.3">
      <c r="A10" s="3" t="s">
        <v>4</v>
      </c>
      <c r="B10" s="3" t="s">
        <v>37</v>
      </c>
      <c r="C10" s="126">
        <v>8</v>
      </c>
      <c r="D10" s="109" t="s">
        <v>38</v>
      </c>
      <c r="E10" s="134" t="s">
        <v>39</v>
      </c>
      <c r="F10" s="130" t="s">
        <v>110</v>
      </c>
      <c r="G10" s="56">
        <f t="shared" si="0"/>
        <v>1</v>
      </c>
      <c r="H10" s="57">
        <f t="shared" si="1"/>
        <v>1</v>
      </c>
      <c r="I10" s="43">
        <f t="shared" si="2"/>
        <v>2</v>
      </c>
      <c r="J10" s="33">
        <f t="shared" si="3"/>
        <v>24</v>
      </c>
      <c r="K10" s="14">
        <v>4</v>
      </c>
      <c r="L10" s="15">
        <v>3</v>
      </c>
      <c r="M10" s="16">
        <v>2</v>
      </c>
      <c r="N10" s="17">
        <v>2</v>
      </c>
      <c r="O10" s="47">
        <v>13</v>
      </c>
      <c r="P10" s="148"/>
      <c r="Q10" s="157"/>
      <c r="R10" s="166"/>
      <c r="S10" s="110" t="s">
        <v>74</v>
      </c>
      <c r="T10" s="108"/>
      <c r="U10" s="108"/>
      <c r="V10" s="108"/>
      <c r="W10" s="108"/>
      <c r="X10" s="108"/>
      <c r="Y10" s="108"/>
      <c r="Z10" s="108"/>
    </row>
    <row r="11" spans="1:28" ht="27.75" thickTop="1" thickBot="1" x14ac:dyDescent="0.3">
      <c r="A11" s="3" t="s">
        <v>4</v>
      </c>
      <c r="B11" s="3" t="s">
        <v>37</v>
      </c>
      <c r="C11" s="126">
        <v>9</v>
      </c>
      <c r="D11" s="109" t="s">
        <v>44</v>
      </c>
      <c r="E11" s="134" t="s">
        <v>39</v>
      </c>
      <c r="F11" s="130" t="s">
        <v>45</v>
      </c>
      <c r="G11" s="56">
        <f t="shared" si="0"/>
        <v>5</v>
      </c>
      <c r="H11" s="57">
        <f t="shared" si="1"/>
        <v>5</v>
      </c>
      <c r="I11" s="43">
        <f t="shared" si="2"/>
        <v>0</v>
      </c>
      <c r="J11" s="33">
        <f t="shared" si="3"/>
        <v>40</v>
      </c>
      <c r="K11" s="14">
        <v>6</v>
      </c>
      <c r="L11" s="15">
        <v>4</v>
      </c>
      <c r="M11" s="16">
        <v>5</v>
      </c>
      <c r="N11" s="17">
        <v>5</v>
      </c>
      <c r="O11" s="47">
        <v>20</v>
      </c>
      <c r="P11" s="148"/>
      <c r="Q11" s="157"/>
      <c r="R11" s="166"/>
      <c r="S11" s="109" t="s">
        <v>73</v>
      </c>
      <c r="T11" s="108"/>
      <c r="U11" s="108"/>
      <c r="V11" s="108"/>
      <c r="W11" s="108"/>
      <c r="X11" s="108"/>
      <c r="Y11" s="108"/>
      <c r="Z11" s="108"/>
    </row>
    <row r="12" spans="1:28" ht="31.5" thickTop="1" thickBot="1" x14ac:dyDescent="0.3">
      <c r="A12" s="3" t="s">
        <v>4</v>
      </c>
      <c r="B12" s="3" t="s">
        <v>37</v>
      </c>
      <c r="C12" s="126">
        <v>10</v>
      </c>
      <c r="D12" s="109" t="s">
        <v>46</v>
      </c>
      <c r="E12" s="134" t="s">
        <v>39</v>
      </c>
      <c r="F12" s="130" t="s">
        <v>50</v>
      </c>
      <c r="G12" s="56">
        <f t="shared" si="0"/>
        <v>3</v>
      </c>
      <c r="H12" s="57">
        <f t="shared" si="1"/>
        <v>3</v>
      </c>
      <c r="I12" s="43">
        <f t="shared" si="2"/>
        <v>3</v>
      </c>
      <c r="J12" s="33">
        <f t="shared" si="3"/>
        <v>19</v>
      </c>
      <c r="K12" s="14">
        <v>2</v>
      </c>
      <c r="L12" s="15">
        <v>3</v>
      </c>
      <c r="M12" s="16">
        <v>2</v>
      </c>
      <c r="N12" s="17">
        <v>1</v>
      </c>
      <c r="O12" s="47">
        <v>11</v>
      </c>
      <c r="P12" s="148"/>
      <c r="Q12" s="157"/>
      <c r="R12" s="166"/>
      <c r="S12" s="110" t="s">
        <v>76</v>
      </c>
      <c r="T12" s="108"/>
      <c r="U12" s="108"/>
      <c r="V12" s="108"/>
      <c r="W12" s="108"/>
      <c r="X12" s="108"/>
      <c r="Y12" s="108"/>
      <c r="Z12" s="108"/>
    </row>
    <row r="13" spans="1:28" ht="27.75" thickTop="1" thickBot="1" x14ac:dyDescent="0.3">
      <c r="A13" s="3" t="s">
        <v>4</v>
      </c>
      <c r="B13" s="3" t="s">
        <v>37</v>
      </c>
      <c r="C13" s="126">
        <v>11</v>
      </c>
      <c r="D13" s="109" t="s">
        <v>47</v>
      </c>
      <c r="E13" s="129" t="s">
        <v>17</v>
      </c>
      <c r="F13" s="130" t="s">
        <v>51</v>
      </c>
      <c r="G13" s="56">
        <f t="shared" si="0"/>
        <v>6</v>
      </c>
      <c r="H13" s="57">
        <f t="shared" si="1"/>
        <v>6</v>
      </c>
      <c r="I13" s="43">
        <f t="shared" si="2"/>
        <v>0</v>
      </c>
      <c r="J13" s="33">
        <f t="shared" si="3"/>
        <v>24</v>
      </c>
      <c r="K13" s="14">
        <v>3</v>
      </c>
      <c r="L13" s="15">
        <v>2</v>
      </c>
      <c r="M13" s="16">
        <v>4</v>
      </c>
      <c r="N13" s="17">
        <v>3</v>
      </c>
      <c r="O13" s="47">
        <v>12</v>
      </c>
      <c r="P13" s="148"/>
      <c r="Q13" s="157"/>
      <c r="R13" s="166"/>
      <c r="S13" s="109" t="s">
        <v>75</v>
      </c>
      <c r="T13" s="108"/>
      <c r="U13" s="108"/>
      <c r="V13" s="108"/>
      <c r="W13" s="108"/>
      <c r="X13" s="108"/>
      <c r="Y13" s="108"/>
      <c r="Z13" s="108"/>
    </row>
    <row r="14" spans="1:28" ht="27.75" thickTop="1" thickBot="1" x14ac:dyDescent="0.3">
      <c r="A14" s="3" t="s">
        <v>4</v>
      </c>
      <c r="B14" s="3" t="s">
        <v>37</v>
      </c>
      <c r="C14" s="126">
        <v>12</v>
      </c>
      <c r="D14" s="109" t="s">
        <v>48</v>
      </c>
      <c r="E14" s="134" t="s">
        <v>39</v>
      </c>
      <c r="F14" s="130" t="s">
        <v>48</v>
      </c>
      <c r="G14" s="56">
        <f t="shared" si="0"/>
        <v>4</v>
      </c>
      <c r="H14" s="57">
        <f t="shared" si="1"/>
        <v>4</v>
      </c>
      <c r="I14" s="43">
        <f t="shared" si="2"/>
        <v>1</v>
      </c>
      <c r="J14" s="33">
        <f t="shared" si="3"/>
        <v>35</v>
      </c>
      <c r="K14" s="14">
        <v>4</v>
      </c>
      <c r="L14" s="15">
        <v>5</v>
      </c>
      <c r="M14" s="16">
        <v>4</v>
      </c>
      <c r="N14" s="17">
        <v>4</v>
      </c>
      <c r="O14" s="47">
        <v>18</v>
      </c>
      <c r="P14" s="148"/>
      <c r="Q14" s="157"/>
      <c r="R14" s="166"/>
      <c r="S14" s="109" t="s">
        <v>56</v>
      </c>
      <c r="T14" s="108"/>
      <c r="U14" s="108"/>
      <c r="V14" s="108"/>
      <c r="W14" s="108"/>
      <c r="X14" s="108"/>
      <c r="Y14" s="108"/>
      <c r="Z14" s="108"/>
    </row>
    <row r="15" spans="1:28" ht="31.5" thickTop="1" thickBot="1" x14ac:dyDescent="0.3">
      <c r="A15" s="3" t="s">
        <v>4</v>
      </c>
      <c r="B15" s="3" t="s">
        <v>37</v>
      </c>
      <c r="C15" s="126">
        <v>13</v>
      </c>
      <c r="D15" s="109" t="s">
        <v>49</v>
      </c>
      <c r="E15" s="135" t="s">
        <v>43</v>
      </c>
      <c r="F15" s="130" t="s">
        <v>52</v>
      </c>
      <c r="G15" s="56">
        <f t="shared" si="0"/>
        <v>5</v>
      </c>
      <c r="H15" s="57">
        <f t="shared" si="1"/>
        <v>5</v>
      </c>
      <c r="I15" s="43">
        <f t="shared" si="2"/>
        <v>5</v>
      </c>
      <c r="J15" s="33">
        <f t="shared" si="3"/>
        <v>29</v>
      </c>
      <c r="K15" s="14">
        <v>3</v>
      </c>
      <c r="L15" s="15">
        <v>3</v>
      </c>
      <c r="M15" s="16">
        <v>3</v>
      </c>
      <c r="N15" s="17">
        <v>3</v>
      </c>
      <c r="O15" s="47">
        <v>17</v>
      </c>
      <c r="P15" s="148"/>
      <c r="Q15" s="157"/>
      <c r="R15" s="166"/>
      <c r="S15" s="110" t="s">
        <v>57</v>
      </c>
      <c r="T15" s="108"/>
      <c r="U15" s="108"/>
      <c r="V15" s="108"/>
      <c r="W15" s="108"/>
      <c r="X15" s="108"/>
      <c r="Y15" s="108"/>
      <c r="Z15" s="108"/>
    </row>
    <row r="16" spans="1:28" ht="27.75" thickTop="1" thickBot="1" x14ac:dyDescent="0.3">
      <c r="A16" s="3" t="s">
        <v>4</v>
      </c>
      <c r="B16" s="3" t="s">
        <v>37</v>
      </c>
      <c r="C16" s="126">
        <v>14</v>
      </c>
      <c r="D16" s="109" t="s">
        <v>53</v>
      </c>
      <c r="E16" s="134" t="s">
        <v>39</v>
      </c>
      <c r="F16" s="130" t="s">
        <v>54</v>
      </c>
      <c r="G16" s="56">
        <f t="shared" si="0"/>
        <v>3</v>
      </c>
      <c r="H16" s="57">
        <f t="shared" si="1"/>
        <v>3</v>
      </c>
      <c r="I16" s="43">
        <f t="shared" si="2"/>
        <v>1</v>
      </c>
      <c r="J16" s="33">
        <f t="shared" si="3"/>
        <v>37</v>
      </c>
      <c r="K16" s="14">
        <v>5</v>
      </c>
      <c r="L16" s="15">
        <v>5</v>
      </c>
      <c r="M16" s="16">
        <v>4</v>
      </c>
      <c r="N16" s="17">
        <v>4</v>
      </c>
      <c r="O16" s="47">
        <v>19</v>
      </c>
      <c r="P16" s="148"/>
      <c r="Q16" s="157"/>
      <c r="R16" s="166"/>
      <c r="S16" s="109" t="s">
        <v>56</v>
      </c>
      <c r="T16" s="108"/>
      <c r="U16" s="108"/>
      <c r="V16" s="108"/>
      <c r="W16" s="108"/>
      <c r="X16" s="108"/>
      <c r="Y16" s="108"/>
      <c r="Z16" s="108"/>
    </row>
    <row r="17" spans="1:26" ht="27.75" thickTop="1" thickBot="1" x14ac:dyDescent="0.3">
      <c r="A17" s="3" t="s">
        <v>4</v>
      </c>
      <c r="B17" s="3" t="s">
        <v>85</v>
      </c>
      <c r="C17" s="126">
        <v>15</v>
      </c>
      <c r="D17" s="109" t="s">
        <v>59</v>
      </c>
      <c r="E17" s="136" t="s">
        <v>58</v>
      </c>
      <c r="F17" s="130" t="s">
        <v>68</v>
      </c>
      <c r="G17" s="56">
        <f t="shared" si="0"/>
        <v>15</v>
      </c>
      <c r="H17" s="57">
        <f t="shared" si="1"/>
        <v>15</v>
      </c>
      <c r="I17" s="43">
        <f t="shared" si="2"/>
        <v>1</v>
      </c>
      <c r="J17" s="33">
        <f t="shared" si="3"/>
        <v>27</v>
      </c>
      <c r="K17" s="14">
        <v>1</v>
      </c>
      <c r="L17" s="15">
        <v>2</v>
      </c>
      <c r="M17" s="16">
        <v>7</v>
      </c>
      <c r="N17" s="17">
        <v>3</v>
      </c>
      <c r="O17" s="47">
        <v>14</v>
      </c>
      <c r="P17" s="148"/>
      <c r="Q17" s="157"/>
      <c r="R17" s="166"/>
      <c r="S17" s="109" t="s">
        <v>93</v>
      </c>
      <c r="T17" s="108"/>
      <c r="U17" s="108"/>
      <c r="V17" s="108"/>
      <c r="W17" s="108"/>
      <c r="X17" s="108"/>
      <c r="Y17" s="108"/>
      <c r="Z17" s="108"/>
    </row>
    <row r="18" spans="1:26" ht="27.75" thickTop="1" thickBot="1" x14ac:dyDescent="0.3">
      <c r="A18" s="3" t="s">
        <v>4</v>
      </c>
      <c r="B18" s="3" t="s">
        <v>85</v>
      </c>
      <c r="C18" s="126">
        <v>16</v>
      </c>
      <c r="D18" s="109" t="s">
        <v>61</v>
      </c>
      <c r="E18" s="135" t="s">
        <v>43</v>
      </c>
      <c r="F18" s="130" t="s">
        <v>60</v>
      </c>
      <c r="G18" s="56">
        <f t="shared" si="0"/>
        <v>1</v>
      </c>
      <c r="H18" s="57">
        <f t="shared" si="1"/>
        <v>1</v>
      </c>
      <c r="I18" s="43">
        <f t="shared" si="2"/>
        <v>1</v>
      </c>
      <c r="J18" s="33">
        <f t="shared" si="3"/>
        <v>23</v>
      </c>
      <c r="K18" s="14">
        <v>3</v>
      </c>
      <c r="L18" s="15">
        <v>3</v>
      </c>
      <c r="M18" s="16">
        <v>2</v>
      </c>
      <c r="N18" s="17">
        <v>3</v>
      </c>
      <c r="O18" s="47">
        <v>12</v>
      </c>
      <c r="P18" s="148"/>
      <c r="Q18" s="157"/>
      <c r="R18" s="166"/>
      <c r="S18" s="109" t="s">
        <v>92</v>
      </c>
      <c r="T18" s="108"/>
      <c r="U18" s="108"/>
      <c r="V18" s="108"/>
      <c r="W18" s="108"/>
      <c r="X18" s="108"/>
      <c r="Y18" s="108"/>
      <c r="Z18" s="108"/>
    </row>
    <row r="19" spans="1:26" ht="27.75" thickTop="1" thickBot="1" x14ac:dyDescent="0.3">
      <c r="A19" s="3" t="s">
        <v>4</v>
      </c>
      <c r="B19" s="3" t="s">
        <v>85</v>
      </c>
      <c r="C19" s="126">
        <v>17</v>
      </c>
      <c r="D19" s="109" t="s">
        <v>62</v>
      </c>
      <c r="E19" s="137" t="s">
        <v>63</v>
      </c>
      <c r="F19" s="130" t="s">
        <v>64</v>
      </c>
      <c r="G19" s="56">
        <f t="shared" si="0"/>
        <v>11</v>
      </c>
      <c r="H19" s="57">
        <f t="shared" si="1"/>
        <v>11</v>
      </c>
      <c r="I19" s="43">
        <f t="shared" si="2"/>
        <v>4</v>
      </c>
      <c r="J19" s="33">
        <f t="shared" si="3"/>
        <v>26</v>
      </c>
      <c r="K19" s="14">
        <v>1</v>
      </c>
      <c r="L19" s="15">
        <v>3</v>
      </c>
      <c r="M19" s="16">
        <v>5</v>
      </c>
      <c r="N19" s="17">
        <v>2</v>
      </c>
      <c r="O19" s="47">
        <v>15</v>
      </c>
      <c r="P19" s="148"/>
      <c r="Q19" s="157"/>
      <c r="R19" s="166"/>
      <c r="S19" s="109" t="s">
        <v>94</v>
      </c>
      <c r="T19" s="108"/>
      <c r="U19" s="108"/>
      <c r="V19" s="108"/>
      <c r="W19" s="108"/>
      <c r="X19" s="108"/>
      <c r="Y19" s="108"/>
      <c r="Z19" s="108"/>
    </row>
    <row r="20" spans="1:26" ht="27.75" thickTop="1" thickBot="1" x14ac:dyDescent="0.3">
      <c r="A20" s="3" t="s">
        <v>4</v>
      </c>
      <c r="B20" s="3" t="s">
        <v>85</v>
      </c>
      <c r="C20" s="126">
        <v>18</v>
      </c>
      <c r="D20" s="109" t="s">
        <v>65</v>
      </c>
      <c r="E20" s="138" t="s">
        <v>66</v>
      </c>
      <c r="F20" s="130" t="s">
        <v>67</v>
      </c>
      <c r="G20" s="56">
        <f t="shared" si="0"/>
        <v>17</v>
      </c>
      <c r="H20" s="57">
        <f t="shared" si="1"/>
        <v>17</v>
      </c>
      <c r="I20" s="43">
        <f t="shared" si="2"/>
        <v>1</v>
      </c>
      <c r="J20" s="33">
        <f t="shared" si="3"/>
        <v>29</v>
      </c>
      <c r="K20" s="14">
        <v>1</v>
      </c>
      <c r="L20" s="15">
        <v>2</v>
      </c>
      <c r="M20" s="16">
        <v>8</v>
      </c>
      <c r="N20" s="17">
        <v>3</v>
      </c>
      <c r="O20" s="47">
        <v>15</v>
      </c>
      <c r="P20" s="148"/>
      <c r="Q20" s="157"/>
      <c r="R20" s="166"/>
      <c r="S20" s="109" t="s">
        <v>95</v>
      </c>
      <c r="T20" s="108"/>
      <c r="U20" s="108"/>
      <c r="V20" s="108"/>
      <c r="W20" s="108"/>
      <c r="X20" s="108"/>
      <c r="Y20" s="108"/>
      <c r="Z20" s="108"/>
    </row>
    <row r="21" spans="1:26" ht="27.75" thickTop="1" thickBot="1" x14ac:dyDescent="0.3">
      <c r="A21" s="3" t="s">
        <v>4</v>
      </c>
      <c r="B21" s="3" t="s">
        <v>86</v>
      </c>
      <c r="C21" s="126">
        <v>19</v>
      </c>
      <c r="D21" s="109" t="s">
        <v>114</v>
      </c>
      <c r="E21" s="139" t="s">
        <v>78</v>
      </c>
      <c r="F21" s="130" t="s">
        <v>87</v>
      </c>
      <c r="G21" s="56">
        <f t="shared" si="0"/>
        <v>0</v>
      </c>
      <c r="H21" s="57">
        <f t="shared" si="1"/>
        <v>0</v>
      </c>
      <c r="I21" s="43">
        <f t="shared" si="2"/>
        <v>0</v>
      </c>
      <c r="J21" s="33">
        <f t="shared" si="3"/>
        <v>22</v>
      </c>
      <c r="K21" s="14">
        <v>2</v>
      </c>
      <c r="L21" s="15">
        <v>4</v>
      </c>
      <c r="M21" s="16">
        <v>2</v>
      </c>
      <c r="N21" s="17">
        <v>3</v>
      </c>
      <c r="O21" s="47">
        <v>11</v>
      </c>
      <c r="P21" s="148"/>
      <c r="Q21" s="157"/>
      <c r="R21" s="166"/>
      <c r="S21" s="109" t="s">
        <v>96</v>
      </c>
      <c r="T21" s="108"/>
      <c r="U21" s="108"/>
      <c r="V21" s="108"/>
      <c r="W21" s="108"/>
      <c r="X21" s="108"/>
      <c r="Y21" s="108"/>
      <c r="Z21" s="108"/>
    </row>
    <row r="22" spans="1:26" ht="31.5" thickTop="1" thickBot="1" x14ac:dyDescent="0.3">
      <c r="A22" s="3" t="s">
        <v>4</v>
      </c>
      <c r="B22" s="3" t="s">
        <v>86</v>
      </c>
      <c r="C22" s="126">
        <v>20</v>
      </c>
      <c r="D22" s="109" t="s">
        <v>88</v>
      </c>
      <c r="E22" s="139" t="s">
        <v>78</v>
      </c>
      <c r="F22" s="131" t="s">
        <v>109</v>
      </c>
      <c r="G22" s="56">
        <f t="shared" si="0"/>
        <v>2</v>
      </c>
      <c r="H22" s="57">
        <f t="shared" si="1"/>
        <v>2</v>
      </c>
      <c r="I22" s="43">
        <f t="shared" si="2"/>
        <v>6</v>
      </c>
      <c r="J22" s="33">
        <f t="shared" si="3"/>
        <v>34</v>
      </c>
      <c r="K22" s="14">
        <v>3</v>
      </c>
      <c r="L22" s="15">
        <v>7</v>
      </c>
      <c r="M22" s="16">
        <v>2</v>
      </c>
      <c r="N22" s="17">
        <v>2</v>
      </c>
      <c r="O22" s="47">
        <v>20</v>
      </c>
      <c r="P22" s="148"/>
      <c r="Q22" s="157"/>
      <c r="R22" s="166"/>
      <c r="S22" s="109" t="s">
        <v>100</v>
      </c>
      <c r="T22" s="108"/>
      <c r="U22" s="108"/>
      <c r="V22" s="108"/>
      <c r="W22" s="108"/>
      <c r="X22" s="108"/>
      <c r="Y22" s="108"/>
      <c r="Z22" s="108"/>
    </row>
    <row r="23" spans="1:26" ht="27.75" thickTop="1" thickBot="1" x14ac:dyDescent="0.3">
      <c r="A23" s="3" t="s">
        <v>4</v>
      </c>
      <c r="B23" s="3" t="s">
        <v>86</v>
      </c>
      <c r="C23" s="126">
        <v>21</v>
      </c>
      <c r="D23" s="109" t="s">
        <v>89</v>
      </c>
      <c r="E23" s="140" t="s">
        <v>79</v>
      </c>
      <c r="F23" s="130" t="s">
        <v>116</v>
      </c>
      <c r="G23" s="56">
        <f t="shared" si="0"/>
        <v>0</v>
      </c>
      <c r="H23" s="57">
        <f t="shared" si="1"/>
        <v>0</v>
      </c>
      <c r="I23" s="43">
        <f t="shared" si="2"/>
        <v>0</v>
      </c>
      <c r="J23" s="33">
        <f t="shared" si="3"/>
        <v>10</v>
      </c>
      <c r="K23" s="14">
        <v>1</v>
      </c>
      <c r="L23" s="15">
        <v>1</v>
      </c>
      <c r="M23" s="16">
        <v>1</v>
      </c>
      <c r="N23" s="17">
        <v>2</v>
      </c>
      <c r="O23" s="47">
        <v>5</v>
      </c>
      <c r="P23" s="148"/>
      <c r="Q23" s="157"/>
      <c r="R23" s="166"/>
      <c r="S23" s="109" t="s">
        <v>101</v>
      </c>
      <c r="T23" s="108"/>
      <c r="U23" s="108"/>
      <c r="V23" s="108"/>
      <c r="W23" s="108"/>
      <c r="X23" s="108"/>
      <c r="Y23" s="108"/>
      <c r="Z23" s="108"/>
    </row>
    <row r="24" spans="1:26" ht="27.75" thickTop="1" thickBot="1" x14ac:dyDescent="0.3">
      <c r="A24" s="3" t="s">
        <v>4</v>
      </c>
      <c r="B24" s="3" t="s">
        <v>86</v>
      </c>
      <c r="C24" s="126">
        <v>22</v>
      </c>
      <c r="D24" s="109" t="s">
        <v>108</v>
      </c>
      <c r="E24" s="141" t="s">
        <v>80</v>
      </c>
      <c r="F24" s="130" t="s">
        <v>90</v>
      </c>
      <c r="G24" s="56">
        <f t="shared" si="0"/>
        <v>10</v>
      </c>
      <c r="H24" s="57">
        <f t="shared" si="1"/>
        <v>10</v>
      </c>
      <c r="I24" s="43">
        <f t="shared" si="2"/>
        <v>2</v>
      </c>
      <c r="J24" s="33">
        <f t="shared" si="3"/>
        <v>26</v>
      </c>
      <c r="K24" s="14">
        <v>1</v>
      </c>
      <c r="L24" s="15">
        <v>3</v>
      </c>
      <c r="M24" s="16">
        <v>5</v>
      </c>
      <c r="N24" s="17">
        <v>3</v>
      </c>
      <c r="O24" s="47">
        <v>14</v>
      </c>
      <c r="P24" s="148"/>
      <c r="Q24" s="157"/>
      <c r="R24" s="166"/>
      <c r="S24" s="109" t="s">
        <v>102</v>
      </c>
      <c r="T24" s="108"/>
      <c r="U24" s="108"/>
      <c r="V24" s="108"/>
      <c r="W24" s="108"/>
      <c r="X24" s="108"/>
      <c r="Y24" s="108"/>
      <c r="Z24" s="108"/>
    </row>
    <row r="25" spans="1:26" ht="27.75" thickTop="1" thickBot="1" x14ac:dyDescent="0.3">
      <c r="A25" s="3" t="s">
        <v>4</v>
      </c>
      <c r="B25" s="3" t="s">
        <v>86</v>
      </c>
      <c r="C25" s="126">
        <v>23</v>
      </c>
      <c r="D25" s="109" t="s">
        <v>91</v>
      </c>
      <c r="E25" s="141" t="s">
        <v>80</v>
      </c>
      <c r="F25" s="130" t="s">
        <v>107</v>
      </c>
      <c r="G25" s="56">
        <f t="shared" si="0"/>
        <v>6</v>
      </c>
      <c r="H25" s="57">
        <f t="shared" si="1"/>
        <v>6</v>
      </c>
      <c r="I25" s="43">
        <f t="shared" si="2"/>
        <v>1</v>
      </c>
      <c r="J25" s="33">
        <f t="shared" si="3"/>
        <v>25</v>
      </c>
      <c r="K25" s="14">
        <v>2</v>
      </c>
      <c r="L25" s="15">
        <v>4</v>
      </c>
      <c r="M25" s="16">
        <v>4</v>
      </c>
      <c r="N25" s="17">
        <v>2</v>
      </c>
      <c r="O25" s="47">
        <v>13</v>
      </c>
      <c r="P25" s="148"/>
      <c r="Q25" s="157"/>
      <c r="R25" s="166"/>
      <c r="S25" s="109" t="s">
        <v>98</v>
      </c>
      <c r="T25" s="108"/>
      <c r="U25" s="108"/>
      <c r="V25" s="108"/>
      <c r="W25" s="108"/>
      <c r="X25" s="108"/>
      <c r="Y25" s="108"/>
      <c r="Z25" s="108"/>
    </row>
    <row r="26" spans="1:26" ht="27.75" thickTop="1" thickBot="1" x14ac:dyDescent="0.3">
      <c r="A26" s="3" t="s">
        <v>4</v>
      </c>
      <c r="B26" s="3" t="s">
        <v>86</v>
      </c>
      <c r="C26" s="126">
        <v>24</v>
      </c>
      <c r="D26" s="109" t="s">
        <v>105</v>
      </c>
      <c r="E26" s="142" t="s">
        <v>81</v>
      </c>
      <c r="F26" s="130" t="s">
        <v>106</v>
      </c>
      <c r="G26" s="56">
        <f t="shared" si="0"/>
        <v>11</v>
      </c>
      <c r="H26" s="57">
        <f t="shared" si="1"/>
        <v>11</v>
      </c>
      <c r="I26" s="43">
        <f t="shared" si="2"/>
        <v>0</v>
      </c>
      <c r="J26" s="33">
        <f t="shared" si="3"/>
        <v>28</v>
      </c>
      <c r="K26" s="14">
        <v>1</v>
      </c>
      <c r="L26" s="15">
        <v>3</v>
      </c>
      <c r="M26" s="16">
        <v>6</v>
      </c>
      <c r="N26" s="17">
        <v>4</v>
      </c>
      <c r="O26" s="47">
        <v>14</v>
      </c>
      <c r="P26" s="148"/>
      <c r="Q26" s="157"/>
      <c r="R26" s="166"/>
      <c r="S26" s="109" t="s">
        <v>103</v>
      </c>
      <c r="T26" s="108"/>
      <c r="U26" s="108"/>
      <c r="V26" s="108"/>
      <c r="W26" s="108"/>
      <c r="X26" s="108"/>
      <c r="Y26" s="108"/>
      <c r="Z26" s="108"/>
    </row>
    <row r="27" spans="1:26" ht="27.75" thickTop="1" thickBot="1" x14ac:dyDescent="0.3">
      <c r="A27" s="3" t="s">
        <v>4</v>
      </c>
      <c r="B27" s="3" t="s">
        <v>86</v>
      </c>
      <c r="C27" s="126">
        <v>25</v>
      </c>
      <c r="D27" s="109" t="s">
        <v>104</v>
      </c>
      <c r="E27" s="139" t="s">
        <v>78</v>
      </c>
      <c r="F27" s="130" t="s">
        <v>117</v>
      </c>
      <c r="G27" s="56">
        <f t="shared" si="0"/>
        <v>8</v>
      </c>
      <c r="H27" s="57">
        <f t="shared" si="1"/>
        <v>8</v>
      </c>
      <c r="I27" s="43">
        <f t="shared" si="2"/>
        <v>1</v>
      </c>
      <c r="J27" s="33">
        <f t="shared" si="3"/>
        <v>29</v>
      </c>
      <c r="K27" s="14">
        <v>2</v>
      </c>
      <c r="L27" s="15">
        <v>5</v>
      </c>
      <c r="M27" s="16">
        <v>5</v>
      </c>
      <c r="N27" s="17">
        <v>2</v>
      </c>
      <c r="O27" s="47">
        <v>15</v>
      </c>
      <c r="P27" s="148"/>
      <c r="Q27" s="157"/>
      <c r="R27" s="166"/>
      <c r="S27" s="109" t="s">
        <v>97</v>
      </c>
      <c r="T27" s="108"/>
      <c r="U27" s="108"/>
      <c r="V27" s="108"/>
      <c r="W27" s="108"/>
      <c r="X27" s="108"/>
      <c r="Y27" s="108"/>
      <c r="Z27" s="108"/>
    </row>
    <row r="28" spans="1:26" ht="27.75" thickTop="1" thickBot="1" x14ac:dyDescent="0.3">
      <c r="A28" s="3" t="s">
        <v>4</v>
      </c>
      <c r="B28" s="3" t="s">
        <v>86</v>
      </c>
      <c r="C28" s="126">
        <v>26</v>
      </c>
      <c r="D28" s="109" t="s">
        <v>119</v>
      </c>
      <c r="E28" s="143" t="s">
        <v>82</v>
      </c>
      <c r="F28" s="130" t="s">
        <v>115</v>
      </c>
      <c r="G28" s="56">
        <f t="shared" si="0"/>
        <v>3</v>
      </c>
      <c r="H28" s="57">
        <f t="shared" si="1"/>
        <v>3</v>
      </c>
      <c r="I28" s="43">
        <f t="shared" si="2"/>
        <v>1</v>
      </c>
      <c r="J28" s="33">
        <f t="shared" si="3"/>
        <v>25</v>
      </c>
      <c r="K28" s="14">
        <v>1</v>
      </c>
      <c r="L28" s="15">
        <v>1</v>
      </c>
      <c r="M28" s="16">
        <v>3</v>
      </c>
      <c r="N28" s="17">
        <v>7</v>
      </c>
      <c r="O28" s="47">
        <v>13</v>
      </c>
      <c r="P28" s="148"/>
      <c r="Q28" s="157"/>
      <c r="R28" s="166"/>
      <c r="S28" s="109" t="s">
        <v>129</v>
      </c>
      <c r="T28" s="108"/>
      <c r="U28" s="108"/>
      <c r="V28" s="108"/>
      <c r="W28" s="108"/>
      <c r="X28" s="108"/>
      <c r="Y28" s="108"/>
      <c r="Z28" s="108"/>
    </row>
    <row r="29" spans="1:26" ht="27.75" thickTop="1" thickBot="1" x14ac:dyDescent="0.3">
      <c r="A29" s="3" t="s">
        <v>4</v>
      </c>
      <c r="B29" s="3" t="s">
        <v>86</v>
      </c>
      <c r="C29" s="126">
        <v>27</v>
      </c>
      <c r="D29" s="109" t="s">
        <v>118</v>
      </c>
      <c r="E29" s="143" t="s">
        <v>82</v>
      </c>
      <c r="F29" s="130" t="s">
        <v>120</v>
      </c>
      <c r="G29" s="56">
        <f t="shared" si="0"/>
        <v>-2</v>
      </c>
      <c r="H29" s="57">
        <f t="shared" si="1"/>
        <v>-2</v>
      </c>
      <c r="I29" s="43">
        <f t="shared" si="2"/>
        <v>1</v>
      </c>
      <c r="J29" s="33">
        <f t="shared" si="3"/>
        <v>13</v>
      </c>
      <c r="K29" s="14">
        <v>1</v>
      </c>
      <c r="L29" s="15">
        <v>0</v>
      </c>
      <c r="M29" s="16">
        <v>0</v>
      </c>
      <c r="N29" s="17">
        <v>5</v>
      </c>
      <c r="O29" s="47">
        <v>7</v>
      </c>
      <c r="P29" s="148"/>
      <c r="Q29" s="157"/>
      <c r="R29" s="166"/>
      <c r="S29" s="109" t="s">
        <v>129</v>
      </c>
      <c r="T29" s="108"/>
      <c r="U29" s="108"/>
      <c r="V29" s="108"/>
      <c r="W29" s="108"/>
      <c r="X29" s="108"/>
      <c r="Y29" s="108"/>
      <c r="Z29" s="108"/>
    </row>
    <row r="30" spans="1:26" ht="31.5" thickTop="1" thickBot="1" x14ac:dyDescent="0.3">
      <c r="A30" s="3" t="s">
        <v>4</v>
      </c>
      <c r="B30" s="7" t="s">
        <v>144</v>
      </c>
      <c r="C30" s="126">
        <v>28</v>
      </c>
      <c r="D30" s="110" t="s">
        <v>121</v>
      </c>
      <c r="E30" s="129" t="s">
        <v>83</v>
      </c>
      <c r="F30" s="130" t="s">
        <v>122</v>
      </c>
      <c r="G30" s="56">
        <f t="shared" si="0"/>
        <v>1</v>
      </c>
      <c r="H30" s="57">
        <f t="shared" si="1"/>
        <v>1</v>
      </c>
      <c r="I30" s="43">
        <f t="shared" si="2"/>
        <v>1</v>
      </c>
      <c r="J30" s="33">
        <f t="shared" si="3"/>
        <v>21</v>
      </c>
      <c r="K30" s="14">
        <v>1</v>
      </c>
      <c r="L30" s="15">
        <v>3</v>
      </c>
      <c r="M30" s="16">
        <v>2</v>
      </c>
      <c r="N30" s="17">
        <v>4</v>
      </c>
      <c r="O30" s="47">
        <v>11</v>
      </c>
      <c r="P30" s="148"/>
      <c r="Q30" s="157"/>
      <c r="R30" s="166"/>
      <c r="S30" s="110" t="s">
        <v>130</v>
      </c>
      <c r="T30" s="108"/>
      <c r="U30" s="108"/>
      <c r="V30" s="108"/>
      <c r="W30" s="108"/>
      <c r="X30" s="108"/>
      <c r="Y30" s="108"/>
      <c r="Z30" s="108"/>
    </row>
    <row r="31" spans="1:26" ht="31.5" thickTop="1" thickBot="1" x14ac:dyDescent="0.3">
      <c r="A31" s="3" t="s">
        <v>4</v>
      </c>
      <c r="B31" s="7" t="s">
        <v>144</v>
      </c>
      <c r="C31" s="126">
        <v>29</v>
      </c>
      <c r="D31" s="109" t="s">
        <v>123</v>
      </c>
      <c r="E31" s="129" t="s">
        <v>83</v>
      </c>
      <c r="F31" s="130" t="s">
        <v>124</v>
      </c>
      <c r="G31" s="56">
        <f t="shared" si="0"/>
        <v>4</v>
      </c>
      <c r="H31" s="57">
        <f t="shared" si="1"/>
        <v>4</v>
      </c>
      <c r="I31" s="43">
        <f t="shared" si="2"/>
        <v>1</v>
      </c>
      <c r="J31" s="33">
        <f t="shared" si="3"/>
        <v>23</v>
      </c>
      <c r="K31" s="14">
        <v>2</v>
      </c>
      <c r="L31" s="15">
        <v>2</v>
      </c>
      <c r="M31" s="16">
        <v>3</v>
      </c>
      <c r="N31" s="17">
        <v>4</v>
      </c>
      <c r="O31" s="47">
        <v>12</v>
      </c>
      <c r="P31" s="148"/>
      <c r="Q31" s="157"/>
      <c r="R31" s="166"/>
      <c r="S31" s="109" t="s">
        <v>131</v>
      </c>
      <c r="T31" s="108"/>
      <c r="U31" s="108"/>
      <c r="V31" s="108"/>
      <c r="W31" s="108"/>
      <c r="X31" s="108"/>
      <c r="Y31" s="108"/>
      <c r="Z31" s="108"/>
    </row>
    <row r="32" spans="1:26" ht="31.5" thickTop="1" thickBot="1" x14ac:dyDescent="0.3">
      <c r="A32" s="3" t="s">
        <v>4</v>
      </c>
      <c r="B32" s="7" t="s">
        <v>144</v>
      </c>
      <c r="C32" s="126">
        <v>30</v>
      </c>
      <c r="D32" s="110" t="s">
        <v>125</v>
      </c>
      <c r="E32" s="129" t="s">
        <v>83</v>
      </c>
      <c r="F32" s="130" t="s">
        <v>128</v>
      </c>
      <c r="G32" s="56">
        <f t="shared" si="0"/>
        <v>2</v>
      </c>
      <c r="H32" s="57">
        <f t="shared" si="1"/>
        <v>2</v>
      </c>
      <c r="I32" s="43">
        <f t="shared" si="2"/>
        <v>0</v>
      </c>
      <c r="J32" s="33">
        <f t="shared" si="3"/>
        <v>28</v>
      </c>
      <c r="K32" s="14">
        <v>3</v>
      </c>
      <c r="L32" s="15">
        <v>3</v>
      </c>
      <c r="M32" s="16">
        <v>3</v>
      </c>
      <c r="N32" s="17">
        <v>5</v>
      </c>
      <c r="O32" s="47">
        <v>14</v>
      </c>
      <c r="P32" s="148"/>
      <c r="Q32" s="157"/>
      <c r="R32" s="166"/>
      <c r="S32" s="109" t="s">
        <v>132</v>
      </c>
      <c r="T32" s="108"/>
      <c r="U32" s="108"/>
      <c r="V32" s="108"/>
      <c r="W32" s="108"/>
      <c r="X32" s="108"/>
      <c r="Y32" s="108"/>
      <c r="Z32" s="108"/>
    </row>
    <row r="33" spans="1:26" ht="31.5" thickTop="1" thickBot="1" x14ac:dyDescent="0.3">
      <c r="A33" s="3" t="s">
        <v>4</v>
      </c>
      <c r="B33" s="7" t="s">
        <v>144</v>
      </c>
      <c r="C33" s="126">
        <v>31</v>
      </c>
      <c r="D33" s="109" t="s">
        <v>126</v>
      </c>
      <c r="E33" s="129" t="s">
        <v>83</v>
      </c>
      <c r="F33" s="130" t="s">
        <v>127</v>
      </c>
      <c r="G33" s="56">
        <f t="shared" si="0"/>
        <v>4</v>
      </c>
      <c r="H33" s="57">
        <f t="shared" si="1"/>
        <v>4</v>
      </c>
      <c r="I33" s="43">
        <f t="shared" si="2"/>
        <v>1</v>
      </c>
      <c r="J33" s="33">
        <f t="shared" si="3"/>
        <v>23</v>
      </c>
      <c r="K33" s="14">
        <v>0</v>
      </c>
      <c r="L33" s="15">
        <v>2</v>
      </c>
      <c r="M33" s="16">
        <v>3</v>
      </c>
      <c r="N33" s="17">
        <v>6</v>
      </c>
      <c r="O33" s="47">
        <v>12</v>
      </c>
      <c r="P33" s="148"/>
      <c r="Q33" s="157"/>
      <c r="R33" s="166"/>
      <c r="S33" s="109" t="s">
        <v>99</v>
      </c>
      <c r="T33" s="108"/>
      <c r="U33" s="108"/>
      <c r="V33" s="108"/>
      <c r="W33" s="108"/>
      <c r="X33" s="108"/>
      <c r="Y33" s="108"/>
      <c r="Z33" s="108"/>
    </row>
    <row r="34" spans="1:26" ht="31.5" thickTop="1" thickBot="1" x14ac:dyDescent="0.3">
      <c r="A34" s="3" t="s">
        <v>4</v>
      </c>
      <c r="B34" s="7" t="s">
        <v>144</v>
      </c>
      <c r="C34" s="126">
        <v>32</v>
      </c>
      <c r="D34" s="109" t="s">
        <v>133</v>
      </c>
      <c r="E34" s="144" t="s">
        <v>135</v>
      </c>
      <c r="F34" s="130" t="s">
        <v>134</v>
      </c>
      <c r="G34" s="56">
        <f t="shared" si="0"/>
        <v>9</v>
      </c>
      <c r="H34" s="57">
        <f t="shared" si="1"/>
        <v>9</v>
      </c>
      <c r="I34" s="43">
        <f t="shared" si="2"/>
        <v>0</v>
      </c>
      <c r="J34" s="33">
        <f t="shared" si="3"/>
        <v>34</v>
      </c>
      <c r="K34" s="14">
        <v>1</v>
      </c>
      <c r="L34" s="15">
        <v>4</v>
      </c>
      <c r="M34" s="16">
        <v>6</v>
      </c>
      <c r="N34" s="17">
        <v>6</v>
      </c>
      <c r="O34" s="47">
        <v>17</v>
      </c>
      <c r="P34" s="148"/>
      <c r="Q34" s="157"/>
      <c r="R34" s="166"/>
      <c r="S34" s="109" t="s">
        <v>136</v>
      </c>
      <c r="T34" s="108"/>
      <c r="U34" s="108"/>
      <c r="V34" s="108"/>
      <c r="W34" s="108"/>
      <c r="X34" s="108"/>
      <c r="Y34" s="108"/>
      <c r="Z34" s="108"/>
    </row>
    <row r="35" spans="1:26" ht="31.5" thickTop="1" thickBot="1" x14ac:dyDescent="0.3">
      <c r="A35" s="3" t="s">
        <v>4</v>
      </c>
      <c r="B35" s="7" t="s">
        <v>145</v>
      </c>
      <c r="C35" s="126">
        <v>33</v>
      </c>
      <c r="D35" s="109"/>
      <c r="E35" s="109"/>
      <c r="F35" s="130"/>
      <c r="G35" s="56">
        <f t="shared" si="0"/>
        <v>0</v>
      </c>
      <c r="H35" s="57">
        <f t="shared" si="1"/>
        <v>0</v>
      </c>
      <c r="I35" s="43">
        <f t="shared" si="2"/>
        <v>0</v>
      </c>
      <c r="J35" s="33">
        <f t="shared" si="3"/>
        <v>0</v>
      </c>
      <c r="K35" s="14"/>
      <c r="L35" s="15"/>
      <c r="M35" s="16"/>
      <c r="N35" s="17"/>
      <c r="O35" s="47"/>
      <c r="P35" s="148"/>
      <c r="Q35" s="157"/>
      <c r="R35" s="166"/>
      <c r="S35" s="109"/>
      <c r="T35" s="108"/>
      <c r="U35" s="108"/>
      <c r="V35" s="108"/>
      <c r="W35" s="108"/>
      <c r="X35" s="108"/>
      <c r="Y35" s="108"/>
      <c r="Z35" s="108"/>
    </row>
    <row r="36" spans="1:26" ht="31.5" thickTop="1" thickBot="1" x14ac:dyDescent="0.3">
      <c r="A36" s="3" t="s">
        <v>4</v>
      </c>
      <c r="B36" s="7" t="s">
        <v>145</v>
      </c>
      <c r="C36" s="126">
        <v>34</v>
      </c>
      <c r="D36" s="109"/>
      <c r="E36" s="109"/>
      <c r="F36" s="130"/>
      <c r="G36" s="56">
        <f t="shared" si="0"/>
        <v>0</v>
      </c>
      <c r="H36" s="57">
        <f t="shared" si="1"/>
        <v>0</v>
      </c>
      <c r="I36" s="43">
        <f t="shared" si="2"/>
        <v>0</v>
      </c>
      <c r="J36" s="33">
        <f t="shared" si="3"/>
        <v>0</v>
      </c>
      <c r="K36" s="14"/>
      <c r="L36" s="15"/>
      <c r="M36" s="16"/>
      <c r="N36" s="17"/>
      <c r="O36" s="47"/>
      <c r="P36" s="148"/>
      <c r="Q36" s="157"/>
      <c r="R36" s="166"/>
      <c r="S36" s="109"/>
      <c r="T36" s="108"/>
      <c r="U36" s="108"/>
      <c r="V36" s="108"/>
      <c r="W36" s="108"/>
      <c r="X36" s="108"/>
      <c r="Y36" s="108"/>
      <c r="Z36" s="108"/>
    </row>
    <row r="37" spans="1:26" ht="31.5" thickTop="1" thickBot="1" x14ac:dyDescent="0.3">
      <c r="A37" s="3" t="s">
        <v>4</v>
      </c>
      <c r="B37" s="7" t="s">
        <v>145</v>
      </c>
      <c r="C37" s="126">
        <v>35</v>
      </c>
      <c r="D37" s="109"/>
      <c r="E37" s="109"/>
      <c r="F37" s="130"/>
      <c r="G37" s="56">
        <f t="shared" si="0"/>
        <v>0</v>
      </c>
      <c r="H37" s="57">
        <f t="shared" si="1"/>
        <v>0</v>
      </c>
      <c r="I37" s="43">
        <f t="shared" si="2"/>
        <v>0</v>
      </c>
      <c r="J37" s="33">
        <f t="shared" si="3"/>
        <v>0</v>
      </c>
      <c r="K37" s="14"/>
      <c r="L37" s="15"/>
      <c r="M37" s="16"/>
      <c r="N37" s="17"/>
      <c r="O37" s="47"/>
      <c r="P37" s="148"/>
      <c r="Q37" s="157"/>
      <c r="R37" s="166"/>
      <c r="S37" s="109"/>
      <c r="T37" s="108"/>
      <c r="U37" s="108"/>
      <c r="V37" s="108"/>
      <c r="W37" s="108"/>
      <c r="X37" s="108"/>
      <c r="Y37" s="108"/>
      <c r="Z37" s="108"/>
    </row>
    <row r="38" spans="1:26" ht="31.5" thickTop="1" thickBot="1" x14ac:dyDescent="0.3">
      <c r="A38" s="3" t="s">
        <v>4</v>
      </c>
      <c r="B38" s="7" t="s">
        <v>145</v>
      </c>
      <c r="C38" s="126">
        <v>36</v>
      </c>
      <c r="D38" s="109"/>
      <c r="E38" s="109"/>
      <c r="F38" s="130"/>
      <c r="G38" s="56">
        <f t="shared" si="0"/>
        <v>0</v>
      </c>
      <c r="H38" s="57">
        <f t="shared" si="1"/>
        <v>0</v>
      </c>
      <c r="I38" s="43">
        <f t="shared" si="2"/>
        <v>0</v>
      </c>
      <c r="J38" s="33">
        <f t="shared" si="3"/>
        <v>0</v>
      </c>
      <c r="K38" s="14"/>
      <c r="L38" s="15"/>
      <c r="M38" s="16"/>
      <c r="N38" s="17"/>
      <c r="O38" s="47"/>
      <c r="P38" s="148"/>
      <c r="Q38" s="157"/>
      <c r="R38" s="166"/>
      <c r="S38" s="109"/>
      <c r="T38" s="108"/>
      <c r="U38" s="108"/>
      <c r="V38" s="108"/>
      <c r="W38" s="108"/>
      <c r="X38" s="108"/>
      <c r="Y38" s="108"/>
      <c r="Z38" s="108"/>
    </row>
    <row r="39" spans="1:26" ht="27.75" thickTop="1" thickBot="1" x14ac:dyDescent="0.3">
      <c r="A39" s="3" t="s">
        <v>4</v>
      </c>
      <c r="B39" s="3" t="s">
        <v>146</v>
      </c>
      <c r="C39" s="126">
        <v>37</v>
      </c>
      <c r="D39" s="109"/>
      <c r="E39" s="109"/>
      <c r="F39" s="130"/>
      <c r="G39" s="56">
        <f t="shared" si="0"/>
        <v>0</v>
      </c>
      <c r="H39" s="57">
        <f t="shared" si="1"/>
        <v>0</v>
      </c>
      <c r="I39" s="43">
        <f t="shared" si="2"/>
        <v>0</v>
      </c>
      <c r="J39" s="33">
        <f t="shared" si="3"/>
        <v>0</v>
      </c>
      <c r="K39" s="14"/>
      <c r="L39" s="15"/>
      <c r="M39" s="16"/>
      <c r="N39" s="17"/>
      <c r="O39" s="47"/>
      <c r="P39" s="148"/>
      <c r="Q39" s="157"/>
      <c r="R39" s="166"/>
      <c r="S39" s="109"/>
      <c r="T39" s="108"/>
      <c r="U39" s="108"/>
      <c r="V39" s="108"/>
      <c r="W39" s="108"/>
      <c r="X39" s="108"/>
      <c r="Y39" s="108"/>
      <c r="Z39" s="108"/>
    </row>
    <row r="40" spans="1:26" ht="27.75" thickTop="1" thickBot="1" x14ac:dyDescent="0.3">
      <c r="A40" s="3" t="s">
        <v>4</v>
      </c>
      <c r="B40" s="3"/>
      <c r="C40" s="126">
        <v>38</v>
      </c>
      <c r="D40" s="109"/>
      <c r="E40" s="109"/>
      <c r="F40" s="130"/>
      <c r="G40" s="56">
        <f t="shared" si="0"/>
        <v>0</v>
      </c>
      <c r="H40" s="57">
        <f t="shared" si="1"/>
        <v>0</v>
      </c>
      <c r="I40" s="43">
        <f t="shared" si="2"/>
        <v>0</v>
      </c>
      <c r="J40" s="33">
        <f t="shared" si="3"/>
        <v>0</v>
      </c>
      <c r="K40" s="14"/>
      <c r="L40" s="15"/>
      <c r="M40" s="16"/>
      <c r="N40" s="17"/>
      <c r="O40" s="47"/>
      <c r="P40" s="148"/>
      <c r="Q40" s="157"/>
      <c r="R40" s="166"/>
      <c r="S40" s="109"/>
      <c r="T40" s="108"/>
      <c r="U40" s="108"/>
      <c r="V40" s="108"/>
      <c r="W40" s="108"/>
      <c r="X40" s="108"/>
      <c r="Y40" s="108"/>
      <c r="Z40" s="108"/>
    </row>
    <row r="41" spans="1:26" ht="27.75" thickTop="1" thickBot="1" x14ac:dyDescent="0.3">
      <c r="A41" s="3" t="s">
        <v>4</v>
      </c>
      <c r="B41" s="3"/>
      <c r="C41" s="126">
        <v>39</v>
      </c>
      <c r="D41" s="109"/>
      <c r="E41" s="109"/>
      <c r="F41" s="130"/>
      <c r="G41" s="56">
        <f t="shared" si="0"/>
        <v>0</v>
      </c>
      <c r="H41" s="57">
        <f t="shared" si="1"/>
        <v>0</v>
      </c>
      <c r="I41" s="43">
        <f t="shared" si="2"/>
        <v>0</v>
      </c>
      <c r="J41" s="33">
        <f t="shared" si="3"/>
        <v>0</v>
      </c>
      <c r="K41" s="14"/>
      <c r="L41" s="15"/>
      <c r="M41" s="16"/>
      <c r="N41" s="17"/>
      <c r="O41" s="47"/>
      <c r="P41" s="148"/>
      <c r="Q41" s="157"/>
      <c r="R41" s="166"/>
      <c r="S41" s="109"/>
      <c r="T41" s="108"/>
      <c r="U41" s="108"/>
      <c r="V41" s="108"/>
      <c r="W41" s="108"/>
      <c r="X41" s="108"/>
      <c r="Y41" s="108"/>
      <c r="Z41" s="108"/>
    </row>
    <row r="42" spans="1:26" ht="27.75" thickTop="1" thickBot="1" x14ac:dyDescent="0.3">
      <c r="A42" s="3" t="s">
        <v>4</v>
      </c>
      <c r="B42" s="3"/>
      <c r="C42" s="126">
        <v>40</v>
      </c>
      <c r="D42" s="109"/>
      <c r="E42" s="109"/>
      <c r="F42" s="130"/>
      <c r="G42" s="56">
        <f t="shared" si="0"/>
        <v>0</v>
      </c>
      <c r="H42" s="57">
        <f t="shared" si="1"/>
        <v>0</v>
      </c>
      <c r="I42" s="43">
        <f t="shared" si="2"/>
        <v>0</v>
      </c>
      <c r="J42" s="33">
        <f t="shared" si="3"/>
        <v>0</v>
      </c>
      <c r="K42" s="14"/>
      <c r="L42" s="15"/>
      <c r="M42" s="16"/>
      <c r="N42" s="17"/>
      <c r="O42" s="47"/>
      <c r="P42" s="148"/>
      <c r="Q42" s="157"/>
      <c r="R42" s="166"/>
      <c r="S42" s="109"/>
      <c r="T42" s="108"/>
      <c r="U42" s="108"/>
      <c r="V42" s="108"/>
      <c r="W42" s="108"/>
      <c r="X42" s="108"/>
      <c r="Y42" s="108"/>
      <c r="Z42" s="108"/>
    </row>
    <row r="43" spans="1:26" ht="27.75" thickTop="1" thickBot="1" x14ac:dyDescent="0.3">
      <c r="A43" s="3" t="s">
        <v>4</v>
      </c>
      <c r="B43" s="3"/>
      <c r="C43" s="126">
        <v>41</v>
      </c>
      <c r="D43" s="109"/>
      <c r="E43" s="109"/>
      <c r="F43" s="130"/>
      <c r="G43" s="56">
        <f t="shared" si="0"/>
        <v>0</v>
      </c>
      <c r="H43" s="57">
        <f t="shared" si="1"/>
        <v>0</v>
      </c>
      <c r="I43" s="43">
        <f t="shared" si="2"/>
        <v>0</v>
      </c>
      <c r="J43" s="33">
        <f t="shared" si="3"/>
        <v>0</v>
      </c>
      <c r="K43" s="14"/>
      <c r="L43" s="15"/>
      <c r="M43" s="16"/>
      <c r="N43" s="17"/>
      <c r="O43" s="47"/>
      <c r="P43" s="149"/>
      <c r="Q43" s="158"/>
      <c r="R43" s="167"/>
      <c r="S43" s="109"/>
      <c r="T43" s="108"/>
      <c r="U43" s="108"/>
      <c r="V43" s="108"/>
      <c r="W43" s="108"/>
      <c r="X43" s="108"/>
      <c r="Y43" s="108"/>
      <c r="Z43" s="108"/>
    </row>
    <row r="44" spans="1:26" ht="27.75" thickTop="1" thickBot="1" x14ac:dyDescent="0.3">
      <c r="A44" s="3" t="s">
        <v>4</v>
      </c>
      <c r="B44" s="3"/>
      <c r="C44" s="126">
        <v>42</v>
      </c>
      <c r="D44" s="109"/>
      <c r="E44" s="109"/>
      <c r="F44" s="130"/>
      <c r="G44" s="56">
        <f t="shared" si="0"/>
        <v>0</v>
      </c>
      <c r="H44" s="57">
        <f t="shared" si="1"/>
        <v>0</v>
      </c>
      <c r="I44" s="43">
        <f t="shared" si="2"/>
        <v>0</v>
      </c>
      <c r="J44" s="33">
        <f t="shared" si="3"/>
        <v>0</v>
      </c>
      <c r="K44" s="14"/>
      <c r="L44" s="15"/>
      <c r="M44" s="16"/>
      <c r="N44" s="17"/>
      <c r="O44" s="47"/>
      <c r="P44" s="149"/>
      <c r="Q44" s="158"/>
      <c r="R44" s="167"/>
      <c r="S44" s="109"/>
      <c r="T44" s="108"/>
      <c r="U44" s="108"/>
      <c r="V44" s="108"/>
      <c r="W44" s="108"/>
      <c r="X44" s="108"/>
      <c r="Y44" s="108"/>
      <c r="Z44" s="108"/>
    </row>
    <row r="45" spans="1:26" ht="27.75" thickTop="1" thickBot="1" x14ac:dyDescent="0.3">
      <c r="A45" s="3" t="s">
        <v>4</v>
      </c>
      <c r="B45" s="3"/>
      <c r="C45" s="126">
        <v>43</v>
      </c>
      <c r="D45" s="109"/>
      <c r="E45" s="109"/>
      <c r="F45" s="130"/>
      <c r="G45" s="56">
        <f t="shared" si="0"/>
        <v>0</v>
      </c>
      <c r="H45" s="57">
        <f t="shared" si="1"/>
        <v>0</v>
      </c>
      <c r="I45" s="43">
        <f t="shared" si="2"/>
        <v>0</v>
      </c>
      <c r="J45" s="33">
        <f t="shared" si="3"/>
        <v>0</v>
      </c>
      <c r="K45" s="14"/>
      <c r="L45" s="15"/>
      <c r="M45" s="16"/>
      <c r="N45" s="17"/>
      <c r="O45" s="47"/>
      <c r="P45" s="149"/>
      <c r="Q45" s="158"/>
      <c r="R45" s="167"/>
      <c r="S45" s="109"/>
      <c r="T45" s="108"/>
      <c r="U45" s="108"/>
      <c r="V45" s="108"/>
      <c r="W45" s="108"/>
      <c r="X45" s="108"/>
      <c r="Y45" s="108"/>
      <c r="Z45" s="108"/>
    </row>
    <row r="46" spans="1:26" ht="27.75" thickTop="1" thickBot="1" x14ac:dyDescent="0.3">
      <c r="A46" s="3" t="s">
        <v>4</v>
      </c>
      <c r="B46" s="3"/>
      <c r="C46" s="126">
        <v>44</v>
      </c>
      <c r="D46" s="109"/>
      <c r="E46" s="109"/>
      <c r="F46" s="130"/>
      <c r="G46" s="56">
        <f t="shared" si="0"/>
        <v>0</v>
      </c>
      <c r="H46" s="57">
        <f t="shared" si="1"/>
        <v>0</v>
      </c>
      <c r="I46" s="43">
        <f t="shared" si="2"/>
        <v>0</v>
      </c>
      <c r="J46" s="33">
        <f t="shared" si="3"/>
        <v>0</v>
      </c>
      <c r="K46" s="14"/>
      <c r="L46" s="15"/>
      <c r="M46" s="16"/>
      <c r="N46" s="17"/>
      <c r="O46" s="47"/>
      <c r="P46" s="149"/>
      <c r="Q46" s="158"/>
      <c r="R46" s="167"/>
      <c r="S46" s="109"/>
      <c r="T46" s="108"/>
      <c r="U46" s="108"/>
      <c r="V46" s="108"/>
      <c r="W46" s="108"/>
      <c r="X46" s="108"/>
      <c r="Y46" s="108"/>
      <c r="Z46" s="108"/>
    </row>
    <row r="47" spans="1:26" ht="27.75" thickTop="1" thickBot="1" x14ac:dyDescent="0.3">
      <c r="A47" s="3" t="s">
        <v>4</v>
      </c>
      <c r="B47" s="3"/>
      <c r="C47" s="126">
        <v>45</v>
      </c>
      <c r="D47" s="109"/>
      <c r="E47" s="109"/>
      <c r="F47" s="130"/>
      <c r="G47" s="56">
        <f t="shared" si="0"/>
        <v>0</v>
      </c>
      <c r="H47" s="57">
        <f t="shared" si="1"/>
        <v>0</v>
      </c>
      <c r="I47" s="43">
        <f t="shared" si="2"/>
        <v>0</v>
      </c>
      <c r="J47" s="33">
        <f t="shared" si="3"/>
        <v>0</v>
      </c>
      <c r="K47" s="14"/>
      <c r="L47" s="15"/>
      <c r="M47" s="16"/>
      <c r="N47" s="17"/>
      <c r="O47" s="47"/>
      <c r="P47" s="149"/>
      <c r="Q47" s="158"/>
      <c r="R47" s="167"/>
      <c r="S47" s="109"/>
      <c r="T47" s="108"/>
      <c r="U47" s="108"/>
      <c r="V47" s="108"/>
      <c r="W47" s="108"/>
      <c r="X47" s="108"/>
      <c r="Y47" s="108"/>
      <c r="Z47" s="108"/>
    </row>
    <row r="48" spans="1:26" ht="27.75" thickTop="1" thickBot="1" x14ac:dyDescent="0.3">
      <c r="A48" s="3" t="s">
        <v>4</v>
      </c>
      <c r="B48" s="3"/>
      <c r="C48" s="126">
        <v>46</v>
      </c>
      <c r="D48" s="109"/>
      <c r="E48" s="109"/>
      <c r="F48" s="130"/>
      <c r="G48" s="56">
        <f t="shared" si="0"/>
        <v>0</v>
      </c>
      <c r="H48" s="57">
        <f t="shared" si="1"/>
        <v>0</v>
      </c>
      <c r="I48" s="43">
        <f t="shared" si="2"/>
        <v>0</v>
      </c>
      <c r="J48" s="33">
        <f t="shared" si="3"/>
        <v>0</v>
      </c>
      <c r="K48" s="14"/>
      <c r="L48" s="15"/>
      <c r="M48" s="16"/>
      <c r="N48" s="17"/>
      <c r="O48" s="47"/>
      <c r="P48" s="149"/>
      <c r="Q48" s="158"/>
      <c r="R48" s="167"/>
      <c r="S48" s="109"/>
      <c r="T48" s="108"/>
      <c r="U48" s="108"/>
      <c r="V48" s="108"/>
      <c r="W48" s="108"/>
      <c r="X48" s="108"/>
      <c r="Y48" s="108"/>
      <c r="Z48" s="108"/>
    </row>
    <row r="49" spans="1:26" ht="27.75" thickTop="1" thickBot="1" x14ac:dyDescent="0.3">
      <c r="A49" s="3" t="s">
        <v>4</v>
      </c>
      <c r="B49" s="3"/>
      <c r="C49" s="126">
        <v>47</v>
      </c>
      <c r="D49" s="109"/>
      <c r="E49" s="109"/>
      <c r="F49" s="130"/>
      <c r="G49" s="56">
        <f t="shared" si="0"/>
        <v>0</v>
      </c>
      <c r="H49" s="57">
        <f t="shared" si="1"/>
        <v>0</v>
      </c>
      <c r="I49" s="43">
        <f t="shared" si="2"/>
        <v>0</v>
      </c>
      <c r="J49" s="33">
        <f t="shared" si="3"/>
        <v>0</v>
      </c>
      <c r="K49" s="14"/>
      <c r="L49" s="15"/>
      <c r="M49" s="16"/>
      <c r="N49" s="17"/>
      <c r="O49" s="47"/>
      <c r="P49" s="149"/>
      <c r="Q49" s="158"/>
      <c r="R49" s="167"/>
      <c r="S49" s="109"/>
      <c r="T49" s="108"/>
      <c r="U49" s="108"/>
      <c r="V49" s="108"/>
      <c r="W49" s="108"/>
      <c r="X49" s="108"/>
      <c r="Y49" s="108"/>
      <c r="Z49" s="108"/>
    </row>
    <row r="50" spans="1:26" ht="27.75" thickTop="1" thickBot="1" x14ac:dyDescent="0.3">
      <c r="A50" s="3" t="s">
        <v>4</v>
      </c>
      <c r="B50" s="3"/>
      <c r="C50" s="126">
        <v>48</v>
      </c>
      <c r="D50" s="109"/>
      <c r="E50" s="109"/>
      <c r="F50" s="130"/>
      <c r="G50" s="56">
        <f t="shared" si="0"/>
        <v>0</v>
      </c>
      <c r="H50" s="57">
        <f t="shared" si="1"/>
        <v>0</v>
      </c>
      <c r="I50" s="43">
        <f t="shared" si="2"/>
        <v>0</v>
      </c>
      <c r="J50" s="33">
        <f t="shared" si="3"/>
        <v>0</v>
      </c>
      <c r="K50" s="14"/>
      <c r="L50" s="15"/>
      <c r="M50" s="16"/>
      <c r="N50" s="17"/>
      <c r="O50" s="47"/>
      <c r="P50" s="149"/>
      <c r="Q50" s="158"/>
      <c r="R50" s="167"/>
      <c r="S50" s="109"/>
      <c r="T50" s="108"/>
      <c r="U50" s="108"/>
      <c r="V50" s="108"/>
      <c r="W50" s="108"/>
      <c r="X50" s="108"/>
      <c r="Y50" s="108"/>
      <c r="Z50" s="108"/>
    </row>
    <row r="51" spans="1:26" ht="27.75" thickTop="1" thickBot="1" x14ac:dyDescent="0.3">
      <c r="A51" s="3" t="s">
        <v>4</v>
      </c>
      <c r="B51" s="3"/>
      <c r="C51" s="126">
        <v>49</v>
      </c>
      <c r="D51" s="109"/>
      <c r="E51" s="109"/>
      <c r="F51" s="130"/>
      <c r="G51" s="56">
        <f t="shared" si="0"/>
        <v>0</v>
      </c>
      <c r="H51" s="57">
        <f t="shared" si="1"/>
        <v>0</v>
      </c>
      <c r="I51" s="43">
        <f t="shared" si="2"/>
        <v>0</v>
      </c>
      <c r="J51" s="33">
        <f t="shared" si="3"/>
        <v>0</v>
      </c>
      <c r="K51" s="14"/>
      <c r="L51" s="15"/>
      <c r="M51" s="16"/>
      <c r="N51" s="17"/>
      <c r="O51" s="47"/>
      <c r="P51" s="149"/>
      <c r="Q51" s="158"/>
      <c r="R51" s="167"/>
      <c r="S51" s="109"/>
      <c r="T51" s="108"/>
      <c r="U51" s="108"/>
      <c r="V51" s="108"/>
      <c r="W51" s="108"/>
      <c r="X51" s="108"/>
      <c r="Y51" s="108"/>
      <c r="Z51" s="108"/>
    </row>
    <row r="52" spans="1:26" ht="27.75" thickTop="1" thickBot="1" x14ac:dyDescent="0.3">
      <c r="A52" s="3" t="s">
        <v>4</v>
      </c>
      <c r="B52" s="3"/>
      <c r="C52" s="126">
        <v>50</v>
      </c>
      <c r="D52" s="109"/>
      <c r="E52" s="109"/>
      <c r="F52" s="130"/>
      <c r="G52" s="56">
        <f t="shared" si="0"/>
        <v>0</v>
      </c>
      <c r="H52" s="57">
        <f t="shared" si="1"/>
        <v>0</v>
      </c>
      <c r="I52" s="43">
        <f t="shared" si="2"/>
        <v>0</v>
      </c>
      <c r="J52" s="33">
        <f t="shared" si="3"/>
        <v>0</v>
      </c>
      <c r="K52" s="14"/>
      <c r="L52" s="15"/>
      <c r="M52" s="16"/>
      <c r="N52" s="17"/>
      <c r="O52" s="47"/>
      <c r="P52" s="149"/>
      <c r="Q52" s="158"/>
      <c r="R52" s="167"/>
      <c r="S52" s="109"/>
      <c r="T52" s="108"/>
      <c r="U52" s="108"/>
      <c r="V52" s="108"/>
      <c r="W52" s="108"/>
      <c r="X52" s="108"/>
      <c r="Y52" s="108"/>
      <c r="Z52" s="108"/>
    </row>
    <row r="53" spans="1:26" ht="27.75" thickTop="1" thickBot="1" x14ac:dyDescent="0.3">
      <c r="A53" s="3" t="s">
        <v>4</v>
      </c>
      <c r="B53" s="3"/>
      <c r="C53" s="126">
        <v>51</v>
      </c>
      <c r="D53" s="109"/>
      <c r="E53" s="109"/>
      <c r="F53" s="130"/>
      <c r="G53" s="56">
        <f t="shared" si="0"/>
        <v>0</v>
      </c>
      <c r="H53" s="57">
        <f t="shared" si="1"/>
        <v>0</v>
      </c>
      <c r="I53" s="43">
        <f t="shared" si="2"/>
        <v>0</v>
      </c>
      <c r="J53" s="33">
        <f t="shared" si="3"/>
        <v>0</v>
      </c>
      <c r="K53" s="14"/>
      <c r="L53" s="15"/>
      <c r="M53" s="16"/>
      <c r="N53" s="17"/>
      <c r="O53" s="47"/>
      <c r="P53" s="149"/>
      <c r="Q53" s="158"/>
      <c r="R53" s="167"/>
      <c r="S53" s="109"/>
      <c r="T53" s="108"/>
      <c r="U53" s="108"/>
      <c r="V53" s="108"/>
      <c r="W53" s="108"/>
      <c r="X53" s="108"/>
      <c r="Y53" s="108"/>
      <c r="Z53" s="108"/>
    </row>
    <row r="54" spans="1:26" ht="27.75" thickTop="1" thickBot="1" x14ac:dyDescent="0.3">
      <c r="A54" s="3" t="s">
        <v>4</v>
      </c>
      <c r="B54" s="3"/>
      <c r="C54" s="126">
        <v>52</v>
      </c>
      <c r="D54" s="109"/>
      <c r="E54" s="109"/>
      <c r="F54" s="130"/>
      <c r="G54" s="56">
        <f t="shared" si="0"/>
        <v>0</v>
      </c>
      <c r="H54" s="57">
        <f t="shared" si="1"/>
        <v>0</v>
      </c>
      <c r="I54" s="43">
        <f t="shared" si="2"/>
        <v>0</v>
      </c>
      <c r="J54" s="33">
        <f t="shared" si="3"/>
        <v>0</v>
      </c>
      <c r="K54" s="14"/>
      <c r="L54" s="15"/>
      <c r="M54" s="16"/>
      <c r="N54" s="17"/>
      <c r="O54" s="47"/>
      <c r="P54" s="149"/>
      <c r="Q54" s="158"/>
      <c r="R54" s="167"/>
      <c r="S54" s="109"/>
      <c r="T54" s="108"/>
      <c r="U54" s="108"/>
      <c r="V54" s="108"/>
      <c r="W54" s="108"/>
      <c r="X54" s="108"/>
      <c r="Y54" s="108"/>
      <c r="Z54" s="108"/>
    </row>
    <row r="55" spans="1:26" ht="27.75" thickTop="1" thickBot="1" x14ac:dyDescent="0.3">
      <c r="A55" s="3" t="s">
        <v>4</v>
      </c>
      <c r="B55" s="3"/>
      <c r="C55" s="126">
        <v>53</v>
      </c>
      <c r="D55" s="109"/>
      <c r="E55" s="109"/>
      <c r="F55" s="130"/>
      <c r="G55" s="56">
        <f t="shared" si="0"/>
        <v>0</v>
      </c>
      <c r="H55" s="57">
        <f t="shared" si="1"/>
        <v>0</v>
      </c>
      <c r="I55" s="43">
        <f t="shared" si="2"/>
        <v>0</v>
      </c>
      <c r="J55" s="33">
        <f t="shared" si="3"/>
        <v>0</v>
      </c>
      <c r="K55" s="14"/>
      <c r="L55" s="15"/>
      <c r="M55" s="16"/>
      <c r="N55" s="17"/>
      <c r="O55" s="47"/>
      <c r="P55" s="149"/>
      <c r="Q55" s="158"/>
      <c r="R55" s="167"/>
      <c r="S55" s="109"/>
      <c r="T55" s="108"/>
      <c r="U55" s="108"/>
      <c r="V55" s="108"/>
      <c r="W55" s="108"/>
      <c r="X55" s="108"/>
      <c r="Y55" s="108"/>
      <c r="Z55" s="108"/>
    </row>
    <row r="56" spans="1:26" ht="27.75" thickTop="1" thickBot="1" x14ac:dyDescent="0.3">
      <c r="A56" s="3" t="s">
        <v>4</v>
      </c>
      <c r="B56" s="3"/>
      <c r="C56" s="126">
        <v>54</v>
      </c>
      <c r="D56" s="109"/>
      <c r="E56" s="109"/>
      <c r="F56" s="130"/>
      <c r="G56" s="56">
        <f t="shared" si="0"/>
        <v>0</v>
      </c>
      <c r="H56" s="57">
        <f t="shared" si="1"/>
        <v>0</v>
      </c>
      <c r="I56" s="43">
        <f t="shared" si="2"/>
        <v>0</v>
      </c>
      <c r="J56" s="33">
        <f t="shared" si="3"/>
        <v>0</v>
      </c>
      <c r="K56" s="14"/>
      <c r="L56" s="15"/>
      <c r="M56" s="16"/>
      <c r="N56" s="17"/>
      <c r="O56" s="47"/>
      <c r="P56" s="149"/>
      <c r="Q56" s="158"/>
      <c r="R56" s="167"/>
      <c r="S56" s="109"/>
      <c r="T56" s="108"/>
      <c r="U56" s="108"/>
      <c r="V56" s="108"/>
      <c r="W56" s="108"/>
      <c r="X56" s="108"/>
      <c r="Y56" s="108"/>
      <c r="Z56" s="108"/>
    </row>
    <row r="57" spans="1:26" ht="27.75" thickTop="1" thickBot="1" x14ac:dyDescent="0.3">
      <c r="A57" s="3" t="s">
        <v>4</v>
      </c>
      <c r="B57" s="3"/>
      <c r="C57" s="126">
        <v>55</v>
      </c>
      <c r="D57" s="109"/>
      <c r="E57" s="109"/>
      <c r="F57" s="130"/>
      <c r="G57" s="56">
        <f t="shared" si="0"/>
        <v>0</v>
      </c>
      <c r="H57" s="57">
        <f t="shared" si="1"/>
        <v>0</v>
      </c>
      <c r="I57" s="43">
        <f t="shared" si="2"/>
        <v>0</v>
      </c>
      <c r="J57" s="33">
        <f t="shared" si="3"/>
        <v>0</v>
      </c>
      <c r="K57" s="14"/>
      <c r="L57" s="15"/>
      <c r="M57" s="16"/>
      <c r="N57" s="17"/>
      <c r="O57" s="47"/>
      <c r="P57" s="149"/>
      <c r="Q57" s="158"/>
      <c r="R57" s="167"/>
      <c r="S57" s="109"/>
      <c r="T57" s="108"/>
      <c r="U57" s="108"/>
      <c r="V57" s="108"/>
      <c r="W57" s="108"/>
      <c r="X57" s="108"/>
      <c r="Y57" s="108"/>
      <c r="Z57" s="108"/>
    </row>
    <row r="58" spans="1:26" ht="27.75" thickTop="1" thickBot="1" x14ac:dyDescent="0.3">
      <c r="A58" s="3" t="s">
        <v>4</v>
      </c>
      <c r="B58" s="3"/>
      <c r="C58" s="126">
        <v>56</v>
      </c>
      <c r="D58" s="109"/>
      <c r="E58" s="109"/>
      <c r="F58" s="130"/>
      <c r="G58" s="56">
        <f t="shared" si="0"/>
        <v>0</v>
      </c>
      <c r="H58" s="57">
        <f t="shared" si="1"/>
        <v>0</v>
      </c>
      <c r="I58" s="43">
        <f t="shared" si="2"/>
        <v>0</v>
      </c>
      <c r="J58" s="33">
        <f t="shared" si="3"/>
        <v>0</v>
      </c>
      <c r="K58" s="14"/>
      <c r="L58" s="15"/>
      <c r="M58" s="16"/>
      <c r="N58" s="17"/>
      <c r="O58" s="47"/>
      <c r="P58" s="149"/>
      <c r="Q58" s="158"/>
      <c r="R58" s="167"/>
      <c r="S58" s="109"/>
      <c r="T58" s="108"/>
      <c r="U58" s="108"/>
      <c r="V58" s="108"/>
      <c r="W58" s="108"/>
      <c r="X58" s="108"/>
      <c r="Y58" s="108"/>
      <c r="Z58" s="108"/>
    </row>
    <row r="59" spans="1:26" ht="27.75" thickTop="1" thickBot="1" x14ac:dyDescent="0.3">
      <c r="A59" s="3" t="s">
        <v>4</v>
      </c>
      <c r="B59" s="3"/>
      <c r="C59" s="126">
        <v>57</v>
      </c>
      <c r="D59" s="109"/>
      <c r="E59" s="109"/>
      <c r="F59" s="130"/>
      <c r="G59" s="56">
        <f t="shared" si="0"/>
        <v>0</v>
      </c>
      <c r="H59" s="57">
        <f t="shared" si="1"/>
        <v>0</v>
      </c>
      <c r="I59" s="43">
        <f t="shared" si="2"/>
        <v>0</v>
      </c>
      <c r="J59" s="33">
        <f t="shared" si="3"/>
        <v>0</v>
      </c>
      <c r="K59" s="14"/>
      <c r="L59" s="15"/>
      <c r="M59" s="16"/>
      <c r="N59" s="17"/>
      <c r="O59" s="47"/>
      <c r="P59" s="149"/>
      <c r="Q59" s="158"/>
      <c r="R59" s="167"/>
      <c r="S59" s="109"/>
      <c r="T59" s="108"/>
      <c r="U59" s="108"/>
      <c r="V59" s="108"/>
      <c r="W59" s="108"/>
      <c r="X59" s="108"/>
      <c r="Y59" s="108"/>
      <c r="Z59" s="108"/>
    </row>
    <row r="60" spans="1:26" ht="27.75" thickTop="1" thickBot="1" x14ac:dyDescent="0.3">
      <c r="A60" s="3" t="s">
        <v>4</v>
      </c>
      <c r="B60" s="3"/>
      <c r="C60" s="126">
        <v>58</v>
      </c>
      <c r="D60" s="109"/>
      <c r="E60" s="109"/>
      <c r="F60" s="130"/>
      <c r="G60" s="56">
        <f t="shared" si="0"/>
        <v>0</v>
      </c>
      <c r="H60" s="57">
        <f t="shared" si="1"/>
        <v>0</v>
      </c>
      <c r="I60" s="43">
        <f t="shared" si="2"/>
        <v>0</v>
      </c>
      <c r="J60" s="33">
        <f t="shared" si="3"/>
        <v>0</v>
      </c>
      <c r="K60" s="14"/>
      <c r="L60" s="15"/>
      <c r="M60" s="16"/>
      <c r="N60" s="17"/>
      <c r="O60" s="47"/>
      <c r="P60" s="149"/>
      <c r="Q60" s="158"/>
      <c r="R60" s="167"/>
      <c r="S60" s="109"/>
      <c r="T60" s="108"/>
      <c r="U60" s="108"/>
      <c r="V60" s="108"/>
      <c r="W60" s="108"/>
      <c r="X60" s="108"/>
      <c r="Y60" s="108"/>
      <c r="Z60" s="108"/>
    </row>
    <row r="61" spans="1:26" ht="27.75" thickTop="1" thickBot="1" x14ac:dyDescent="0.3">
      <c r="A61" s="3" t="s">
        <v>4</v>
      </c>
      <c r="B61" s="3"/>
      <c r="C61" s="126">
        <v>59</v>
      </c>
      <c r="D61" s="109"/>
      <c r="E61" s="109"/>
      <c r="F61" s="130"/>
      <c r="G61" s="56">
        <f t="shared" si="0"/>
        <v>0</v>
      </c>
      <c r="H61" s="57">
        <f t="shared" si="1"/>
        <v>0</v>
      </c>
      <c r="I61" s="43">
        <f t="shared" si="2"/>
        <v>0</v>
      </c>
      <c r="J61" s="33">
        <f t="shared" si="3"/>
        <v>0</v>
      </c>
      <c r="K61" s="14"/>
      <c r="L61" s="15"/>
      <c r="M61" s="16"/>
      <c r="N61" s="17"/>
      <c r="O61" s="47"/>
      <c r="P61" s="149"/>
      <c r="Q61" s="158"/>
      <c r="R61" s="167"/>
      <c r="S61" s="109"/>
      <c r="T61" s="108"/>
      <c r="U61" s="108"/>
      <c r="V61" s="108"/>
      <c r="W61" s="108"/>
      <c r="X61" s="108"/>
      <c r="Y61" s="108"/>
      <c r="Z61" s="108"/>
    </row>
    <row r="62" spans="1:26" ht="27.75" thickTop="1" thickBot="1" x14ac:dyDescent="0.3">
      <c r="A62" s="3" t="s">
        <v>4</v>
      </c>
      <c r="B62" s="3"/>
      <c r="C62" s="126">
        <v>60</v>
      </c>
      <c r="D62" s="109"/>
      <c r="E62" s="109"/>
      <c r="F62" s="130"/>
      <c r="G62" s="56">
        <f t="shared" si="0"/>
        <v>0</v>
      </c>
      <c r="H62" s="57">
        <f t="shared" si="1"/>
        <v>0</v>
      </c>
      <c r="I62" s="43">
        <f t="shared" si="2"/>
        <v>0</v>
      </c>
      <c r="J62" s="33">
        <f t="shared" si="3"/>
        <v>0</v>
      </c>
      <c r="K62" s="14"/>
      <c r="L62" s="15"/>
      <c r="M62" s="16"/>
      <c r="N62" s="17"/>
      <c r="O62" s="47"/>
      <c r="P62" s="149"/>
      <c r="Q62" s="158"/>
      <c r="R62" s="167"/>
      <c r="S62" s="109"/>
      <c r="T62" s="108"/>
      <c r="U62" s="108"/>
      <c r="V62" s="108"/>
      <c r="W62" s="108"/>
      <c r="X62" s="108"/>
      <c r="Y62" s="108"/>
      <c r="Z62" s="108"/>
    </row>
    <row r="63" spans="1:26" ht="27.75" thickTop="1" thickBot="1" x14ac:dyDescent="0.3">
      <c r="A63" s="3" t="s">
        <v>4</v>
      </c>
      <c r="B63" s="3"/>
      <c r="C63" s="126">
        <v>61</v>
      </c>
      <c r="D63" s="109"/>
      <c r="E63" s="109"/>
      <c r="F63" s="130"/>
      <c r="G63" s="56">
        <f t="shared" si="0"/>
        <v>0</v>
      </c>
      <c r="H63" s="57">
        <f t="shared" si="1"/>
        <v>0</v>
      </c>
      <c r="I63" s="43">
        <f t="shared" si="2"/>
        <v>0</v>
      </c>
      <c r="J63" s="33">
        <f t="shared" si="3"/>
        <v>0</v>
      </c>
      <c r="K63" s="14"/>
      <c r="L63" s="15"/>
      <c r="M63" s="16"/>
      <c r="N63" s="17"/>
      <c r="O63" s="47"/>
      <c r="P63" s="149"/>
      <c r="Q63" s="158"/>
      <c r="R63" s="167"/>
      <c r="S63" s="109"/>
      <c r="T63" s="108"/>
      <c r="U63" s="108"/>
      <c r="V63" s="108"/>
      <c r="W63" s="108"/>
      <c r="X63" s="108"/>
      <c r="Y63" s="108"/>
      <c r="Z63" s="108"/>
    </row>
    <row r="64" spans="1:26" ht="27.75" thickTop="1" thickBot="1" x14ac:dyDescent="0.3">
      <c r="A64" s="3" t="s">
        <v>4</v>
      </c>
      <c r="B64" s="3"/>
      <c r="C64" s="126">
        <v>62</v>
      </c>
      <c r="D64" s="109"/>
      <c r="E64" s="109"/>
      <c r="F64" s="130"/>
      <c r="G64" s="56">
        <f t="shared" si="0"/>
        <v>0</v>
      </c>
      <c r="H64" s="57">
        <f t="shared" si="1"/>
        <v>0</v>
      </c>
      <c r="I64" s="43">
        <f t="shared" si="2"/>
        <v>0</v>
      </c>
      <c r="J64" s="33">
        <f t="shared" si="3"/>
        <v>0</v>
      </c>
      <c r="K64" s="14"/>
      <c r="L64" s="15"/>
      <c r="M64" s="16"/>
      <c r="N64" s="17"/>
      <c r="O64" s="47"/>
      <c r="P64" s="149"/>
      <c r="Q64" s="158"/>
      <c r="R64" s="167"/>
      <c r="S64" s="109"/>
      <c r="T64" s="108"/>
      <c r="U64" s="108"/>
      <c r="V64" s="108"/>
      <c r="W64" s="108"/>
      <c r="X64" s="108"/>
      <c r="Y64" s="108"/>
      <c r="Z64" s="108"/>
    </row>
    <row r="65" spans="1:26" ht="27.75" thickTop="1" thickBot="1" x14ac:dyDescent="0.3">
      <c r="A65" s="3" t="s">
        <v>4</v>
      </c>
      <c r="B65" s="3"/>
      <c r="C65" s="126">
        <v>63</v>
      </c>
      <c r="D65" s="109"/>
      <c r="E65" s="109"/>
      <c r="F65" s="130"/>
      <c r="G65" s="56">
        <f t="shared" si="0"/>
        <v>0</v>
      </c>
      <c r="H65" s="57">
        <f t="shared" si="1"/>
        <v>0</v>
      </c>
      <c r="I65" s="43">
        <f t="shared" si="2"/>
        <v>0</v>
      </c>
      <c r="J65" s="33">
        <f t="shared" si="3"/>
        <v>0</v>
      </c>
      <c r="K65" s="14"/>
      <c r="L65" s="15"/>
      <c r="M65" s="16"/>
      <c r="N65" s="17"/>
      <c r="O65" s="47"/>
      <c r="P65" s="149"/>
      <c r="Q65" s="158"/>
      <c r="R65" s="167"/>
      <c r="S65" s="109"/>
      <c r="T65" s="108"/>
      <c r="U65" s="108"/>
      <c r="V65" s="108"/>
      <c r="W65" s="108"/>
      <c r="X65" s="108"/>
      <c r="Y65" s="108"/>
      <c r="Z65" s="108"/>
    </row>
    <row r="66" spans="1:26" ht="27.75" thickTop="1" thickBot="1" x14ac:dyDescent="0.3">
      <c r="A66" s="3" t="s">
        <v>4</v>
      </c>
      <c r="B66" s="3"/>
      <c r="C66" s="126">
        <v>64</v>
      </c>
      <c r="D66" s="109"/>
      <c r="E66" s="109"/>
      <c r="F66" s="130"/>
      <c r="G66" s="56">
        <f t="shared" si="0"/>
        <v>0</v>
      </c>
      <c r="H66" s="57">
        <f t="shared" si="1"/>
        <v>0</v>
      </c>
      <c r="I66" s="43">
        <f t="shared" si="2"/>
        <v>0</v>
      </c>
      <c r="J66" s="33">
        <f t="shared" si="3"/>
        <v>0</v>
      </c>
      <c r="K66" s="14"/>
      <c r="L66" s="15"/>
      <c r="M66" s="16"/>
      <c r="N66" s="17"/>
      <c r="O66" s="47"/>
      <c r="P66" s="149"/>
      <c r="Q66" s="158"/>
      <c r="R66" s="167"/>
      <c r="S66" s="109"/>
      <c r="T66" s="108"/>
      <c r="U66" s="108"/>
      <c r="V66" s="108"/>
      <c r="W66" s="108"/>
      <c r="X66" s="108"/>
      <c r="Y66" s="108"/>
      <c r="Z66" s="108"/>
    </row>
    <row r="67" spans="1:26" ht="27.75" thickTop="1" thickBot="1" x14ac:dyDescent="0.3">
      <c r="A67" s="3" t="s">
        <v>4</v>
      </c>
      <c r="B67" s="3"/>
      <c r="C67" s="126">
        <v>65</v>
      </c>
      <c r="D67" s="109"/>
      <c r="E67" s="109"/>
      <c r="F67" s="130"/>
      <c r="G67" s="56">
        <f t="shared" si="0"/>
        <v>0</v>
      </c>
      <c r="H67" s="57">
        <f t="shared" si="1"/>
        <v>0</v>
      </c>
      <c r="I67" s="43">
        <f t="shared" si="2"/>
        <v>0</v>
      </c>
      <c r="J67" s="33">
        <f t="shared" si="3"/>
        <v>0</v>
      </c>
      <c r="K67" s="14"/>
      <c r="L67" s="15"/>
      <c r="M67" s="16"/>
      <c r="N67" s="17"/>
      <c r="O67" s="47"/>
      <c r="P67" s="149"/>
      <c r="Q67" s="158"/>
      <c r="R67" s="167"/>
      <c r="S67" s="109"/>
      <c r="T67" s="108"/>
      <c r="U67" s="108"/>
      <c r="V67" s="108"/>
      <c r="W67" s="108"/>
      <c r="X67" s="108"/>
      <c r="Y67" s="108"/>
      <c r="Z67" s="108"/>
    </row>
    <row r="68" spans="1:26" ht="27.75" thickTop="1" thickBot="1" x14ac:dyDescent="0.3">
      <c r="A68" s="3" t="s">
        <v>4</v>
      </c>
      <c r="B68" s="3"/>
      <c r="C68" s="126">
        <v>66</v>
      </c>
      <c r="D68" s="109"/>
      <c r="E68" s="109"/>
      <c r="F68" s="130"/>
      <c r="G68" s="56">
        <f t="shared" ref="G68:G131" si="4">SUM(H68,U68)</f>
        <v>0</v>
      </c>
      <c r="H68" s="57">
        <f t="shared" ref="H68:H131" si="5">ROUNDDOWN(O68/2+M68*2-L68-K68-P68+Q68-R68-N68,0)</f>
        <v>0</v>
      </c>
      <c r="I68" s="43">
        <f t="shared" ref="I68:I131" si="6" xml:space="preserve"> O68 - SUM(K68:N68)</f>
        <v>0</v>
      </c>
      <c r="J68" s="33">
        <f t="shared" si="3"/>
        <v>0</v>
      </c>
      <c r="K68" s="14"/>
      <c r="L68" s="15"/>
      <c r="M68" s="16"/>
      <c r="N68" s="17"/>
      <c r="O68" s="47"/>
      <c r="P68" s="149"/>
      <c r="Q68" s="158"/>
      <c r="R68" s="167"/>
      <c r="S68" s="109"/>
      <c r="T68" s="108"/>
      <c r="U68" s="108"/>
      <c r="V68" s="108"/>
      <c r="W68" s="108"/>
      <c r="X68" s="108"/>
      <c r="Y68" s="108"/>
      <c r="Z68" s="108"/>
    </row>
    <row r="69" spans="1:26" ht="27.75" thickTop="1" thickBot="1" x14ac:dyDescent="0.3">
      <c r="A69" s="3" t="s">
        <v>4</v>
      </c>
      <c r="B69" s="3"/>
      <c r="C69" s="126">
        <v>67</v>
      </c>
      <c r="D69" s="109"/>
      <c r="E69" s="109"/>
      <c r="F69" s="130"/>
      <c r="G69" s="56">
        <f t="shared" si="4"/>
        <v>0</v>
      </c>
      <c r="H69" s="57">
        <f t="shared" si="5"/>
        <v>0</v>
      </c>
      <c r="I69" s="43">
        <f t="shared" si="6"/>
        <v>0</v>
      </c>
      <c r="J69" s="33">
        <f t="shared" ref="J69:J132" si="7">SUM(K69:R69)</f>
        <v>0</v>
      </c>
      <c r="K69" s="14"/>
      <c r="L69" s="15"/>
      <c r="M69" s="16"/>
      <c r="N69" s="17"/>
      <c r="O69" s="47"/>
      <c r="P69" s="149"/>
      <c r="Q69" s="158"/>
      <c r="R69" s="167"/>
      <c r="S69" s="109"/>
      <c r="T69" s="108"/>
      <c r="U69" s="108"/>
      <c r="V69" s="108"/>
      <c r="W69" s="108"/>
      <c r="X69" s="108"/>
      <c r="Y69" s="108"/>
      <c r="Z69" s="108"/>
    </row>
    <row r="70" spans="1:26" ht="27.75" thickTop="1" thickBot="1" x14ac:dyDescent="0.3">
      <c r="A70" s="3" t="s">
        <v>4</v>
      </c>
      <c r="B70" s="3"/>
      <c r="C70" s="126">
        <v>68</v>
      </c>
      <c r="D70" s="109"/>
      <c r="E70" s="109"/>
      <c r="F70" s="130"/>
      <c r="G70" s="56">
        <f t="shared" si="4"/>
        <v>0</v>
      </c>
      <c r="H70" s="57">
        <f t="shared" si="5"/>
        <v>0</v>
      </c>
      <c r="I70" s="43">
        <f t="shared" si="6"/>
        <v>0</v>
      </c>
      <c r="J70" s="33">
        <f t="shared" si="7"/>
        <v>0</v>
      </c>
      <c r="K70" s="14"/>
      <c r="L70" s="15"/>
      <c r="M70" s="16"/>
      <c r="N70" s="17"/>
      <c r="O70" s="47"/>
      <c r="P70" s="149"/>
      <c r="Q70" s="158"/>
      <c r="R70" s="167"/>
      <c r="S70" s="109"/>
      <c r="T70" s="108"/>
      <c r="U70" s="108"/>
      <c r="V70" s="108"/>
      <c r="W70" s="108"/>
      <c r="X70" s="108"/>
      <c r="Y70" s="108"/>
      <c r="Z70" s="108"/>
    </row>
    <row r="71" spans="1:26" ht="27.75" thickTop="1" thickBot="1" x14ac:dyDescent="0.3">
      <c r="A71" s="3" t="s">
        <v>4</v>
      </c>
      <c r="B71" s="3"/>
      <c r="C71" s="126">
        <v>69</v>
      </c>
      <c r="D71" s="109"/>
      <c r="E71" s="109"/>
      <c r="F71" s="130"/>
      <c r="G71" s="56">
        <f t="shared" si="4"/>
        <v>0</v>
      </c>
      <c r="H71" s="57">
        <f t="shared" si="5"/>
        <v>0</v>
      </c>
      <c r="I71" s="43">
        <f t="shared" si="6"/>
        <v>0</v>
      </c>
      <c r="J71" s="33">
        <f t="shared" si="7"/>
        <v>0</v>
      </c>
      <c r="K71" s="14"/>
      <c r="L71" s="15"/>
      <c r="M71" s="16"/>
      <c r="N71" s="17"/>
      <c r="O71" s="47"/>
      <c r="P71" s="149"/>
      <c r="Q71" s="158"/>
      <c r="R71" s="167"/>
      <c r="S71" s="109"/>
      <c r="T71" s="108"/>
      <c r="U71" s="108"/>
      <c r="V71" s="108"/>
      <c r="W71" s="108"/>
      <c r="X71" s="108"/>
      <c r="Y71" s="108"/>
      <c r="Z71" s="108"/>
    </row>
    <row r="72" spans="1:26" ht="27.75" thickTop="1" thickBot="1" x14ac:dyDescent="0.3">
      <c r="A72" s="3" t="s">
        <v>4</v>
      </c>
      <c r="B72" s="3"/>
      <c r="C72" s="126">
        <v>70</v>
      </c>
      <c r="D72" s="109"/>
      <c r="E72" s="109"/>
      <c r="F72" s="130"/>
      <c r="G72" s="56">
        <f t="shared" si="4"/>
        <v>0</v>
      </c>
      <c r="H72" s="57">
        <f t="shared" si="5"/>
        <v>0</v>
      </c>
      <c r="I72" s="43">
        <f t="shared" si="6"/>
        <v>0</v>
      </c>
      <c r="J72" s="33">
        <f t="shared" si="7"/>
        <v>0</v>
      </c>
      <c r="K72" s="14"/>
      <c r="L72" s="15"/>
      <c r="M72" s="16"/>
      <c r="N72" s="17"/>
      <c r="O72" s="47"/>
      <c r="P72" s="149"/>
      <c r="Q72" s="158"/>
      <c r="R72" s="167"/>
      <c r="S72" s="109"/>
      <c r="T72" s="108"/>
      <c r="U72" s="108"/>
      <c r="V72" s="108"/>
      <c r="W72" s="108"/>
      <c r="X72" s="108"/>
      <c r="Y72" s="108"/>
      <c r="Z72" s="108"/>
    </row>
    <row r="73" spans="1:26" ht="27.75" thickTop="1" thickBot="1" x14ac:dyDescent="0.3">
      <c r="A73" s="3" t="s">
        <v>4</v>
      </c>
      <c r="B73" s="3"/>
      <c r="C73" s="126">
        <v>71</v>
      </c>
      <c r="D73" s="109"/>
      <c r="E73" s="109"/>
      <c r="F73" s="130"/>
      <c r="G73" s="56">
        <f t="shared" si="4"/>
        <v>0</v>
      </c>
      <c r="H73" s="57">
        <f t="shared" si="5"/>
        <v>0</v>
      </c>
      <c r="I73" s="43">
        <f t="shared" si="6"/>
        <v>0</v>
      </c>
      <c r="J73" s="33">
        <f t="shared" si="7"/>
        <v>0</v>
      </c>
      <c r="K73" s="14"/>
      <c r="L73" s="15"/>
      <c r="M73" s="16"/>
      <c r="N73" s="17"/>
      <c r="O73" s="47"/>
      <c r="P73" s="149"/>
      <c r="Q73" s="158"/>
      <c r="R73" s="167"/>
      <c r="S73" s="109"/>
      <c r="T73" s="108"/>
      <c r="U73" s="108"/>
      <c r="V73" s="108"/>
      <c r="W73" s="108"/>
      <c r="X73" s="108"/>
      <c r="Y73" s="108"/>
      <c r="Z73" s="108"/>
    </row>
    <row r="74" spans="1:26" ht="27.75" thickTop="1" thickBot="1" x14ac:dyDescent="0.3">
      <c r="A74" s="3" t="s">
        <v>4</v>
      </c>
      <c r="B74" s="3"/>
      <c r="C74" s="126">
        <v>72</v>
      </c>
      <c r="D74" s="109"/>
      <c r="E74" s="109"/>
      <c r="F74" s="130"/>
      <c r="G74" s="56">
        <f t="shared" si="4"/>
        <v>0</v>
      </c>
      <c r="H74" s="57">
        <f t="shared" si="5"/>
        <v>0</v>
      </c>
      <c r="I74" s="43">
        <f t="shared" si="6"/>
        <v>0</v>
      </c>
      <c r="J74" s="33">
        <f t="shared" si="7"/>
        <v>0</v>
      </c>
      <c r="K74" s="14"/>
      <c r="L74" s="15"/>
      <c r="M74" s="16"/>
      <c r="N74" s="17"/>
      <c r="O74" s="47"/>
      <c r="P74" s="149"/>
      <c r="Q74" s="158"/>
      <c r="R74" s="167"/>
      <c r="S74" s="109"/>
      <c r="T74" s="108"/>
      <c r="U74" s="108"/>
      <c r="V74" s="108"/>
      <c r="W74" s="108"/>
      <c r="X74" s="108"/>
      <c r="Y74" s="108"/>
      <c r="Z74" s="108"/>
    </row>
    <row r="75" spans="1:26" ht="27.75" thickTop="1" thickBot="1" x14ac:dyDescent="0.3">
      <c r="A75" s="3" t="s">
        <v>4</v>
      </c>
      <c r="B75" s="3"/>
      <c r="C75" s="126">
        <v>73</v>
      </c>
      <c r="D75" s="109"/>
      <c r="E75" s="109"/>
      <c r="F75" s="130"/>
      <c r="G75" s="56">
        <f t="shared" si="4"/>
        <v>0</v>
      </c>
      <c r="H75" s="57">
        <f t="shared" si="5"/>
        <v>0</v>
      </c>
      <c r="I75" s="43">
        <f t="shared" si="6"/>
        <v>0</v>
      </c>
      <c r="J75" s="33">
        <f t="shared" si="7"/>
        <v>0</v>
      </c>
      <c r="K75" s="14"/>
      <c r="L75" s="15"/>
      <c r="M75" s="16"/>
      <c r="N75" s="17"/>
      <c r="O75" s="47"/>
      <c r="P75" s="149"/>
      <c r="Q75" s="158"/>
      <c r="R75" s="167"/>
      <c r="S75" s="109"/>
      <c r="T75" s="108"/>
      <c r="U75" s="108"/>
      <c r="V75" s="108"/>
      <c r="W75" s="108"/>
      <c r="X75" s="108"/>
      <c r="Y75" s="108"/>
      <c r="Z75" s="108"/>
    </row>
    <row r="76" spans="1:26" ht="27.75" thickTop="1" thickBot="1" x14ac:dyDescent="0.3">
      <c r="A76" s="3" t="s">
        <v>4</v>
      </c>
      <c r="B76" s="3"/>
      <c r="C76" s="126">
        <v>74</v>
      </c>
      <c r="D76" s="109"/>
      <c r="E76" s="109"/>
      <c r="F76" s="130"/>
      <c r="G76" s="56">
        <f t="shared" si="4"/>
        <v>0</v>
      </c>
      <c r="H76" s="57">
        <f t="shared" si="5"/>
        <v>0</v>
      </c>
      <c r="I76" s="43">
        <f t="shared" si="6"/>
        <v>0</v>
      </c>
      <c r="J76" s="33">
        <f t="shared" si="7"/>
        <v>0</v>
      </c>
      <c r="K76" s="14"/>
      <c r="L76" s="15"/>
      <c r="M76" s="16"/>
      <c r="N76" s="17"/>
      <c r="O76" s="47"/>
      <c r="P76" s="149"/>
      <c r="Q76" s="158"/>
      <c r="R76" s="167"/>
      <c r="S76" s="109"/>
      <c r="T76" s="108"/>
      <c r="U76" s="108"/>
      <c r="V76" s="108"/>
      <c r="W76" s="108"/>
      <c r="X76" s="108"/>
      <c r="Y76" s="108"/>
      <c r="Z76" s="108"/>
    </row>
    <row r="77" spans="1:26" ht="27.75" thickTop="1" thickBot="1" x14ac:dyDescent="0.3">
      <c r="A77" s="3" t="s">
        <v>4</v>
      </c>
      <c r="B77" s="3"/>
      <c r="C77" s="126">
        <v>75</v>
      </c>
      <c r="D77" s="109"/>
      <c r="E77" s="109"/>
      <c r="F77" s="130"/>
      <c r="G77" s="56">
        <f t="shared" si="4"/>
        <v>0</v>
      </c>
      <c r="H77" s="57">
        <f t="shared" si="5"/>
        <v>0</v>
      </c>
      <c r="I77" s="43">
        <f t="shared" si="6"/>
        <v>0</v>
      </c>
      <c r="J77" s="33">
        <f t="shared" si="7"/>
        <v>0</v>
      </c>
      <c r="K77" s="14"/>
      <c r="L77" s="15"/>
      <c r="M77" s="16"/>
      <c r="N77" s="17"/>
      <c r="O77" s="47"/>
      <c r="P77" s="149"/>
      <c r="Q77" s="158"/>
      <c r="R77" s="167"/>
      <c r="S77" s="109"/>
      <c r="T77" s="108"/>
      <c r="U77" s="108"/>
      <c r="V77" s="108"/>
      <c r="W77" s="108"/>
      <c r="X77" s="108"/>
      <c r="Y77" s="108"/>
      <c r="Z77" s="108"/>
    </row>
    <row r="78" spans="1:26" ht="27.75" thickTop="1" thickBot="1" x14ac:dyDescent="0.3">
      <c r="A78" s="3" t="s">
        <v>4</v>
      </c>
      <c r="B78" s="3"/>
      <c r="C78" s="126">
        <v>76</v>
      </c>
      <c r="D78" s="109"/>
      <c r="E78" s="109"/>
      <c r="F78" s="130"/>
      <c r="G78" s="56">
        <f t="shared" si="4"/>
        <v>0</v>
      </c>
      <c r="H78" s="57">
        <f t="shared" si="5"/>
        <v>0</v>
      </c>
      <c r="I78" s="43">
        <f t="shared" si="6"/>
        <v>0</v>
      </c>
      <c r="J78" s="33">
        <f t="shared" si="7"/>
        <v>0</v>
      </c>
      <c r="K78" s="14"/>
      <c r="L78" s="15"/>
      <c r="M78" s="16"/>
      <c r="N78" s="17"/>
      <c r="O78" s="47"/>
      <c r="P78" s="149"/>
      <c r="Q78" s="158"/>
      <c r="R78" s="167"/>
      <c r="S78" s="109"/>
      <c r="T78" s="108"/>
      <c r="U78" s="108"/>
      <c r="V78" s="108"/>
      <c r="W78" s="108"/>
      <c r="X78" s="108"/>
      <c r="Y78" s="108"/>
      <c r="Z78" s="108"/>
    </row>
    <row r="79" spans="1:26" ht="27.75" thickTop="1" thickBot="1" x14ac:dyDescent="0.3">
      <c r="A79" s="3" t="s">
        <v>4</v>
      </c>
      <c r="B79" s="3"/>
      <c r="C79" s="126">
        <v>77</v>
      </c>
      <c r="D79" s="109"/>
      <c r="E79" s="109"/>
      <c r="F79" s="130"/>
      <c r="G79" s="56">
        <f t="shared" si="4"/>
        <v>0</v>
      </c>
      <c r="H79" s="57">
        <f t="shared" si="5"/>
        <v>0</v>
      </c>
      <c r="I79" s="43">
        <f t="shared" si="6"/>
        <v>0</v>
      </c>
      <c r="J79" s="33">
        <f t="shared" si="7"/>
        <v>0</v>
      </c>
      <c r="K79" s="14"/>
      <c r="L79" s="15"/>
      <c r="M79" s="16"/>
      <c r="N79" s="17"/>
      <c r="O79" s="47"/>
      <c r="P79" s="149"/>
      <c r="Q79" s="158"/>
      <c r="R79" s="167"/>
      <c r="S79" s="109"/>
      <c r="T79" s="108"/>
      <c r="U79" s="108"/>
      <c r="V79" s="108"/>
      <c r="W79" s="108"/>
      <c r="X79" s="108"/>
      <c r="Y79" s="108"/>
      <c r="Z79" s="108"/>
    </row>
    <row r="80" spans="1:26" ht="27.75" thickTop="1" thickBot="1" x14ac:dyDescent="0.3">
      <c r="A80" s="3" t="s">
        <v>4</v>
      </c>
      <c r="B80" s="3"/>
      <c r="C80" s="126">
        <v>78</v>
      </c>
      <c r="D80" s="109"/>
      <c r="E80" s="109"/>
      <c r="F80" s="130"/>
      <c r="G80" s="56">
        <f t="shared" si="4"/>
        <v>0</v>
      </c>
      <c r="H80" s="57">
        <f t="shared" si="5"/>
        <v>0</v>
      </c>
      <c r="I80" s="43">
        <f t="shared" si="6"/>
        <v>0</v>
      </c>
      <c r="J80" s="33">
        <f t="shared" si="7"/>
        <v>0</v>
      </c>
      <c r="K80" s="14"/>
      <c r="L80" s="15"/>
      <c r="M80" s="16"/>
      <c r="N80" s="17"/>
      <c r="O80" s="47"/>
      <c r="P80" s="149"/>
      <c r="Q80" s="158"/>
      <c r="R80" s="167"/>
      <c r="S80" s="109"/>
      <c r="T80" s="108"/>
      <c r="U80" s="108"/>
      <c r="V80" s="108"/>
      <c r="W80" s="108"/>
      <c r="X80" s="108"/>
      <c r="Y80" s="108"/>
      <c r="Z80" s="108"/>
    </row>
    <row r="81" spans="1:26" ht="27.75" thickTop="1" thickBot="1" x14ac:dyDescent="0.3">
      <c r="A81" s="3" t="s">
        <v>4</v>
      </c>
      <c r="B81" s="3"/>
      <c r="C81" s="126">
        <v>79</v>
      </c>
      <c r="D81" s="109"/>
      <c r="E81" s="109"/>
      <c r="F81" s="130"/>
      <c r="G81" s="56">
        <f t="shared" si="4"/>
        <v>0</v>
      </c>
      <c r="H81" s="57">
        <f t="shared" si="5"/>
        <v>0</v>
      </c>
      <c r="I81" s="43">
        <f t="shared" si="6"/>
        <v>0</v>
      </c>
      <c r="J81" s="33">
        <f t="shared" si="7"/>
        <v>0</v>
      </c>
      <c r="K81" s="14"/>
      <c r="L81" s="15"/>
      <c r="M81" s="16"/>
      <c r="N81" s="17"/>
      <c r="O81" s="47"/>
      <c r="P81" s="149"/>
      <c r="Q81" s="158"/>
      <c r="R81" s="167"/>
      <c r="S81" s="109"/>
      <c r="T81" s="108"/>
      <c r="U81" s="108"/>
      <c r="V81" s="108"/>
      <c r="W81" s="108"/>
      <c r="X81" s="108"/>
      <c r="Y81" s="108"/>
      <c r="Z81" s="108"/>
    </row>
    <row r="82" spans="1:26" ht="27.75" thickTop="1" thickBot="1" x14ac:dyDescent="0.3">
      <c r="A82" s="3" t="s">
        <v>4</v>
      </c>
      <c r="B82" s="3"/>
      <c r="C82" s="126">
        <v>80</v>
      </c>
      <c r="D82" s="109"/>
      <c r="E82" s="109"/>
      <c r="F82" s="130"/>
      <c r="G82" s="56">
        <f t="shared" si="4"/>
        <v>0</v>
      </c>
      <c r="H82" s="57">
        <f t="shared" si="5"/>
        <v>0</v>
      </c>
      <c r="I82" s="43">
        <f t="shared" si="6"/>
        <v>0</v>
      </c>
      <c r="J82" s="33">
        <f t="shared" si="7"/>
        <v>0</v>
      </c>
      <c r="K82" s="14"/>
      <c r="L82" s="15"/>
      <c r="M82" s="16"/>
      <c r="N82" s="17"/>
      <c r="O82" s="47"/>
      <c r="P82" s="149"/>
      <c r="Q82" s="158"/>
      <c r="R82" s="167"/>
      <c r="S82" s="109"/>
      <c r="T82" s="108"/>
      <c r="U82" s="108"/>
      <c r="V82" s="108"/>
      <c r="W82" s="108"/>
      <c r="X82" s="108"/>
      <c r="Y82" s="108"/>
      <c r="Z82" s="108"/>
    </row>
    <row r="83" spans="1:26" ht="27.75" thickTop="1" thickBot="1" x14ac:dyDescent="0.3">
      <c r="A83" s="3" t="s">
        <v>4</v>
      </c>
      <c r="B83" s="3"/>
      <c r="C83" s="126">
        <v>81</v>
      </c>
      <c r="D83" s="109"/>
      <c r="E83" s="109"/>
      <c r="F83" s="130"/>
      <c r="G83" s="56">
        <f t="shared" si="4"/>
        <v>0</v>
      </c>
      <c r="H83" s="57">
        <f t="shared" si="5"/>
        <v>0</v>
      </c>
      <c r="I83" s="43">
        <f t="shared" si="6"/>
        <v>0</v>
      </c>
      <c r="J83" s="33">
        <f t="shared" si="7"/>
        <v>0</v>
      </c>
      <c r="K83" s="14"/>
      <c r="L83" s="15"/>
      <c r="M83" s="16"/>
      <c r="N83" s="17"/>
      <c r="O83" s="47"/>
      <c r="P83" s="149"/>
      <c r="Q83" s="158"/>
      <c r="R83" s="167"/>
      <c r="S83" s="109"/>
      <c r="T83" s="108"/>
      <c r="U83" s="108"/>
      <c r="V83" s="108"/>
      <c r="W83" s="108"/>
      <c r="X83" s="108"/>
      <c r="Y83" s="108"/>
      <c r="Z83" s="108"/>
    </row>
    <row r="84" spans="1:26" ht="27.75" thickTop="1" thickBot="1" x14ac:dyDescent="0.3">
      <c r="A84" s="3" t="s">
        <v>4</v>
      </c>
      <c r="B84" s="3"/>
      <c r="C84" s="126">
        <v>82</v>
      </c>
      <c r="D84" s="109"/>
      <c r="E84" s="109"/>
      <c r="F84" s="130"/>
      <c r="G84" s="56">
        <f t="shared" si="4"/>
        <v>0</v>
      </c>
      <c r="H84" s="57">
        <f t="shared" si="5"/>
        <v>0</v>
      </c>
      <c r="I84" s="43">
        <f t="shared" si="6"/>
        <v>0</v>
      </c>
      <c r="J84" s="33">
        <f t="shared" si="7"/>
        <v>0</v>
      </c>
      <c r="K84" s="14"/>
      <c r="L84" s="15"/>
      <c r="M84" s="16"/>
      <c r="N84" s="17"/>
      <c r="O84" s="47"/>
      <c r="P84" s="149"/>
      <c r="Q84" s="158"/>
      <c r="R84" s="167"/>
      <c r="S84" s="109"/>
      <c r="T84" s="108"/>
      <c r="U84" s="108"/>
      <c r="V84" s="108"/>
      <c r="W84" s="108"/>
      <c r="X84" s="108"/>
      <c r="Y84" s="108"/>
      <c r="Z84" s="108"/>
    </row>
    <row r="85" spans="1:26" ht="27.75" thickTop="1" thickBot="1" x14ac:dyDescent="0.3">
      <c r="A85" s="3" t="s">
        <v>4</v>
      </c>
      <c r="B85" s="3"/>
      <c r="C85" s="126">
        <v>83</v>
      </c>
      <c r="D85" s="109"/>
      <c r="E85" s="109"/>
      <c r="F85" s="130"/>
      <c r="G85" s="56">
        <f t="shared" si="4"/>
        <v>0</v>
      </c>
      <c r="H85" s="57">
        <f t="shared" si="5"/>
        <v>0</v>
      </c>
      <c r="I85" s="43">
        <f t="shared" si="6"/>
        <v>0</v>
      </c>
      <c r="J85" s="33">
        <f t="shared" si="7"/>
        <v>0</v>
      </c>
      <c r="K85" s="14"/>
      <c r="L85" s="15"/>
      <c r="M85" s="16"/>
      <c r="N85" s="17"/>
      <c r="O85" s="47"/>
      <c r="P85" s="149"/>
      <c r="Q85" s="158"/>
      <c r="R85" s="167"/>
      <c r="S85" s="109"/>
      <c r="T85" s="108"/>
      <c r="U85" s="108"/>
      <c r="V85" s="108"/>
      <c r="W85" s="108"/>
      <c r="X85" s="108"/>
      <c r="Y85" s="108"/>
      <c r="Z85" s="108"/>
    </row>
    <row r="86" spans="1:26" ht="27.75" thickTop="1" thickBot="1" x14ac:dyDescent="0.3">
      <c r="A86" s="3" t="s">
        <v>4</v>
      </c>
      <c r="B86" s="3"/>
      <c r="C86" s="126">
        <v>84</v>
      </c>
      <c r="D86" s="109"/>
      <c r="E86" s="109"/>
      <c r="F86" s="130"/>
      <c r="G86" s="56">
        <f t="shared" si="4"/>
        <v>0</v>
      </c>
      <c r="H86" s="57">
        <f t="shared" si="5"/>
        <v>0</v>
      </c>
      <c r="I86" s="43">
        <f t="shared" si="6"/>
        <v>0</v>
      </c>
      <c r="J86" s="33">
        <f t="shared" si="7"/>
        <v>0</v>
      </c>
      <c r="K86" s="14"/>
      <c r="L86" s="15"/>
      <c r="M86" s="16"/>
      <c r="N86" s="17"/>
      <c r="O86" s="47"/>
      <c r="P86" s="149"/>
      <c r="Q86" s="158"/>
      <c r="R86" s="167"/>
      <c r="S86" s="109"/>
      <c r="T86" s="108"/>
      <c r="U86" s="108"/>
      <c r="V86" s="108"/>
      <c r="W86" s="108"/>
      <c r="X86" s="108"/>
      <c r="Y86" s="108"/>
      <c r="Z86" s="108"/>
    </row>
    <row r="87" spans="1:26" ht="27.75" thickTop="1" thickBot="1" x14ac:dyDescent="0.3">
      <c r="A87" s="3" t="s">
        <v>4</v>
      </c>
      <c r="B87" s="3"/>
      <c r="C87" s="126">
        <v>85</v>
      </c>
      <c r="D87" s="109"/>
      <c r="E87" s="109"/>
      <c r="F87" s="130"/>
      <c r="G87" s="56">
        <f t="shared" si="4"/>
        <v>0</v>
      </c>
      <c r="H87" s="57">
        <f t="shared" si="5"/>
        <v>0</v>
      </c>
      <c r="I87" s="43">
        <f t="shared" si="6"/>
        <v>0</v>
      </c>
      <c r="J87" s="33">
        <f t="shared" si="7"/>
        <v>0</v>
      </c>
      <c r="K87" s="14"/>
      <c r="L87" s="15"/>
      <c r="M87" s="16"/>
      <c r="N87" s="17"/>
      <c r="O87" s="47"/>
      <c r="P87" s="149"/>
      <c r="Q87" s="158"/>
      <c r="R87" s="167"/>
      <c r="S87" s="109"/>
      <c r="T87" s="108"/>
      <c r="U87" s="108"/>
      <c r="V87" s="108"/>
      <c r="W87" s="108"/>
      <c r="X87" s="108"/>
      <c r="Y87" s="108"/>
      <c r="Z87" s="108"/>
    </row>
    <row r="88" spans="1:26" ht="27.75" thickTop="1" thickBot="1" x14ac:dyDescent="0.4">
      <c r="A88" s="3" t="s">
        <v>4</v>
      </c>
      <c r="C88" s="126">
        <v>86</v>
      </c>
      <c r="D88" s="69"/>
      <c r="E88" s="69"/>
      <c r="F88" s="53"/>
      <c r="G88" s="56">
        <f t="shared" si="4"/>
        <v>0</v>
      </c>
      <c r="H88" s="57">
        <f t="shared" si="5"/>
        <v>0</v>
      </c>
      <c r="I88" s="43">
        <f t="shared" si="6"/>
        <v>0</v>
      </c>
      <c r="J88" s="33">
        <f t="shared" si="7"/>
        <v>0</v>
      </c>
      <c r="K88" s="18"/>
      <c r="L88" s="19"/>
      <c r="M88" s="20"/>
      <c r="N88" s="21"/>
      <c r="O88" s="48"/>
      <c r="P88" s="150"/>
      <c r="Q88" s="159"/>
      <c r="R88" s="168"/>
      <c r="S88" s="69"/>
      <c r="T88" s="108"/>
      <c r="U88" s="108"/>
      <c r="V88" s="108"/>
      <c r="W88" s="108"/>
      <c r="X88" s="108"/>
      <c r="Y88" s="108"/>
      <c r="Z88" s="108"/>
    </row>
    <row r="89" spans="1:26" ht="27.75" thickTop="1" thickBot="1" x14ac:dyDescent="0.4">
      <c r="A89" s="3" t="s">
        <v>4</v>
      </c>
      <c r="C89" s="126">
        <v>87</v>
      </c>
      <c r="D89" s="69"/>
      <c r="E89" s="69"/>
      <c r="F89" s="53"/>
      <c r="G89" s="56">
        <f t="shared" si="4"/>
        <v>0</v>
      </c>
      <c r="H89" s="57">
        <f t="shared" si="5"/>
        <v>0</v>
      </c>
      <c r="I89" s="43">
        <f t="shared" si="6"/>
        <v>0</v>
      </c>
      <c r="J89" s="33">
        <f t="shared" si="7"/>
        <v>0</v>
      </c>
      <c r="K89" s="18"/>
      <c r="L89" s="19"/>
      <c r="M89" s="20"/>
      <c r="N89" s="21"/>
      <c r="O89" s="48"/>
      <c r="P89" s="150"/>
      <c r="Q89" s="159"/>
      <c r="R89" s="168"/>
      <c r="S89" s="69"/>
      <c r="T89" s="108"/>
      <c r="U89" s="108"/>
      <c r="V89" s="108"/>
      <c r="W89" s="108"/>
      <c r="X89" s="108"/>
      <c r="Y89" s="108"/>
      <c r="Z89" s="108"/>
    </row>
    <row r="90" spans="1:26" ht="27.75" thickTop="1" thickBot="1" x14ac:dyDescent="0.4">
      <c r="A90" s="3" t="s">
        <v>4</v>
      </c>
      <c r="C90" s="126">
        <v>88</v>
      </c>
      <c r="D90" s="69"/>
      <c r="E90" s="69"/>
      <c r="F90" s="53"/>
      <c r="G90" s="56">
        <f t="shared" si="4"/>
        <v>0</v>
      </c>
      <c r="H90" s="57">
        <f t="shared" si="5"/>
        <v>0</v>
      </c>
      <c r="I90" s="43">
        <f t="shared" si="6"/>
        <v>0</v>
      </c>
      <c r="J90" s="33">
        <f t="shared" si="7"/>
        <v>0</v>
      </c>
      <c r="K90" s="18"/>
      <c r="L90" s="19"/>
      <c r="M90" s="20"/>
      <c r="N90" s="21"/>
      <c r="O90" s="48"/>
      <c r="P90" s="150"/>
      <c r="Q90" s="159"/>
      <c r="R90" s="168"/>
      <c r="S90" s="69"/>
      <c r="T90" s="108"/>
      <c r="U90" s="108"/>
      <c r="V90" s="108"/>
      <c r="W90" s="108"/>
      <c r="X90" s="108"/>
      <c r="Y90" s="108"/>
      <c r="Z90" s="108"/>
    </row>
    <row r="91" spans="1:26" ht="27.75" thickTop="1" thickBot="1" x14ac:dyDescent="0.4">
      <c r="A91" s="3" t="s">
        <v>4</v>
      </c>
      <c r="C91" s="126">
        <v>89</v>
      </c>
      <c r="D91" s="69"/>
      <c r="E91" s="69"/>
      <c r="F91" s="53"/>
      <c r="G91" s="56">
        <f t="shared" si="4"/>
        <v>0</v>
      </c>
      <c r="H91" s="57">
        <f t="shared" si="5"/>
        <v>0</v>
      </c>
      <c r="I91" s="43">
        <f t="shared" si="6"/>
        <v>0</v>
      </c>
      <c r="J91" s="33">
        <f t="shared" si="7"/>
        <v>0</v>
      </c>
      <c r="K91" s="18"/>
      <c r="L91" s="19"/>
      <c r="M91" s="20"/>
      <c r="N91" s="21"/>
      <c r="O91" s="48"/>
      <c r="P91" s="150"/>
      <c r="Q91" s="159"/>
      <c r="R91" s="168"/>
      <c r="S91" s="69"/>
      <c r="T91" s="108"/>
      <c r="U91" s="108"/>
      <c r="V91" s="108"/>
      <c r="W91" s="108"/>
      <c r="X91" s="108"/>
      <c r="Y91" s="108"/>
      <c r="Z91" s="108"/>
    </row>
    <row r="92" spans="1:26" ht="27.75" thickTop="1" thickBot="1" x14ac:dyDescent="0.4">
      <c r="A92" s="3" t="s">
        <v>4</v>
      </c>
      <c r="C92" s="126">
        <v>90</v>
      </c>
      <c r="D92" s="69"/>
      <c r="E92" s="69"/>
      <c r="F92" s="53"/>
      <c r="G92" s="56">
        <f t="shared" si="4"/>
        <v>0</v>
      </c>
      <c r="H92" s="57">
        <f t="shared" si="5"/>
        <v>0</v>
      </c>
      <c r="I92" s="43">
        <f t="shared" si="6"/>
        <v>0</v>
      </c>
      <c r="J92" s="33">
        <f t="shared" si="7"/>
        <v>0</v>
      </c>
      <c r="K92" s="18"/>
      <c r="L92" s="19"/>
      <c r="M92" s="20"/>
      <c r="N92" s="21"/>
      <c r="O92" s="48"/>
      <c r="P92" s="150"/>
      <c r="Q92" s="159"/>
      <c r="R92" s="168"/>
      <c r="S92" s="69"/>
      <c r="T92" s="108"/>
      <c r="U92" s="108"/>
      <c r="V92" s="108"/>
      <c r="W92" s="108"/>
      <c r="X92" s="108"/>
      <c r="Y92" s="108"/>
      <c r="Z92" s="108"/>
    </row>
    <row r="93" spans="1:26" ht="27.75" thickTop="1" thickBot="1" x14ac:dyDescent="0.4">
      <c r="A93" s="3" t="s">
        <v>4</v>
      </c>
      <c r="C93" s="126">
        <v>91</v>
      </c>
      <c r="D93" s="69"/>
      <c r="E93" s="69"/>
      <c r="F93" s="53"/>
      <c r="G93" s="56">
        <f t="shared" si="4"/>
        <v>0</v>
      </c>
      <c r="H93" s="57">
        <f t="shared" si="5"/>
        <v>0</v>
      </c>
      <c r="I93" s="43">
        <f t="shared" si="6"/>
        <v>0</v>
      </c>
      <c r="J93" s="33">
        <f t="shared" si="7"/>
        <v>0</v>
      </c>
      <c r="K93" s="18"/>
      <c r="L93" s="19"/>
      <c r="M93" s="20"/>
      <c r="N93" s="21"/>
      <c r="O93" s="48"/>
      <c r="P93" s="150"/>
      <c r="Q93" s="159"/>
      <c r="R93" s="168"/>
      <c r="S93" s="69"/>
      <c r="T93" s="108"/>
      <c r="U93" s="108"/>
      <c r="V93" s="108"/>
      <c r="W93" s="108"/>
      <c r="X93" s="108"/>
      <c r="Y93" s="108"/>
      <c r="Z93" s="108"/>
    </row>
    <row r="94" spans="1:26" ht="27.75" thickTop="1" thickBot="1" x14ac:dyDescent="0.4">
      <c r="A94" s="3" t="s">
        <v>4</v>
      </c>
      <c r="C94" s="126">
        <v>92</v>
      </c>
      <c r="D94" s="69"/>
      <c r="E94" s="69"/>
      <c r="F94" s="53"/>
      <c r="G94" s="56">
        <f t="shared" si="4"/>
        <v>0</v>
      </c>
      <c r="H94" s="57">
        <f t="shared" si="5"/>
        <v>0</v>
      </c>
      <c r="I94" s="43">
        <f t="shared" si="6"/>
        <v>0</v>
      </c>
      <c r="J94" s="33">
        <f t="shared" si="7"/>
        <v>0</v>
      </c>
      <c r="K94" s="18"/>
      <c r="L94" s="19"/>
      <c r="M94" s="20"/>
      <c r="N94" s="21"/>
      <c r="O94" s="48"/>
      <c r="P94" s="150"/>
      <c r="Q94" s="159"/>
      <c r="R94" s="168"/>
      <c r="S94" s="69"/>
      <c r="T94" s="108"/>
      <c r="U94" s="108"/>
      <c r="V94" s="108"/>
      <c r="W94" s="108"/>
      <c r="X94" s="108"/>
      <c r="Y94" s="108"/>
      <c r="Z94" s="108"/>
    </row>
    <row r="95" spans="1:26" ht="27.75" thickTop="1" thickBot="1" x14ac:dyDescent="0.4">
      <c r="A95" s="3" t="s">
        <v>4</v>
      </c>
      <c r="C95" s="126">
        <v>93</v>
      </c>
      <c r="D95" s="69"/>
      <c r="E95" s="69"/>
      <c r="F95" s="53"/>
      <c r="G95" s="56">
        <f t="shared" si="4"/>
        <v>0</v>
      </c>
      <c r="H95" s="57">
        <f t="shared" si="5"/>
        <v>0</v>
      </c>
      <c r="I95" s="43">
        <f t="shared" si="6"/>
        <v>0</v>
      </c>
      <c r="J95" s="33">
        <f t="shared" si="7"/>
        <v>0</v>
      </c>
      <c r="K95" s="18"/>
      <c r="L95" s="19"/>
      <c r="M95" s="20"/>
      <c r="N95" s="21"/>
      <c r="O95" s="48"/>
      <c r="P95" s="150"/>
      <c r="Q95" s="159"/>
      <c r="R95" s="168"/>
      <c r="S95" s="69"/>
      <c r="T95" s="108"/>
      <c r="U95" s="108"/>
      <c r="V95" s="108"/>
      <c r="W95" s="108"/>
      <c r="X95" s="108"/>
      <c r="Y95" s="108"/>
      <c r="Z95" s="108"/>
    </row>
    <row r="96" spans="1:26" ht="27.75" thickTop="1" thickBot="1" x14ac:dyDescent="0.4">
      <c r="A96" s="3" t="s">
        <v>4</v>
      </c>
      <c r="C96" s="126">
        <v>94</v>
      </c>
      <c r="D96" s="69"/>
      <c r="E96" s="69"/>
      <c r="F96" s="53"/>
      <c r="G96" s="56">
        <f t="shared" si="4"/>
        <v>0</v>
      </c>
      <c r="H96" s="57">
        <f t="shared" si="5"/>
        <v>0</v>
      </c>
      <c r="I96" s="43">
        <f t="shared" si="6"/>
        <v>0</v>
      </c>
      <c r="J96" s="33">
        <f t="shared" si="7"/>
        <v>0</v>
      </c>
      <c r="K96" s="18"/>
      <c r="L96" s="19"/>
      <c r="M96" s="20"/>
      <c r="N96" s="21"/>
      <c r="O96" s="48"/>
      <c r="P96" s="150"/>
      <c r="Q96" s="159"/>
      <c r="R96" s="168"/>
      <c r="S96" s="69"/>
      <c r="T96" s="108"/>
      <c r="U96" s="108"/>
      <c r="V96" s="108"/>
      <c r="W96" s="108"/>
      <c r="X96" s="108"/>
      <c r="Y96" s="108"/>
      <c r="Z96" s="108"/>
    </row>
    <row r="97" spans="1:26" ht="27.75" thickTop="1" thickBot="1" x14ac:dyDescent="0.4">
      <c r="A97" s="3" t="s">
        <v>4</v>
      </c>
      <c r="C97" s="126">
        <v>95</v>
      </c>
      <c r="D97" s="69"/>
      <c r="E97" s="69"/>
      <c r="F97" s="53"/>
      <c r="G97" s="56">
        <f t="shared" si="4"/>
        <v>0</v>
      </c>
      <c r="H97" s="57">
        <f t="shared" si="5"/>
        <v>0</v>
      </c>
      <c r="I97" s="43">
        <f t="shared" si="6"/>
        <v>0</v>
      </c>
      <c r="J97" s="33">
        <f t="shared" si="7"/>
        <v>0</v>
      </c>
      <c r="K97" s="18"/>
      <c r="L97" s="19"/>
      <c r="M97" s="20"/>
      <c r="N97" s="21"/>
      <c r="O97" s="48"/>
      <c r="P97" s="150"/>
      <c r="Q97" s="159"/>
      <c r="R97" s="168"/>
      <c r="S97" s="69"/>
      <c r="T97" s="108"/>
      <c r="U97" s="108"/>
      <c r="V97" s="108"/>
      <c r="W97" s="108"/>
      <c r="X97" s="108"/>
      <c r="Y97" s="108"/>
      <c r="Z97" s="108"/>
    </row>
    <row r="98" spans="1:26" ht="27.75" thickTop="1" thickBot="1" x14ac:dyDescent="0.4">
      <c r="A98" s="3" t="s">
        <v>4</v>
      </c>
      <c r="C98" s="126">
        <v>96</v>
      </c>
      <c r="D98" s="69"/>
      <c r="E98" s="69"/>
      <c r="F98" s="53"/>
      <c r="G98" s="56">
        <f t="shared" si="4"/>
        <v>0</v>
      </c>
      <c r="H98" s="57">
        <f t="shared" si="5"/>
        <v>0</v>
      </c>
      <c r="I98" s="43">
        <f t="shared" si="6"/>
        <v>0</v>
      </c>
      <c r="J98" s="33">
        <f t="shared" si="7"/>
        <v>0</v>
      </c>
      <c r="K98" s="18"/>
      <c r="L98" s="19"/>
      <c r="M98" s="20"/>
      <c r="N98" s="21"/>
      <c r="O98" s="48"/>
      <c r="P98" s="150"/>
      <c r="Q98" s="159"/>
      <c r="R98" s="168"/>
      <c r="S98" s="69"/>
      <c r="T98" s="108"/>
      <c r="U98" s="108"/>
      <c r="V98" s="108"/>
      <c r="W98" s="108"/>
      <c r="X98" s="108"/>
      <c r="Y98" s="108"/>
      <c r="Z98" s="108"/>
    </row>
    <row r="99" spans="1:26" ht="27.75" thickTop="1" thickBot="1" x14ac:dyDescent="0.4">
      <c r="A99" s="3" t="s">
        <v>4</v>
      </c>
      <c r="C99" s="126">
        <v>97</v>
      </c>
      <c r="D99" s="69"/>
      <c r="E99" s="69"/>
      <c r="F99" s="53"/>
      <c r="G99" s="56">
        <f t="shared" si="4"/>
        <v>0</v>
      </c>
      <c r="H99" s="57">
        <f t="shared" si="5"/>
        <v>0</v>
      </c>
      <c r="I99" s="43">
        <f t="shared" si="6"/>
        <v>0</v>
      </c>
      <c r="J99" s="33">
        <f t="shared" si="7"/>
        <v>0</v>
      </c>
      <c r="K99" s="18"/>
      <c r="L99" s="19"/>
      <c r="M99" s="20"/>
      <c r="N99" s="21"/>
      <c r="O99" s="48"/>
      <c r="P99" s="150"/>
      <c r="Q99" s="159"/>
      <c r="R99" s="168"/>
      <c r="S99" s="69"/>
      <c r="T99" s="108"/>
      <c r="U99" s="108"/>
      <c r="V99" s="108"/>
      <c r="W99" s="108"/>
      <c r="X99" s="108"/>
      <c r="Y99" s="108"/>
      <c r="Z99" s="108"/>
    </row>
    <row r="100" spans="1:26" ht="27.75" thickTop="1" thickBot="1" x14ac:dyDescent="0.4">
      <c r="A100" s="3" t="s">
        <v>4</v>
      </c>
      <c r="C100" s="126">
        <v>98</v>
      </c>
      <c r="D100" s="69"/>
      <c r="E100" s="69"/>
      <c r="F100" s="53"/>
      <c r="G100" s="56">
        <f t="shared" si="4"/>
        <v>0</v>
      </c>
      <c r="H100" s="57">
        <f t="shared" si="5"/>
        <v>0</v>
      </c>
      <c r="I100" s="43">
        <f t="shared" si="6"/>
        <v>0</v>
      </c>
      <c r="J100" s="33">
        <f t="shared" si="7"/>
        <v>0</v>
      </c>
      <c r="K100" s="18"/>
      <c r="L100" s="19"/>
      <c r="M100" s="20"/>
      <c r="N100" s="21"/>
      <c r="O100" s="48"/>
      <c r="P100" s="150"/>
      <c r="Q100" s="159"/>
      <c r="R100" s="168"/>
      <c r="S100" s="69"/>
      <c r="T100" s="108"/>
      <c r="U100" s="108"/>
      <c r="V100" s="108"/>
      <c r="W100" s="108"/>
      <c r="X100" s="108"/>
      <c r="Y100" s="108"/>
      <c r="Z100" s="108"/>
    </row>
    <row r="101" spans="1:26" ht="27.75" thickTop="1" thickBot="1" x14ac:dyDescent="0.4">
      <c r="A101" s="3" t="s">
        <v>4</v>
      </c>
      <c r="C101" s="126">
        <v>99</v>
      </c>
      <c r="D101" s="69"/>
      <c r="E101" s="69"/>
      <c r="F101" s="53"/>
      <c r="G101" s="56">
        <f t="shared" si="4"/>
        <v>0</v>
      </c>
      <c r="H101" s="57">
        <f t="shared" si="5"/>
        <v>0</v>
      </c>
      <c r="I101" s="43">
        <f t="shared" si="6"/>
        <v>0</v>
      </c>
      <c r="J101" s="33">
        <f t="shared" si="7"/>
        <v>0</v>
      </c>
      <c r="K101" s="18"/>
      <c r="L101" s="19"/>
      <c r="M101" s="20"/>
      <c r="N101" s="21"/>
      <c r="O101" s="48"/>
      <c r="P101" s="150"/>
      <c r="Q101" s="159"/>
      <c r="R101" s="168"/>
      <c r="S101" s="69"/>
      <c r="T101" s="108"/>
      <c r="U101" s="108"/>
      <c r="V101" s="108"/>
      <c r="W101" s="108"/>
      <c r="X101" s="108"/>
      <c r="Y101" s="108"/>
      <c r="Z101" s="108"/>
    </row>
    <row r="102" spans="1:26" ht="27.75" thickTop="1" thickBot="1" x14ac:dyDescent="0.4">
      <c r="A102" s="3" t="s">
        <v>4</v>
      </c>
      <c r="C102" s="126">
        <v>100</v>
      </c>
      <c r="D102" s="69"/>
      <c r="E102" s="69"/>
      <c r="F102" s="53"/>
      <c r="G102" s="56">
        <f t="shared" si="4"/>
        <v>0</v>
      </c>
      <c r="H102" s="57">
        <f t="shared" si="5"/>
        <v>0</v>
      </c>
      <c r="I102" s="43">
        <f t="shared" si="6"/>
        <v>0</v>
      </c>
      <c r="J102" s="33">
        <f t="shared" si="7"/>
        <v>0</v>
      </c>
      <c r="K102" s="18"/>
      <c r="L102" s="19"/>
      <c r="M102" s="20"/>
      <c r="N102" s="21"/>
      <c r="O102" s="48"/>
      <c r="P102" s="150"/>
      <c r="Q102" s="159"/>
      <c r="R102" s="168"/>
      <c r="S102" s="69"/>
      <c r="T102" s="108"/>
      <c r="U102" s="108"/>
      <c r="V102" s="108"/>
      <c r="W102" s="108"/>
      <c r="X102" s="108"/>
      <c r="Y102" s="108"/>
      <c r="Z102" s="108"/>
    </row>
    <row r="103" spans="1:26" ht="27.75" thickTop="1" thickBot="1" x14ac:dyDescent="0.4">
      <c r="A103" s="3" t="s">
        <v>4</v>
      </c>
      <c r="C103" s="126">
        <v>101</v>
      </c>
      <c r="D103" s="69"/>
      <c r="E103" s="69"/>
      <c r="F103" s="53"/>
      <c r="G103" s="56">
        <f t="shared" si="4"/>
        <v>0</v>
      </c>
      <c r="H103" s="57">
        <f t="shared" si="5"/>
        <v>0</v>
      </c>
      <c r="I103" s="43">
        <f t="shared" si="6"/>
        <v>0</v>
      </c>
      <c r="J103" s="33">
        <f t="shared" si="7"/>
        <v>0</v>
      </c>
      <c r="K103" s="18"/>
      <c r="L103" s="22"/>
      <c r="M103" s="23"/>
      <c r="N103" s="24"/>
      <c r="O103" s="49"/>
      <c r="P103" s="151"/>
      <c r="Q103" s="160"/>
      <c r="R103" s="169"/>
      <c r="S103" s="69"/>
      <c r="T103" s="108"/>
      <c r="U103" s="108"/>
      <c r="V103" s="108"/>
      <c r="W103" s="108"/>
      <c r="X103" s="108"/>
      <c r="Y103" s="108"/>
      <c r="Z103" s="108"/>
    </row>
    <row r="104" spans="1:26" ht="27.75" thickTop="1" thickBot="1" x14ac:dyDescent="0.4">
      <c r="A104" s="3" t="s">
        <v>4</v>
      </c>
      <c r="C104" s="126">
        <v>102</v>
      </c>
      <c r="D104" s="69"/>
      <c r="E104" s="69"/>
      <c r="F104" s="53"/>
      <c r="G104" s="56">
        <f t="shared" si="4"/>
        <v>0</v>
      </c>
      <c r="H104" s="57">
        <f t="shared" si="5"/>
        <v>0</v>
      </c>
      <c r="I104" s="43">
        <f t="shared" si="6"/>
        <v>0</v>
      </c>
      <c r="J104" s="33">
        <f t="shared" si="7"/>
        <v>0</v>
      </c>
      <c r="K104" s="18"/>
      <c r="L104" s="22"/>
      <c r="M104" s="23"/>
      <c r="N104" s="24"/>
      <c r="O104" s="49"/>
      <c r="P104" s="151"/>
      <c r="Q104" s="160"/>
      <c r="R104" s="169"/>
      <c r="S104" s="69"/>
      <c r="T104" s="108"/>
      <c r="U104" s="108"/>
      <c r="V104" s="108"/>
      <c r="W104" s="108"/>
      <c r="X104" s="108"/>
      <c r="Y104" s="108"/>
      <c r="Z104" s="108"/>
    </row>
    <row r="105" spans="1:26" ht="27.75" thickTop="1" thickBot="1" x14ac:dyDescent="0.4">
      <c r="A105" s="3" t="s">
        <v>4</v>
      </c>
      <c r="C105" s="126">
        <v>103</v>
      </c>
      <c r="D105" s="69"/>
      <c r="E105" s="69"/>
      <c r="F105" s="53"/>
      <c r="G105" s="56">
        <f t="shared" si="4"/>
        <v>0</v>
      </c>
      <c r="H105" s="57">
        <f t="shared" si="5"/>
        <v>0</v>
      </c>
      <c r="I105" s="43">
        <f t="shared" si="6"/>
        <v>0</v>
      </c>
      <c r="J105" s="33">
        <f t="shared" si="7"/>
        <v>0</v>
      </c>
      <c r="K105" s="18"/>
      <c r="L105" s="22"/>
      <c r="M105" s="23"/>
      <c r="N105" s="24"/>
      <c r="O105" s="49"/>
      <c r="P105" s="151"/>
      <c r="Q105" s="160"/>
      <c r="R105" s="169"/>
      <c r="S105" s="69"/>
      <c r="T105" s="108"/>
      <c r="U105" s="108"/>
      <c r="V105" s="108"/>
      <c r="W105" s="108"/>
      <c r="X105" s="108"/>
      <c r="Y105" s="108"/>
      <c r="Z105" s="108"/>
    </row>
    <row r="106" spans="1:26" ht="27.75" thickTop="1" thickBot="1" x14ac:dyDescent="0.4">
      <c r="A106" s="3" t="s">
        <v>4</v>
      </c>
      <c r="C106" s="126">
        <v>104</v>
      </c>
      <c r="D106" s="69"/>
      <c r="E106" s="69"/>
      <c r="F106" s="53"/>
      <c r="G106" s="56">
        <f t="shared" si="4"/>
        <v>0</v>
      </c>
      <c r="H106" s="57">
        <f t="shared" si="5"/>
        <v>0</v>
      </c>
      <c r="I106" s="43">
        <f t="shared" si="6"/>
        <v>0</v>
      </c>
      <c r="J106" s="33">
        <f t="shared" si="7"/>
        <v>0</v>
      </c>
      <c r="K106" s="18"/>
      <c r="L106" s="22"/>
      <c r="M106" s="23"/>
      <c r="N106" s="24"/>
      <c r="O106" s="49"/>
      <c r="P106" s="151"/>
      <c r="Q106" s="160"/>
      <c r="R106" s="169"/>
      <c r="S106" s="69"/>
      <c r="T106" s="108"/>
      <c r="U106" s="108"/>
      <c r="V106" s="108"/>
      <c r="W106" s="108"/>
      <c r="X106" s="108"/>
      <c r="Y106" s="108"/>
      <c r="Z106" s="108"/>
    </row>
    <row r="107" spans="1:26" ht="27.75" thickTop="1" thickBot="1" x14ac:dyDescent="0.4">
      <c r="A107" s="3" t="s">
        <v>4</v>
      </c>
      <c r="C107" s="126">
        <v>105</v>
      </c>
      <c r="D107" s="69"/>
      <c r="E107" s="69"/>
      <c r="F107" s="53"/>
      <c r="G107" s="56">
        <f t="shared" si="4"/>
        <v>0</v>
      </c>
      <c r="H107" s="57">
        <f t="shared" si="5"/>
        <v>0</v>
      </c>
      <c r="I107" s="43">
        <f t="shared" si="6"/>
        <v>0</v>
      </c>
      <c r="J107" s="33">
        <f t="shared" si="7"/>
        <v>0</v>
      </c>
      <c r="K107" s="18"/>
      <c r="L107" s="22"/>
      <c r="M107" s="23"/>
      <c r="N107" s="24"/>
      <c r="O107" s="49"/>
      <c r="P107" s="151"/>
      <c r="Q107" s="160"/>
      <c r="R107" s="169"/>
      <c r="S107" s="69"/>
      <c r="T107" s="108"/>
      <c r="U107" s="108"/>
      <c r="V107" s="108"/>
      <c r="W107" s="108"/>
      <c r="X107" s="108"/>
      <c r="Y107" s="108"/>
      <c r="Z107" s="108"/>
    </row>
    <row r="108" spans="1:26" ht="27.75" thickTop="1" thickBot="1" x14ac:dyDescent="0.4">
      <c r="A108" s="3" t="s">
        <v>4</v>
      </c>
      <c r="C108" s="126">
        <v>106</v>
      </c>
      <c r="D108" s="69"/>
      <c r="E108" s="69"/>
      <c r="F108" s="53"/>
      <c r="G108" s="56">
        <f t="shared" si="4"/>
        <v>0</v>
      </c>
      <c r="H108" s="57">
        <f t="shared" si="5"/>
        <v>0</v>
      </c>
      <c r="I108" s="43">
        <f t="shared" si="6"/>
        <v>0</v>
      </c>
      <c r="J108" s="33">
        <f t="shared" si="7"/>
        <v>0</v>
      </c>
      <c r="K108" s="18"/>
      <c r="L108" s="22"/>
      <c r="M108" s="23"/>
      <c r="N108" s="24"/>
      <c r="O108" s="49"/>
      <c r="P108" s="151"/>
      <c r="Q108" s="160"/>
      <c r="R108" s="169"/>
      <c r="S108" s="69"/>
      <c r="T108" s="108"/>
      <c r="U108" s="108"/>
      <c r="V108" s="108"/>
      <c r="W108" s="108"/>
      <c r="X108" s="108"/>
      <c r="Y108" s="108"/>
      <c r="Z108" s="108"/>
    </row>
    <row r="109" spans="1:26" ht="27.75" thickTop="1" thickBot="1" x14ac:dyDescent="0.4">
      <c r="A109" s="3" t="s">
        <v>4</v>
      </c>
      <c r="C109" s="126">
        <v>107</v>
      </c>
      <c r="D109" s="69"/>
      <c r="E109" s="69"/>
      <c r="F109" s="53"/>
      <c r="G109" s="56">
        <f t="shared" si="4"/>
        <v>0</v>
      </c>
      <c r="H109" s="57">
        <f t="shared" si="5"/>
        <v>0</v>
      </c>
      <c r="I109" s="43">
        <f t="shared" si="6"/>
        <v>0</v>
      </c>
      <c r="J109" s="33">
        <f t="shared" si="7"/>
        <v>0</v>
      </c>
      <c r="K109" s="18"/>
      <c r="L109" s="22"/>
      <c r="M109" s="23"/>
      <c r="N109" s="24"/>
      <c r="O109" s="49"/>
      <c r="P109" s="151"/>
      <c r="Q109" s="160"/>
      <c r="R109" s="169"/>
      <c r="S109" s="69"/>
      <c r="T109" s="108"/>
      <c r="U109" s="108"/>
      <c r="V109" s="108"/>
      <c r="W109" s="108"/>
      <c r="X109" s="108"/>
      <c r="Y109" s="108"/>
      <c r="Z109" s="108"/>
    </row>
    <row r="110" spans="1:26" ht="27.75" thickTop="1" thickBot="1" x14ac:dyDescent="0.4">
      <c r="A110" s="3" t="s">
        <v>4</v>
      </c>
      <c r="C110" s="126">
        <v>108</v>
      </c>
      <c r="D110" s="69"/>
      <c r="E110" s="69"/>
      <c r="F110" s="53"/>
      <c r="G110" s="56">
        <f t="shared" si="4"/>
        <v>0</v>
      </c>
      <c r="H110" s="57">
        <f t="shared" si="5"/>
        <v>0</v>
      </c>
      <c r="I110" s="43">
        <f t="shared" si="6"/>
        <v>0</v>
      </c>
      <c r="J110" s="33">
        <f t="shared" si="7"/>
        <v>0</v>
      </c>
      <c r="K110" s="18"/>
      <c r="L110" s="22"/>
      <c r="M110" s="23"/>
      <c r="N110" s="24"/>
      <c r="O110" s="49"/>
      <c r="P110" s="151"/>
      <c r="Q110" s="160"/>
      <c r="R110" s="169"/>
      <c r="S110" s="69"/>
      <c r="T110" s="108"/>
      <c r="U110" s="108"/>
      <c r="V110" s="108"/>
      <c r="W110" s="108"/>
      <c r="X110" s="108"/>
      <c r="Y110" s="108"/>
      <c r="Z110" s="108"/>
    </row>
    <row r="111" spans="1:26" ht="27.75" thickTop="1" thickBot="1" x14ac:dyDescent="0.4">
      <c r="A111" s="3" t="s">
        <v>4</v>
      </c>
      <c r="C111" s="126">
        <v>109</v>
      </c>
      <c r="D111" s="69"/>
      <c r="E111" s="69"/>
      <c r="F111" s="53"/>
      <c r="G111" s="56">
        <f t="shared" si="4"/>
        <v>0</v>
      </c>
      <c r="H111" s="57">
        <f t="shared" si="5"/>
        <v>0</v>
      </c>
      <c r="I111" s="43">
        <f t="shared" si="6"/>
        <v>0</v>
      </c>
      <c r="J111" s="33">
        <f t="shared" si="7"/>
        <v>0</v>
      </c>
      <c r="K111" s="18"/>
      <c r="L111" s="22"/>
      <c r="M111" s="23"/>
      <c r="N111" s="24"/>
      <c r="O111" s="49"/>
      <c r="P111" s="151"/>
      <c r="Q111" s="160"/>
      <c r="R111" s="169"/>
      <c r="S111" s="69"/>
      <c r="T111" s="108"/>
      <c r="U111" s="108"/>
      <c r="V111" s="108"/>
      <c r="W111" s="108"/>
      <c r="X111" s="108"/>
      <c r="Y111" s="108"/>
      <c r="Z111" s="108"/>
    </row>
    <row r="112" spans="1:26" ht="27.75" thickTop="1" thickBot="1" x14ac:dyDescent="0.4">
      <c r="A112" s="3" t="s">
        <v>4</v>
      </c>
      <c r="C112" s="126">
        <v>110</v>
      </c>
      <c r="D112" s="69"/>
      <c r="E112" s="69"/>
      <c r="F112" s="53"/>
      <c r="G112" s="56">
        <f t="shared" si="4"/>
        <v>0</v>
      </c>
      <c r="H112" s="57">
        <f t="shared" si="5"/>
        <v>0</v>
      </c>
      <c r="I112" s="43">
        <f t="shared" si="6"/>
        <v>0</v>
      </c>
      <c r="J112" s="33">
        <f t="shared" si="7"/>
        <v>0</v>
      </c>
      <c r="K112" s="18"/>
      <c r="L112" s="25"/>
      <c r="M112" s="26"/>
      <c r="N112" s="27"/>
      <c r="O112" s="50"/>
      <c r="P112" s="152"/>
      <c r="Q112" s="161"/>
      <c r="R112" s="170"/>
      <c r="S112" s="69"/>
      <c r="T112" s="108"/>
      <c r="U112" s="108"/>
      <c r="V112" s="108"/>
      <c r="W112" s="108"/>
      <c r="X112" s="108"/>
      <c r="Y112" s="108"/>
      <c r="Z112" s="108"/>
    </row>
    <row r="113" spans="1:26" ht="27.75" thickTop="1" thickBot="1" x14ac:dyDescent="0.4">
      <c r="A113" s="3" t="s">
        <v>4</v>
      </c>
      <c r="C113" s="126">
        <v>111</v>
      </c>
      <c r="D113" s="69"/>
      <c r="E113" s="69"/>
      <c r="F113" s="53"/>
      <c r="G113" s="56">
        <f t="shared" si="4"/>
        <v>0</v>
      </c>
      <c r="H113" s="57">
        <f t="shared" si="5"/>
        <v>0</v>
      </c>
      <c r="I113" s="43">
        <f t="shared" si="6"/>
        <v>0</v>
      </c>
      <c r="J113" s="33">
        <f t="shared" si="7"/>
        <v>0</v>
      </c>
      <c r="K113" s="18"/>
      <c r="L113" s="25"/>
      <c r="M113" s="26"/>
      <c r="N113" s="27"/>
      <c r="O113" s="50"/>
      <c r="P113" s="152"/>
      <c r="Q113" s="161"/>
      <c r="R113" s="170"/>
      <c r="S113" s="69"/>
      <c r="T113" s="108"/>
      <c r="U113" s="108"/>
      <c r="V113" s="108"/>
      <c r="W113" s="108"/>
      <c r="X113" s="108"/>
      <c r="Y113" s="108"/>
      <c r="Z113" s="108"/>
    </row>
    <row r="114" spans="1:26" ht="27.75" thickTop="1" thickBot="1" x14ac:dyDescent="0.4">
      <c r="A114" s="3" t="s">
        <v>4</v>
      </c>
      <c r="C114" s="126">
        <v>112</v>
      </c>
      <c r="D114" s="69"/>
      <c r="E114" s="69"/>
      <c r="F114" s="53"/>
      <c r="G114" s="56">
        <f t="shared" si="4"/>
        <v>0</v>
      </c>
      <c r="H114" s="57">
        <f t="shared" si="5"/>
        <v>0</v>
      </c>
      <c r="I114" s="43">
        <f t="shared" si="6"/>
        <v>0</v>
      </c>
      <c r="J114" s="33">
        <f t="shared" si="7"/>
        <v>0</v>
      </c>
      <c r="K114" s="18"/>
      <c r="L114" s="25"/>
      <c r="M114" s="26"/>
      <c r="N114" s="27"/>
      <c r="O114" s="50"/>
      <c r="P114" s="152"/>
      <c r="Q114" s="161"/>
      <c r="R114" s="170"/>
      <c r="S114" s="69"/>
      <c r="T114" s="108"/>
      <c r="U114" s="108"/>
      <c r="V114" s="108"/>
      <c r="W114" s="108"/>
      <c r="X114" s="108"/>
      <c r="Y114" s="108"/>
      <c r="Z114" s="108"/>
    </row>
    <row r="115" spans="1:26" ht="27.75" thickTop="1" thickBot="1" x14ac:dyDescent="0.4">
      <c r="A115" s="3" t="s">
        <v>4</v>
      </c>
      <c r="C115" s="126">
        <v>113</v>
      </c>
      <c r="D115" s="69"/>
      <c r="E115" s="69"/>
      <c r="F115" s="53"/>
      <c r="G115" s="56">
        <f t="shared" si="4"/>
        <v>0</v>
      </c>
      <c r="H115" s="57">
        <f t="shared" si="5"/>
        <v>0</v>
      </c>
      <c r="I115" s="43">
        <f t="shared" si="6"/>
        <v>0</v>
      </c>
      <c r="J115" s="33">
        <f t="shared" si="7"/>
        <v>0</v>
      </c>
      <c r="K115" s="18"/>
      <c r="L115" s="25"/>
      <c r="M115" s="26"/>
      <c r="N115" s="27"/>
      <c r="O115" s="50"/>
      <c r="P115" s="152"/>
      <c r="Q115" s="161"/>
      <c r="R115" s="170"/>
      <c r="S115" s="69"/>
      <c r="T115" s="108"/>
      <c r="U115" s="108"/>
      <c r="V115" s="108"/>
      <c r="W115" s="108"/>
      <c r="X115" s="108"/>
      <c r="Y115" s="108"/>
      <c r="Z115" s="108"/>
    </row>
    <row r="116" spans="1:26" ht="27.75" thickTop="1" thickBot="1" x14ac:dyDescent="0.4">
      <c r="A116" s="3" t="s">
        <v>4</v>
      </c>
      <c r="C116" s="126">
        <v>114</v>
      </c>
      <c r="D116" s="69"/>
      <c r="E116" s="69"/>
      <c r="F116" s="53"/>
      <c r="G116" s="56">
        <f t="shared" si="4"/>
        <v>0</v>
      </c>
      <c r="H116" s="57">
        <f t="shared" si="5"/>
        <v>0</v>
      </c>
      <c r="I116" s="43">
        <f t="shared" si="6"/>
        <v>0</v>
      </c>
      <c r="J116" s="33">
        <f t="shared" si="7"/>
        <v>0</v>
      </c>
      <c r="K116" s="18"/>
      <c r="L116" s="25"/>
      <c r="M116" s="26"/>
      <c r="N116" s="27"/>
      <c r="O116" s="50"/>
      <c r="P116" s="152"/>
      <c r="Q116" s="161"/>
      <c r="R116" s="170"/>
      <c r="S116" s="69"/>
      <c r="T116" s="108"/>
      <c r="U116" s="108"/>
      <c r="V116" s="108"/>
      <c r="W116" s="108"/>
      <c r="X116" s="108"/>
      <c r="Y116" s="108"/>
      <c r="Z116" s="108"/>
    </row>
    <row r="117" spans="1:26" ht="27.75" thickTop="1" thickBot="1" x14ac:dyDescent="0.4">
      <c r="A117" s="3" t="s">
        <v>4</v>
      </c>
      <c r="C117" s="126">
        <v>115</v>
      </c>
      <c r="D117" s="69"/>
      <c r="E117" s="69"/>
      <c r="F117" s="53"/>
      <c r="G117" s="56">
        <f t="shared" si="4"/>
        <v>0</v>
      </c>
      <c r="H117" s="57">
        <f t="shared" si="5"/>
        <v>0</v>
      </c>
      <c r="I117" s="43">
        <f t="shared" si="6"/>
        <v>0</v>
      </c>
      <c r="J117" s="33">
        <f t="shared" si="7"/>
        <v>0</v>
      </c>
      <c r="K117" s="18"/>
      <c r="L117" s="25"/>
      <c r="M117" s="26"/>
      <c r="N117" s="27"/>
      <c r="O117" s="50"/>
      <c r="P117" s="152"/>
      <c r="Q117" s="161"/>
      <c r="R117" s="170"/>
      <c r="S117" s="69"/>
      <c r="T117" s="108"/>
      <c r="U117" s="108"/>
      <c r="V117" s="108"/>
      <c r="W117" s="108"/>
      <c r="X117" s="108"/>
      <c r="Y117" s="108"/>
      <c r="Z117" s="108"/>
    </row>
    <row r="118" spans="1:26" ht="27.75" thickTop="1" thickBot="1" x14ac:dyDescent="0.4">
      <c r="A118" s="3" t="s">
        <v>4</v>
      </c>
      <c r="C118" s="126">
        <v>116</v>
      </c>
      <c r="D118" s="69"/>
      <c r="E118" s="69"/>
      <c r="F118" s="53"/>
      <c r="G118" s="56">
        <f t="shared" si="4"/>
        <v>0</v>
      </c>
      <c r="H118" s="57">
        <f t="shared" si="5"/>
        <v>0</v>
      </c>
      <c r="I118" s="43">
        <f t="shared" si="6"/>
        <v>0</v>
      </c>
      <c r="J118" s="33">
        <f t="shared" si="7"/>
        <v>0</v>
      </c>
      <c r="K118" s="18"/>
      <c r="L118" s="25"/>
      <c r="M118" s="26"/>
      <c r="N118" s="27"/>
      <c r="O118" s="50"/>
      <c r="P118" s="152"/>
      <c r="Q118" s="161"/>
      <c r="R118" s="170"/>
      <c r="S118" s="69"/>
      <c r="T118" s="108"/>
      <c r="U118" s="108"/>
      <c r="V118" s="108"/>
      <c r="W118" s="108"/>
      <c r="X118" s="108"/>
      <c r="Y118" s="108"/>
      <c r="Z118" s="108"/>
    </row>
    <row r="119" spans="1:26" ht="27.75" thickTop="1" thickBot="1" x14ac:dyDescent="0.4">
      <c r="A119" s="3" t="s">
        <v>4</v>
      </c>
      <c r="C119" s="126">
        <v>117</v>
      </c>
      <c r="D119" s="69"/>
      <c r="E119" s="69"/>
      <c r="F119" s="53"/>
      <c r="G119" s="56">
        <f t="shared" si="4"/>
        <v>0</v>
      </c>
      <c r="H119" s="57">
        <f t="shared" si="5"/>
        <v>0</v>
      </c>
      <c r="I119" s="43">
        <f t="shared" si="6"/>
        <v>0</v>
      </c>
      <c r="J119" s="33">
        <f t="shared" si="7"/>
        <v>0</v>
      </c>
      <c r="K119" s="18"/>
      <c r="L119" s="25"/>
      <c r="M119" s="26"/>
      <c r="N119" s="27"/>
      <c r="O119" s="50"/>
      <c r="P119" s="152"/>
      <c r="Q119" s="161"/>
      <c r="R119" s="170"/>
      <c r="S119" s="69"/>
      <c r="T119" s="108"/>
      <c r="U119" s="108"/>
      <c r="V119" s="108"/>
      <c r="W119" s="108"/>
      <c r="X119" s="108"/>
      <c r="Y119" s="108"/>
      <c r="Z119" s="108"/>
    </row>
    <row r="120" spans="1:26" ht="27.75" thickTop="1" thickBot="1" x14ac:dyDescent="0.4">
      <c r="A120" s="3" t="s">
        <v>4</v>
      </c>
      <c r="C120" s="126">
        <v>118</v>
      </c>
      <c r="D120" s="69"/>
      <c r="E120" s="69"/>
      <c r="F120" s="53"/>
      <c r="G120" s="56">
        <f t="shared" si="4"/>
        <v>0</v>
      </c>
      <c r="H120" s="57">
        <f t="shared" si="5"/>
        <v>0</v>
      </c>
      <c r="I120" s="43">
        <f t="shared" si="6"/>
        <v>0</v>
      </c>
      <c r="J120" s="33">
        <f t="shared" si="7"/>
        <v>0</v>
      </c>
      <c r="K120" s="18"/>
      <c r="L120" s="25"/>
      <c r="M120" s="26"/>
      <c r="N120" s="27"/>
      <c r="O120" s="50"/>
      <c r="P120" s="152"/>
      <c r="Q120" s="161"/>
      <c r="R120" s="170"/>
      <c r="S120" s="69"/>
      <c r="T120" s="108"/>
      <c r="U120" s="108"/>
      <c r="V120" s="108"/>
      <c r="W120" s="108"/>
      <c r="X120" s="108"/>
      <c r="Y120" s="108"/>
      <c r="Z120" s="108"/>
    </row>
    <row r="121" spans="1:26" ht="27.75" thickTop="1" thickBot="1" x14ac:dyDescent="0.4">
      <c r="A121" s="3" t="s">
        <v>4</v>
      </c>
      <c r="C121" s="126">
        <v>119</v>
      </c>
      <c r="D121" s="69"/>
      <c r="E121" s="69"/>
      <c r="F121" s="53"/>
      <c r="G121" s="56">
        <f t="shared" si="4"/>
        <v>0</v>
      </c>
      <c r="H121" s="57">
        <f t="shared" si="5"/>
        <v>0</v>
      </c>
      <c r="I121" s="43">
        <f t="shared" si="6"/>
        <v>0</v>
      </c>
      <c r="J121" s="33">
        <f t="shared" si="7"/>
        <v>0</v>
      </c>
      <c r="K121" s="18"/>
      <c r="L121" s="25"/>
      <c r="M121" s="26"/>
      <c r="N121" s="27"/>
      <c r="O121" s="50"/>
      <c r="P121" s="152"/>
      <c r="Q121" s="161"/>
      <c r="R121" s="170"/>
      <c r="S121" s="69"/>
      <c r="T121" s="108"/>
      <c r="U121" s="108"/>
      <c r="V121" s="108"/>
      <c r="W121" s="108"/>
      <c r="X121" s="108"/>
      <c r="Y121" s="108"/>
      <c r="Z121" s="108"/>
    </row>
    <row r="122" spans="1:26" ht="27.75" thickTop="1" thickBot="1" x14ac:dyDescent="0.4">
      <c r="A122" s="3" t="s">
        <v>4</v>
      </c>
      <c r="C122" s="126">
        <v>120</v>
      </c>
      <c r="D122" s="69"/>
      <c r="E122" s="69"/>
      <c r="F122" s="53"/>
      <c r="G122" s="56">
        <f t="shared" si="4"/>
        <v>0</v>
      </c>
      <c r="H122" s="57">
        <f t="shared" si="5"/>
        <v>0</v>
      </c>
      <c r="I122" s="43">
        <f t="shared" si="6"/>
        <v>0</v>
      </c>
      <c r="J122" s="33">
        <f t="shared" si="7"/>
        <v>0</v>
      </c>
      <c r="K122" s="18"/>
      <c r="L122" s="25"/>
      <c r="M122" s="26"/>
      <c r="N122" s="27"/>
      <c r="O122" s="50"/>
      <c r="P122" s="152"/>
      <c r="Q122" s="161"/>
      <c r="R122" s="170"/>
      <c r="S122" s="69"/>
      <c r="T122" s="108"/>
      <c r="U122" s="108"/>
      <c r="V122" s="108"/>
      <c r="W122" s="108"/>
      <c r="X122" s="108"/>
      <c r="Y122" s="108"/>
      <c r="Z122" s="108"/>
    </row>
    <row r="123" spans="1:26" ht="27.75" thickTop="1" thickBot="1" x14ac:dyDescent="0.4">
      <c r="A123" s="3" t="s">
        <v>4</v>
      </c>
      <c r="C123" s="126">
        <v>121</v>
      </c>
      <c r="D123" s="69"/>
      <c r="E123" s="69"/>
      <c r="F123" s="53"/>
      <c r="G123" s="56">
        <f t="shared" si="4"/>
        <v>0</v>
      </c>
      <c r="H123" s="57">
        <f t="shared" si="5"/>
        <v>0</v>
      </c>
      <c r="I123" s="43">
        <f t="shared" si="6"/>
        <v>0</v>
      </c>
      <c r="J123" s="33">
        <f t="shared" si="7"/>
        <v>0</v>
      </c>
      <c r="K123" s="18"/>
      <c r="L123" s="25"/>
      <c r="M123" s="26"/>
      <c r="N123" s="27"/>
      <c r="O123" s="50"/>
      <c r="P123" s="152"/>
      <c r="Q123" s="161"/>
      <c r="R123" s="170"/>
      <c r="S123" s="69"/>
      <c r="T123" s="108"/>
      <c r="U123" s="108"/>
      <c r="V123" s="108"/>
      <c r="W123" s="108"/>
      <c r="X123" s="108"/>
      <c r="Y123" s="108"/>
      <c r="Z123" s="108"/>
    </row>
    <row r="124" spans="1:26" ht="27.75" thickTop="1" thickBot="1" x14ac:dyDescent="0.4">
      <c r="A124" s="3" t="s">
        <v>4</v>
      </c>
      <c r="C124" s="126">
        <v>122</v>
      </c>
      <c r="D124" s="69"/>
      <c r="E124" s="69"/>
      <c r="F124" s="53"/>
      <c r="G124" s="56">
        <f t="shared" si="4"/>
        <v>0</v>
      </c>
      <c r="H124" s="57">
        <f t="shared" si="5"/>
        <v>0</v>
      </c>
      <c r="I124" s="43">
        <f t="shared" si="6"/>
        <v>0</v>
      </c>
      <c r="J124" s="33">
        <f t="shared" si="7"/>
        <v>0</v>
      </c>
      <c r="K124" s="18"/>
      <c r="L124" s="25"/>
      <c r="M124" s="26"/>
      <c r="N124" s="27"/>
      <c r="O124" s="50"/>
      <c r="P124" s="152"/>
      <c r="Q124" s="161"/>
      <c r="R124" s="170"/>
      <c r="S124" s="69"/>
      <c r="T124" s="108"/>
      <c r="U124" s="108"/>
      <c r="V124" s="108"/>
      <c r="W124" s="108"/>
      <c r="X124" s="108"/>
      <c r="Y124" s="108"/>
      <c r="Z124" s="108"/>
    </row>
    <row r="125" spans="1:26" ht="27.75" thickTop="1" thickBot="1" x14ac:dyDescent="0.4">
      <c r="A125" s="3" t="s">
        <v>4</v>
      </c>
      <c r="C125" s="126">
        <v>123</v>
      </c>
      <c r="D125" s="69"/>
      <c r="E125" s="69"/>
      <c r="F125" s="53"/>
      <c r="G125" s="56">
        <f t="shared" si="4"/>
        <v>0</v>
      </c>
      <c r="H125" s="57">
        <f t="shared" si="5"/>
        <v>0</v>
      </c>
      <c r="I125" s="43">
        <f t="shared" si="6"/>
        <v>0</v>
      </c>
      <c r="J125" s="33">
        <f t="shared" si="7"/>
        <v>0</v>
      </c>
      <c r="K125" s="18"/>
      <c r="L125" s="25"/>
      <c r="M125" s="26"/>
      <c r="N125" s="27"/>
      <c r="O125" s="50"/>
      <c r="P125" s="152"/>
      <c r="Q125" s="161"/>
      <c r="R125" s="170"/>
      <c r="S125" s="69"/>
      <c r="T125" s="108"/>
      <c r="U125" s="108"/>
      <c r="V125" s="108"/>
      <c r="W125" s="108"/>
      <c r="X125" s="108"/>
      <c r="Y125" s="108"/>
      <c r="Z125" s="108"/>
    </row>
    <row r="126" spans="1:26" ht="27.75" thickTop="1" thickBot="1" x14ac:dyDescent="0.4">
      <c r="A126" s="3" t="s">
        <v>4</v>
      </c>
      <c r="C126" s="126">
        <v>124</v>
      </c>
      <c r="D126" s="69"/>
      <c r="E126" s="69"/>
      <c r="F126" s="53"/>
      <c r="G126" s="56">
        <f t="shared" si="4"/>
        <v>0</v>
      </c>
      <c r="H126" s="57">
        <f t="shared" si="5"/>
        <v>0</v>
      </c>
      <c r="I126" s="43">
        <f t="shared" si="6"/>
        <v>0</v>
      </c>
      <c r="J126" s="33">
        <f t="shared" si="7"/>
        <v>0</v>
      </c>
      <c r="K126" s="18"/>
      <c r="L126" s="25"/>
      <c r="M126" s="26"/>
      <c r="N126" s="27"/>
      <c r="O126" s="50"/>
      <c r="P126" s="152"/>
      <c r="Q126" s="161"/>
      <c r="R126" s="170"/>
      <c r="S126" s="69"/>
      <c r="T126" s="108"/>
      <c r="U126" s="108"/>
      <c r="V126" s="108"/>
      <c r="W126" s="108"/>
      <c r="X126" s="108"/>
      <c r="Y126" s="108"/>
      <c r="Z126" s="108"/>
    </row>
    <row r="127" spans="1:26" ht="27.75" thickTop="1" thickBot="1" x14ac:dyDescent="0.4">
      <c r="A127" s="3" t="s">
        <v>4</v>
      </c>
      <c r="C127" s="126">
        <v>125</v>
      </c>
      <c r="D127" s="69"/>
      <c r="E127" s="69"/>
      <c r="F127" s="53"/>
      <c r="G127" s="56">
        <f t="shared" si="4"/>
        <v>0</v>
      </c>
      <c r="H127" s="57">
        <f t="shared" si="5"/>
        <v>0</v>
      </c>
      <c r="I127" s="43">
        <f t="shared" si="6"/>
        <v>0</v>
      </c>
      <c r="J127" s="33">
        <f t="shared" si="7"/>
        <v>0</v>
      </c>
      <c r="K127" s="18"/>
      <c r="L127" s="25"/>
      <c r="M127" s="26"/>
      <c r="N127" s="27"/>
      <c r="O127" s="50"/>
      <c r="P127" s="152"/>
      <c r="Q127" s="161"/>
      <c r="R127" s="170"/>
      <c r="S127" s="69"/>
      <c r="T127" s="108"/>
      <c r="U127" s="108"/>
      <c r="V127" s="108"/>
      <c r="W127" s="108"/>
      <c r="X127" s="108"/>
      <c r="Y127" s="108"/>
      <c r="Z127" s="108"/>
    </row>
    <row r="128" spans="1:26" ht="27.75" thickTop="1" thickBot="1" x14ac:dyDescent="0.4">
      <c r="A128" s="3" t="s">
        <v>4</v>
      </c>
      <c r="C128" s="126">
        <v>126</v>
      </c>
      <c r="D128" s="69"/>
      <c r="E128" s="69"/>
      <c r="F128" s="53"/>
      <c r="G128" s="56">
        <f t="shared" si="4"/>
        <v>0</v>
      </c>
      <c r="H128" s="57">
        <f t="shared" si="5"/>
        <v>0</v>
      </c>
      <c r="I128" s="43">
        <f t="shared" si="6"/>
        <v>0</v>
      </c>
      <c r="J128" s="33">
        <f t="shared" si="7"/>
        <v>0</v>
      </c>
      <c r="K128" s="18"/>
      <c r="L128" s="25"/>
      <c r="M128" s="26"/>
      <c r="N128" s="27"/>
      <c r="O128" s="50"/>
      <c r="P128" s="152"/>
      <c r="Q128" s="161"/>
      <c r="R128" s="170"/>
      <c r="S128" s="69"/>
      <c r="T128" s="108"/>
      <c r="U128" s="108"/>
      <c r="V128" s="108"/>
      <c r="W128" s="108"/>
      <c r="X128" s="108"/>
      <c r="Y128" s="108"/>
      <c r="Z128" s="108"/>
    </row>
    <row r="129" spans="1:26" ht="27.75" thickTop="1" thickBot="1" x14ac:dyDescent="0.4">
      <c r="A129" s="3" t="s">
        <v>4</v>
      </c>
      <c r="C129" s="126">
        <v>127</v>
      </c>
      <c r="D129" s="69"/>
      <c r="E129" s="69"/>
      <c r="F129" s="53"/>
      <c r="G129" s="56">
        <f t="shared" si="4"/>
        <v>0</v>
      </c>
      <c r="H129" s="57">
        <f t="shared" si="5"/>
        <v>0</v>
      </c>
      <c r="I129" s="43">
        <f t="shared" si="6"/>
        <v>0</v>
      </c>
      <c r="J129" s="33">
        <f t="shared" si="7"/>
        <v>0</v>
      </c>
      <c r="K129" s="18"/>
      <c r="L129" s="25"/>
      <c r="M129" s="26"/>
      <c r="N129" s="27"/>
      <c r="O129" s="50"/>
      <c r="P129" s="152"/>
      <c r="Q129" s="161"/>
      <c r="R129" s="170"/>
      <c r="S129" s="69"/>
      <c r="T129" s="108"/>
      <c r="U129" s="108"/>
      <c r="V129" s="108"/>
      <c r="W129" s="108"/>
      <c r="X129" s="108"/>
      <c r="Y129" s="108"/>
      <c r="Z129" s="108"/>
    </row>
    <row r="130" spans="1:26" ht="27.75" thickTop="1" thickBot="1" x14ac:dyDescent="0.4">
      <c r="A130" s="3" t="s">
        <v>4</v>
      </c>
      <c r="C130" s="126">
        <v>128</v>
      </c>
      <c r="D130" s="69"/>
      <c r="E130" s="69"/>
      <c r="F130" s="53"/>
      <c r="G130" s="56">
        <f t="shared" si="4"/>
        <v>0</v>
      </c>
      <c r="H130" s="57">
        <f t="shared" si="5"/>
        <v>0</v>
      </c>
      <c r="I130" s="43">
        <f t="shared" si="6"/>
        <v>0</v>
      </c>
      <c r="J130" s="33">
        <f t="shared" si="7"/>
        <v>0</v>
      </c>
      <c r="K130" s="18"/>
      <c r="L130" s="25"/>
      <c r="M130" s="26"/>
      <c r="N130" s="27"/>
      <c r="O130" s="50"/>
      <c r="P130" s="152"/>
      <c r="Q130" s="161"/>
      <c r="R130" s="170"/>
      <c r="S130" s="69"/>
      <c r="T130" s="108"/>
      <c r="U130" s="108"/>
      <c r="V130" s="108"/>
      <c r="W130" s="108"/>
      <c r="X130" s="108"/>
      <c r="Y130" s="108"/>
      <c r="Z130" s="108"/>
    </row>
    <row r="131" spans="1:26" ht="27.75" thickTop="1" thickBot="1" x14ac:dyDescent="0.4">
      <c r="A131" s="3" t="s">
        <v>4</v>
      </c>
      <c r="C131" s="126">
        <v>129</v>
      </c>
      <c r="D131" s="69"/>
      <c r="E131" s="69"/>
      <c r="F131" s="53"/>
      <c r="G131" s="56">
        <f t="shared" si="4"/>
        <v>0</v>
      </c>
      <c r="H131" s="57">
        <f t="shared" si="5"/>
        <v>0</v>
      </c>
      <c r="I131" s="43">
        <f t="shared" si="6"/>
        <v>0</v>
      </c>
      <c r="J131" s="33">
        <f t="shared" si="7"/>
        <v>0</v>
      </c>
      <c r="K131" s="18"/>
      <c r="L131" s="25"/>
      <c r="M131" s="26"/>
      <c r="N131" s="27"/>
      <c r="O131" s="50"/>
      <c r="P131" s="152"/>
      <c r="Q131" s="161"/>
      <c r="R131" s="170"/>
      <c r="S131" s="69"/>
      <c r="T131" s="108"/>
      <c r="U131" s="108"/>
      <c r="V131" s="108"/>
      <c r="W131" s="108"/>
      <c r="X131" s="108"/>
      <c r="Y131" s="108"/>
      <c r="Z131" s="108"/>
    </row>
    <row r="132" spans="1:26" ht="27.75" thickTop="1" thickBot="1" x14ac:dyDescent="0.4">
      <c r="A132" s="3" t="s">
        <v>4</v>
      </c>
      <c r="C132" s="126">
        <v>130</v>
      </c>
      <c r="D132" s="69"/>
      <c r="E132" s="69"/>
      <c r="F132" s="53"/>
      <c r="G132" s="56">
        <f t="shared" ref="G132:G172" si="8">SUM(H132,U132)</f>
        <v>0</v>
      </c>
      <c r="H132" s="57">
        <f t="shared" ref="H132:H172" si="9">ROUNDDOWN(O132/2+M132*2-L132-K132-P132+Q132-R132-N132,0)</f>
        <v>0</v>
      </c>
      <c r="I132" s="43">
        <f t="shared" ref="I132:I172" si="10" xml:space="preserve"> O132 - SUM(K132:N132)</f>
        <v>0</v>
      </c>
      <c r="J132" s="33">
        <f t="shared" si="7"/>
        <v>0</v>
      </c>
      <c r="K132" s="18"/>
      <c r="L132" s="25"/>
      <c r="M132" s="26"/>
      <c r="N132" s="27"/>
      <c r="O132" s="50"/>
      <c r="P132" s="152"/>
      <c r="Q132" s="161"/>
      <c r="R132" s="170"/>
      <c r="S132" s="69"/>
      <c r="T132" s="108"/>
      <c r="U132" s="108"/>
      <c r="V132" s="108"/>
      <c r="W132" s="108"/>
      <c r="X132" s="108"/>
      <c r="Y132" s="108"/>
      <c r="Z132" s="108"/>
    </row>
    <row r="133" spans="1:26" ht="27.75" thickTop="1" thickBot="1" x14ac:dyDescent="0.4">
      <c r="A133" s="3" t="s">
        <v>4</v>
      </c>
      <c r="C133" s="126">
        <v>131</v>
      </c>
      <c r="D133" s="69"/>
      <c r="E133" s="69"/>
      <c r="F133" s="53"/>
      <c r="G133" s="56">
        <f t="shared" si="8"/>
        <v>0</v>
      </c>
      <c r="H133" s="57">
        <f t="shared" si="9"/>
        <v>0</v>
      </c>
      <c r="I133" s="43">
        <f t="shared" si="10"/>
        <v>0</v>
      </c>
      <c r="J133" s="33">
        <f t="shared" ref="J133:J172" si="11">SUM(K133:R133)</f>
        <v>0</v>
      </c>
      <c r="K133" s="18"/>
      <c r="L133" s="25"/>
      <c r="M133" s="26"/>
      <c r="N133" s="27"/>
      <c r="O133" s="50"/>
      <c r="P133" s="152"/>
      <c r="Q133" s="161"/>
      <c r="R133" s="170"/>
      <c r="S133" s="69"/>
      <c r="T133" s="108"/>
      <c r="U133" s="108"/>
      <c r="V133" s="108"/>
      <c r="W133" s="108"/>
      <c r="X133" s="108"/>
      <c r="Y133" s="108"/>
      <c r="Z133" s="108"/>
    </row>
    <row r="134" spans="1:26" ht="27.75" thickTop="1" thickBot="1" x14ac:dyDescent="0.4">
      <c r="A134" s="3" t="s">
        <v>4</v>
      </c>
      <c r="C134" s="126">
        <v>132</v>
      </c>
      <c r="D134" s="69"/>
      <c r="E134" s="69"/>
      <c r="F134" s="53"/>
      <c r="G134" s="56">
        <f t="shared" si="8"/>
        <v>0</v>
      </c>
      <c r="H134" s="57">
        <f t="shared" si="9"/>
        <v>0</v>
      </c>
      <c r="I134" s="43">
        <f t="shared" si="10"/>
        <v>0</v>
      </c>
      <c r="J134" s="33">
        <f t="shared" si="11"/>
        <v>0</v>
      </c>
      <c r="K134" s="18"/>
      <c r="L134" s="25"/>
      <c r="M134" s="26"/>
      <c r="N134" s="27"/>
      <c r="O134" s="50"/>
      <c r="P134" s="152"/>
      <c r="Q134" s="161"/>
      <c r="R134" s="170"/>
      <c r="S134" s="69"/>
      <c r="T134" s="108"/>
      <c r="U134" s="108"/>
      <c r="V134" s="108"/>
      <c r="W134" s="108"/>
      <c r="X134" s="108"/>
      <c r="Y134" s="108"/>
      <c r="Z134" s="108"/>
    </row>
    <row r="135" spans="1:26" ht="27.75" thickTop="1" thickBot="1" x14ac:dyDescent="0.4">
      <c r="A135" s="3" t="s">
        <v>4</v>
      </c>
      <c r="C135" s="126">
        <v>133</v>
      </c>
      <c r="D135" s="69"/>
      <c r="E135" s="69"/>
      <c r="F135" s="53"/>
      <c r="G135" s="56">
        <f t="shared" si="8"/>
        <v>0</v>
      </c>
      <c r="H135" s="57">
        <f t="shared" si="9"/>
        <v>0</v>
      </c>
      <c r="I135" s="43">
        <f t="shared" si="10"/>
        <v>0</v>
      </c>
      <c r="J135" s="33">
        <f t="shared" si="11"/>
        <v>0</v>
      </c>
      <c r="K135" s="18"/>
      <c r="L135" s="25"/>
      <c r="M135" s="26"/>
      <c r="N135" s="27"/>
      <c r="O135" s="50"/>
      <c r="P135" s="152"/>
      <c r="Q135" s="161"/>
      <c r="R135" s="170"/>
      <c r="S135" s="69"/>
      <c r="T135" s="108"/>
      <c r="U135" s="108"/>
      <c r="V135" s="108"/>
      <c r="W135" s="108"/>
      <c r="X135" s="108"/>
      <c r="Y135" s="108"/>
      <c r="Z135" s="108"/>
    </row>
    <row r="136" spans="1:26" ht="27.75" thickTop="1" thickBot="1" x14ac:dyDescent="0.4">
      <c r="A136" s="3" t="s">
        <v>4</v>
      </c>
      <c r="C136" s="126">
        <v>134</v>
      </c>
      <c r="D136" s="69"/>
      <c r="E136" s="69"/>
      <c r="F136" s="53"/>
      <c r="G136" s="56">
        <f t="shared" si="8"/>
        <v>0</v>
      </c>
      <c r="H136" s="57">
        <f t="shared" si="9"/>
        <v>0</v>
      </c>
      <c r="I136" s="43">
        <f t="shared" si="10"/>
        <v>0</v>
      </c>
      <c r="J136" s="33">
        <f t="shared" si="11"/>
        <v>0</v>
      </c>
      <c r="K136" s="18"/>
      <c r="L136" s="25"/>
      <c r="M136" s="26"/>
      <c r="N136" s="27"/>
      <c r="O136" s="50"/>
      <c r="P136" s="152"/>
      <c r="Q136" s="161"/>
      <c r="R136" s="170"/>
      <c r="S136" s="69"/>
      <c r="T136" s="108"/>
      <c r="U136" s="108"/>
      <c r="V136" s="108"/>
      <c r="W136" s="108"/>
      <c r="X136" s="108"/>
      <c r="Y136" s="108"/>
      <c r="Z136" s="108"/>
    </row>
    <row r="137" spans="1:26" ht="27.75" thickTop="1" thickBot="1" x14ac:dyDescent="0.4">
      <c r="A137" s="3" t="s">
        <v>4</v>
      </c>
      <c r="C137" s="126">
        <v>135</v>
      </c>
      <c r="D137" s="69"/>
      <c r="E137" s="69"/>
      <c r="F137" s="53"/>
      <c r="G137" s="56">
        <f t="shared" si="8"/>
        <v>0</v>
      </c>
      <c r="H137" s="57">
        <f t="shared" si="9"/>
        <v>0</v>
      </c>
      <c r="I137" s="43">
        <f t="shared" si="10"/>
        <v>0</v>
      </c>
      <c r="J137" s="33">
        <f t="shared" si="11"/>
        <v>0</v>
      </c>
      <c r="K137" s="18"/>
      <c r="L137" s="25"/>
      <c r="M137" s="26"/>
      <c r="N137" s="27"/>
      <c r="O137" s="50"/>
      <c r="P137" s="152"/>
      <c r="Q137" s="161"/>
      <c r="R137" s="170"/>
      <c r="S137" s="69"/>
      <c r="T137" s="108"/>
      <c r="U137" s="108"/>
      <c r="V137" s="108"/>
      <c r="W137" s="108"/>
      <c r="X137" s="108"/>
      <c r="Y137" s="108"/>
      <c r="Z137" s="108"/>
    </row>
    <row r="138" spans="1:26" ht="27.75" thickTop="1" thickBot="1" x14ac:dyDescent="0.4">
      <c r="A138" s="3" t="s">
        <v>4</v>
      </c>
      <c r="C138" s="126">
        <v>136</v>
      </c>
      <c r="D138" s="69"/>
      <c r="E138" s="69"/>
      <c r="F138" s="53"/>
      <c r="G138" s="56">
        <f t="shared" si="8"/>
        <v>0</v>
      </c>
      <c r="H138" s="57">
        <f t="shared" si="9"/>
        <v>0</v>
      </c>
      <c r="I138" s="43">
        <f t="shared" si="10"/>
        <v>0</v>
      </c>
      <c r="J138" s="33">
        <f t="shared" si="11"/>
        <v>0</v>
      </c>
      <c r="K138" s="18"/>
      <c r="L138" s="25"/>
      <c r="M138" s="26"/>
      <c r="N138" s="27"/>
      <c r="O138" s="50"/>
      <c r="P138" s="152"/>
      <c r="Q138" s="161"/>
      <c r="R138" s="170"/>
      <c r="S138" s="69"/>
      <c r="T138" s="108"/>
      <c r="U138" s="108"/>
      <c r="V138" s="108"/>
      <c r="W138" s="108"/>
      <c r="X138" s="108"/>
      <c r="Y138" s="108"/>
      <c r="Z138" s="108"/>
    </row>
    <row r="139" spans="1:26" ht="27.75" thickTop="1" thickBot="1" x14ac:dyDescent="0.4">
      <c r="A139" s="3" t="s">
        <v>4</v>
      </c>
      <c r="C139" s="126">
        <v>137</v>
      </c>
      <c r="D139" s="69"/>
      <c r="E139" s="69"/>
      <c r="F139" s="53"/>
      <c r="G139" s="56">
        <f t="shared" si="8"/>
        <v>0</v>
      </c>
      <c r="H139" s="57">
        <f t="shared" si="9"/>
        <v>0</v>
      </c>
      <c r="I139" s="43">
        <f t="shared" si="10"/>
        <v>0</v>
      </c>
      <c r="J139" s="33">
        <f t="shared" si="11"/>
        <v>0</v>
      </c>
      <c r="K139" s="18"/>
      <c r="L139" s="25"/>
      <c r="M139" s="26"/>
      <c r="N139" s="27"/>
      <c r="O139" s="50"/>
      <c r="P139" s="152"/>
      <c r="Q139" s="161"/>
      <c r="R139" s="170"/>
      <c r="S139" s="69"/>
      <c r="T139" s="108"/>
      <c r="U139" s="108"/>
      <c r="V139" s="108"/>
      <c r="W139" s="108"/>
      <c r="X139" s="108"/>
      <c r="Y139" s="108"/>
      <c r="Z139" s="108"/>
    </row>
    <row r="140" spans="1:26" ht="27.75" thickTop="1" thickBot="1" x14ac:dyDescent="0.4">
      <c r="A140" s="3" t="s">
        <v>4</v>
      </c>
      <c r="C140" s="126">
        <v>138</v>
      </c>
      <c r="D140" s="69"/>
      <c r="E140" s="69"/>
      <c r="F140" s="53"/>
      <c r="G140" s="56">
        <f t="shared" si="8"/>
        <v>0</v>
      </c>
      <c r="H140" s="57">
        <f t="shared" si="9"/>
        <v>0</v>
      </c>
      <c r="I140" s="43">
        <f t="shared" si="10"/>
        <v>0</v>
      </c>
      <c r="J140" s="33">
        <f t="shared" si="11"/>
        <v>0</v>
      </c>
      <c r="K140" s="18"/>
      <c r="L140" s="25"/>
      <c r="M140" s="26"/>
      <c r="N140" s="27"/>
      <c r="O140" s="50"/>
      <c r="P140" s="152"/>
      <c r="Q140" s="161"/>
      <c r="R140" s="170"/>
      <c r="S140" s="69"/>
      <c r="T140" s="108"/>
      <c r="U140" s="108"/>
      <c r="V140" s="108"/>
      <c r="W140" s="108"/>
      <c r="X140" s="108"/>
      <c r="Y140" s="108"/>
      <c r="Z140" s="108"/>
    </row>
    <row r="141" spans="1:26" ht="27.75" thickTop="1" thickBot="1" x14ac:dyDescent="0.4">
      <c r="A141" s="3" t="s">
        <v>4</v>
      </c>
      <c r="C141" s="126">
        <v>139</v>
      </c>
      <c r="D141" s="69"/>
      <c r="E141" s="69"/>
      <c r="F141" s="53"/>
      <c r="G141" s="56">
        <f t="shared" si="8"/>
        <v>0</v>
      </c>
      <c r="H141" s="57">
        <f t="shared" si="9"/>
        <v>0</v>
      </c>
      <c r="I141" s="43">
        <f t="shared" si="10"/>
        <v>0</v>
      </c>
      <c r="J141" s="33">
        <f t="shared" si="11"/>
        <v>0</v>
      </c>
      <c r="K141" s="18"/>
      <c r="L141" s="25"/>
      <c r="M141" s="26"/>
      <c r="N141" s="27"/>
      <c r="O141" s="50"/>
      <c r="P141" s="152"/>
      <c r="Q141" s="161"/>
      <c r="R141" s="170"/>
      <c r="S141" s="69"/>
      <c r="T141" s="108"/>
      <c r="U141" s="108"/>
      <c r="V141" s="108"/>
      <c r="W141" s="108"/>
      <c r="X141" s="108"/>
      <c r="Y141" s="108"/>
      <c r="Z141" s="108"/>
    </row>
    <row r="142" spans="1:26" ht="27.75" thickTop="1" thickBot="1" x14ac:dyDescent="0.4">
      <c r="A142" s="3" t="s">
        <v>4</v>
      </c>
      <c r="C142" s="126">
        <v>140</v>
      </c>
      <c r="D142" s="69"/>
      <c r="E142" s="69"/>
      <c r="F142" s="53"/>
      <c r="G142" s="56">
        <f t="shared" si="8"/>
        <v>0</v>
      </c>
      <c r="H142" s="57">
        <f t="shared" si="9"/>
        <v>0</v>
      </c>
      <c r="I142" s="43">
        <f t="shared" si="10"/>
        <v>0</v>
      </c>
      <c r="J142" s="33">
        <f t="shared" si="11"/>
        <v>0</v>
      </c>
      <c r="K142" s="18"/>
      <c r="L142" s="25"/>
      <c r="M142" s="26"/>
      <c r="N142" s="27"/>
      <c r="O142" s="50"/>
      <c r="P142" s="152"/>
      <c r="Q142" s="161"/>
      <c r="R142" s="170"/>
      <c r="S142" s="69"/>
      <c r="T142" s="108"/>
      <c r="U142" s="108"/>
      <c r="V142" s="108"/>
      <c r="W142" s="108"/>
      <c r="X142" s="108"/>
      <c r="Y142" s="108"/>
      <c r="Z142" s="108"/>
    </row>
    <row r="143" spans="1:26" ht="27.75" thickTop="1" thickBot="1" x14ac:dyDescent="0.4">
      <c r="A143" s="3" t="s">
        <v>4</v>
      </c>
      <c r="C143" s="126">
        <v>141</v>
      </c>
      <c r="D143" s="69"/>
      <c r="E143" s="69"/>
      <c r="F143" s="53"/>
      <c r="G143" s="56">
        <f t="shared" si="8"/>
        <v>0</v>
      </c>
      <c r="H143" s="57">
        <f t="shared" si="9"/>
        <v>0</v>
      </c>
      <c r="I143" s="43">
        <f t="shared" si="10"/>
        <v>0</v>
      </c>
      <c r="J143" s="33">
        <f t="shared" si="11"/>
        <v>0</v>
      </c>
      <c r="K143" s="18"/>
      <c r="L143" s="25"/>
      <c r="M143" s="26"/>
      <c r="N143" s="27"/>
      <c r="O143" s="50"/>
      <c r="P143" s="152"/>
      <c r="Q143" s="161"/>
      <c r="R143" s="170"/>
      <c r="S143" s="69"/>
      <c r="T143" s="108"/>
      <c r="U143" s="108"/>
      <c r="V143" s="108"/>
      <c r="W143" s="108"/>
      <c r="X143" s="108"/>
      <c r="Y143" s="108"/>
      <c r="Z143" s="108"/>
    </row>
    <row r="144" spans="1:26" ht="27.75" thickTop="1" thickBot="1" x14ac:dyDescent="0.4">
      <c r="A144" s="3" t="s">
        <v>4</v>
      </c>
      <c r="C144" s="126">
        <v>142</v>
      </c>
      <c r="D144" s="69"/>
      <c r="E144" s="69"/>
      <c r="F144" s="53"/>
      <c r="G144" s="56">
        <f t="shared" si="8"/>
        <v>0</v>
      </c>
      <c r="H144" s="57">
        <f t="shared" si="9"/>
        <v>0</v>
      </c>
      <c r="I144" s="43">
        <f t="shared" si="10"/>
        <v>0</v>
      </c>
      <c r="J144" s="33">
        <f t="shared" si="11"/>
        <v>0</v>
      </c>
      <c r="K144" s="18"/>
      <c r="L144" s="25"/>
      <c r="M144" s="26"/>
      <c r="N144" s="27"/>
      <c r="O144" s="50"/>
      <c r="P144" s="152"/>
      <c r="Q144" s="161"/>
      <c r="R144" s="170"/>
      <c r="S144" s="69"/>
      <c r="T144" s="108"/>
      <c r="U144" s="108"/>
      <c r="V144" s="108"/>
      <c r="W144" s="108"/>
      <c r="X144" s="108"/>
      <c r="Y144" s="108"/>
      <c r="Z144" s="108"/>
    </row>
    <row r="145" spans="1:26" ht="27.75" thickTop="1" thickBot="1" x14ac:dyDescent="0.4">
      <c r="A145" s="3" t="s">
        <v>4</v>
      </c>
      <c r="C145" s="126">
        <v>143</v>
      </c>
      <c r="D145" s="69"/>
      <c r="E145" s="69"/>
      <c r="F145" s="53"/>
      <c r="G145" s="56">
        <f t="shared" si="8"/>
        <v>0</v>
      </c>
      <c r="H145" s="57">
        <f t="shared" si="9"/>
        <v>0</v>
      </c>
      <c r="I145" s="43">
        <f t="shared" si="10"/>
        <v>0</v>
      </c>
      <c r="J145" s="33">
        <f t="shared" si="11"/>
        <v>0</v>
      </c>
      <c r="K145" s="18"/>
      <c r="L145" s="25"/>
      <c r="M145" s="26"/>
      <c r="N145" s="27"/>
      <c r="O145" s="50"/>
      <c r="P145" s="152"/>
      <c r="Q145" s="161"/>
      <c r="R145" s="170"/>
      <c r="S145" s="69"/>
      <c r="T145" s="108"/>
      <c r="U145" s="108"/>
      <c r="V145" s="108"/>
      <c r="W145" s="108"/>
      <c r="X145" s="108"/>
      <c r="Y145" s="108"/>
      <c r="Z145" s="108"/>
    </row>
    <row r="146" spans="1:26" ht="27.75" thickTop="1" thickBot="1" x14ac:dyDescent="0.4">
      <c r="A146" s="3" t="s">
        <v>4</v>
      </c>
      <c r="C146" s="126">
        <v>144</v>
      </c>
      <c r="D146" s="69"/>
      <c r="E146" s="69"/>
      <c r="F146" s="53"/>
      <c r="G146" s="56">
        <f t="shared" si="8"/>
        <v>0</v>
      </c>
      <c r="H146" s="57">
        <f t="shared" si="9"/>
        <v>0</v>
      </c>
      <c r="I146" s="43">
        <f t="shared" si="10"/>
        <v>0</v>
      </c>
      <c r="J146" s="33">
        <f t="shared" si="11"/>
        <v>0</v>
      </c>
      <c r="K146" s="18"/>
      <c r="L146" s="25"/>
      <c r="M146" s="26"/>
      <c r="N146" s="27"/>
      <c r="O146" s="50"/>
      <c r="P146" s="152"/>
      <c r="Q146" s="161"/>
      <c r="R146" s="170"/>
      <c r="S146" s="69"/>
      <c r="T146" s="108"/>
      <c r="U146" s="108"/>
      <c r="V146" s="108"/>
      <c r="W146" s="108"/>
      <c r="X146" s="108"/>
      <c r="Y146" s="108"/>
      <c r="Z146" s="108"/>
    </row>
    <row r="147" spans="1:26" ht="27.75" thickTop="1" thickBot="1" x14ac:dyDescent="0.4">
      <c r="A147" s="3" t="s">
        <v>4</v>
      </c>
      <c r="C147" s="126">
        <v>145</v>
      </c>
      <c r="D147" s="69"/>
      <c r="E147" s="69"/>
      <c r="F147" s="53"/>
      <c r="G147" s="56">
        <f t="shared" si="8"/>
        <v>0</v>
      </c>
      <c r="H147" s="57">
        <f t="shared" si="9"/>
        <v>0</v>
      </c>
      <c r="I147" s="43">
        <f t="shared" si="10"/>
        <v>0</v>
      </c>
      <c r="J147" s="33">
        <f t="shared" si="11"/>
        <v>0</v>
      </c>
      <c r="K147" s="18"/>
      <c r="L147" s="25"/>
      <c r="M147" s="26"/>
      <c r="N147" s="27"/>
      <c r="O147" s="50"/>
      <c r="P147" s="152"/>
      <c r="Q147" s="161"/>
      <c r="R147" s="170"/>
      <c r="S147" s="69"/>
      <c r="T147" s="108"/>
      <c r="U147" s="108"/>
      <c r="V147" s="108"/>
      <c r="W147" s="108"/>
      <c r="X147" s="108"/>
      <c r="Y147" s="108"/>
      <c r="Z147" s="108"/>
    </row>
    <row r="148" spans="1:26" ht="27.75" thickTop="1" thickBot="1" x14ac:dyDescent="0.4">
      <c r="A148" s="3" t="s">
        <v>4</v>
      </c>
      <c r="C148" s="126">
        <v>146</v>
      </c>
      <c r="D148" s="69"/>
      <c r="E148" s="69"/>
      <c r="F148" s="53"/>
      <c r="G148" s="56">
        <f t="shared" si="8"/>
        <v>0</v>
      </c>
      <c r="H148" s="57">
        <f t="shared" si="9"/>
        <v>0</v>
      </c>
      <c r="I148" s="43">
        <f t="shared" si="10"/>
        <v>0</v>
      </c>
      <c r="J148" s="33">
        <f t="shared" si="11"/>
        <v>0</v>
      </c>
      <c r="K148" s="18"/>
      <c r="L148" s="25"/>
      <c r="M148" s="26"/>
      <c r="N148" s="27"/>
      <c r="O148" s="50"/>
      <c r="P148" s="152"/>
      <c r="Q148" s="161"/>
      <c r="R148" s="170"/>
      <c r="S148" s="69"/>
      <c r="T148" s="108"/>
      <c r="U148" s="108"/>
      <c r="V148" s="108"/>
      <c r="W148" s="108"/>
      <c r="X148" s="108"/>
      <c r="Y148" s="108"/>
      <c r="Z148" s="108"/>
    </row>
    <row r="149" spans="1:26" ht="27.75" thickTop="1" thickBot="1" x14ac:dyDescent="0.4">
      <c r="A149" s="3" t="s">
        <v>4</v>
      </c>
      <c r="C149" s="126">
        <v>147</v>
      </c>
      <c r="D149" s="69"/>
      <c r="E149" s="69"/>
      <c r="F149" s="53"/>
      <c r="G149" s="56">
        <f t="shared" si="8"/>
        <v>0</v>
      </c>
      <c r="H149" s="57">
        <f t="shared" si="9"/>
        <v>0</v>
      </c>
      <c r="I149" s="43">
        <f t="shared" si="10"/>
        <v>0</v>
      </c>
      <c r="J149" s="33">
        <f t="shared" si="11"/>
        <v>0</v>
      </c>
      <c r="K149" s="18"/>
      <c r="L149" s="25"/>
      <c r="M149" s="26"/>
      <c r="N149" s="27"/>
      <c r="O149" s="50"/>
      <c r="P149" s="152"/>
      <c r="Q149" s="161"/>
      <c r="R149" s="170"/>
      <c r="S149" s="69"/>
      <c r="T149" s="108"/>
      <c r="U149" s="108"/>
      <c r="V149" s="108"/>
      <c r="W149" s="108"/>
      <c r="X149" s="108"/>
      <c r="Y149" s="108"/>
      <c r="Z149" s="108"/>
    </row>
    <row r="150" spans="1:26" ht="27.75" thickTop="1" thickBot="1" x14ac:dyDescent="0.4">
      <c r="A150" s="3" t="s">
        <v>4</v>
      </c>
      <c r="C150" s="126">
        <v>148</v>
      </c>
      <c r="D150" s="69"/>
      <c r="E150" s="69"/>
      <c r="F150" s="53"/>
      <c r="G150" s="56">
        <f t="shared" si="8"/>
        <v>0</v>
      </c>
      <c r="H150" s="57">
        <f t="shared" si="9"/>
        <v>0</v>
      </c>
      <c r="I150" s="43">
        <f t="shared" si="10"/>
        <v>0</v>
      </c>
      <c r="J150" s="33">
        <f t="shared" si="11"/>
        <v>0</v>
      </c>
      <c r="K150" s="18"/>
      <c r="L150" s="25"/>
      <c r="M150" s="26"/>
      <c r="N150" s="27"/>
      <c r="O150" s="50"/>
      <c r="P150" s="152"/>
      <c r="Q150" s="161"/>
      <c r="R150" s="170"/>
      <c r="S150" s="69"/>
      <c r="T150" s="108"/>
      <c r="U150" s="108"/>
      <c r="V150" s="108"/>
      <c r="W150" s="108"/>
      <c r="X150" s="108"/>
      <c r="Y150" s="108"/>
      <c r="Z150" s="108"/>
    </row>
    <row r="151" spans="1:26" ht="27.75" thickTop="1" thickBot="1" x14ac:dyDescent="0.4">
      <c r="A151" s="3" t="s">
        <v>4</v>
      </c>
      <c r="C151" s="126">
        <v>149</v>
      </c>
      <c r="D151" s="69"/>
      <c r="E151" s="69"/>
      <c r="F151" s="53"/>
      <c r="G151" s="56">
        <f t="shared" si="8"/>
        <v>0</v>
      </c>
      <c r="H151" s="57">
        <f t="shared" si="9"/>
        <v>0</v>
      </c>
      <c r="I151" s="43">
        <f t="shared" si="10"/>
        <v>0</v>
      </c>
      <c r="J151" s="33">
        <f t="shared" si="11"/>
        <v>0</v>
      </c>
      <c r="K151" s="18"/>
      <c r="L151" s="25"/>
      <c r="M151" s="26"/>
      <c r="N151" s="27"/>
      <c r="O151" s="50"/>
      <c r="P151" s="152"/>
      <c r="Q151" s="161"/>
      <c r="R151" s="170"/>
      <c r="S151" s="69"/>
      <c r="T151" s="108"/>
      <c r="U151" s="108"/>
      <c r="V151" s="108"/>
      <c r="W151" s="108"/>
      <c r="X151" s="108"/>
      <c r="Y151" s="108"/>
      <c r="Z151" s="108"/>
    </row>
    <row r="152" spans="1:26" ht="27.75" thickTop="1" thickBot="1" x14ac:dyDescent="0.4">
      <c r="A152" s="3" t="s">
        <v>4</v>
      </c>
      <c r="C152" s="126">
        <v>150</v>
      </c>
      <c r="D152" s="69"/>
      <c r="E152" s="69"/>
      <c r="F152" s="53"/>
      <c r="G152" s="56">
        <f t="shared" si="8"/>
        <v>0</v>
      </c>
      <c r="H152" s="57">
        <f t="shared" si="9"/>
        <v>0</v>
      </c>
      <c r="I152" s="43">
        <f t="shared" si="10"/>
        <v>0</v>
      </c>
      <c r="J152" s="33">
        <f t="shared" si="11"/>
        <v>0</v>
      </c>
      <c r="K152" s="18"/>
      <c r="L152" s="25"/>
      <c r="M152" s="26"/>
      <c r="N152" s="27"/>
      <c r="O152" s="50"/>
      <c r="P152" s="152"/>
      <c r="Q152" s="161"/>
      <c r="R152" s="170"/>
      <c r="S152" s="69"/>
      <c r="T152" s="108"/>
      <c r="U152" s="108"/>
      <c r="V152" s="108"/>
      <c r="W152" s="108"/>
      <c r="X152" s="108"/>
      <c r="Y152" s="108"/>
      <c r="Z152" s="108"/>
    </row>
    <row r="153" spans="1:26" ht="27.75" thickTop="1" thickBot="1" x14ac:dyDescent="0.4">
      <c r="A153" s="3" t="s">
        <v>4</v>
      </c>
      <c r="C153" s="126">
        <v>151</v>
      </c>
      <c r="D153" s="69"/>
      <c r="E153" s="69"/>
      <c r="F153" s="53"/>
      <c r="G153" s="56">
        <f t="shared" si="8"/>
        <v>0</v>
      </c>
      <c r="H153" s="57">
        <f t="shared" si="9"/>
        <v>0</v>
      </c>
      <c r="I153" s="43">
        <f t="shared" si="10"/>
        <v>0</v>
      </c>
      <c r="J153" s="33">
        <f t="shared" si="11"/>
        <v>0</v>
      </c>
      <c r="K153" s="18"/>
      <c r="L153" s="25"/>
      <c r="M153" s="26"/>
      <c r="N153" s="27"/>
      <c r="O153" s="50"/>
      <c r="P153" s="152"/>
      <c r="Q153" s="161"/>
      <c r="R153" s="170"/>
      <c r="S153" s="69"/>
      <c r="T153" s="108"/>
      <c r="U153" s="108"/>
      <c r="V153" s="108"/>
      <c r="W153" s="108"/>
      <c r="X153" s="108"/>
      <c r="Y153" s="108"/>
      <c r="Z153" s="108"/>
    </row>
    <row r="154" spans="1:26" ht="27.75" thickTop="1" thickBot="1" x14ac:dyDescent="0.4">
      <c r="A154" s="3" t="s">
        <v>4</v>
      </c>
      <c r="C154" s="126">
        <v>152</v>
      </c>
      <c r="D154" s="69"/>
      <c r="E154" s="69"/>
      <c r="F154" s="53"/>
      <c r="G154" s="56">
        <f t="shared" si="8"/>
        <v>0</v>
      </c>
      <c r="H154" s="57">
        <f t="shared" si="9"/>
        <v>0</v>
      </c>
      <c r="I154" s="43">
        <f t="shared" si="10"/>
        <v>0</v>
      </c>
      <c r="J154" s="33">
        <f t="shared" si="11"/>
        <v>0</v>
      </c>
      <c r="K154" s="18"/>
      <c r="L154" s="25"/>
      <c r="M154" s="26"/>
      <c r="N154" s="27"/>
      <c r="O154" s="50"/>
      <c r="P154" s="152"/>
      <c r="Q154" s="161"/>
      <c r="R154" s="170"/>
      <c r="S154" s="69"/>
      <c r="T154" s="108"/>
      <c r="U154" s="108"/>
      <c r="V154" s="108"/>
      <c r="W154" s="108"/>
      <c r="X154" s="108"/>
      <c r="Y154" s="108"/>
      <c r="Z154" s="108"/>
    </row>
    <row r="155" spans="1:26" ht="27.75" thickTop="1" thickBot="1" x14ac:dyDescent="0.4">
      <c r="A155" s="3" t="s">
        <v>4</v>
      </c>
      <c r="C155" s="126">
        <v>153</v>
      </c>
      <c r="D155" s="69"/>
      <c r="E155" s="69"/>
      <c r="F155" s="53"/>
      <c r="G155" s="56">
        <f t="shared" si="8"/>
        <v>0</v>
      </c>
      <c r="H155" s="57">
        <f t="shared" si="9"/>
        <v>0</v>
      </c>
      <c r="I155" s="43">
        <f t="shared" si="10"/>
        <v>0</v>
      </c>
      <c r="J155" s="33">
        <f t="shared" si="11"/>
        <v>0</v>
      </c>
      <c r="K155" s="18"/>
      <c r="L155" s="25"/>
      <c r="M155" s="26"/>
      <c r="N155" s="27"/>
      <c r="O155" s="50"/>
      <c r="P155" s="152"/>
      <c r="Q155" s="161"/>
      <c r="R155" s="170"/>
      <c r="S155" s="69"/>
      <c r="T155" s="108"/>
      <c r="U155" s="108"/>
      <c r="V155" s="108"/>
      <c r="W155" s="108"/>
      <c r="X155" s="108"/>
      <c r="Y155" s="108"/>
      <c r="Z155" s="108"/>
    </row>
    <row r="156" spans="1:26" ht="27.75" thickTop="1" thickBot="1" x14ac:dyDescent="0.4">
      <c r="A156" s="3" t="s">
        <v>4</v>
      </c>
      <c r="C156" s="126">
        <v>154</v>
      </c>
      <c r="D156" s="69"/>
      <c r="E156" s="69"/>
      <c r="F156" s="53"/>
      <c r="G156" s="56">
        <f t="shared" si="8"/>
        <v>0</v>
      </c>
      <c r="H156" s="57">
        <f t="shared" si="9"/>
        <v>0</v>
      </c>
      <c r="I156" s="43">
        <f t="shared" si="10"/>
        <v>0</v>
      </c>
      <c r="J156" s="33">
        <f t="shared" si="11"/>
        <v>0</v>
      </c>
      <c r="K156" s="18"/>
      <c r="L156" s="25"/>
      <c r="M156" s="26"/>
      <c r="N156" s="27"/>
      <c r="O156" s="50"/>
      <c r="P156" s="152"/>
      <c r="Q156" s="161"/>
      <c r="R156" s="170"/>
      <c r="S156" s="69"/>
      <c r="T156" s="108"/>
      <c r="U156" s="108"/>
      <c r="V156" s="108"/>
      <c r="W156" s="108"/>
      <c r="X156" s="108"/>
      <c r="Y156" s="108"/>
      <c r="Z156" s="108"/>
    </row>
    <row r="157" spans="1:26" ht="27.75" thickTop="1" thickBot="1" x14ac:dyDescent="0.4">
      <c r="A157" s="3" t="s">
        <v>4</v>
      </c>
      <c r="C157" s="126">
        <v>155</v>
      </c>
      <c r="D157" s="69"/>
      <c r="E157" s="69"/>
      <c r="F157" s="53"/>
      <c r="G157" s="56">
        <f t="shared" si="8"/>
        <v>0</v>
      </c>
      <c r="H157" s="57">
        <f t="shared" si="9"/>
        <v>0</v>
      </c>
      <c r="I157" s="43">
        <f t="shared" si="10"/>
        <v>0</v>
      </c>
      <c r="J157" s="33">
        <f t="shared" si="11"/>
        <v>0</v>
      </c>
      <c r="K157" s="18"/>
      <c r="L157" s="25"/>
      <c r="M157" s="26"/>
      <c r="N157" s="27"/>
      <c r="O157" s="50"/>
      <c r="P157" s="152"/>
      <c r="Q157" s="161"/>
      <c r="R157" s="170"/>
      <c r="S157" s="69"/>
      <c r="T157" s="108"/>
      <c r="U157" s="108"/>
      <c r="V157" s="108"/>
      <c r="W157" s="108"/>
      <c r="X157" s="108"/>
      <c r="Y157" s="108"/>
      <c r="Z157" s="108"/>
    </row>
    <row r="158" spans="1:26" ht="27.75" thickTop="1" thickBot="1" x14ac:dyDescent="0.4">
      <c r="A158" s="3" t="s">
        <v>4</v>
      </c>
      <c r="C158" s="126">
        <v>156</v>
      </c>
      <c r="D158" s="69"/>
      <c r="E158" s="69"/>
      <c r="F158" s="53"/>
      <c r="G158" s="56">
        <f t="shared" si="8"/>
        <v>0</v>
      </c>
      <c r="H158" s="57">
        <f t="shared" si="9"/>
        <v>0</v>
      </c>
      <c r="I158" s="43">
        <f t="shared" si="10"/>
        <v>0</v>
      </c>
      <c r="J158" s="33">
        <f t="shared" si="11"/>
        <v>0</v>
      </c>
      <c r="K158" s="18"/>
      <c r="L158" s="25"/>
      <c r="M158" s="26"/>
      <c r="N158" s="27"/>
      <c r="O158" s="50"/>
      <c r="P158" s="152"/>
      <c r="Q158" s="161"/>
      <c r="R158" s="170"/>
      <c r="S158" s="69"/>
      <c r="T158" s="108"/>
      <c r="U158" s="108"/>
      <c r="V158" s="108"/>
      <c r="W158" s="108"/>
      <c r="X158" s="108"/>
      <c r="Y158" s="108"/>
      <c r="Z158" s="108"/>
    </row>
    <row r="159" spans="1:26" ht="27.75" thickTop="1" thickBot="1" x14ac:dyDescent="0.4">
      <c r="A159" s="3" t="s">
        <v>4</v>
      </c>
      <c r="C159" s="126">
        <v>157</v>
      </c>
      <c r="D159" s="69"/>
      <c r="E159" s="69"/>
      <c r="F159" s="53"/>
      <c r="G159" s="56">
        <f t="shared" si="8"/>
        <v>0</v>
      </c>
      <c r="H159" s="57">
        <f t="shared" si="9"/>
        <v>0</v>
      </c>
      <c r="I159" s="43">
        <f t="shared" si="10"/>
        <v>0</v>
      </c>
      <c r="J159" s="33">
        <f t="shared" si="11"/>
        <v>0</v>
      </c>
      <c r="K159" s="18"/>
      <c r="L159" s="25"/>
      <c r="M159" s="26"/>
      <c r="N159" s="27"/>
      <c r="O159" s="50"/>
      <c r="P159" s="152"/>
      <c r="Q159" s="161"/>
      <c r="R159" s="170"/>
      <c r="S159" s="69"/>
      <c r="T159" s="108"/>
      <c r="U159" s="108"/>
      <c r="V159" s="108"/>
      <c r="W159" s="108"/>
      <c r="X159" s="108"/>
      <c r="Y159" s="108"/>
      <c r="Z159" s="108"/>
    </row>
    <row r="160" spans="1:26" ht="27.75" thickTop="1" thickBot="1" x14ac:dyDescent="0.4">
      <c r="A160" s="3" t="s">
        <v>4</v>
      </c>
      <c r="C160" s="126">
        <v>158</v>
      </c>
      <c r="D160" s="69"/>
      <c r="E160" s="69"/>
      <c r="F160" s="53"/>
      <c r="G160" s="56">
        <f t="shared" si="8"/>
        <v>0</v>
      </c>
      <c r="H160" s="57">
        <f t="shared" si="9"/>
        <v>0</v>
      </c>
      <c r="I160" s="43">
        <f t="shared" si="10"/>
        <v>0</v>
      </c>
      <c r="J160" s="33">
        <f t="shared" si="11"/>
        <v>0</v>
      </c>
      <c r="K160" s="18"/>
      <c r="L160" s="25"/>
      <c r="M160" s="26"/>
      <c r="N160" s="27"/>
      <c r="O160" s="50"/>
      <c r="P160" s="152"/>
      <c r="Q160" s="161"/>
      <c r="R160" s="170"/>
      <c r="S160" s="69"/>
      <c r="T160" s="108"/>
      <c r="U160" s="108"/>
      <c r="V160" s="108"/>
      <c r="W160" s="108"/>
      <c r="X160" s="108"/>
      <c r="Y160" s="108"/>
      <c r="Z160" s="108"/>
    </row>
    <row r="161" spans="1:26" ht="27.75" thickTop="1" thickBot="1" x14ac:dyDescent="0.4">
      <c r="A161" s="3" t="s">
        <v>4</v>
      </c>
      <c r="C161" s="126">
        <v>159</v>
      </c>
      <c r="D161" s="69"/>
      <c r="E161" s="69"/>
      <c r="F161" s="53"/>
      <c r="G161" s="56">
        <f t="shared" si="8"/>
        <v>0</v>
      </c>
      <c r="H161" s="57">
        <f t="shared" si="9"/>
        <v>0</v>
      </c>
      <c r="I161" s="43">
        <f t="shared" si="10"/>
        <v>0</v>
      </c>
      <c r="J161" s="33">
        <f t="shared" si="11"/>
        <v>0</v>
      </c>
      <c r="K161" s="18"/>
      <c r="L161" s="25"/>
      <c r="M161" s="26"/>
      <c r="N161" s="27"/>
      <c r="O161" s="50"/>
      <c r="P161" s="152"/>
      <c r="Q161" s="161"/>
      <c r="R161" s="170"/>
      <c r="S161" s="69"/>
      <c r="T161" s="108"/>
      <c r="U161" s="108"/>
      <c r="V161" s="108"/>
      <c r="W161" s="108"/>
      <c r="X161" s="108"/>
      <c r="Y161" s="108"/>
      <c r="Z161" s="108"/>
    </row>
    <row r="162" spans="1:26" ht="27.75" thickTop="1" thickBot="1" x14ac:dyDescent="0.4">
      <c r="A162" s="3" t="s">
        <v>4</v>
      </c>
      <c r="C162" s="126">
        <v>160</v>
      </c>
      <c r="D162" s="69"/>
      <c r="E162" s="69"/>
      <c r="F162" s="53"/>
      <c r="G162" s="56">
        <f t="shared" si="8"/>
        <v>0</v>
      </c>
      <c r="H162" s="57">
        <f t="shared" si="9"/>
        <v>0</v>
      </c>
      <c r="I162" s="43">
        <f t="shared" si="10"/>
        <v>0</v>
      </c>
      <c r="J162" s="33">
        <f t="shared" si="11"/>
        <v>0</v>
      </c>
      <c r="K162" s="18"/>
      <c r="L162" s="25"/>
      <c r="M162" s="26"/>
      <c r="N162" s="27"/>
      <c r="O162" s="50"/>
      <c r="P162" s="152"/>
      <c r="Q162" s="161"/>
      <c r="R162" s="170"/>
      <c r="S162" s="69"/>
      <c r="T162" s="108"/>
      <c r="U162" s="108"/>
      <c r="V162" s="108"/>
      <c r="W162" s="108"/>
      <c r="X162" s="108"/>
      <c r="Y162" s="108"/>
      <c r="Z162" s="108"/>
    </row>
    <row r="163" spans="1:26" ht="27.75" thickTop="1" thickBot="1" x14ac:dyDescent="0.4">
      <c r="A163" s="3" t="s">
        <v>4</v>
      </c>
      <c r="C163" s="126">
        <v>161</v>
      </c>
      <c r="D163" s="69"/>
      <c r="E163" s="69"/>
      <c r="F163" s="53"/>
      <c r="G163" s="56">
        <f t="shared" si="8"/>
        <v>0</v>
      </c>
      <c r="H163" s="57">
        <f t="shared" si="9"/>
        <v>0</v>
      </c>
      <c r="I163" s="43">
        <f t="shared" si="10"/>
        <v>0</v>
      </c>
      <c r="J163" s="33">
        <f t="shared" si="11"/>
        <v>0</v>
      </c>
      <c r="K163" s="18"/>
      <c r="L163" s="25"/>
      <c r="M163" s="26"/>
      <c r="N163" s="27"/>
      <c r="O163" s="50"/>
      <c r="P163" s="152"/>
      <c r="Q163" s="161"/>
      <c r="R163" s="170"/>
      <c r="S163" s="69"/>
      <c r="T163" s="108"/>
      <c r="U163" s="108"/>
      <c r="V163" s="108"/>
      <c r="W163" s="108"/>
      <c r="X163" s="108"/>
      <c r="Y163" s="108"/>
      <c r="Z163" s="108"/>
    </row>
    <row r="164" spans="1:26" ht="27.75" thickTop="1" thickBot="1" x14ac:dyDescent="0.4">
      <c r="A164" s="3" t="s">
        <v>4</v>
      </c>
      <c r="C164" s="126">
        <v>162</v>
      </c>
      <c r="D164" s="69"/>
      <c r="E164" s="69"/>
      <c r="F164" s="53"/>
      <c r="G164" s="56">
        <f t="shared" si="8"/>
        <v>0</v>
      </c>
      <c r="H164" s="57">
        <f t="shared" si="9"/>
        <v>0</v>
      </c>
      <c r="I164" s="43">
        <f t="shared" si="10"/>
        <v>0</v>
      </c>
      <c r="J164" s="33">
        <f t="shared" si="11"/>
        <v>0</v>
      </c>
      <c r="K164" s="18"/>
      <c r="L164" s="25"/>
      <c r="M164" s="26"/>
      <c r="N164" s="27"/>
      <c r="O164" s="50"/>
      <c r="P164" s="152"/>
      <c r="Q164" s="161"/>
      <c r="R164" s="170"/>
      <c r="S164" s="69"/>
      <c r="T164" s="108"/>
      <c r="U164" s="108"/>
      <c r="V164" s="108"/>
      <c r="W164" s="108"/>
      <c r="X164" s="108"/>
      <c r="Y164" s="108"/>
      <c r="Z164" s="108"/>
    </row>
    <row r="165" spans="1:26" ht="27.75" thickTop="1" thickBot="1" x14ac:dyDescent="0.4">
      <c r="A165" s="3" t="s">
        <v>4</v>
      </c>
      <c r="C165" s="126">
        <v>163</v>
      </c>
      <c r="D165" s="69"/>
      <c r="E165" s="69"/>
      <c r="F165" s="53"/>
      <c r="G165" s="56">
        <f t="shared" si="8"/>
        <v>0</v>
      </c>
      <c r="H165" s="57">
        <f t="shared" si="9"/>
        <v>0</v>
      </c>
      <c r="I165" s="43">
        <f t="shared" si="10"/>
        <v>0</v>
      </c>
      <c r="J165" s="33">
        <f t="shared" si="11"/>
        <v>0</v>
      </c>
      <c r="K165" s="18"/>
      <c r="L165" s="25"/>
      <c r="M165" s="26"/>
      <c r="N165" s="27"/>
      <c r="O165" s="50"/>
      <c r="P165" s="152"/>
      <c r="Q165" s="161"/>
      <c r="R165" s="170"/>
      <c r="S165" s="69"/>
      <c r="T165" s="108"/>
      <c r="U165" s="108"/>
      <c r="V165" s="108"/>
      <c r="W165" s="108"/>
      <c r="X165" s="108"/>
      <c r="Y165" s="108"/>
      <c r="Z165" s="108"/>
    </row>
    <row r="166" spans="1:26" ht="27.75" thickTop="1" thickBot="1" x14ac:dyDescent="0.4">
      <c r="A166" s="3" t="s">
        <v>4</v>
      </c>
      <c r="C166" s="126">
        <v>164</v>
      </c>
      <c r="D166" s="69"/>
      <c r="E166" s="69"/>
      <c r="F166" s="53"/>
      <c r="G166" s="56">
        <f t="shared" si="8"/>
        <v>0</v>
      </c>
      <c r="H166" s="57">
        <f t="shared" si="9"/>
        <v>0</v>
      </c>
      <c r="I166" s="43">
        <f t="shared" si="10"/>
        <v>0</v>
      </c>
      <c r="J166" s="33">
        <f t="shared" si="11"/>
        <v>0</v>
      </c>
      <c r="K166" s="18"/>
      <c r="L166" s="25"/>
      <c r="M166" s="26"/>
      <c r="N166" s="27"/>
      <c r="O166" s="50"/>
      <c r="P166" s="152"/>
      <c r="Q166" s="161"/>
      <c r="R166" s="170"/>
      <c r="S166" s="69"/>
      <c r="T166" s="108"/>
      <c r="U166" s="108"/>
      <c r="V166" s="108"/>
      <c r="W166" s="108"/>
      <c r="X166" s="108"/>
      <c r="Y166" s="108"/>
      <c r="Z166" s="108"/>
    </row>
    <row r="167" spans="1:26" ht="27.75" thickTop="1" thickBot="1" x14ac:dyDescent="0.4">
      <c r="A167" s="3" t="s">
        <v>4</v>
      </c>
      <c r="C167" s="126">
        <v>165</v>
      </c>
      <c r="D167" s="69"/>
      <c r="E167" s="69"/>
      <c r="F167" s="53"/>
      <c r="G167" s="56">
        <f t="shared" si="8"/>
        <v>0</v>
      </c>
      <c r="H167" s="57">
        <f t="shared" si="9"/>
        <v>0</v>
      </c>
      <c r="I167" s="43">
        <f t="shared" si="10"/>
        <v>0</v>
      </c>
      <c r="J167" s="33">
        <f t="shared" si="11"/>
        <v>0</v>
      </c>
      <c r="K167" s="18"/>
      <c r="L167" s="25"/>
      <c r="M167" s="26"/>
      <c r="N167" s="27"/>
      <c r="O167" s="50"/>
      <c r="P167" s="152"/>
      <c r="Q167" s="161"/>
      <c r="R167" s="170"/>
      <c r="S167" s="69"/>
      <c r="T167" s="108"/>
      <c r="U167" s="108"/>
      <c r="V167" s="108"/>
      <c r="W167" s="108"/>
      <c r="X167" s="108"/>
      <c r="Y167" s="108"/>
      <c r="Z167" s="108"/>
    </row>
    <row r="168" spans="1:26" ht="27.75" thickTop="1" thickBot="1" x14ac:dyDescent="0.4">
      <c r="A168" s="3" t="s">
        <v>4</v>
      </c>
      <c r="C168" s="126">
        <v>166</v>
      </c>
      <c r="D168" s="69"/>
      <c r="E168" s="69"/>
      <c r="F168" s="53"/>
      <c r="G168" s="56">
        <f t="shared" si="8"/>
        <v>0</v>
      </c>
      <c r="H168" s="57">
        <f t="shared" si="9"/>
        <v>0</v>
      </c>
      <c r="I168" s="43">
        <f t="shared" si="10"/>
        <v>0</v>
      </c>
      <c r="J168" s="33">
        <f t="shared" si="11"/>
        <v>0</v>
      </c>
      <c r="K168" s="18"/>
      <c r="L168" s="25"/>
      <c r="M168" s="26"/>
      <c r="N168" s="27"/>
      <c r="O168" s="50"/>
      <c r="P168" s="152"/>
      <c r="Q168" s="161"/>
      <c r="R168" s="170"/>
      <c r="S168" s="69"/>
      <c r="T168" s="108"/>
      <c r="U168" s="108"/>
      <c r="V168" s="108"/>
      <c r="W168" s="108"/>
      <c r="X168" s="108"/>
      <c r="Y168" s="108"/>
      <c r="Z168" s="108"/>
    </row>
    <row r="169" spans="1:26" ht="27.75" thickTop="1" thickBot="1" x14ac:dyDescent="0.4">
      <c r="A169" s="3" t="s">
        <v>4</v>
      </c>
      <c r="C169" s="126">
        <v>167</v>
      </c>
      <c r="D169" s="69"/>
      <c r="E169" s="69"/>
      <c r="F169" s="53"/>
      <c r="G169" s="56">
        <f t="shared" si="8"/>
        <v>0</v>
      </c>
      <c r="H169" s="57">
        <f t="shared" si="9"/>
        <v>0</v>
      </c>
      <c r="I169" s="43">
        <f t="shared" si="10"/>
        <v>0</v>
      </c>
      <c r="J169" s="33">
        <f t="shared" si="11"/>
        <v>0</v>
      </c>
      <c r="K169" s="18"/>
      <c r="L169" s="25"/>
      <c r="M169" s="26"/>
      <c r="N169" s="27"/>
      <c r="O169" s="50"/>
      <c r="P169" s="152"/>
      <c r="Q169" s="161"/>
      <c r="R169" s="170"/>
      <c r="S169" s="69"/>
      <c r="T169" s="108"/>
      <c r="U169" s="108"/>
      <c r="V169" s="108"/>
      <c r="W169" s="108"/>
      <c r="X169" s="108"/>
      <c r="Y169" s="108"/>
      <c r="Z169" s="108"/>
    </row>
    <row r="170" spans="1:26" ht="27.75" thickTop="1" thickBot="1" x14ac:dyDescent="0.4">
      <c r="A170" s="3" t="s">
        <v>4</v>
      </c>
      <c r="C170" s="126">
        <v>168</v>
      </c>
      <c r="D170" s="69"/>
      <c r="E170" s="69"/>
      <c r="F170" s="53"/>
      <c r="G170" s="56">
        <f t="shared" si="8"/>
        <v>0</v>
      </c>
      <c r="H170" s="57">
        <f t="shared" si="9"/>
        <v>0</v>
      </c>
      <c r="I170" s="43">
        <f t="shared" si="10"/>
        <v>0</v>
      </c>
      <c r="J170" s="33">
        <f t="shared" si="11"/>
        <v>0</v>
      </c>
      <c r="K170" s="18"/>
      <c r="L170" s="25"/>
      <c r="M170" s="26"/>
      <c r="N170" s="27"/>
      <c r="O170" s="50"/>
      <c r="P170" s="152"/>
      <c r="Q170" s="161"/>
      <c r="R170" s="170"/>
      <c r="S170" s="69"/>
      <c r="T170" s="108"/>
      <c r="U170" s="108"/>
      <c r="V170" s="108"/>
      <c r="W170" s="108"/>
      <c r="X170" s="108"/>
      <c r="Y170" s="108"/>
      <c r="Z170" s="108"/>
    </row>
    <row r="171" spans="1:26" ht="27.75" thickTop="1" thickBot="1" x14ac:dyDescent="0.4">
      <c r="A171" s="3" t="s">
        <v>4</v>
      </c>
      <c r="C171" s="126">
        <v>169</v>
      </c>
      <c r="D171" s="69"/>
      <c r="E171" s="69"/>
      <c r="F171" s="53"/>
      <c r="G171" s="56">
        <f t="shared" si="8"/>
        <v>0</v>
      </c>
      <c r="H171" s="57">
        <f t="shared" si="9"/>
        <v>0</v>
      </c>
      <c r="I171" s="43">
        <f t="shared" si="10"/>
        <v>0</v>
      </c>
      <c r="J171" s="33">
        <f t="shared" si="11"/>
        <v>0</v>
      </c>
      <c r="K171" s="18"/>
      <c r="L171" s="25"/>
      <c r="M171" s="26"/>
      <c r="N171" s="27"/>
      <c r="O171" s="50"/>
      <c r="P171" s="152"/>
      <c r="Q171" s="161"/>
      <c r="R171" s="170"/>
      <c r="S171" s="69"/>
      <c r="T171" s="108"/>
      <c r="U171" s="108"/>
      <c r="V171" s="108"/>
      <c r="W171" s="108"/>
      <c r="X171" s="108"/>
      <c r="Y171" s="108"/>
      <c r="Z171" s="108"/>
    </row>
    <row r="172" spans="1:26" ht="27.75" thickTop="1" thickBot="1" x14ac:dyDescent="0.4">
      <c r="A172" s="3" t="s">
        <v>4</v>
      </c>
      <c r="C172" s="126">
        <v>170</v>
      </c>
      <c r="D172" s="69"/>
      <c r="E172" s="69"/>
      <c r="F172" s="53"/>
      <c r="G172" s="56">
        <f t="shared" si="8"/>
        <v>0</v>
      </c>
      <c r="H172" s="57">
        <f t="shared" si="9"/>
        <v>0</v>
      </c>
      <c r="I172" s="44">
        <f t="shared" si="10"/>
        <v>0</v>
      </c>
      <c r="J172" s="33">
        <f t="shared" si="11"/>
        <v>0</v>
      </c>
      <c r="K172" s="18"/>
      <c r="L172" s="25"/>
      <c r="M172" s="26"/>
      <c r="N172" s="27"/>
      <c r="O172" s="50"/>
      <c r="P172" s="153"/>
      <c r="Q172" s="162"/>
      <c r="R172" s="171"/>
      <c r="S172" s="69"/>
      <c r="T172" s="108"/>
      <c r="U172" s="108"/>
      <c r="V172" s="108"/>
      <c r="W172" s="108"/>
      <c r="X172" s="108"/>
      <c r="Y172" s="108"/>
      <c r="Z172" s="108"/>
    </row>
    <row r="173" spans="1:26" ht="15.75" thickTop="1" x14ac:dyDescent="0.25">
      <c r="C173" s="6"/>
    </row>
    <row r="174" spans="1:26" x14ac:dyDescent="0.25">
      <c r="C174" s="6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3504-773F-4D22-8B22-34CE004F1C3F}">
  <dimension ref="B2:S94"/>
  <sheetViews>
    <sheetView tabSelected="1" topLeftCell="H7" zoomScale="55" zoomScaleNormal="55" workbookViewId="0">
      <selection activeCell="L18" sqref="L18"/>
    </sheetView>
  </sheetViews>
  <sheetFormatPr defaultRowHeight="15" x14ac:dyDescent="0.25"/>
  <cols>
    <col min="2" max="2" width="52.42578125" bestFit="1" customWidth="1"/>
    <col min="3" max="3" width="50.7109375" customWidth="1"/>
    <col min="4" max="4" width="35.7109375" bestFit="1" customWidth="1"/>
    <col min="5" max="5" width="40.7109375" bestFit="1" customWidth="1"/>
    <col min="6" max="6" width="27.85546875" bestFit="1" customWidth="1"/>
    <col min="7" max="7" width="22.140625" bestFit="1" customWidth="1"/>
    <col min="8" max="8" width="43.42578125" customWidth="1"/>
    <col min="9" max="9" width="32" bestFit="1" customWidth="1"/>
    <col min="10" max="10" width="58.28515625" bestFit="1" customWidth="1"/>
    <col min="11" max="11" width="24.85546875" bestFit="1" customWidth="1"/>
    <col min="12" max="12" width="28.5703125" bestFit="1" customWidth="1"/>
    <col min="13" max="13" width="30.85546875" customWidth="1"/>
    <col min="14" max="14" width="26.85546875" customWidth="1"/>
    <col min="15" max="15" width="58" bestFit="1" customWidth="1"/>
    <col min="16" max="16" width="17.5703125" customWidth="1"/>
  </cols>
  <sheetData>
    <row r="2" spans="2:19" ht="33.75" x14ac:dyDescent="0.5">
      <c r="B2" s="77" t="s">
        <v>17</v>
      </c>
      <c r="C2" s="77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2:19" x14ac:dyDescent="0.25">
      <c r="F3" s="2"/>
      <c r="G3" s="2"/>
      <c r="H3" s="2"/>
      <c r="I3" s="2"/>
      <c r="J3" s="2"/>
      <c r="K3" s="2"/>
      <c r="M3" s="2"/>
      <c r="N3" s="2"/>
    </row>
    <row r="4" spans="2:19" ht="33.75" x14ac:dyDescent="0.5">
      <c r="B4" s="77" t="s">
        <v>215</v>
      </c>
      <c r="C4" s="77"/>
    </row>
    <row r="5" spans="2:19" ht="23.25" x14ac:dyDescent="0.35">
      <c r="B5" s="55"/>
      <c r="C5" s="55"/>
      <c r="D5" s="55"/>
      <c r="F5" s="55"/>
      <c r="G5" s="55"/>
      <c r="H5" s="55"/>
      <c r="I5" s="55"/>
      <c r="J5" s="55"/>
      <c r="K5" s="55"/>
      <c r="L5" s="55"/>
      <c r="M5" s="55"/>
      <c r="N5" s="55"/>
    </row>
    <row r="6" spans="2:19" ht="33.75" customHeight="1" thickBot="1" x14ac:dyDescent="0.3">
      <c r="B6" s="112" t="s">
        <v>185</v>
      </c>
      <c r="C6" s="113" t="s">
        <v>184</v>
      </c>
      <c r="D6" s="2"/>
      <c r="E6" s="2"/>
      <c r="F6" s="2"/>
      <c r="G6" s="2"/>
      <c r="H6" s="238" t="s">
        <v>241</v>
      </c>
      <c r="I6" s="2"/>
      <c r="J6" s="2"/>
      <c r="K6" s="2"/>
      <c r="M6" s="2"/>
      <c r="N6" s="2"/>
    </row>
    <row r="7" spans="2:19" ht="34.5" thickBot="1" x14ac:dyDescent="0.4">
      <c r="B7" s="193">
        <v>15</v>
      </c>
      <c r="C7" s="193">
        <v>1</v>
      </c>
      <c r="H7" s="239" t="s">
        <v>242</v>
      </c>
      <c r="I7" s="240" t="s">
        <v>243</v>
      </c>
      <c r="J7" s="254" t="s">
        <v>244</v>
      </c>
      <c r="K7" s="255" t="s">
        <v>263</v>
      </c>
      <c r="M7" s="239" t="s">
        <v>242</v>
      </c>
      <c r="N7" s="240" t="s">
        <v>243</v>
      </c>
      <c r="O7" s="254" t="s">
        <v>244</v>
      </c>
      <c r="P7" s="281" t="s">
        <v>263</v>
      </c>
    </row>
    <row r="8" spans="2:19" ht="111" customHeight="1" thickBot="1" x14ac:dyDescent="0.4">
      <c r="B8" s="278" t="s">
        <v>142</v>
      </c>
      <c r="C8" s="278" t="s">
        <v>77</v>
      </c>
      <c r="D8" s="279" t="s">
        <v>139</v>
      </c>
      <c r="E8" s="280" t="s">
        <v>187</v>
      </c>
      <c r="F8" s="84"/>
      <c r="G8" s="55"/>
      <c r="H8" s="241" t="s">
        <v>245</v>
      </c>
      <c r="I8" s="242" t="s">
        <v>247</v>
      </c>
      <c r="J8" s="243" t="s">
        <v>246</v>
      </c>
      <c r="K8" s="256" t="s">
        <v>264</v>
      </c>
      <c r="L8" s="73"/>
      <c r="M8" s="241" t="s">
        <v>296</v>
      </c>
      <c r="N8" s="242" t="s">
        <v>297</v>
      </c>
      <c r="O8" s="243" t="s">
        <v>298</v>
      </c>
      <c r="P8" s="282" t="s">
        <v>264</v>
      </c>
    </row>
    <row r="9" spans="2:19" ht="81.75" customHeight="1" thickBot="1" x14ac:dyDescent="0.3">
      <c r="B9" s="286">
        <v>7</v>
      </c>
      <c r="C9" s="286">
        <f>ROUND(ROUND(SUMIF(Provinces!E3:E170,Provinces!E4,Provinces!G3:G170) *C12, 0) + C13/2 - I35 - I38 *2 - I43*50 -  I44*100 - E28/1000 - C18*2, 0)</f>
        <v>1</v>
      </c>
      <c r="D9" s="287">
        <f>SUMIF(Provinces!E3:E170,Provinces!E8,Provinces!J3:J170)</f>
        <v>129</v>
      </c>
      <c r="E9" s="286">
        <f>C22*C21+F21</f>
        <v>2</v>
      </c>
      <c r="G9" s="2"/>
      <c r="H9" s="249" t="s">
        <v>248</v>
      </c>
      <c r="I9" s="246" t="s">
        <v>249</v>
      </c>
      <c r="J9" s="245" t="s">
        <v>250</v>
      </c>
      <c r="K9" s="256" t="s">
        <v>264</v>
      </c>
      <c r="L9" s="75"/>
      <c r="M9" s="283" t="s">
        <v>299</v>
      </c>
      <c r="N9" s="284" t="s">
        <v>300</v>
      </c>
      <c r="O9" s="285" t="s">
        <v>301</v>
      </c>
      <c r="P9" s="276" t="s">
        <v>264</v>
      </c>
    </row>
    <row r="10" spans="2:19" ht="70.5" thickBot="1" x14ac:dyDescent="0.3">
      <c r="G10" s="2"/>
      <c r="H10" s="249" t="s">
        <v>251</v>
      </c>
      <c r="I10" s="247" t="s">
        <v>267</v>
      </c>
      <c r="J10" s="245" t="s">
        <v>252</v>
      </c>
      <c r="K10" s="256" t="s">
        <v>264</v>
      </c>
      <c r="L10" s="76"/>
      <c r="M10" s="288" t="s">
        <v>302</v>
      </c>
      <c r="N10" s="289" t="s">
        <v>314</v>
      </c>
      <c r="O10" s="275" t="s">
        <v>303</v>
      </c>
      <c r="P10" s="276" t="s">
        <v>264</v>
      </c>
    </row>
    <row r="11" spans="2:19" ht="69.75" x14ac:dyDescent="0.45">
      <c r="B11" s="191" t="s">
        <v>178</v>
      </c>
      <c r="C11" s="231"/>
      <c r="D11" s="234"/>
      <c r="E11" s="230"/>
      <c r="F11" s="192"/>
      <c r="G11" s="51"/>
      <c r="H11" s="250" t="s">
        <v>253</v>
      </c>
      <c r="I11" s="246" t="s">
        <v>254</v>
      </c>
      <c r="J11" s="245" t="s">
        <v>273</v>
      </c>
      <c r="K11" s="256" t="s">
        <v>264</v>
      </c>
      <c r="L11" s="73"/>
      <c r="M11" s="250" t="s">
        <v>304</v>
      </c>
      <c r="N11" s="246" t="s">
        <v>305</v>
      </c>
      <c r="O11" s="245" t="s">
        <v>306</v>
      </c>
      <c r="P11" s="256" t="s">
        <v>264</v>
      </c>
    </row>
    <row r="12" spans="2:19" ht="69.75" x14ac:dyDescent="0.4">
      <c r="B12" s="207" t="s">
        <v>177</v>
      </c>
      <c r="C12" s="194">
        <v>0.3</v>
      </c>
      <c r="D12" s="235"/>
      <c r="E12" s="208" t="s">
        <v>197</v>
      </c>
      <c r="F12" s="194">
        <v>2</v>
      </c>
      <c r="G12" s="71"/>
      <c r="H12" s="250" t="s">
        <v>255</v>
      </c>
      <c r="I12" s="247" t="s">
        <v>256</v>
      </c>
      <c r="J12" s="245" t="s">
        <v>277</v>
      </c>
      <c r="K12" s="256" t="s">
        <v>264</v>
      </c>
      <c r="L12" s="75"/>
      <c r="M12" s="249" t="s">
        <v>307</v>
      </c>
      <c r="N12" s="246" t="s">
        <v>308</v>
      </c>
      <c r="O12" s="245" t="s">
        <v>311</v>
      </c>
      <c r="P12" s="256" t="s">
        <v>264</v>
      </c>
    </row>
    <row r="13" spans="2:19" ht="69.75" x14ac:dyDescent="0.4">
      <c r="B13" s="207" t="s">
        <v>179</v>
      </c>
      <c r="C13" s="194">
        <f>SUMIF(Provinces!E3:E170,Provinces!E4,Provinces!I3:I170)</f>
        <v>2</v>
      </c>
      <c r="D13" s="235"/>
      <c r="E13" s="208" t="s">
        <v>240</v>
      </c>
      <c r="F13" s="194">
        <v>2</v>
      </c>
      <c r="G13" s="70"/>
      <c r="H13" s="250" t="s">
        <v>257</v>
      </c>
      <c r="I13" s="247" t="s">
        <v>258</v>
      </c>
      <c r="J13" s="245" t="s">
        <v>262</v>
      </c>
      <c r="K13" s="256" t="s">
        <v>264</v>
      </c>
      <c r="L13" s="76"/>
      <c r="M13" s="249" t="s">
        <v>313</v>
      </c>
      <c r="N13" s="246" t="s">
        <v>310</v>
      </c>
      <c r="O13" s="245" t="s">
        <v>312</v>
      </c>
      <c r="P13" s="256" t="s">
        <v>264</v>
      </c>
    </row>
    <row r="14" spans="2:19" ht="69.75" x14ac:dyDescent="0.4">
      <c r="B14" s="208" t="s">
        <v>210</v>
      </c>
      <c r="C14" s="232">
        <f>E28</f>
        <v>700</v>
      </c>
      <c r="D14" s="236"/>
      <c r="E14" s="207" t="s">
        <v>229</v>
      </c>
      <c r="F14" s="194">
        <v>1</v>
      </c>
      <c r="G14" s="70"/>
      <c r="H14" s="251" t="s">
        <v>259</v>
      </c>
      <c r="I14" s="248" t="s">
        <v>260</v>
      </c>
      <c r="J14" s="244" t="s">
        <v>261</v>
      </c>
      <c r="K14" s="256" t="s">
        <v>264</v>
      </c>
      <c r="L14" s="88"/>
      <c r="M14" s="249" t="s">
        <v>316</v>
      </c>
      <c r="N14" s="246" t="s">
        <v>321</v>
      </c>
      <c r="O14" s="245" t="s">
        <v>317</v>
      </c>
      <c r="P14" s="256" t="s">
        <v>264</v>
      </c>
    </row>
    <row r="15" spans="2:19" ht="70.5" customHeight="1" x14ac:dyDescent="0.4">
      <c r="B15" s="208" t="s">
        <v>212</v>
      </c>
      <c r="C15" s="232">
        <f>D28</f>
        <v>8385</v>
      </c>
      <c r="D15" s="236"/>
      <c r="E15" s="207" t="s">
        <v>216</v>
      </c>
      <c r="F15" s="194">
        <v>3</v>
      </c>
      <c r="G15" s="70"/>
      <c r="H15" s="251" t="s">
        <v>265</v>
      </c>
      <c r="I15" s="248" t="s">
        <v>266</v>
      </c>
      <c r="J15" s="245" t="s">
        <v>278</v>
      </c>
      <c r="K15" s="256" t="s">
        <v>264</v>
      </c>
      <c r="L15" s="88"/>
      <c r="M15" s="249" t="s">
        <v>318</v>
      </c>
      <c r="N15" s="246" t="s">
        <v>319</v>
      </c>
      <c r="O15" s="245" t="s">
        <v>320</v>
      </c>
      <c r="P15" s="256" t="s">
        <v>264</v>
      </c>
    </row>
    <row r="16" spans="2:19" ht="69.75" x14ac:dyDescent="0.4">
      <c r="B16" s="207" t="s">
        <v>192</v>
      </c>
      <c r="C16" s="232">
        <f>ROUNDUP(C30/1000,0)*2</f>
        <v>14</v>
      </c>
      <c r="D16" s="236"/>
      <c r="E16" s="208" t="s">
        <v>204</v>
      </c>
      <c r="F16" s="194">
        <v>25</v>
      </c>
      <c r="G16" s="70"/>
      <c r="H16" s="252" t="s">
        <v>268</v>
      </c>
      <c r="I16" s="246" t="s">
        <v>269</v>
      </c>
      <c r="J16" s="245" t="s">
        <v>270</v>
      </c>
      <c r="K16" s="256" t="s">
        <v>264</v>
      </c>
      <c r="L16" s="88"/>
      <c r="M16" s="249" t="s">
        <v>322</v>
      </c>
      <c r="N16" s="246" t="s">
        <v>323</v>
      </c>
      <c r="O16" s="245" t="s">
        <v>324</v>
      </c>
      <c r="P16" s="256" t="s">
        <v>264</v>
      </c>
    </row>
    <row r="17" spans="2:16" ht="69.75" x14ac:dyDescent="0.4">
      <c r="B17" s="208" t="s">
        <v>180</v>
      </c>
      <c r="C17" s="232">
        <f>I31</f>
        <v>18</v>
      </c>
      <c r="D17" s="236"/>
      <c r="E17" s="207" t="s">
        <v>274</v>
      </c>
      <c r="F17" s="194">
        <v>0</v>
      </c>
      <c r="G17" s="70"/>
      <c r="H17" s="250" t="s">
        <v>271</v>
      </c>
      <c r="I17" s="246" t="s">
        <v>272</v>
      </c>
      <c r="J17" s="245" t="s">
        <v>315</v>
      </c>
      <c r="K17" s="256" t="s">
        <v>264</v>
      </c>
      <c r="L17" s="62"/>
      <c r="M17" s="249" t="s">
        <v>325</v>
      </c>
      <c r="N17" s="246" t="s">
        <v>326</v>
      </c>
      <c r="O17" s="245" t="s">
        <v>327</v>
      </c>
      <c r="P17" s="256" t="s">
        <v>264</v>
      </c>
    </row>
    <row r="18" spans="2:16" ht="71.25" customHeight="1" x14ac:dyDescent="0.4">
      <c r="B18" s="207" t="s">
        <v>222</v>
      </c>
      <c r="C18" s="194">
        <v>2</v>
      </c>
      <c r="D18" s="257"/>
      <c r="E18" s="207" t="s">
        <v>275</v>
      </c>
      <c r="F18" s="194">
        <v>0</v>
      </c>
      <c r="G18" s="70"/>
      <c r="H18" s="252" t="s">
        <v>290</v>
      </c>
      <c r="I18" s="246" t="s">
        <v>291</v>
      </c>
      <c r="J18" s="244" t="s">
        <v>292</v>
      </c>
      <c r="K18" s="256" t="s">
        <v>264</v>
      </c>
      <c r="L18" s="62"/>
      <c r="M18" s="249" t="s">
        <v>328</v>
      </c>
      <c r="N18" s="246" t="s">
        <v>329</v>
      </c>
      <c r="O18" s="245" t="s">
        <v>330</v>
      </c>
      <c r="P18" s="256" t="s">
        <v>264</v>
      </c>
    </row>
    <row r="19" spans="2:16" ht="94.5" customHeight="1" x14ac:dyDescent="0.4">
      <c r="B19" s="209" t="s">
        <v>182</v>
      </c>
      <c r="C19" s="194">
        <v>270</v>
      </c>
      <c r="D19" s="277" t="s">
        <v>276</v>
      </c>
      <c r="E19" s="258"/>
      <c r="F19" s="259"/>
      <c r="G19" s="70"/>
      <c r="H19" s="251" t="s">
        <v>293</v>
      </c>
      <c r="I19" s="246" t="s">
        <v>294</v>
      </c>
      <c r="J19" s="245" t="s">
        <v>295</v>
      </c>
      <c r="K19" s="256" t="s">
        <v>264</v>
      </c>
      <c r="L19" s="62"/>
      <c r="M19" s="249" t="s">
        <v>331</v>
      </c>
      <c r="N19" s="246" t="s">
        <v>332</v>
      </c>
      <c r="O19" s="245" t="s">
        <v>333</v>
      </c>
      <c r="P19" s="256" t="s">
        <v>264</v>
      </c>
    </row>
    <row r="20" spans="2:16" ht="69.75" x14ac:dyDescent="0.45">
      <c r="B20" s="263" t="s">
        <v>186</v>
      </c>
      <c r="C20" s="264"/>
      <c r="D20" s="277"/>
      <c r="E20" s="265"/>
      <c r="F20" s="262"/>
      <c r="G20" s="70"/>
      <c r="H20" s="252" t="s">
        <v>281</v>
      </c>
      <c r="I20" s="246" t="s">
        <v>283</v>
      </c>
      <c r="J20" s="245" t="s">
        <v>284</v>
      </c>
      <c r="K20" s="256" t="s">
        <v>264</v>
      </c>
      <c r="L20" s="90"/>
      <c r="M20" s="249" t="s">
        <v>334</v>
      </c>
      <c r="N20" s="246" t="s">
        <v>335</v>
      </c>
      <c r="O20" s="245" t="s">
        <v>336</v>
      </c>
      <c r="P20" s="256" t="s">
        <v>264</v>
      </c>
    </row>
    <row r="21" spans="2:16" ht="116.25" x14ac:dyDescent="0.4">
      <c r="B21" s="210" t="s">
        <v>181</v>
      </c>
      <c r="C21" s="194">
        <v>0.2</v>
      </c>
      <c r="D21" s="236"/>
      <c r="E21" s="260" t="s">
        <v>34</v>
      </c>
      <c r="F21" s="261">
        <f>SUMIF(Provinces!E3:E170,Provinces!E8,Provinces!R3:R170)</f>
        <v>1</v>
      </c>
      <c r="G21" s="70"/>
      <c r="H21" s="252" t="s">
        <v>279</v>
      </c>
      <c r="I21" s="246" t="s">
        <v>282</v>
      </c>
      <c r="J21" s="245" t="s">
        <v>280</v>
      </c>
      <c r="K21" s="256" t="s">
        <v>264</v>
      </c>
      <c r="L21" s="62"/>
      <c r="M21" s="249" t="s">
        <v>337</v>
      </c>
      <c r="N21" s="246" t="s">
        <v>338</v>
      </c>
      <c r="O21" s="245" t="s">
        <v>339</v>
      </c>
      <c r="P21" s="256" t="s">
        <v>264</v>
      </c>
    </row>
    <row r="22" spans="2:16" ht="70.5" thickBot="1" x14ac:dyDescent="0.45">
      <c r="B22" s="211" t="s">
        <v>183</v>
      </c>
      <c r="C22" s="233">
        <f>SUMIF(Provinces!E3:E170,Provinces!E5,Provinces!L3:L170)/2</f>
        <v>5</v>
      </c>
      <c r="D22" s="237"/>
      <c r="E22" s="52"/>
      <c r="F22" s="233"/>
      <c r="G22" s="70"/>
      <c r="H22" s="253" t="s">
        <v>288</v>
      </c>
      <c r="I22" s="274" t="s">
        <v>285</v>
      </c>
      <c r="J22" s="275" t="s">
        <v>289</v>
      </c>
      <c r="K22" s="276" t="s">
        <v>264</v>
      </c>
      <c r="L22" s="62"/>
      <c r="M22" s="249" t="s">
        <v>340</v>
      </c>
      <c r="N22" s="246" t="s">
        <v>341</v>
      </c>
      <c r="O22" s="245" t="s">
        <v>342</v>
      </c>
      <c r="P22" s="256" t="s">
        <v>264</v>
      </c>
    </row>
    <row r="23" spans="2:16" ht="18.75" x14ac:dyDescent="0.3">
      <c r="F23" s="68"/>
      <c r="G23" s="72"/>
      <c r="H23" s="62"/>
      <c r="I23" s="87"/>
      <c r="J23" s="87"/>
      <c r="K23" s="76"/>
      <c r="L23" s="90"/>
      <c r="M23" s="89"/>
    </row>
    <row r="24" spans="2:16" ht="18.75" x14ac:dyDescent="0.3">
      <c r="F24" s="68"/>
      <c r="G24" s="70"/>
      <c r="H24" s="62"/>
      <c r="I24" s="87"/>
      <c r="J24" s="87"/>
      <c r="K24" s="76"/>
      <c r="L24" s="91"/>
      <c r="M24" s="89"/>
    </row>
    <row r="25" spans="2:16" ht="18.75" x14ac:dyDescent="0.3">
      <c r="F25" s="68"/>
      <c r="G25" s="70"/>
      <c r="H25" s="62"/>
      <c r="I25" s="87"/>
      <c r="J25" s="87"/>
      <c r="K25" s="76"/>
      <c r="L25" s="91"/>
      <c r="M25" s="89"/>
    </row>
    <row r="26" spans="2:16" ht="19.5" thickBot="1" x14ac:dyDescent="0.35">
      <c r="F26" s="68"/>
      <c r="G26" s="70"/>
      <c r="H26" s="90"/>
      <c r="I26" s="87"/>
      <c r="J26" s="87"/>
      <c r="K26" s="76"/>
      <c r="L26" s="91"/>
      <c r="M26" s="89"/>
    </row>
    <row r="27" spans="2:16" ht="38.25" thickBot="1" x14ac:dyDescent="0.4">
      <c r="C27" s="73"/>
      <c r="D27" s="120" t="s">
        <v>194</v>
      </c>
      <c r="E27" s="118" t="s">
        <v>211</v>
      </c>
      <c r="F27" s="55"/>
      <c r="G27" s="55"/>
      <c r="H27" s="85"/>
      <c r="I27" s="87"/>
      <c r="J27" s="87"/>
      <c r="K27" s="76"/>
      <c r="L27" s="91"/>
      <c r="M27" s="89"/>
    </row>
    <row r="28" spans="2:16" ht="32.25" thickBot="1" x14ac:dyDescent="0.4">
      <c r="B28" s="2"/>
      <c r="C28" s="74"/>
      <c r="D28" s="119">
        <f>C30+D30+E30+F30</f>
        <v>8385</v>
      </c>
      <c r="E28" s="121">
        <f>E30+F30</f>
        <v>700</v>
      </c>
      <c r="F28" s="2"/>
      <c r="G28" s="51"/>
      <c r="H28" s="66"/>
      <c r="I28" s="87"/>
      <c r="J28" s="87"/>
      <c r="K28" s="76"/>
      <c r="L28" s="85" t="s">
        <v>143</v>
      </c>
      <c r="M28" s="76"/>
    </row>
    <row r="29" spans="2:16" ht="47.25" thickBot="1" x14ac:dyDescent="0.5">
      <c r="B29" s="2"/>
      <c r="C29" s="195" t="s">
        <v>206</v>
      </c>
      <c r="D29" s="196" t="s">
        <v>207</v>
      </c>
      <c r="E29" s="92" t="s">
        <v>208</v>
      </c>
      <c r="F29" s="100"/>
      <c r="G29" s="66"/>
      <c r="H29" s="55"/>
      <c r="I29" s="85" t="s">
        <v>228</v>
      </c>
      <c r="J29" s="87"/>
      <c r="K29" s="76"/>
      <c r="L29" s="98" t="s">
        <v>227</v>
      </c>
      <c r="M29" s="76"/>
    </row>
    <row r="30" spans="2:16" ht="29.25" thickBot="1" x14ac:dyDescent="0.5">
      <c r="B30" s="65" t="s">
        <v>149</v>
      </c>
      <c r="C30" s="267">
        <f>ROUND(SUMIF(Provinces!$E3:$E170,Provinces!$E8,Provinces!$N3:$N170)*C19 + SUMIF(Provinces!E3:E170,Provinces!E8,Provinces!O3:O170)*C19/10,0)</f>
        <v>6885</v>
      </c>
      <c r="D30" s="267">
        <f>SUM(D31:D50)</f>
        <v>800</v>
      </c>
      <c r="E30" s="268">
        <f>SUM(E31:E50)</f>
        <v>0</v>
      </c>
      <c r="F30" s="268">
        <f>SUM(F31:F50)</f>
        <v>700</v>
      </c>
      <c r="G30" s="100"/>
      <c r="H30" s="2"/>
      <c r="I30" s="78" t="s">
        <v>141</v>
      </c>
      <c r="J30" s="87"/>
      <c r="K30" s="180" t="s">
        <v>223</v>
      </c>
      <c r="L30" s="185" t="s">
        <v>226</v>
      </c>
      <c r="M30" s="185"/>
    </row>
    <row r="31" spans="2:16" ht="29.25" thickBot="1" x14ac:dyDescent="0.5">
      <c r="B31" s="61" t="s">
        <v>165</v>
      </c>
      <c r="C31" s="197" t="s">
        <v>150</v>
      </c>
      <c r="D31" s="197" t="s">
        <v>209</v>
      </c>
      <c r="E31" s="186" t="s">
        <v>150</v>
      </c>
      <c r="F31" s="186" t="s">
        <v>209</v>
      </c>
      <c r="G31" s="71"/>
      <c r="H31" s="101" t="s">
        <v>149</v>
      </c>
      <c r="I31" s="80">
        <f>SUM(I32:I44)</f>
        <v>18</v>
      </c>
      <c r="J31" s="87"/>
      <c r="K31" s="181" t="s">
        <v>140</v>
      </c>
      <c r="L31" s="182" t="s">
        <v>225</v>
      </c>
      <c r="M31" s="182"/>
    </row>
    <row r="32" spans="2:16" ht="27" thickBot="1" x14ac:dyDescent="0.45">
      <c r="B32" s="58" t="s">
        <v>150</v>
      </c>
      <c r="C32" s="223">
        <f>ROUND(C30/2,0)</f>
        <v>3443</v>
      </c>
      <c r="D32" s="224"/>
      <c r="E32" s="225"/>
      <c r="F32" s="225"/>
      <c r="G32" s="70"/>
      <c r="H32" s="93" t="s">
        <v>165</v>
      </c>
      <c r="I32" s="81"/>
      <c r="J32" s="87"/>
      <c r="K32" s="183" t="s">
        <v>217</v>
      </c>
      <c r="L32" s="184" t="s">
        <v>224</v>
      </c>
      <c r="M32" s="184"/>
    </row>
    <row r="33" spans="2:13" ht="29.25" thickBot="1" x14ac:dyDescent="0.5">
      <c r="B33" s="58" t="s">
        <v>154</v>
      </c>
      <c r="C33" s="223">
        <f>ROUND(C32/2,0)</f>
        <v>1722</v>
      </c>
      <c r="D33" s="224">
        <v>200</v>
      </c>
      <c r="E33" s="226"/>
      <c r="F33" s="226">
        <v>200</v>
      </c>
      <c r="G33" s="70"/>
      <c r="H33" s="94" t="s">
        <v>159</v>
      </c>
      <c r="I33" s="82"/>
      <c r="J33" s="87"/>
      <c r="K33" s="179" t="s">
        <v>149</v>
      </c>
      <c r="L33" s="202">
        <f>SUM(L34:L46)</f>
        <v>6</v>
      </c>
      <c r="M33" s="202"/>
    </row>
    <row r="34" spans="2:13" ht="26.25" x14ac:dyDescent="0.4">
      <c r="B34" s="58" t="s">
        <v>155</v>
      </c>
      <c r="C34" s="223">
        <f>ROUND(C33*2/3,0)</f>
        <v>1148</v>
      </c>
      <c r="D34" s="224">
        <v>300</v>
      </c>
      <c r="E34" s="226"/>
      <c r="F34" s="226">
        <v>300</v>
      </c>
      <c r="G34" s="70"/>
      <c r="H34" s="94" t="s">
        <v>193</v>
      </c>
      <c r="I34" s="82">
        <v>12</v>
      </c>
      <c r="J34" s="87"/>
      <c r="K34" s="93" t="s">
        <v>165</v>
      </c>
      <c r="L34" s="203"/>
      <c r="M34" s="203"/>
    </row>
    <row r="35" spans="2:13" ht="27" thickBot="1" x14ac:dyDescent="0.45">
      <c r="B35" s="58" t="s">
        <v>156</v>
      </c>
      <c r="C35" s="223">
        <f>ROUND(C33/3,0)</f>
        <v>574</v>
      </c>
      <c r="D35" s="224"/>
      <c r="E35" s="226"/>
      <c r="F35" s="226"/>
      <c r="G35" s="72"/>
      <c r="H35" s="95" t="s">
        <v>160</v>
      </c>
      <c r="I35" s="83">
        <v>6</v>
      </c>
      <c r="J35" s="87"/>
      <c r="K35" s="175" t="s">
        <v>159</v>
      </c>
      <c r="L35" s="204"/>
      <c r="M35" s="204"/>
    </row>
    <row r="36" spans="2:13" ht="28.5" x14ac:dyDescent="0.4">
      <c r="B36" s="58" t="s">
        <v>157</v>
      </c>
      <c r="C36" s="223"/>
      <c r="D36" s="224">
        <v>300</v>
      </c>
      <c r="E36" s="226"/>
      <c r="F36" s="226">
        <v>200</v>
      </c>
      <c r="G36" s="70"/>
      <c r="H36" s="96" t="s">
        <v>166</v>
      </c>
      <c r="I36" s="81"/>
      <c r="K36" s="175" t="s">
        <v>193</v>
      </c>
      <c r="L36" s="204"/>
      <c r="M36" s="204"/>
    </row>
    <row r="37" spans="2:13" ht="27" thickBot="1" x14ac:dyDescent="0.45">
      <c r="B37" s="58" t="s">
        <v>158</v>
      </c>
      <c r="C37" s="223"/>
      <c r="D37" s="224"/>
      <c r="E37" s="226"/>
      <c r="F37" s="226"/>
      <c r="G37" s="70"/>
      <c r="H37" s="94" t="s">
        <v>161</v>
      </c>
      <c r="I37" s="82"/>
      <c r="K37" s="176" t="s">
        <v>160</v>
      </c>
      <c r="L37" s="205">
        <v>6</v>
      </c>
      <c r="M37" s="205"/>
    </row>
    <row r="38" spans="2:13" ht="29.25" thickBot="1" x14ac:dyDescent="0.45">
      <c r="B38" s="58" t="s">
        <v>201</v>
      </c>
      <c r="C38" s="223"/>
      <c r="D38" s="224"/>
      <c r="E38" s="226"/>
      <c r="F38" s="226"/>
      <c r="G38" s="72"/>
      <c r="H38" s="95" t="s">
        <v>162</v>
      </c>
      <c r="I38" s="83"/>
      <c r="K38" s="96" t="s">
        <v>166</v>
      </c>
      <c r="L38" s="203"/>
      <c r="M38" s="203"/>
    </row>
    <row r="39" spans="2:13" ht="28.5" x14ac:dyDescent="0.4">
      <c r="B39" s="58" t="s">
        <v>176</v>
      </c>
      <c r="C39" s="223">
        <f>SUMIF(Provinces!$E3:$E170,Provinces!$E4,Provinces!$K3:$K170)*100</f>
        <v>1300</v>
      </c>
      <c r="D39" s="224"/>
      <c r="E39" s="226"/>
      <c r="F39" s="226"/>
      <c r="G39" s="86"/>
      <c r="H39" s="96" t="s">
        <v>167</v>
      </c>
      <c r="I39" s="81"/>
      <c r="K39" s="175" t="s">
        <v>161</v>
      </c>
      <c r="L39" s="204"/>
      <c r="M39" s="204"/>
    </row>
    <row r="40" spans="2:13" ht="27" thickBot="1" x14ac:dyDescent="0.45">
      <c r="B40" s="59" t="s">
        <v>151</v>
      </c>
      <c r="C40" s="227"/>
      <c r="D40" s="228"/>
      <c r="E40" s="229"/>
      <c r="F40" s="229"/>
      <c r="G40" s="86"/>
      <c r="H40" s="114" t="s">
        <v>202</v>
      </c>
      <c r="I40" s="99"/>
      <c r="K40" s="176" t="s">
        <v>162</v>
      </c>
      <c r="L40" s="205"/>
      <c r="M40" s="205"/>
    </row>
    <row r="41" spans="2:13" ht="28.5" x14ac:dyDescent="0.4">
      <c r="B41" s="60" t="s">
        <v>166</v>
      </c>
      <c r="C41" s="220"/>
      <c r="D41" s="221"/>
      <c r="E41" s="222"/>
      <c r="F41" s="222"/>
      <c r="G41" s="86"/>
      <c r="H41" s="114" t="s">
        <v>168</v>
      </c>
      <c r="I41" s="82"/>
      <c r="K41" s="96" t="s">
        <v>167</v>
      </c>
      <c r="L41" s="203"/>
      <c r="M41" s="203"/>
    </row>
    <row r="42" spans="2:13" ht="26.25" x14ac:dyDescent="0.4">
      <c r="B42" s="58" t="s">
        <v>152</v>
      </c>
      <c r="C42" s="214"/>
      <c r="D42" s="215"/>
      <c r="E42" s="216"/>
      <c r="F42" s="216"/>
      <c r="G42" s="86"/>
      <c r="H42" s="114" t="s">
        <v>169</v>
      </c>
      <c r="I42" s="82"/>
      <c r="K42" s="177" t="s">
        <v>202</v>
      </c>
      <c r="L42" s="206"/>
      <c r="M42" s="206"/>
    </row>
    <row r="43" spans="2:13" ht="26.25" x14ac:dyDescent="0.4">
      <c r="B43" s="58" t="s">
        <v>153</v>
      </c>
      <c r="C43" s="214"/>
      <c r="D43" s="215"/>
      <c r="E43" s="216"/>
      <c r="F43" s="216"/>
      <c r="G43" s="86"/>
      <c r="H43" s="114" t="s">
        <v>170</v>
      </c>
      <c r="I43" s="82"/>
      <c r="K43" s="177" t="s">
        <v>168</v>
      </c>
      <c r="L43" s="204"/>
      <c r="M43" s="204"/>
    </row>
    <row r="44" spans="2:13" ht="27" thickBot="1" x14ac:dyDescent="0.45">
      <c r="B44" s="58" t="s">
        <v>163</v>
      </c>
      <c r="C44" s="214"/>
      <c r="D44" s="215"/>
      <c r="E44" s="216"/>
      <c r="F44" s="216"/>
      <c r="G44" s="51"/>
      <c r="H44" s="115" t="s">
        <v>171</v>
      </c>
      <c r="I44" s="83"/>
      <c r="K44" s="177" t="s">
        <v>169</v>
      </c>
      <c r="L44" s="204"/>
      <c r="M44" s="204"/>
    </row>
    <row r="45" spans="2:13" ht="27" thickBot="1" x14ac:dyDescent="0.45">
      <c r="B45" s="59" t="s">
        <v>164</v>
      </c>
      <c r="C45" s="217"/>
      <c r="D45" s="218"/>
      <c r="E45" s="219"/>
      <c r="F45" s="219"/>
      <c r="G45" s="51"/>
      <c r="K45" s="177" t="s">
        <v>170</v>
      </c>
      <c r="L45" s="204"/>
      <c r="M45" s="204"/>
    </row>
    <row r="46" spans="2:13" ht="29.25" thickBot="1" x14ac:dyDescent="0.45">
      <c r="B46" s="60" t="s">
        <v>167</v>
      </c>
      <c r="C46" s="220"/>
      <c r="D46" s="221"/>
      <c r="E46" s="222"/>
      <c r="F46" s="222"/>
      <c r="K46" s="178" t="s">
        <v>171</v>
      </c>
      <c r="L46" s="205"/>
      <c r="M46" s="205"/>
    </row>
    <row r="47" spans="2:13" ht="26.25" x14ac:dyDescent="0.4">
      <c r="B47" s="63" t="s">
        <v>148</v>
      </c>
      <c r="C47" s="214"/>
      <c r="D47" s="215"/>
      <c r="E47" s="216"/>
      <c r="F47" s="216"/>
    </row>
    <row r="48" spans="2:13" ht="26.25" x14ac:dyDescent="0.4">
      <c r="B48" s="63" t="s">
        <v>286</v>
      </c>
      <c r="C48" s="214"/>
      <c r="D48" s="215"/>
      <c r="E48" s="216"/>
      <c r="F48" s="216"/>
    </row>
    <row r="49" spans="2:12" ht="26.25" x14ac:dyDescent="0.4">
      <c r="B49" s="63" t="s">
        <v>174</v>
      </c>
      <c r="C49" s="214"/>
      <c r="D49" s="215"/>
      <c r="E49" s="216"/>
      <c r="F49" s="216"/>
    </row>
    <row r="50" spans="2:12" ht="27" thickBot="1" x14ac:dyDescent="0.45">
      <c r="B50" s="64" t="s">
        <v>175</v>
      </c>
      <c r="C50" s="217"/>
      <c r="D50" s="218"/>
      <c r="E50" s="219"/>
      <c r="F50" s="219"/>
    </row>
    <row r="52" spans="2:12" ht="15.75" thickBot="1" x14ac:dyDescent="0.3"/>
    <row r="53" spans="2:12" ht="24" thickBot="1" x14ac:dyDescent="0.4">
      <c r="C53" s="98" t="s">
        <v>195</v>
      </c>
    </row>
    <row r="54" spans="2:12" ht="21.75" thickBot="1" x14ac:dyDescent="0.4">
      <c r="C54" s="79" t="s">
        <v>196</v>
      </c>
      <c r="D54" s="79" t="s">
        <v>230</v>
      </c>
      <c r="E54" s="79" t="s">
        <v>231</v>
      </c>
      <c r="F54" s="79" t="s">
        <v>232</v>
      </c>
      <c r="G54" s="79" t="s">
        <v>233</v>
      </c>
      <c r="H54" s="79" t="s">
        <v>234</v>
      </c>
      <c r="I54" s="79" t="s">
        <v>235</v>
      </c>
      <c r="J54" s="79" t="s">
        <v>236</v>
      </c>
      <c r="K54" s="79" t="s">
        <v>237</v>
      </c>
      <c r="L54" s="79" t="s">
        <v>238</v>
      </c>
    </row>
    <row r="55" spans="2:12" ht="21.75" thickBot="1" x14ac:dyDescent="0.4">
      <c r="B55" s="97" t="s">
        <v>198</v>
      </c>
      <c r="C55" s="97" t="s">
        <v>200</v>
      </c>
      <c r="D55" s="97"/>
      <c r="E55" s="97"/>
      <c r="F55" s="97"/>
      <c r="G55" s="97"/>
      <c r="H55" s="97"/>
      <c r="I55" s="97"/>
      <c r="J55" s="97"/>
      <c r="K55" s="97"/>
      <c r="L55" s="97"/>
    </row>
    <row r="56" spans="2:12" ht="21.75" thickBot="1" x14ac:dyDescent="0.4">
      <c r="B56" s="97" t="s">
        <v>203</v>
      </c>
      <c r="C56" s="174" t="s">
        <v>199</v>
      </c>
      <c r="D56" s="117"/>
      <c r="E56" s="117"/>
      <c r="F56" s="117"/>
      <c r="G56" s="117"/>
      <c r="H56" s="117"/>
      <c r="I56" s="117"/>
      <c r="J56" s="117"/>
      <c r="K56" s="117"/>
      <c r="L56" s="117"/>
    </row>
    <row r="57" spans="2:12" ht="21.75" thickBot="1" x14ac:dyDescent="0.4">
      <c r="B57" s="172" t="s">
        <v>217</v>
      </c>
      <c r="C57" s="79" t="s">
        <v>218</v>
      </c>
      <c r="D57" s="173"/>
      <c r="E57" s="173"/>
      <c r="F57" s="173"/>
      <c r="G57" s="173"/>
      <c r="H57" s="173"/>
      <c r="I57" s="173"/>
      <c r="J57" s="173"/>
      <c r="K57" s="173"/>
      <c r="L57" s="173"/>
    </row>
    <row r="58" spans="2:12" ht="36.75" thickBot="1" x14ac:dyDescent="0.6">
      <c r="B58" s="116" t="s">
        <v>149</v>
      </c>
      <c r="C58" s="273">
        <f>SUM(C60:C78)</f>
        <v>700</v>
      </c>
      <c r="D58" s="187"/>
      <c r="E58" s="198"/>
      <c r="F58" s="198"/>
      <c r="G58" s="198"/>
      <c r="H58" s="198"/>
      <c r="I58" s="198"/>
      <c r="J58" s="198"/>
      <c r="K58" s="198"/>
      <c r="L58" s="198"/>
    </row>
    <row r="59" spans="2:12" ht="28.5" x14ac:dyDescent="0.45">
      <c r="B59" s="61" t="s">
        <v>165</v>
      </c>
      <c r="C59" s="269"/>
      <c r="D59" s="188"/>
      <c r="E59" s="199"/>
      <c r="F59" s="199"/>
      <c r="G59" s="199"/>
      <c r="H59" s="199"/>
      <c r="I59" s="199"/>
      <c r="J59" s="199"/>
      <c r="K59" s="199"/>
      <c r="L59" s="199"/>
    </row>
    <row r="60" spans="2:12" ht="28.5" x14ac:dyDescent="0.45">
      <c r="B60" s="58" t="s">
        <v>150</v>
      </c>
      <c r="C60" s="270"/>
      <c r="D60" s="189"/>
      <c r="E60" s="200"/>
      <c r="F60" s="200"/>
      <c r="G60" s="200"/>
      <c r="H60" s="200"/>
      <c r="I60" s="200"/>
      <c r="J60" s="200"/>
      <c r="K60" s="200"/>
      <c r="L60" s="200"/>
    </row>
    <row r="61" spans="2:12" ht="28.5" x14ac:dyDescent="0.45">
      <c r="B61" s="58" t="s">
        <v>154</v>
      </c>
      <c r="C61" s="271">
        <v>200</v>
      </c>
      <c r="D61" s="189"/>
      <c r="E61" s="200"/>
      <c r="F61" s="200"/>
      <c r="G61" s="200"/>
      <c r="H61" s="200"/>
      <c r="I61" s="200"/>
      <c r="J61" s="200"/>
      <c r="K61" s="200"/>
      <c r="L61" s="200"/>
    </row>
    <row r="62" spans="2:12" ht="28.5" x14ac:dyDescent="0.45">
      <c r="B62" s="58" t="s">
        <v>155</v>
      </c>
      <c r="C62" s="271">
        <v>300</v>
      </c>
      <c r="D62" s="189"/>
      <c r="E62" s="200"/>
      <c r="F62" s="200"/>
      <c r="G62" s="200"/>
      <c r="H62" s="200"/>
      <c r="I62" s="200"/>
      <c r="J62" s="200"/>
      <c r="K62" s="200"/>
      <c r="L62" s="200"/>
    </row>
    <row r="63" spans="2:12" ht="28.5" x14ac:dyDescent="0.45">
      <c r="B63" s="58" t="s">
        <v>156</v>
      </c>
      <c r="C63" s="271"/>
      <c r="D63" s="189"/>
      <c r="E63" s="200"/>
      <c r="F63" s="200"/>
      <c r="G63" s="200"/>
      <c r="H63" s="200"/>
      <c r="I63" s="200"/>
      <c r="J63" s="200"/>
      <c r="K63" s="200"/>
      <c r="L63" s="200"/>
    </row>
    <row r="64" spans="2:12" ht="28.5" x14ac:dyDescent="0.45">
      <c r="B64" s="58" t="s">
        <v>157</v>
      </c>
      <c r="C64" s="271">
        <v>200</v>
      </c>
      <c r="D64" s="189"/>
      <c r="E64" s="200"/>
      <c r="F64" s="200"/>
      <c r="G64" s="200"/>
      <c r="H64" s="200"/>
      <c r="I64" s="200"/>
      <c r="J64" s="200"/>
      <c r="K64" s="200"/>
      <c r="L64" s="200"/>
    </row>
    <row r="65" spans="2:12" ht="28.5" x14ac:dyDescent="0.45">
      <c r="B65" s="58" t="s">
        <v>158</v>
      </c>
      <c r="C65" s="270"/>
      <c r="D65" s="189"/>
      <c r="E65" s="200"/>
      <c r="F65" s="200"/>
      <c r="G65" s="200"/>
      <c r="H65" s="200"/>
      <c r="I65" s="200"/>
      <c r="J65" s="200"/>
      <c r="K65" s="200"/>
      <c r="L65" s="200"/>
    </row>
    <row r="66" spans="2:12" ht="28.5" x14ac:dyDescent="0.45">
      <c r="B66" s="58" t="s">
        <v>309</v>
      </c>
      <c r="C66" s="270"/>
      <c r="D66" s="189"/>
      <c r="E66" s="200"/>
      <c r="F66" s="200"/>
      <c r="G66" s="200"/>
      <c r="H66" s="200"/>
      <c r="I66" s="200"/>
      <c r="J66" s="200"/>
      <c r="K66" s="200"/>
      <c r="L66" s="200"/>
    </row>
    <row r="67" spans="2:12" ht="28.5" x14ac:dyDescent="0.45">
      <c r="B67" s="58" t="s">
        <v>176</v>
      </c>
      <c r="C67" s="270"/>
      <c r="D67" s="189"/>
      <c r="E67" s="200"/>
      <c r="F67" s="200"/>
      <c r="G67" s="200"/>
      <c r="H67" s="200"/>
      <c r="I67" s="200"/>
      <c r="J67" s="200"/>
      <c r="K67" s="200"/>
      <c r="L67" s="200"/>
    </row>
    <row r="68" spans="2:12" ht="29.25" thickBot="1" x14ac:dyDescent="0.5">
      <c r="B68" s="59" t="s">
        <v>151</v>
      </c>
      <c r="C68" s="270"/>
      <c r="D68" s="189"/>
      <c r="E68" s="200"/>
      <c r="F68" s="200"/>
      <c r="G68" s="200"/>
      <c r="H68" s="200"/>
      <c r="I68" s="200"/>
      <c r="J68" s="200"/>
      <c r="K68" s="200"/>
      <c r="L68" s="200"/>
    </row>
    <row r="69" spans="2:12" ht="29.25" x14ac:dyDescent="0.45">
      <c r="B69" s="60" t="s">
        <v>166</v>
      </c>
      <c r="C69" s="270"/>
      <c r="D69" s="189"/>
      <c r="E69" s="200"/>
      <c r="F69" s="200"/>
      <c r="G69" s="200"/>
      <c r="H69" s="200"/>
      <c r="I69" s="200"/>
      <c r="J69" s="200"/>
      <c r="K69" s="200"/>
      <c r="L69" s="200"/>
    </row>
    <row r="70" spans="2:12" ht="28.5" x14ac:dyDescent="0.45">
      <c r="B70" s="58" t="s">
        <v>152</v>
      </c>
      <c r="C70" s="270"/>
      <c r="D70" s="189"/>
      <c r="E70" s="200"/>
      <c r="F70" s="200"/>
      <c r="G70" s="200"/>
      <c r="H70" s="200"/>
      <c r="I70" s="200"/>
      <c r="J70" s="200"/>
      <c r="K70" s="200"/>
      <c r="L70" s="200"/>
    </row>
    <row r="71" spans="2:12" ht="28.5" x14ac:dyDescent="0.45">
      <c r="B71" s="58" t="s">
        <v>153</v>
      </c>
      <c r="C71" s="270"/>
      <c r="D71" s="189"/>
      <c r="E71" s="200"/>
      <c r="F71" s="200"/>
      <c r="G71" s="200"/>
      <c r="H71" s="200"/>
      <c r="I71" s="200"/>
      <c r="J71" s="200"/>
      <c r="K71" s="200"/>
      <c r="L71" s="200"/>
    </row>
    <row r="72" spans="2:12" ht="28.5" x14ac:dyDescent="0.45">
      <c r="B72" s="58" t="s">
        <v>163</v>
      </c>
      <c r="C72" s="270"/>
      <c r="D72" s="189"/>
      <c r="E72" s="200"/>
      <c r="F72" s="200"/>
      <c r="G72" s="200"/>
      <c r="H72" s="200"/>
      <c r="I72" s="200"/>
      <c r="J72" s="200"/>
      <c r="K72" s="200"/>
      <c r="L72" s="200"/>
    </row>
    <row r="73" spans="2:12" ht="29.25" thickBot="1" x14ac:dyDescent="0.5">
      <c r="B73" s="59" t="s">
        <v>164</v>
      </c>
      <c r="C73" s="270"/>
      <c r="D73" s="189"/>
      <c r="E73" s="200"/>
      <c r="F73" s="200"/>
      <c r="G73" s="200"/>
      <c r="H73" s="200"/>
      <c r="I73" s="200"/>
      <c r="J73" s="200"/>
      <c r="K73" s="200"/>
      <c r="L73" s="200"/>
    </row>
    <row r="74" spans="2:12" ht="29.25" x14ac:dyDescent="0.45">
      <c r="B74" s="60" t="s">
        <v>167</v>
      </c>
      <c r="C74" s="270"/>
      <c r="D74" s="189"/>
      <c r="E74" s="200"/>
      <c r="F74" s="200"/>
      <c r="G74" s="200"/>
      <c r="H74" s="200"/>
      <c r="I74" s="200"/>
      <c r="J74" s="200"/>
      <c r="K74" s="200"/>
      <c r="L74" s="200"/>
    </row>
    <row r="75" spans="2:12" ht="28.5" x14ac:dyDescent="0.45">
      <c r="B75" s="63" t="s">
        <v>172</v>
      </c>
      <c r="C75" s="270"/>
      <c r="D75" s="189"/>
      <c r="E75" s="200"/>
      <c r="F75" s="200"/>
      <c r="G75" s="200"/>
      <c r="H75" s="200"/>
      <c r="I75" s="200"/>
      <c r="J75" s="200"/>
      <c r="K75" s="200"/>
      <c r="L75" s="200"/>
    </row>
    <row r="76" spans="2:12" ht="28.5" x14ac:dyDescent="0.45">
      <c r="B76" s="63" t="s">
        <v>173</v>
      </c>
      <c r="C76" s="270"/>
      <c r="D76" s="189"/>
      <c r="E76" s="200"/>
      <c r="F76" s="200"/>
      <c r="G76" s="200"/>
      <c r="H76" s="200"/>
      <c r="I76" s="200"/>
      <c r="J76" s="200"/>
      <c r="K76" s="200"/>
      <c r="L76" s="200"/>
    </row>
    <row r="77" spans="2:12" ht="28.5" x14ac:dyDescent="0.45">
      <c r="B77" s="63" t="s">
        <v>174</v>
      </c>
      <c r="C77" s="270"/>
      <c r="D77" s="189"/>
      <c r="E77" s="200"/>
      <c r="F77" s="200"/>
      <c r="G77" s="200"/>
      <c r="H77" s="200"/>
      <c r="I77" s="200"/>
      <c r="J77" s="200"/>
      <c r="K77" s="200"/>
      <c r="L77" s="200"/>
    </row>
    <row r="78" spans="2:12" ht="29.25" thickBot="1" x14ac:dyDescent="0.5">
      <c r="B78" s="64" t="s">
        <v>175</v>
      </c>
      <c r="C78" s="272"/>
      <c r="D78" s="190"/>
      <c r="E78" s="201"/>
      <c r="F78" s="201"/>
      <c r="G78" s="201"/>
      <c r="H78" s="201"/>
      <c r="I78" s="201"/>
      <c r="J78" s="201"/>
      <c r="K78" s="201"/>
      <c r="L78" s="201"/>
    </row>
    <row r="81" spans="2:3" ht="15.75" thickBot="1" x14ac:dyDescent="0.3"/>
    <row r="82" spans="2:3" ht="29.25" thickBot="1" x14ac:dyDescent="0.5">
      <c r="B82" s="101" t="s">
        <v>219</v>
      </c>
      <c r="C82" s="101" t="s">
        <v>220</v>
      </c>
    </row>
    <row r="83" spans="2:3" ht="21.75" thickBot="1" x14ac:dyDescent="0.4">
      <c r="B83" s="212" t="s">
        <v>221</v>
      </c>
      <c r="C83" s="213" t="s">
        <v>239</v>
      </c>
    </row>
    <row r="84" spans="2:3" ht="21.75" thickBot="1" x14ac:dyDescent="0.4">
      <c r="B84" s="212"/>
      <c r="C84" s="67"/>
    </row>
    <row r="85" spans="2:3" ht="21.75" thickBot="1" x14ac:dyDescent="0.4">
      <c r="B85" s="212"/>
      <c r="C85" s="67"/>
    </row>
    <row r="86" spans="2:3" ht="21.75" thickBot="1" x14ac:dyDescent="0.4">
      <c r="B86" s="212"/>
      <c r="C86" s="67"/>
    </row>
    <row r="87" spans="2:3" ht="21.75" thickBot="1" x14ac:dyDescent="0.4">
      <c r="B87" s="212"/>
      <c r="C87" s="67"/>
    </row>
    <row r="88" spans="2:3" ht="21.75" thickBot="1" x14ac:dyDescent="0.4">
      <c r="B88" s="212"/>
      <c r="C88" s="67"/>
    </row>
    <row r="89" spans="2:3" ht="21.75" thickBot="1" x14ac:dyDescent="0.4">
      <c r="B89" s="212"/>
      <c r="C89" s="67"/>
    </row>
    <row r="90" spans="2:3" ht="21.75" thickBot="1" x14ac:dyDescent="0.4">
      <c r="B90" s="212"/>
      <c r="C90" s="67"/>
    </row>
    <row r="91" spans="2:3" ht="21.75" thickBot="1" x14ac:dyDescent="0.4">
      <c r="B91" s="212"/>
      <c r="C91" s="67"/>
    </row>
    <row r="92" spans="2:3" ht="21.75" thickBot="1" x14ac:dyDescent="0.4">
      <c r="B92" s="212"/>
      <c r="C92" s="67"/>
    </row>
    <row r="93" spans="2:3" ht="21.75" thickBot="1" x14ac:dyDescent="0.4">
      <c r="B93" s="212"/>
      <c r="C93" s="67"/>
    </row>
    <row r="94" spans="2:3" ht="21.75" thickBot="1" x14ac:dyDescent="0.4">
      <c r="B94" s="212"/>
      <c r="C94" s="67"/>
    </row>
  </sheetData>
  <phoneticPr fontId="12" type="noConversion"/>
  <conditionalFormatting sqref="I12:J16 I18:J3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{73A14B80-B451-4F83-9590-FC7C3BA4994B}</x14:id>
        </ext>
      </extLst>
    </cfRule>
  </conditionalFormatting>
  <conditionalFormatting sqref="C28:D5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{516755AF-2CA7-4FD4-8B1A-6D01A20C2C65}</x14:id>
        </ext>
      </extLst>
    </cfRule>
  </conditionalFormatting>
  <conditionalFormatting sqref="E30:E5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{5FE14452-115F-4FD8-B884-65F560927673}</x14:id>
        </ext>
      </extLst>
    </cfRule>
  </conditionalFormatting>
  <conditionalFormatting sqref="C28:E50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{F8D7092D-41E9-4CC7-980E-4972734D50A0}</x14:id>
        </ext>
      </extLst>
    </cfRule>
  </conditionalFormatting>
  <conditionalFormatting sqref="C30:D50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{01F3DD28-2960-4643-B329-D768481E9777}</x14:id>
        </ext>
      </extLst>
    </cfRule>
  </conditionalFormatting>
  <conditionalFormatting sqref="C58:C60 C65:C66 C68:C7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{4AFC3D81-8201-418C-80D6-334C428E26A1}</x14:id>
        </ext>
      </extLst>
    </cfRule>
  </conditionalFormatting>
  <conditionalFormatting sqref="D62:L6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{527BDFDE-BB0E-4C60-9EA7-6DC7DA274D6F}</x14:id>
        </ext>
      </extLst>
    </cfRule>
  </conditionalFormatting>
  <conditionalFormatting sqref="D62:L6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{252CC788-F8B0-40D1-9F55-8FA1361CB67D}</x14:id>
        </ext>
      </extLst>
    </cfRule>
  </conditionalFormatting>
  <conditionalFormatting sqref="D64:L6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{1FB3712B-A740-41F4-8902-22A92770ED92}</x14:id>
        </ext>
      </extLst>
    </cfRule>
  </conditionalFormatting>
  <conditionalFormatting sqref="D64:L6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{88762B8D-64F6-44E5-9A54-5F7D307678EA}</x14:id>
        </ext>
      </extLst>
    </cfRule>
  </conditionalFormatting>
  <conditionalFormatting sqref="D67:L6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{48A5DEDE-6548-4E8C-B74F-6EAE14336D85}</x14:id>
        </ext>
      </extLst>
    </cfRule>
  </conditionalFormatting>
  <conditionalFormatting sqref="D67:L6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{52C366B0-42B2-4704-8430-6F2860A5C3F1}</x14:id>
        </ext>
      </extLst>
    </cfRule>
  </conditionalFormatting>
  <conditionalFormatting sqref="D58:L7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{C358BFE0-20DB-4685-8C68-C24DB8A89720}</x14:id>
        </ext>
      </extLst>
    </cfRule>
  </conditionalFormatting>
  <conditionalFormatting sqref="F30:F5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{F389E931-0D91-43B9-AF14-62D5743A3514}</x14:id>
        </ext>
      </extLst>
    </cfRule>
  </conditionalFormatting>
  <conditionalFormatting sqref="F30:F5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{F516F982-335A-45FA-AEE8-D40B907371A9}</x14:id>
        </ext>
      </extLst>
    </cfRule>
  </conditionalFormatting>
  <conditionalFormatting sqref="C28:F5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{CF972B03-5FC9-444A-B713-3FA9CE78FAB0}</x14:id>
        </ext>
      </extLst>
    </cfRule>
  </conditionalFormatting>
  <conditionalFormatting sqref="C6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{E8D0C674-15B3-4374-BCB7-D701B34DB06F}</x14:id>
        </ext>
      </extLst>
    </cfRule>
  </conditionalFormatting>
  <conditionalFormatting sqref="C6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{B8F91083-F180-42D7-B484-83CF1994F53B}</x14:id>
        </ext>
      </extLst>
    </cfRule>
  </conditionalFormatting>
  <conditionalFormatting sqref="C6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{6EF66676-EF4D-422F-A43A-A89080B7887D}</x14:id>
        </ext>
      </extLst>
    </cfRule>
  </conditionalFormatting>
  <conditionalFormatting sqref="C58:C60 C65:C7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{2ABFD651-1C00-40C9-856D-BE7E065BB51D}</x14:id>
        </ext>
      </extLst>
    </cfRule>
  </conditionalFormatting>
  <conditionalFormatting sqref="D2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{8FF2E6A0-335D-49DA-9716-2F91EFA42A20}</x14:id>
        </ext>
      </extLst>
    </cfRule>
  </conditionalFormatting>
  <conditionalFormatting sqref="D2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{F3AB3CA9-E124-4AC3-8C12-470F1A426499}</x14:id>
        </ext>
      </extLst>
    </cfRule>
  </conditionalFormatting>
  <conditionalFormatting sqref="D2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{015308D1-485C-406F-9404-BB51C631FA0E}</x14:id>
        </ext>
      </extLst>
    </cfRule>
  </conditionalFormatting>
  <conditionalFormatting sqref="E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{24A77B94-12D9-4488-84B5-2B0F3E8E0D18}</x14:id>
        </ext>
      </extLst>
    </cfRule>
  </conditionalFormatting>
  <conditionalFormatting sqref="E2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{B1BAC59E-6D88-4600-AED6-E122F65DB60F}</x14:id>
        </ext>
      </extLst>
    </cfRule>
  </conditionalFormatting>
  <conditionalFormatting sqref="E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{E42E8E80-2D0E-46E4-BF90-4CDF276E3938}</x14:id>
        </ext>
      </extLst>
    </cfRule>
  </conditionalFormatting>
  <conditionalFormatting sqref="C61:C6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{C8EAB896-EAA0-471C-A9CB-F986A299D905}</x14:id>
        </ext>
      </extLst>
    </cfRule>
  </conditionalFormatting>
  <conditionalFormatting sqref="C61:C6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{3104738C-80EC-47A6-B491-D82DC9C4A0C4}</x14:id>
        </ext>
      </extLst>
    </cfRule>
  </conditionalFormatting>
  <conditionalFormatting sqref="C61:C6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{8806CF5C-0EFA-48CA-94E7-C4339CEA3062}</x14:id>
        </ext>
      </extLst>
    </cfRule>
  </conditionalFormatting>
  <conditionalFormatting sqref="C58:C7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{A3B9CC47-EF8E-43F4-9CD8-2F32555EBEA4}</x14:id>
        </ext>
      </extLst>
    </cfRule>
  </conditionalFormatting>
  <conditionalFormatting sqref="L31:M3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{D50B6237-7D62-4631-8A96-423A77B94C17}</x14:id>
        </ext>
      </extLst>
    </cfRule>
  </conditionalFormatting>
  <conditionalFormatting sqref="L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{BD79B6C0-56B9-41E7-8649-92F9669FD8F8}</x14:id>
        </ext>
      </extLst>
    </cfRule>
  </conditionalFormatting>
  <conditionalFormatting sqref="L2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{F8A7045E-703F-4326-8EAF-54A849BD6C96}</x14:id>
        </ext>
      </extLst>
    </cfRule>
  </conditionalFormatting>
  <conditionalFormatting sqref="C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{990D152C-A072-48ED-9F3F-9DBC6100D4FB}</x14:id>
        </ext>
      </extLst>
    </cfRule>
  </conditionalFormatting>
  <conditionalFormatting sqref="D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{C66CE31D-E2F4-4665-9D69-03626B89F59E}</x14:id>
        </ext>
      </extLst>
    </cfRule>
  </conditionalFormatting>
  <conditionalFormatting sqref="D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{5ECB3306-67C2-4947-872E-9FFA3949CF77}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A14B80-B451-4F83-9590-FC7C3BA499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I12:J16 I18:J35</xm:sqref>
        </x14:conditionalFormatting>
        <x14:conditionalFormatting xmlns:xm="http://schemas.microsoft.com/office/excel/2006/main">
          <x14:cfRule type="dataBar" id="{516755AF-2CA7-4FD4-8B1A-6D01A20C2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C28:D50</xm:sqref>
        </x14:conditionalFormatting>
        <x14:conditionalFormatting xmlns:xm="http://schemas.microsoft.com/office/excel/2006/main">
          <x14:cfRule type="dataBar" id="{5FE14452-115F-4FD8-B884-65F560927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E30:E50</xm:sqref>
        </x14:conditionalFormatting>
        <x14:conditionalFormatting xmlns:xm="http://schemas.microsoft.com/office/excel/2006/main">
          <x14:cfRule type="dataBar" id="{F8D7092D-41E9-4CC7-980E-4972734D5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C28:E50</xm:sqref>
        </x14:conditionalFormatting>
        <x14:conditionalFormatting xmlns:xm="http://schemas.microsoft.com/office/excel/2006/main">
          <x14:cfRule type="dataBar" id="{01F3DD28-2960-4643-B329-D768481E9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C30:D50</xm:sqref>
        </x14:conditionalFormatting>
        <x14:conditionalFormatting xmlns:xm="http://schemas.microsoft.com/office/excel/2006/main">
          <x14:cfRule type="dataBar" id="{4AFC3D81-8201-418C-80D6-334C428E2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C58:C60 C65:C66 C68:C78</xm:sqref>
        </x14:conditionalFormatting>
        <x14:conditionalFormatting xmlns:xm="http://schemas.microsoft.com/office/excel/2006/main">
          <x14:cfRule type="dataBar" id="{527BDFDE-BB0E-4C60-9EA7-6DC7DA274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D62:L62</xm:sqref>
        </x14:conditionalFormatting>
        <x14:conditionalFormatting xmlns:xm="http://schemas.microsoft.com/office/excel/2006/main">
          <x14:cfRule type="dataBar" id="{252CC788-F8B0-40D1-9F55-8FA1361CB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D62:L62</xm:sqref>
        </x14:conditionalFormatting>
        <x14:conditionalFormatting xmlns:xm="http://schemas.microsoft.com/office/excel/2006/main">
          <x14:cfRule type="dataBar" id="{1FB3712B-A740-41F4-8902-22A92770E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D64:L64</xm:sqref>
        </x14:conditionalFormatting>
        <x14:conditionalFormatting xmlns:xm="http://schemas.microsoft.com/office/excel/2006/main">
          <x14:cfRule type="dataBar" id="{88762B8D-64F6-44E5-9A54-5F7D30767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D64:L64</xm:sqref>
        </x14:conditionalFormatting>
        <x14:conditionalFormatting xmlns:xm="http://schemas.microsoft.com/office/excel/2006/main">
          <x14:cfRule type="dataBar" id="{48A5DEDE-6548-4E8C-B74F-6EAE14336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D67:L67</xm:sqref>
        </x14:conditionalFormatting>
        <x14:conditionalFormatting xmlns:xm="http://schemas.microsoft.com/office/excel/2006/main">
          <x14:cfRule type="dataBar" id="{52C366B0-42B2-4704-8430-6F2860A5C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D67:L67</xm:sqref>
        </x14:conditionalFormatting>
        <x14:conditionalFormatting xmlns:xm="http://schemas.microsoft.com/office/excel/2006/main">
          <x14:cfRule type="dataBar" id="{C358BFE0-20DB-4685-8C68-C24DB8A89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D58:L78</xm:sqref>
        </x14:conditionalFormatting>
        <x14:conditionalFormatting xmlns:xm="http://schemas.microsoft.com/office/excel/2006/main">
          <x14:cfRule type="dataBar" id="{F389E931-0D91-43B9-AF14-62D5743A3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F30:F50</xm:sqref>
        </x14:conditionalFormatting>
        <x14:conditionalFormatting xmlns:xm="http://schemas.microsoft.com/office/excel/2006/main">
          <x14:cfRule type="dataBar" id="{F516F982-335A-45FA-AEE8-D40B90737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F30:F50</xm:sqref>
        </x14:conditionalFormatting>
        <x14:conditionalFormatting xmlns:xm="http://schemas.microsoft.com/office/excel/2006/main">
          <x14:cfRule type="dataBar" id="{CF972B03-5FC9-444A-B713-3FA9CE78F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C28:F50</xm:sqref>
        </x14:conditionalFormatting>
        <x14:conditionalFormatting xmlns:xm="http://schemas.microsoft.com/office/excel/2006/main">
          <x14:cfRule type="dataBar" id="{E8D0C674-15B3-4374-BCB7-D701B34DB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B8F91083-F180-42D7-B484-83CF1994F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6EF66676-EF4D-422F-A43A-A89080B78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2ABFD651-1C00-40C9-856D-BE7E065BB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C58:C60 C65:C78</xm:sqref>
        </x14:conditionalFormatting>
        <x14:conditionalFormatting xmlns:xm="http://schemas.microsoft.com/office/excel/2006/main">
          <x14:cfRule type="dataBar" id="{8FF2E6A0-335D-49DA-9716-2F91EFA42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3AB3CA9-E124-4AC3-8C12-470F1A426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15308D1-485C-406F-9404-BB51C631FA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4A77B94-12D9-4488-84B5-2B0F3E8E0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B1BAC59E-6D88-4600-AED6-E122F65DB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E42E8E80-2D0E-46E4-BF90-4CDF276E3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C8EAB896-EAA0-471C-A9CB-F986A299D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C61:C64</xm:sqref>
        </x14:conditionalFormatting>
        <x14:conditionalFormatting xmlns:xm="http://schemas.microsoft.com/office/excel/2006/main">
          <x14:cfRule type="dataBar" id="{3104738C-80EC-47A6-B491-D82DC9C4A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C61:C64</xm:sqref>
        </x14:conditionalFormatting>
        <x14:conditionalFormatting xmlns:xm="http://schemas.microsoft.com/office/excel/2006/main">
          <x14:cfRule type="dataBar" id="{8806CF5C-0EFA-48CA-94E7-C4339CEA3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C61:C64</xm:sqref>
        </x14:conditionalFormatting>
        <x14:conditionalFormatting xmlns:xm="http://schemas.microsoft.com/office/excel/2006/main">
          <x14:cfRule type="dataBar" id="{A3B9CC47-EF8E-43F4-9CD8-2F32555EB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C58:C78</xm:sqref>
        </x14:conditionalFormatting>
        <x14:conditionalFormatting xmlns:xm="http://schemas.microsoft.com/office/excel/2006/main">
          <x14:cfRule type="dataBar" id="{D50B6237-7D62-4631-8A96-423A77B94C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L31:M37</xm:sqref>
        </x14:conditionalFormatting>
        <x14:conditionalFormatting xmlns:xm="http://schemas.microsoft.com/office/excel/2006/main">
          <x14:cfRule type="dataBar" id="{BD79B6C0-56B9-41E7-8649-92F9669FD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F8A7045E-703F-4326-8EAF-54A849BD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990D152C-A072-48ED-9F3F-9DBC6100D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</xm:sqref>
        </x14:conditionalFormatting>
        <x14:conditionalFormatting xmlns:xm="http://schemas.microsoft.com/office/excel/2006/main">
          <x14:cfRule type="dataBar" id="{C66CE31D-E2F4-4665-9D69-03626B89F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ECB3306-67C2-4947-872E-9FFA3949C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Created by Enis Kaan Tasoren</vt:lpstr>
      <vt:lpstr>Provinces</vt:lpstr>
      <vt:lpstr>England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2021-05-05T22:57:27Z</dcterms:modified>
</cp:coreProperties>
</file>